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.si\SkupniDokumenti\Gorica\Uporabniki\ep5193\Nepremičnine\Čistilni servisi\Razpis 2021\"/>
    </mc:Choice>
  </mc:AlternateContent>
  <xr:revisionPtr revIDLastSave="0" documentId="8_{25BB26F5-E0A5-4C0E-9FCA-D4D103E8B532}" xr6:coauthVersionLast="45" xr6:coauthVersionMax="45" xr10:uidLastSave="{00000000-0000-0000-0000-000000000000}"/>
  <bookViews>
    <workbookView xWindow="-120" yWindow="-120" windowWidth="29040" windowHeight="15840" activeTab="3" xr2:uid="{815ED60C-6611-4BC4-A05A-6E346D0BA3C8}"/>
  </bookViews>
  <sheets>
    <sheet name="SEDEŽ in DE NOVA GORICA" sheetId="1" r:id="rId1"/>
    <sheet name="DE KOPER" sheetId="6" r:id="rId2"/>
    <sheet name="DE SEŽANA" sheetId="3" r:id="rId3"/>
    <sheet name="DE TOLMI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4" i="4" l="1"/>
  <c r="E444" i="1" l="1"/>
  <c r="C457" i="1"/>
  <c r="E215" i="4"/>
  <c r="E214" i="4"/>
  <c r="E216" i="4" s="1"/>
  <c r="E199" i="4"/>
  <c r="E200" i="4" s="1"/>
  <c r="E174" i="4"/>
  <c r="E241" i="3"/>
  <c r="E240" i="3"/>
  <c r="E239" i="3"/>
  <c r="E218" i="3"/>
  <c r="E219" i="3"/>
  <c r="E220" i="3"/>
  <c r="E221" i="3"/>
  <c r="E224" i="3" s="1"/>
  <c r="E222" i="3"/>
  <c r="E223" i="3"/>
  <c r="E217" i="3"/>
  <c r="E268" i="6"/>
  <c r="E267" i="6"/>
  <c r="E457" i="1"/>
  <c r="E461" i="1" s="1"/>
  <c r="E458" i="1"/>
  <c r="E459" i="1"/>
  <c r="E460" i="1"/>
  <c r="E456" i="1"/>
  <c r="E438" i="1"/>
  <c r="F424" i="1"/>
  <c r="C460" i="1"/>
  <c r="C456" i="1"/>
  <c r="C458" i="1"/>
  <c r="C459" i="1"/>
  <c r="C267" i="6"/>
  <c r="C268" i="6"/>
  <c r="C239" i="3"/>
  <c r="C240" i="3"/>
  <c r="C215" i="4"/>
  <c r="E269" i="6" l="1"/>
  <c r="E408" i="1"/>
  <c r="F408" i="1"/>
  <c r="F231" i="6"/>
  <c r="E231" i="6"/>
  <c r="F200" i="3"/>
  <c r="E200" i="3"/>
  <c r="F168" i="4"/>
  <c r="E168" i="4"/>
  <c r="E194" i="4"/>
  <c r="E195" i="4" s="1"/>
  <c r="E229" i="3"/>
  <c r="E230" i="3"/>
  <c r="E235" i="3" s="1"/>
  <c r="E231" i="3"/>
  <c r="E232" i="3"/>
  <c r="E233" i="3"/>
  <c r="E234" i="3"/>
  <c r="E228" i="3"/>
  <c r="E248" i="6"/>
  <c r="E249" i="6"/>
  <c r="E250" i="6"/>
  <c r="E251" i="6"/>
  <c r="E252" i="6"/>
  <c r="E247" i="6"/>
  <c r="E253" i="6" s="1"/>
  <c r="E258" i="6"/>
  <c r="E259" i="6"/>
  <c r="E260" i="6"/>
  <c r="E261" i="6"/>
  <c r="E262" i="6"/>
  <c r="E257" i="6"/>
  <c r="E263" i="6" s="1"/>
  <c r="E443" i="1"/>
  <c r="E445" i="1"/>
  <c r="E446" i="1"/>
  <c r="E447" i="1"/>
  <c r="E448" i="1"/>
  <c r="E449" i="1"/>
  <c r="E450" i="1"/>
  <c r="E451" i="1"/>
  <c r="E442" i="1"/>
  <c r="E429" i="1"/>
  <c r="E430" i="1"/>
  <c r="E431" i="1"/>
  <c r="E432" i="1"/>
  <c r="E433" i="1"/>
  <c r="E434" i="1"/>
  <c r="E435" i="1"/>
  <c r="E436" i="1"/>
  <c r="E437" i="1"/>
  <c r="E428" i="1"/>
  <c r="E184" i="4"/>
  <c r="E185" i="4"/>
  <c r="E186" i="4"/>
  <c r="E187" i="4"/>
  <c r="E188" i="4"/>
  <c r="E189" i="4"/>
  <c r="E205" i="4"/>
  <c r="E206" i="4"/>
  <c r="E207" i="4"/>
  <c r="E208" i="4"/>
  <c r="E209" i="4"/>
  <c r="E204" i="4"/>
  <c r="C194" i="4"/>
  <c r="C185" i="4"/>
  <c r="C186" i="4"/>
  <c r="C187" i="4"/>
  <c r="C188" i="4"/>
  <c r="C189" i="4"/>
  <c r="C184" i="4"/>
  <c r="E144" i="4"/>
  <c r="D69" i="4"/>
  <c r="E150" i="4" s="1"/>
  <c r="D44" i="4"/>
  <c r="E149" i="4" s="1"/>
  <c r="D128" i="4"/>
  <c r="E154" i="4" s="1"/>
  <c r="D115" i="4"/>
  <c r="E153" i="4" s="1"/>
  <c r="D101" i="4"/>
  <c r="E152" i="4" s="1"/>
  <c r="D86" i="4"/>
  <c r="E151" i="4" s="1"/>
  <c r="K56" i="4"/>
  <c r="E210" i="4" l="1"/>
  <c r="E156" i="4"/>
  <c r="D335" i="1" l="1"/>
  <c r="E389" i="1" s="1"/>
  <c r="C422" i="1" s="1"/>
  <c r="D360" i="1"/>
  <c r="E376" i="1"/>
  <c r="E452" i="1"/>
  <c r="E464" i="1" s="1"/>
  <c r="C432" i="1"/>
  <c r="C433" i="1"/>
  <c r="C434" i="1"/>
  <c r="C435" i="1"/>
  <c r="C436" i="1"/>
  <c r="C437" i="1"/>
  <c r="C431" i="1"/>
  <c r="C420" i="1"/>
  <c r="E420" i="1" s="1"/>
  <c r="F420" i="1" s="1"/>
  <c r="E390" i="1"/>
  <c r="C423" i="1" s="1"/>
  <c r="E388" i="1"/>
  <c r="C421" i="1" s="1"/>
  <c r="E387" i="1"/>
  <c r="E386" i="1"/>
  <c r="C419" i="1" s="1"/>
  <c r="D310" i="1"/>
  <c r="D291" i="1"/>
  <c r="D267" i="1"/>
  <c r="D238" i="1"/>
  <c r="E385" i="1" s="1"/>
  <c r="C418" i="1" s="1"/>
  <c r="D215" i="1"/>
  <c r="E384" i="1" s="1"/>
  <c r="C417" i="1" s="1"/>
  <c r="C449" i="1" l="1"/>
  <c r="E421" i="1"/>
  <c r="F421" i="1" s="1"/>
  <c r="E419" i="1"/>
  <c r="F419" i="1" s="1"/>
  <c r="C447" i="1"/>
  <c r="E417" i="1"/>
  <c r="F417" i="1" s="1"/>
  <c r="C445" i="1"/>
  <c r="C446" i="1"/>
  <c r="E418" i="1"/>
  <c r="F418" i="1" s="1"/>
  <c r="C448" i="1"/>
  <c r="C450" i="1"/>
  <c r="E422" i="1"/>
  <c r="F422" i="1" s="1"/>
  <c r="E423" i="1"/>
  <c r="C451" i="1"/>
  <c r="D154" i="1"/>
  <c r="F423" i="1" l="1"/>
  <c r="C223" i="3"/>
  <c r="C222" i="3"/>
  <c r="C221" i="3"/>
  <c r="C220" i="3"/>
  <c r="C219" i="3"/>
  <c r="C218" i="3"/>
  <c r="C217" i="3"/>
  <c r="E176" i="3"/>
  <c r="E207" i="6"/>
  <c r="C252" i="6"/>
  <c r="C251" i="6"/>
  <c r="C250" i="6"/>
  <c r="C249" i="6"/>
  <c r="C248" i="6"/>
  <c r="C247" i="6"/>
  <c r="E190" i="4" l="1"/>
  <c r="C430" i="1"/>
  <c r="C429" i="1"/>
  <c r="C428" i="1"/>
  <c r="D78" i="6"/>
  <c r="E212" i="6" s="1"/>
  <c r="C237" i="6" s="1"/>
  <c r="E237" i="6" s="1"/>
  <c r="F237" i="6" s="1"/>
  <c r="F243" i="6" s="1"/>
  <c r="E272" i="6" s="1"/>
  <c r="D193" i="6"/>
  <c r="E216" i="6" s="1"/>
  <c r="C241" i="6" s="1"/>
  <c r="C261" i="6" s="1"/>
  <c r="D174" i="6"/>
  <c r="E214" i="6" s="1"/>
  <c r="C239" i="6" s="1"/>
  <c r="C259" i="6" s="1"/>
  <c r="D158" i="6"/>
  <c r="E217" i="6" s="1"/>
  <c r="C242" i="6" s="1"/>
  <c r="C262" i="6" s="1"/>
  <c r="D137" i="6"/>
  <c r="E215" i="6" s="1"/>
  <c r="C240" i="6" s="1"/>
  <c r="C260" i="6" s="1"/>
  <c r="D111" i="6"/>
  <c r="E213" i="6" s="1"/>
  <c r="C238" i="6" s="1"/>
  <c r="E238" i="6" s="1"/>
  <c r="F238" i="6" s="1"/>
  <c r="E239" i="6" l="1"/>
  <c r="F239" i="6" s="1"/>
  <c r="E242" i="6"/>
  <c r="F242" i="6" s="1"/>
  <c r="E219" i="6"/>
  <c r="E241" i="6"/>
  <c r="F241" i="6" s="1"/>
  <c r="E240" i="6"/>
  <c r="C257" i="6"/>
  <c r="C258" i="6"/>
  <c r="C175" i="4"/>
  <c r="C178" i="4"/>
  <c r="C177" i="4"/>
  <c r="C176" i="4"/>
  <c r="F240" i="6" l="1"/>
  <c r="E177" i="4"/>
  <c r="F177" i="4" s="1"/>
  <c r="C207" i="4"/>
  <c r="C205" i="4"/>
  <c r="E175" i="4"/>
  <c r="F175" i="4" s="1"/>
  <c r="C208" i="4"/>
  <c r="E178" i="4"/>
  <c r="F178" i="4" s="1"/>
  <c r="C174" i="4"/>
  <c r="E176" i="4"/>
  <c r="F176" i="4" s="1"/>
  <c r="C206" i="4"/>
  <c r="C179" i="4"/>
  <c r="D149" i="3"/>
  <c r="E186" i="3" s="1"/>
  <c r="C211" i="3" s="1"/>
  <c r="D162" i="3"/>
  <c r="E187" i="3" s="1"/>
  <c r="D134" i="3"/>
  <c r="E185" i="3" s="1"/>
  <c r="C210" i="3" s="1"/>
  <c r="D117" i="3"/>
  <c r="E184" i="3" s="1"/>
  <c r="C209" i="3" s="1"/>
  <c r="D100" i="3"/>
  <c r="E183" i="3" s="1"/>
  <c r="C208" i="3" s="1"/>
  <c r="D85" i="3"/>
  <c r="E182" i="3" s="1"/>
  <c r="C207" i="3" s="1"/>
  <c r="D41" i="3"/>
  <c r="E181" i="3" s="1"/>
  <c r="C230" i="3" l="1"/>
  <c r="E208" i="3"/>
  <c r="F208" i="3" s="1"/>
  <c r="C212" i="3"/>
  <c r="E212" i="3" s="1"/>
  <c r="F212" i="3" s="1"/>
  <c r="C234" i="3"/>
  <c r="E210" i="3"/>
  <c r="F210" i="3" s="1"/>
  <c r="C232" i="3"/>
  <c r="E179" i="4"/>
  <c r="F179" i="4" s="1"/>
  <c r="C209" i="4"/>
  <c r="E209" i="3"/>
  <c r="F209" i="3" s="1"/>
  <c r="C231" i="3"/>
  <c r="F174" i="4"/>
  <c r="F180" i="4" s="1"/>
  <c r="E219" i="4" s="1"/>
  <c r="C204" i="4"/>
  <c r="C233" i="3"/>
  <c r="E211" i="3"/>
  <c r="F211" i="3" s="1"/>
  <c r="C206" i="3"/>
  <c r="E188" i="3"/>
  <c r="E207" i="3"/>
  <c r="F207" i="3" s="1"/>
  <c r="C229" i="3"/>
  <c r="D179" i="1"/>
  <c r="D59" i="1"/>
  <c r="E206" i="3" l="1"/>
  <c r="C228" i="3"/>
  <c r="E382" i="1"/>
  <c r="C415" i="1"/>
  <c r="E383" i="1"/>
  <c r="C416" i="1"/>
  <c r="C414" i="1"/>
  <c r="E414" i="1" s="1"/>
  <c r="F414" i="1" s="1"/>
  <c r="E381" i="1"/>
  <c r="F206" i="3" l="1"/>
  <c r="F213" i="3" s="1"/>
  <c r="E244" i="3" s="1"/>
  <c r="E392" i="1"/>
  <c r="E415" i="1"/>
  <c r="F415" i="1" s="1"/>
  <c r="C443" i="1"/>
  <c r="C442" i="1"/>
  <c r="E416" i="1"/>
  <c r="F416" i="1" s="1"/>
  <c r="C444" i="1"/>
</calcChain>
</file>

<file path=xl/sharedStrings.xml><?xml version="1.0" encoding="utf-8"?>
<sst xmlns="http://schemas.openxmlformats.org/spreadsheetml/2006/main" count="2249" uniqueCount="348">
  <si>
    <t>Priloga št. 20a</t>
  </si>
  <si>
    <t>SPECIFIKACIJA DEL IN POVRŠINE PROSTOROV</t>
  </si>
  <si>
    <t>SKLOP 1</t>
  </si>
  <si>
    <t>1.a) ČIŠČENJE POSLOVNIH PROSTOROV</t>
  </si>
  <si>
    <t>NAZIV:</t>
  </si>
  <si>
    <t>Poslovna stavba Sedež družbe</t>
  </si>
  <si>
    <t>NASLOV:</t>
  </si>
  <si>
    <t>Erjavčeva 22, Nova Gorica</t>
  </si>
  <si>
    <t>Vrsta prostora</t>
  </si>
  <si>
    <t>Vrsta talnih oblog</t>
  </si>
  <si>
    <t>m2</t>
  </si>
  <si>
    <t xml:space="preserve"> Pog. čiščenja</t>
  </si>
  <si>
    <t>Pritličje</t>
  </si>
  <si>
    <t>Nadstrešek</t>
  </si>
  <si>
    <t>kamen-gumjast predpražnik</t>
  </si>
  <si>
    <t>dnevno</t>
  </si>
  <si>
    <t>vhod s stopniščem</t>
  </si>
  <si>
    <t>kamen</t>
  </si>
  <si>
    <t>hodnik s stopniščem</t>
  </si>
  <si>
    <t>klicni center</t>
  </si>
  <si>
    <t>parket</t>
  </si>
  <si>
    <t>sejna soba velika</t>
  </si>
  <si>
    <t>PVC tlak</t>
  </si>
  <si>
    <t>učilnica</t>
  </si>
  <si>
    <t>sejna soba mala</t>
  </si>
  <si>
    <t>videokonferenčna soba</t>
  </si>
  <si>
    <t>flotex</t>
  </si>
  <si>
    <t>čajna kuhinja</t>
  </si>
  <si>
    <t>sanitarije Ž</t>
  </si>
  <si>
    <t>keramika</t>
  </si>
  <si>
    <t>sanitarije M</t>
  </si>
  <si>
    <t>hodnik</t>
  </si>
  <si>
    <t>pisarna</t>
  </si>
  <si>
    <t>1.nadstropje</t>
  </si>
  <si>
    <t>hodnik+stopnišče</t>
  </si>
  <si>
    <t>1.nadstropje-SENG</t>
  </si>
  <si>
    <t>IKT delavnica</t>
  </si>
  <si>
    <t>SKUPAJ</t>
  </si>
  <si>
    <t>Površine za čiščenje v primeru nadomeščanja čistilnega osebja naročnika</t>
  </si>
  <si>
    <t xml:space="preserve">pisarne </t>
  </si>
  <si>
    <t>sanitarije</t>
  </si>
  <si>
    <t>hodniki in stopnišča</t>
  </si>
  <si>
    <t>kamen in PVC obloga</t>
  </si>
  <si>
    <t>*</t>
  </si>
  <si>
    <t>* izvajalec bo v primeru čiščenje teh površin obračunal kot več dela</t>
  </si>
  <si>
    <t>Poslovna stavba De Nova Gorica</t>
  </si>
  <si>
    <t>Erjavčeva 24, Nova Gorica</t>
  </si>
  <si>
    <t>vetrolov</t>
  </si>
  <si>
    <t>avla</t>
  </si>
  <si>
    <t>recepcija</t>
  </si>
  <si>
    <t>pisarna hišnik</t>
  </si>
  <si>
    <t>podest stopnišča</t>
  </si>
  <si>
    <t>stopnišče v klet</t>
  </si>
  <si>
    <t>Požarno stopnišče</t>
  </si>
  <si>
    <t>1 x mesečno</t>
  </si>
  <si>
    <t>Pritličje E3</t>
  </si>
  <si>
    <t>alu predpražnik</t>
  </si>
  <si>
    <t>heuga</t>
  </si>
  <si>
    <t>sprejemnica</t>
  </si>
  <si>
    <t>predprostor</t>
  </si>
  <si>
    <t>glavna pisarna</t>
  </si>
  <si>
    <t>pisarna 1</t>
  </si>
  <si>
    <t>pisarna 2</t>
  </si>
  <si>
    <t>pisarna 3</t>
  </si>
  <si>
    <t>laminat</t>
  </si>
  <si>
    <t>pisarna 4</t>
  </si>
  <si>
    <t>pisarna 5</t>
  </si>
  <si>
    <t>pisarna 6</t>
  </si>
  <si>
    <t>pisarna 7</t>
  </si>
  <si>
    <t>1. nadstropje</t>
  </si>
  <si>
    <t>stopnišče</t>
  </si>
  <si>
    <t>čistila</t>
  </si>
  <si>
    <t>sejna soba</t>
  </si>
  <si>
    <t>2. nadstropje</t>
  </si>
  <si>
    <t>Distribucijski center vodenja - "DCV"</t>
  </si>
  <si>
    <t>Ul. Vinka Vodopivca 15, Kromberk, Nova Gorica</t>
  </si>
  <si>
    <t>predprostor s stopniščem</t>
  </si>
  <si>
    <t>garderoba</t>
  </si>
  <si>
    <t>PVC (guma)</t>
  </si>
  <si>
    <t>Medetaža</t>
  </si>
  <si>
    <t>hojga</t>
  </si>
  <si>
    <t>hojga na dvojnem podu</t>
  </si>
  <si>
    <t>PVC na dvojnem podu</t>
  </si>
  <si>
    <t>večnamenski prostor</t>
  </si>
  <si>
    <t>Pisarna</t>
  </si>
  <si>
    <t>center vodenja</t>
  </si>
  <si>
    <t>računalniški prostor</t>
  </si>
  <si>
    <t>antistatični PVC na dvojnem podu</t>
  </si>
  <si>
    <t>flotex na dvojnem podu</t>
  </si>
  <si>
    <t>2 x tedensko</t>
  </si>
  <si>
    <t>Avtomehanična in kovinarska delavnica - objekt C</t>
  </si>
  <si>
    <t>Ul. Vinka Vodopivca 17, Kromberk, Nova Gorica</t>
  </si>
  <si>
    <t>Pritličje-garderobni del</t>
  </si>
  <si>
    <t>nadstrešek</t>
  </si>
  <si>
    <t xml:space="preserve">sanitarije </t>
  </si>
  <si>
    <t xml:space="preserve">skladišče </t>
  </si>
  <si>
    <t xml:space="preserve">keramika </t>
  </si>
  <si>
    <t>balkon v delavnici</t>
  </si>
  <si>
    <t>Pritličje-delavniški del</t>
  </si>
  <si>
    <t>avtomehanična delavnica</t>
  </si>
  <si>
    <t>kremenčev posip</t>
  </si>
  <si>
    <t>elektro delavnica</t>
  </si>
  <si>
    <t>protiprašni premaz</t>
  </si>
  <si>
    <t>merilnica</t>
  </si>
  <si>
    <t>EKD delavnica</t>
  </si>
  <si>
    <t>Servisno skladiščni objket - objekt B</t>
  </si>
  <si>
    <t xml:space="preserve">pisarna </t>
  </si>
  <si>
    <t>sušilnica</t>
  </si>
  <si>
    <t>umivalnica+WC</t>
  </si>
  <si>
    <t>garderoba+TUŠ</t>
  </si>
  <si>
    <t>skladišče števcev</t>
  </si>
  <si>
    <t>antistatični premaz</t>
  </si>
  <si>
    <t>pisarne (števci)</t>
  </si>
  <si>
    <t>skladišče el.materiala</t>
  </si>
  <si>
    <t>Nadzorništvo Nova Gorica</t>
  </si>
  <si>
    <t>vhod</t>
  </si>
  <si>
    <t>kamen-predpražnik</t>
  </si>
  <si>
    <t>epoksi premaz</t>
  </si>
  <si>
    <t>tuš 1</t>
  </si>
  <si>
    <t>tuš 2</t>
  </si>
  <si>
    <t>skladišče</t>
  </si>
  <si>
    <t>Nadzorništvo Ajdovščina</t>
  </si>
  <si>
    <t>Tovarniška cesta 2, Ajdovščina</t>
  </si>
  <si>
    <t>Večnamesnki prostor</t>
  </si>
  <si>
    <t>pisarna -predprostor</t>
  </si>
  <si>
    <t>kuhinja</t>
  </si>
  <si>
    <t>delavnica</t>
  </si>
  <si>
    <t>pomožni prostor</t>
  </si>
  <si>
    <t>Nadzorništvo Bilje</t>
  </si>
  <si>
    <t>Bilje 185, Bilje pri Novi Gorici</t>
  </si>
  <si>
    <t xml:space="preserve">sprejemna pisarna </t>
  </si>
  <si>
    <t>sanitarije, WC</t>
  </si>
  <si>
    <t>skladišče kuhinje</t>
  </si>
  <si>
    <t>Nadzorništvo Kanal</t>
  </si>
  <si>
    <t>Morsko 1, Kanal</t>
  </si>
  <si>
    <t>granitogres</t>
  </si>
  <si>
    <t>PVC tlak-norament</t>
  </si>
  <si>
    <t>umivalnica</t>
  </si>
  <si>
    <t>stopnišče, hodnik</t>
  </si>
  <si>
    <t>Pregledništvo Dobrovo</t>
  </si>
  <si>
    <t>Drnovk 16, Dobrovo v Brdih</t>
  </si>
  <si>
    <t>hodnik in stopnišče</t>
  </si>
  <si>
    <t>garaža</t>
  </si>
  <si>
    <t>garderoba+tuš</t>
  </si>
  <si>
    <t>1.b) GENERALNO ČIŠČENJE STEKLENIH POVRŠIN</t>
  </si>
  <si>
    <t>Objekt</t>
  </si>
  <si>
    <t>Naslov objekta</t>
  </si>
  <si>
    <t>m2 steklenih površin</t>
  </si>
  <si>
    <t>2x letno</t>
  </si>
  <si>
    <t>Distribucijski center vodenja-"DCV"</t>
  </si>
  <si>
    <t>Ul. Vinka Vodopivca 15, Kromberk</t>
  </si>
  <si>
    <t>Ul. Vinka Vodopivca 17, Kromber</t>
  </si>
  <si>
    <t>2 x letno</t>
  </si>
  <si>
    <t>Ul. Vinka Vodopivca 17, Kromberk</t>
  </si>
  <si>
    <t>Skupaj</t>
  </si>
  <si>
    <t>1.c) GENERALNO ČIŠČENJE TALNIH POVRŠIN</t>
  </si>
  <si>
    <t>m2 talnih površin</t>
  </si>
  <si>
    <t>1x letno</t>
  </si>
  <si>
    <t>1 x letno</t>
  </si>
  <si>
    <t>1.d)</t>
  </si>
  <si>
    <t>DOBAVA SANITARNEGA MATERIALA</t>
  </si>
  <si>
    <t>V tabeli je podano dnevno število zaposlenih in število strank na posamezni lokaciji/objektu</t>
  </si>
  <si>
    <t>Dnevno število zaposlenih na lokaciji</t>
  </si>
  <si>
    <t>Ocenjeno število strank dnevno</t>
  </si>
  <si>
    <t>REKAPITULACIJA DEL ZA SKLOP 1</t>
  </si>
  <si>
    <t>ČIŠČENJE POSLOVNIH PROSTOROV</t>
  </si>
  <si>
    <t xml:space="preserve">Objekt </t>
  </si>
  <si>
    <t>Skupaj m2</t>
  </si>
  <si>
    <t>Mesečni strošek čiščenja na m2 brez DDV v EUR</t>
  </si>
  <si>
    <t>Mesečni strošek čiščenja brez DDV v EUR</t>
  </si>
  <si>
    <t>Ponudbena vrednost (mesečna vrednost  x 48 mesecev) brez DDV v EUR</t>
  </si>
  <si>
    <t>GENERALNO ČIŠČENJE STEKLENIH POVRŠIN</t>
  </si>
  <si>
    <t>Skupaj m2 steklenih površin</t>
  </si>
  <si>
    <t>Vrednost za 1x čiščenje brez DDV v EUR</t>
  </si>
  <si>
    <t>Ponudbena vrednost (1x čiščenje x 2 letno x 4 leta)</t>
  </si>
  <si>
    <t>GENERALNO ČIŠČENJE TALNIH POVRŠIN</t>
  </si>
  <si>
    <t>Skupaj m2 talnih površin</t>
  </si>
  <si>
    <t>Ponudbena vrednost (1x čiščenje x 1 letno x 4 leta)</t>
  </si>
  <si>
    <t>RAZKUŽEVANJE PROSTOROV</t>
  </si>
  <si>
    <t>Ocenjena m2 prostorov za razkuževanje (čajne kuhinje, WC, stopnišča, umivalnice, garderobe, sejne sobe, avle, ipd.)</t>
  </si>
  <si>
    <t>Mesečni strošek razkuževanja brez DDV v EUR</t>
  </si>
  <si>
    <t>Razkuževanje bo izvajalec obračunal le v primeru izrecne zahteve po razkuževnaju s strani naročnika.</t>
  </si>
  <si>
    <t>SKUPAJ PONUDBENA VREDNOST ZA SKLOP 1</t>
  </si>
  <si>
    <t>SKLOP 2</t>
  </si>
  <si>
    <t>2.a) ČIŠČENJE POSLOVNIH PROSTOROV</t>
  </si>
  <si>
    <t>Poslovna stavba De Koper</t>
  </si>
  <si>
    <t>Ulica 15. maja 15, Koper</t>
  </si>
  <si>
    <t>recepcija+avla</t>
  </si>
  <si>
    <t>vinas ploščice, kamen</t>
  </si>
  <si>
    <t>govorilnica</t>
  </si>
  <si>
    <t>vinas ploščice</t>
  </si>
  <si>
    <t>večnamenska dvorana</t>
  </si>
  <si>
    <t>tapison</t>
  </si>
  <si>
    <t>interni hodnik</t>
  </si>
  <si>
    <t>interno stopnišče s hodnikom</t>
  </si>
  <si>
    <t>interni WC Ž</t>
  </si>
  <si>
    <t>interni WC M</t>
  </si>
  <si>
    <t>priročni arhiv</t>
  </si>
  <si>
    <t>1 x tedensko</t>
  </si>
  <si>
    <t>pisarna-dokumentacija</t>
  </si>
  <si>
    <t>priročno skladišče opreme</t>
  </si>
  <si>
    <t>avla s stopniščem</t>
  </si>
  <si>
    <t>kopirnica</t>
  </si>
  <si>
    <t>priročna shramba</t>
  </si>
  <si>
    <t>tehnični prostor (serverji)</t>
  </si>
  <si>
    <t>tehnični prostor(UPS, el. omare</t>
  </si>
  <si>
    <t xml:space="preserve">priročni arhiv </t>
  </si>
  <si>
    <t xml:space="preserve">interno stopnišče </t>
  </si>
  <si>
    <t>Hala servisno skladiščni objekt Koper</t>
  </si>
  <si>
    <t>CENTRALNI PROSTOR</t>
  </si>
  <si>
    <t>pisarna-števci</t>
  </si>
  <si>
    <t>guma</t>
  </si>
  <si>
    <t>skladišče-števci</t>
  </si>
  <si>
    <t>industrijski tlak</t>
  </si>
  <si>
    <t>AVTOMEHANIČNA DELAVNICA</t>
  </si>
  <si>
    <t>beton</t>
  </si>
  <si>
    <t xml:space="preserve">BOKSI </t>
  </si>
  <si>
    <t>SKLADIŠČE</t>
  </si>
  <si>
    <t>DELAVNICA EKD</t>
  </si>
  <si>
    <t>elektrokovinarska delavnica</t>
  </si>
  <si>
    <t>Nadzorništvo Dekani</t>
  </si>
  <si>
    <t>Dekani 19 A, Dekani</t>
  </si>
  <si>
    <t>pomožno skladišče</t>
  </si>
  <si>
    <t>stopnišče+hodnik</t>
  </si>
  <si>
    <t>sanitarije+tuš</t>
  </si>
  <si>
    <t>hodnik+vetrolov</t>
  </si>
  <si>
    <t>server soba</t>
  </si>
  <si>
    <t>energetski prostor</t>
  </si>
  <si>
    <t>Nadzorništvo Izola</t>
  </si>
  <si>
    <t>Južna cesta 9, Izola</t>
  </si>
  <si>
    <t>hodnik + vetrolov</t>
  </si>
  <si>
    <t>wc</t>
  </si>
  <si>
    <t>tuš</t>
  </si>
  <si>
    <t>shramba</t>
  </si>
  <si>
    <t>Nadzorništvo Koper</t>
  </si>
  <si>
    <t>WC</t>
  </si>
  <si>
    <t>delavnica+skladišče</t>
  </si>
  <si>
    <t>Nadzorništvo Piran</t>
  </si>
  <si>
    <t>Belokriška cesta 76, Piran</t>
  </si>
  <si>
    <t>čakalnica za stranke</t>
  </si>
  <si>
    <t>klet</t>
  </si>
  <si>
    <t>2.b) GENERALNO ČIŠČENJE STEKLENIH POVRŠIN</t>
  </si>
  <si>
    <t>Poslovna stavba Koper</t>
  </si>
  <si>
    <t>Dekani 19 a, Dekani</t>
  </si>
  <si>
    <t>2.c) GENERALNO ČIŠČENJE TALNIH POVRŠIN</t>
  </si>
  <si>
    <t>2.d)</t>
  </si>
  <si>
    <t>REKAPITULACIJA DEL ZA SKLOP 2</t>
  </si>
  <si>
    <t>SKUPAJ PONUDBENA VREDNOST ZA SKLOP 2</t>
  </si>
  <si>
    <t>SKLOP 3</t>
  </si>
  <si>
    <t>3.a) ČIŠČENJE POSLOVNIH PROSTOROV</t>
  </si>
  <si>
    <t>Poslovna stavba De Sežana</t>
  </si>
  <si>
    <t>Partizanska 47, 6210 Sežana</t>
  </si>
  <si>
    <t>Klet</t>
  </si>
  <si>
    <t>Pisarna hišnik</t>
  </si>
  <si>
    <t xml:space="preserve">garderoba </t>
  </si>
  <si>
    <t>pvc talna obloga</t>
  </si>
  <si>
    <t>kamen, keramika</t>
  </si>
  <si>
    <t>Pisarne</t>
  </si>
  <si>
    <t>Hodnik</t>
  </si>
  <si>
    <t>Sanitarije</t>
  </si>
  <si>
    <t>Stopnišče</t>
  </si>
  <si>
    <t>Sejna soba</t>
  </si>
  <si>
    <t>Servisno skladiščni objekt Sežana</t>
  </si>
  <si>
    <t>Stranska pot 1, 6210 Sežana</t>
  </si>
  <si>
    <t>Avtopark+ EKD</t>
  </si>
  <si>
    <t>Pisarni</t>
  </si>
  <si>
    <t>jedilnica</t>
  </si>
  <si>
    <t xml:space="preserve">Skladišče </t>
  </si>
  <si>
    <t>Skupina Širca</t>
  </si>
  <si>
    <t>Skupina Žvab</t>
  </si>
  <si>
    <t>sanitarije skupne</t>
  </si>
  <si>
    <t>Skupina RV</t>
  </si>
  <si>
    <t>Nadzorništvo Sežana</t>
  </si>
  <si>
    <t>Nadzorništvo Pivka</t>
  </si>
  <si>
    <t>Postonjska 26, Pivka</t>
  </si>
  <si>
    <t>Čajna kuhinja</t>
  </si>
  <si>
    <t>Garderoba</t>
  </si>
  <si>
    <t>Nadzorništvo Postojna</t>
  </si>
  <si>
    <t>Tržaška 49a, Postojna</t>
  </si>
  <si>
    <t>Nadzorništvo Ilirska Bistrica</t>
  </si>
  <si>
    <t>Ul.Nikole Tesle 2 d, Ilirska Bistrica</t>
  </si>
  <si>
    <t>Nadzorništvo Kozina</t>
  </si>
  <si>
    <t>Ul. Nikole Tesle 6, Kozina</t>
  </si>
  <si>
    <t>garderoba+sušilnica</t>
  </si>
  <si>
    <t>hodniki</t>
  </si>
  <si>
    <t>Pisarna "PODPORA ODJEMALCEM"</t>
  </si>
  <si>
    <t>Partizanska 5, Sežana</t>
  </si>
  <si>
    <t>pisarne</t>
  </si>
  <si>
    <t>3.b) GENERALNO ČIŠČENJE STEKLENIH POVRŠIN</t>
  </si>
  <si>
    <t>Poslovna stavba Sežana</t>
  </si>
  <si>
    <t>Partizanska 47, Sežana</t>
  </si>
  <si>
    <t>Servisno skladiščni objket</t>
  </si>
  <si>
    <t>Stranska pot 1, Sežana</t>
  </si>
  <si>
    <t>Postojnska 26, Pivka</t>
  </si>
  <si>
    <t>Tržaška 49 a, Postojna</t>
  </si>
  <si>
    <t>Nadzorništvo Il. Bistrica</t>
  </si>
  <si>
    <t>Ulica Nikole tesle 2 d, Ilirska Bistrica</t>
  </si>
  <si>
    <t>nadzorništvo Kozina</t>
  </si>
  <si>
    <t>Ulica Nikole tesle 6, Ilirska Bistrica</t>
  </si>
  <si>
    <t>Pisarna "PODPORA ODJEMALCEV"</t>
  </si>
  <si>
    <t>3.c) GENERALNO ČIŠČENJE TALNIH POVRŠIN</t>
  </si>
  <si>
    <t xml:space="preserve">3.d) </t>
  </si>
  <si>
    <t>REKAPITULACIJA DEL ZA SKLOP 3</t>
  </si>
  <si>
    <t>SKUPAJ PONUDBENA VREDNOST ZA SKLOP 3</t>
  </si>
  <si>
    <t>SKLOP 4</t>
  </si>
  <si>
    <t>4.a) ČIŠČENJE POSLOVNIH PROSTOROV</t>
  </si>
  <si>
    <t>Poslovna stavba DE Tolmin</t>
  </si>
  <si>
    <t>Poljubinj 100, Tolmin</t>
  </si>
  <si>
    <t xml:space="preserve"> Pogostost čiščenja</t>
  </si>
  <si>
    <t xml:space="preserve">Pisarna </t>
  </si>
  <si>
    <t>Garderoba s sanitarijami</t>
  </si>
  <si>
    <t>Požarno stopnišče s podestom</t>
  </si>
  <si>
    <t>PVC talna obloga</t>
  </si>
  <si>
    <t>Avla z vetrolovom</t>
  </si>
  <si>
    <t>Dvigalo</t>
  </si>
  <si>
    <t>Avla</t>
  </si>
  <si>
    <t>Servisno skladiščni objekt Tolmin</t>
  </si>
  <si>
    <t>Poljubinj 101, Tolmin</t>
  </si>
  <si>
    <t>Vhodna avla</t>
  </si>
  <si>
    <t>Umivalnica</t>
  </si>
  <si>
    <t>Sušilnica</t>
  </si>
  <si>
    <t>Prostor ob čajni kuhinji</t>
  </si>
  <si>
    <t>Nadzorništvo Idrija</t>
  </si>
  <si>
    <t>Vojkova ulica 4, Idrija</t>
  </si>
  <si>
    <t>topli pod</t>
  </si>
  <si>
    <t>barvan beton</t>
  </si>
  <si>
    <t>vinas plošče</t>
  </si>
  <si>
    <t>Nadzorništvo Cerkno</t>
  </si>
  <si>
    <t>Ličarjeva ulica 2, Cerkno</t>
  </si>
  <si>
    <t>Sanitarije,  garderoba</t>
  </si>
  <si>
    <t>Nadzorništvo Kobarid</t>
  </si>
  <si>
    <t>Mučeniška ulica 1 D, Kobarid</t>
  </si>
  <si>
    <t>Sanitarije, garderoba</t>
  </si>
  <si>
    <t>Nadzorništvo Bovec</t>
  </si>
  <si>
    <t>Rupa 12, Bovec</t>
  </si>
  <si>
    <t xml:space="preserve">  Pogostost čiščenja</t>
  </si>
  <si>
    <t>Sanitarije, čajna kuhinja</t>
  </si>
  <si>
    <t>4.b) GENERALNO ČIŠČENJE STEKLENIH POVRŠIN</t>
  </si>
  <si>
    <t>Poslovna stavba Tolmin</t>
  </si>
  <si>
    <t>Servisno skladiščni objekt</t>
  </si>
  <si>
    <t>4.c) GENERALNO ČIŠČENJE TALNIH POVRŠIN</t>
  </si>
  <si>
    <t xml:space="preserve">4.d) </t>
  </si>
  <si>
    <t>REKAPITULACIJA DEL ZA SKLOP 4</t>
  </si>
  <si>
    <r>
      <t xml:space="preserve">GENERALNO ČIŠČENJE STEKLENIH POVRŠIN </t>
    </r>
    <r>
      <rPr>
        <b/>
        <sz val="11"/>
        <color theme="4" tint="-0.249977111117893"/>
        <rFont val="Calibri"/>
        <family val="2"/>
        <charset val="238"/>
        <scheme val="minor"/>
      </rPr>
      <t>2x letno</t>
    </r>
  </si>
  <si>
    <r>
      <t xml:space="preserve">GENERALNO ČIŠČENJE STEKLENIH POVRŠIN </t>
    </r>
    <r>
      <rPr>
        <b/>
        <sz val="11"/>
        <color theme="4" tint="-0.249977111117893"/>
        <rFont val="Calibri"/>
        <family val="2"/>
        <charset val="238"/>
        <scheme val="minor"/>
      </rPr>
      <t>1x letno</t>
    </r>
  </si>
  <si>
    <r>
      <t xml:space="preserve">GENERALNO ČIŠČENJE STEKLENIH POVRŠIN </t>
    </r>
    <r>
      <rPr>
        <b/>
        <sz val="11"/>
        <color theme="4" tint="-0.249977111117893"/>
        <rFont val="Calibri"/>
        <family val="2"/>
        <charset val="238"/>
        <scheme val="minor"/>
      </rPr>
      <t>1x mesečno</t>
    </r>
  </si>
  <si>
    <t>Ponudbena vrednost (1x čiščenje x 12 mesecev x 4 leta)</t>
  </si>
  <si>
    <t>SKUPAJ PONUDBENA VREDNOST ZA SKLOP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</si>
</sst>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4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2" fontId="0" fillId="2" borderId="1" xfId="0" applyNumberFormat="1" applyFont="1" applyFill="1" applyBorder="1"/>
    <xf numFmtId="0" fontId="5" fillId="0" borderId="1" xfId="0" applyFont="1" applyBorder="1"/>
    <xf numFmtId="0" fontId="5" fillId="0" borderId="0" xfId="0" applyFont="1" applyBorder="1"/>
    <xf numFmtId="2" fontId="3" fillId="0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0" fontId="0" fillId="0" borderId="1" xfId="0" applyFill="1" applyBorder="1" applyAlignment="1">
      <alignment wrapText="1"/>
    </xf>
    <xf numFmtId="39" fontId="0" fillId="2" borderId="1" xfId="1" applyNumberFormat="1" applyFont="1" applyFill="1" applyBorder="1"/>
    <xf numFmtId="39" fontId="0" fillId="0" borderId="1" xfId="1" applyNumberFormat="1" applyFont="1" applyFill="1" applyBorder="1"/>
    <xf numFmtId="0" fontId="0" fillId="0" borderId="5" xfId="0" applyBorder="1"/>
    <xf numFmtId="0" fontId="0" fillId="0" borderId="4" xfId="0" applyBorder="1"/>
    <xf numFmtId="0" fontId="1" fillId="0" borderId="3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39" fontId="1" fillId="2" borderId="1" xfId="1" applyNumberFormat="1" applyFont="1" applyFill="1" applyBorder="1"/>
    <xf numFmtId="165" fontId="1" fillId="2" borderId="1" xfId="0" applyNumberFormat="1" applyFont="1" applyFill="1" applyBorder="1"/>
    <xf numFmtId="2" fontId="0" fillId="2" borderId="1" xfId="0" applyNumberForma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0" fillId="2" borderId="2" xfId="0" applyFont="1" applyFill="1" applyBorder="1"/>
    <xf numFmtId="2" fontId="0" fillId="2" borderId="2" xfId="0" applyNumberFormat="1" applyFont="1" applyFill="1" applyBorder="1"/>
    <xf numFmtId="0" fontId="3" fillId="4" borderId="1" xfId="0" applyFont="1" applyFill="1" applyBorder="1" applyAlignment="1">
      <alignment horizontal="left"/>
    </xf>
    <xf numFmtId="2" fontId="0" fillId="0" borderId="1" xfId="0" applyNumberFormat="1" applyFont="1" applyBorder="1"/>
    <xf numFmtId="0" fontId="0" fillId="2" borderId="0" xfId="0" applyFill="1" applyBorder="1"/>
    <xf numFmtId="2" fontId="0" fillId="2" borderId="0" xfId="0" applyNumberFormat="1" applyFill="1" applyBorder="1"/>
    <xf numFmtId="2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0" xfId="0"/>
    <xf numFmtId="0" fontId="0" fillId="0" borderId="2" xfId="0" applyBorder="1"/>
    <xf numFmtId="0" fontId="0" fillId="0" borderId="1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39" fontId="1" fillId="0" borderId="0" xfId="1" applyNumberFormat="1" applyFont="1" applyFill="1" applyBorder="1"/>
    <xf numFmtId="0" fontId="7" fillId="0" borderId="0" xfId="0" applyFont="1"/>
    <xf numFmtId="0" fontId="8" fillId="0" borderId="1" xfId="0" applyFont="1" applyFill="1" applyBorder="1" applyAlignment="1">
      <alignment horizontal="center" wrapText="1"/>
    </xf>
    <xf numFmtId="1" fontId="0" fillId="2" borderId="1" xfId="0" applyNumberFormat="1" applyFont="1" applyFill="1" applyBorder="1" applyAlignment="1">
      <alignment horizontal="center"/>
    </xf>
    <xf numFmtId="0" fontId="0" fillId="0" borderId="0" xfId="0"/>
    <xf numFmtId="1" fontId="3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9" fillId="5" borderId="0" xfId="0" applyFont="1" applyFill="1"/>
    <xf numFmtId="0" fontId="10" fillId="0" borderId="11" xfId="0" applyFont="1" applyBorder="1"/>
    <xf numFmtId="0" fontId="10" fillId="5" borderId="11" xfId="0" applyFont="1" applyFill="1" applyBorder="1"/>
    <xf numFmtId="0" fontId="10" fillId="5" borderId="0" xfId="0" applyFont="1" applyFill="1"/>
    <xf numFmtId="0" fontId="11" fillId="5" borderId="0" xfId="0" applyFont="1" applyFill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2" fillId="0" borderId="12" xfId="0" applyFont="1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0" xfId="0" applyAlignment="1"/>
    <xf numFmtId="0" fontId="3" fillId="0" borderId="8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6792-189E-4306-A9D8-50E13CEB59FF}">
  <dimension ref="A1:J465"/>
  <sheetViews>
    <sheetView topLeftCell="A439" zoomScaleNormal="100" workbookViewId="0">
      <selection activeCell="H455" sqref="H455"/>
    </sheetView>
  </sheetViews>
  <sheetFormatPr defaultRowHeight="15" x14ac:dyDescent="0.25"/>
  <cols>
    <col min="1" max="1" width="4.140625" customWidth="1"/>
    <col min="2" max="2" width="28.42578125" customWidth="1"/>
    <col min="3" max="3" width="21.140625" customWidth="1"/>
    <col min="4" max="4" width="9.42578125" customWidth="1"/>
    <col min="5" max="5" width="11.85546875" customWidth="1"/>
    <col min="6" max="6" width="12" customWidth="1"/>
  </cols>
  <sheetData>
    <row r="1" spans="1:5" x14ac:dyDescent="0.25">
      <c r="A1" s="74"/>
      <c r="B1" s="74"/>
      <c r="C1" s="74"/>
      <c r="D1" s="74"/>
      <c r="E1" s="74" t="s">
        <v>0</v>
      </c>
    </row>
    <row r="2" spans="1:5" x14ac:dyDescent="0.25">
      <c r="A2" s="74"/>
      <c r="B2" s="74" t="s">
        <v>1</v>
      </c>
      <c r="C2" s="74"/>
      <c r="D2" s="74"/>
      <c r="E2" s="74"/>
    </row>
    <row r="4" spans="1:5" x14ac:dyDescent="0.25">
      <c r="A4" s="13" t="s">
        <v>2</v>
      </c>
      <c r="B4" s="74"/>
      <c r="C4" s="74"/>
      <c r="D4" s="74"/>
      <c r="E4" s="74"/>
    </row>
    <row r="5" spans="1:5" x14ac:dyDescent="0.25">
      <c r="A5" s="74" t="s">
        <v>3</v>
      </c>
      <c r="B5" s="74"/>
      <c r="C5" s="74"/>
      <c r="D5" s="74"/>
      <c r="E5" s="74"/>
    </row>
    <row r="7" spans="1:5" x14ac:dyDescent="0.25">
      <c r="A7" s="74"/>
      <c r="B7" s="74" t="s">
        <v>4</v>
      </c>
      <c r="C7" s="1" t="s">
        <v>5</v>
      </c>
      <c r="D7" s="74"/>
      <c r="E7" s="74"/>
    </row>
    <row r="8" spans="1:5" x14ac:dyDescent="0.25">
      <c r="A8" s="74"/>
      <c r="B8" s="74" t="s">
        <v>6</v>
      </c>
      <c r="C8" s="74" t="s">
        <v>7</v>
      </c>
      <c r="D8" s="74"/>
      <c r="E8" s="74"/>
    </row>
    <row r="10" spans="1:5" ht="30" x14ac:dyDescent="0.25">
      <c r="A10" s="74"/>
      <c r="B10" s="2" t="s">
        <v>8</v>
      </c>
      <c r="C10" s="3" t="s">
        <v>9</v>
      </c>
      <c r="D10" s="3" t="s">
        <v>10</v>
      </c>
      <c r="E10" s="3" t="s">
        <v>11</v>
      </c>
    </row>
    <row r="11" spans="1:5" x14ac:dyDescent="0.25">
      <c r="A11" s="74"/>
      <c r="B11" s="2"/>
      <c r="C11" s="3"/>
      <c r="D11" s="3"/>
      <c r="E11" s="3"/>
    </row>
    <row r="12" spans="1:5" x14ac:dyDescent="0.25">
      <c r="A12" s="74"/>
      <c r="B12" s="4" t="s">
        <v>12</v>
      </c>
      <c r="C12" s="4"/>
      <c r="D12" s="4"/>
      <c r="E12" s="4"/>
    </row>
    <row r="13" spans="1:5" ht="30" x14ac:dyDescent="0.25">
      <c r="A13" s="74"/>
      <c r="B13" s="2" t="s">
        <v>13</v>
      </c>
      <c r="C13" s="3" t="s">
        <v>14</v>
      </c>
      <c r="D13" s="2">
        <v>8.85</v>
      </c>
      <c r="E13" s="2" t="s">
        <v>15</v>
      </c>
    </row>
    <row r="14" spans="1:5" x14ac:dyDescent="0.25">
      <c r="A14" s="74"/>
      <c r="B14" s="2" t="s">
        <v>16</v>
      </c>
      <c r="C14" s="2" t="s">
        <v>17</v>
      </c>
      <c r="D14" s="2">
        <v>38</v>
      </c>
      <c r="E14" s="2" t="s">
        <v>15</v>
      </c>
    </row>
    <row r="15" spans="1:5" x14ac:dyDescent="0.25">
      <c r="A15" s="74"/>
      <c r="B15" s="2" t="s">
        <v>18</v>
      </c>
      <c r="C15" s="2" t="s">
        <v>17</v>
      </c>
      <c r="D15" s="2">
        <v>50.4</v>
      </c>
      <c r="E15" s="2" t="s">
        <v>15</v>
      </c>
    </row>
    <row r="16" spans="1:5" x14ac:dyDescent="0.25">
      <c r="A16" s="74"/>
      <c r="B16" s="2" t="s">
        <v>19</v>
      </c>
      <c r="C16" s="2" t="s">
        <v>20</v>
      </c>
      <c r="D16" s="2">
        <v>20.65</v>
      </c>
      <c r="E16" s="2" t="s">
        <v>15</v>
      </c>
    </row>
    <row r="17" spans="2:5" x14ac:dyDescent="0.25">
      <c r="B17" s="2" t="s">
        <v>21</v>
      </c>
      <c r="C17" s="2" t="s">
        <v>22</v>
      </c>
      <c r="D17" s="2">
        <v>87.95</v>
      </c>
      <c r="E17" s="2" t="s">
        <v>15</v>
      </c>
    </row>
    <row r="18" spans="2:5" x14ac:dyDescent="0.25">
      <c r="B18" s="2" t="s">
        <v>23</v>
      </c>
      <c r="C18" s="2" t="s">
        <v>22</v>
      </c>
      <c r="D18" s="2">
        <v>40.1</v>
      </c>
      <c r="E18" s="2" t="s">
        <v>15</v>
      </c>
    </row>
    <row r="19" spans="2:5" x14ac:dyDescent="0.25">
      <c r="B19" s="2" t="s">
        <v>24</v>
      </c>
      <c r="C19" s="2" t="s">
        <v>22</v>
      </c>
      <c r="D19" s="2">
        <v>28</v>
      </c>
      <c r="E19" s="2" t="s">
        <v>15</v>
      </c>
    </row>
    <row r="20" spans="2:5" x14ac:dyDescent="0.25">
      <c r="B20" s="2" t="s">
        <v>25</v>
      </c>
      <c r="C20" s="2" t="s">
        <v>26</v>
      </c>
      <c r="D20" s="2">
        <v>30.05</v>
      </c>
      <c r="E20" s="2" t="s">
        <v>15</v>
      </c>
    </row>
    <row r="21" spans="2:5" x14ac:dyDescent="0.25">
      <c r="B21" s="2" t="s">
        <v>27</v>
      </c>
      <c r="C21" s="2" t="s">
        <v>17</v>
      </c>
      <c r="D21" s="2">
        <v>12.85</v>
      </c>
      <c r="E21" s="2" t="s">
        <v>15</v>
      </c>
    </row>
    <row r="22" spans="2:5" x14ac:dyDescent="0.25">
      <c r="B22" s="2" t="s">
        <v>28</v>
      </c>
      <c r="C22" s="2" t="s">
        <v>29</v>
      </c>
      <c r="D22" s="2">
        <v>7.9</v>
      </c>
      <c r="E22" s="2" t="s">
        <v>15</v>
      </c>
    </row>
    <row r="23" spans="2:5" x14ac:dyDescent="0.25">
      <c r="B23" s="2" t="s">
        <v>30</v>
      </c>
      <c r="C23" s="2" t="s">
        <v>29</v>
      </c>
      <c r="D23" s="2">
        <v>8.35</v>
      </c>
      <c r="E23" s="2" t="s">
        <v>15</v>
      </c>
    </row>
    <row r="24" spans="2:5" x14ac:dyDescent="0.25">
      <c r="B24" s="2" t="s">
        <v>31</v>
      </c>
      <c r="C24" s="2" t="s">
        <v>17</v>
      </c>
      <c r="D24" s="2">
        <v>16.2</v>
      </c>
      <c r="E24" s="2" t="s">
        <v>15</v>
      </c>
    </row>
    <row r="25" spans="2:5" x14ac:dyDescent="0.25">
      <c r="B25" s="2" t="s">
        <v>32</v>
      </c>
      <c r="C25" s="2" t="s">
        <v>20</v>
      </c>
      <c r="D25" s="2">
        <v>20.2</v>
      </c>
      <c r="E25" s="2" t="s">
        <v>15</v>
      </c>
    </row>
    <row r="26" spans="2:5" x14ac:dyDescent="0.25">
      <c r="B26" s="2" t="s">
        <v>32</v>
      </c>
      <c r="C26" s="2" t="s">
        <v>20</v>
      </c>
      <c r="D26" s="2">
        <v>22.1</v>
      </c>
      <c r="E26" s="2" t="s">
        <v>15</v>
      </c>
    </row>
    <row r="27" spans="2:5" x14ac:dyDescent="0.25">
      <c r="B27" s="2" t="s">
        <v>32</v>
      </c>
      <c r="C27" s="2" t="s">
        <v>26</v>
      </c>
      <c r="D27" s="2">
        <v>36.200000000000003</v>
      </c>
      <c r="E27" s="2" t="s">
        <v>15</v>
      </c>
    </row>
    <row r="28" spans="2:5" x14ac:dyDescent="0.25">
      <c r="B28" s="2" t="s">
        <v>32</v>
      </c>
      <c r="C28" s="2" t="s">
        <v>26</v>
      </c>
      <c r="D28" s="2">
        <v>16.25</v>
      </c>
      <c r="E28" s="2" t="s">
        <v>15</v>
      </c>
    </row>
    <row r="29" spans="2:5" x14ac:dyDescent="0.25">
      <c r="B29" s="2" t="s">
        <v>32</v>
      </c>
      <c r="C29" s="2" t="s">
        <v>20</v>
      </c>
      <c r="D29" s="2">
        <v>16.25</v>
      </c>
      <c r="E29" s="2" t="s">
        <v>15</v>
      </c>
    </row>
    <row r="30" spans="2:5" x14ac:dyDescent="0.25">
      <c r="B30" s="2" t="s">
        <v>32</v>
      </c>
      <c r="C30" s="2" t="s">
        <v>20</v>
      </c>
      <c r="D30" s="2">
        <v>16.95</v>
      </c>
      <c r="E30" s="2" t="s">
        <v>15</v>
      </c>
    </row>
    <row r="31" spans="2:5" x14ac:dyDescent="0.25">
      <c r="B31" s="2"/>
      <c r="C31" s="2"/>
      <c r="D31" s="2"/>
      <c r="E31" s="2"/>
    </row>
    <row r="32" spans="2:5" x14ac:dyDescent="0.25">
      <c r="B32" s="4" t="s">
        <v>33</v>
      </c>
      <c r="C32" s="4"/>
      <c r="D32" s="4"/>
      <c r="E32" s="4"/>
    </row>
    <row r="33" spans="2:5" x14ac:dyDescent="0.25">
      <c r="B33" s="2" t="s">
        <v>18</v>
      </c>
      <c r="C33" s="2" t="s">
        <v>17</v>
      </c>
      <c r="D33" s="2">
        <v>20.6</v>
      </c>
      <c r="E33" s="2" t="s">
        <v>15</v>
      </c>
    </row>
    <row r="34" spans="2:5" x14ac:dyDescent="0.25">
      <c r="B34" s="2" t="s">
        <v>34</v>
      </c>
      <c r="C34" s="2" t="s">
        <v>17</v>
      </c>
      <c r="D34" s="2">
        <v>53.5</v>
      </c>
      <c r="E34" s="2" t="s">
        <v>15</v>
      </c>
    </row>
    <row r="35" spans="2:5" x14ac:dyDescent="0.25">
      <c r="B35" s="2" t="s">
        <v>32</v>
      </c>
      <c r="C35" s="2" t="s">
        <v>20</v>
      </c>
      <c r="D35" s="2">
        <v>18.45</v>
      </c>
      <c r="E35" s="2" t="s">
        <v>15</v>
      </c>
    </row>
    <row r="36" spans="2:5" x14ac:dyDescent="0.25">
      <c r="B36" s="2" t="s">
        <v>32</v>
      </c>
      <c r="C36" s="2" t="s">
        <v>20</v>
      </c>
      <c r="D36" s="2">
        <v>20.65</v>
      </c>
      <c r="E36" s="2" t="s">
        <v>15</v>
      </c>
    </row>
    <row r="37" spans="2:5" x14ac:dyDescent="0.25">
      <c r="B37" s="2" t="s">
        <v>32</v>
      </c>
      <c r="C37" s="2" t="s">
        <v>20</v>
      </c>
      <c r="D37" s="2">
        <v>16.95</v>
      </c>
      <c r="E37" s="2" t="s">
        <v>15</v>
      </c>
    </row>
    <row r="38" spans="2:5" x14ac:dyDescent="0.25">
      <c r="B38" s="2" t="s">
        <v>32</v>
      </c>
      <c r="C38" s="2" t="s">
        <v>20</v>
      </c>
      <c r="D38" s="2">
        <v>16.25</v>
      </c>
      <c r="E38" s="2" t="s">
        <v>15</v>
      </c>
    </row>
    <row r="39" spans="2:5" x14ac:dyDescent="0.25">
      <c r="B39" s="2" t="s">
        <v>32</v>
      </c>
      <c r="C39" s="2" t="s">
        <v>20</v>
      </c>
      <c r="D39" s="2">
        <v>16.25</v>
      </c>
      <c r="E39" s="2" t="s">
        <v>15</v>
      </c>
    </row>
    <row r="40" spans="2:5" x14ac:dyDescent="0.25">
      <c r="B40" s="2" t="s">
        <v>32</v>
      </c>
      <c r="C40" s="2" t="s">
        <v>20</v>
      </c>
      <c r="D40" s="2">
        <v>16.25</v>
      </c>
      <c r="E40" s="2" t="s">
        <v>15</v>
      </c>
    </row>
    <row r="41" spans="2:5" x14ac:dyDescent="0.25">
      <c r="B41" s="2" t="s">
        <v>32</v>
      </c>
      <c r="C41" s="2" t="s">
        <v>20</v>
      </c>
      <c r="D41" s="2">
        <v>18.75</v>
      </c>
      <c r="E41" s="2" t="s">
        <v>15</v>
      </c>
    </row>
    <row r="42" spans="2:5" x14ac:dyDescent="0.25">
      <c r="B42" s="2" t="s">
        <v>28</v>
      </c>
      <c r="C42" s="2" t="s">
        <v>29</v>
      </c>
      <c r="D42" s="2">
        <v>7.9</v>
      </c>
      <c r="E42" s="2" t="s">
        <v>15</v>
      </c>
    </row>
    <row r="43" spans="2:5" x14ac:dyDescent="0.25">
      <c r="B43" s="2" t="s">
        <v>30</v>
      </c>
      <c r="C43" s="2" t="s">
        <v>29</v>
      </c>
      <c r="D43" s="2">
        <v>8.35</v>
      </c>
      <c r="E43" s="2" t="s">
        <v>15</v>
      </c>
    </row>
    <row r="44" spans="2:5" x14ac:dyDescent="0.25">
      <c r="B44" s="2"/>
      <c r="C44" s="2"/>
      <c r="D44" s="2"/>
      <c r="E44" s="2"/>
    </row>
    <row r="45" spans="2:5" x14ac:dyDescent="0.25">
      <c r="B45" s="4" t="s">
        <v>35</v>
      </c>
      <c r="C45" s="4"/>
      <c r="D45" s="4"/>
      <c r="E45" s="4"/>
    </row>
    <row r="46" spans="2:5" x14ac:dyDescent="0.25">
      <c r="B46" s="2" t="s">
        <v>31</v>
      </c>
      <c r="C46" s="2" t="s">
        <v>20</v>
      </c>
      <c r="D46" s="2">
        <v>31</v>
      </c>
      <c r="E46" s="2" t="s">
        <v>15</v>
      </c>
    </row>
    <row r="47" spans="2:5" x14ac:dyDescent="0.25">
      <c r="B47" s="2" t="s">
        <v>32</v>
      </c>
      <c r="C47" s="2" t="s">
        <v>20</v>
      </c>
      <c r="D47" s="2">
        <v>19.75</v>
      </c>
      <c r="E47" s="2" t="s">
        <v>15</v>
      </c>
    </row>
    <row r="48" spans="2:5" x14ac:dyDescent="0.25">
      <c r="B48" s="2" t="s">
        <v>32</v>
      </c>
      <c r="C48" s="2" t="s">
        <v>20</v>
      </c>
      <c r="D48" s="2">
        <v>19.649999999999999</v>
      </c>
      <c r="E48" s="2" t="s">
        <v>15</v>
      </c>
    </row>
    <row r="49" spans="2:5" x14ac:dyDescent="0.25">
      <c r="B49" s="2" t="s">
        <v>32</v>
      </c>
      <c r="C49" s="2" t="s">
        <v>20</v>
      </c>
      <c r="D49" s="2">
        <v>19.75</v>
      </c>
      <c r="E49" s="2" t="s">
        <v>15</v>
      </c>
    </row>
    <row r="50" spans="2:5" x14ac:dyDescent="0.25">
      <c r="B50" s="2" t="s">
        <v>32</v>
      </c>
      <c r="C50" s="2" t="s">
        <v>20</v>
      </c>
      <c r="D50" s="2">
        <v>20</v>
      </c>
      <c r="E50" s="2" t="s">
        <v>15</v>
      </c>
    </row>
    <row r="51" spans="2:5" x14ac:dyDescent="0.25">
      <c r="B51" s="2" t="s">
        <v>32</v>
      </c>
      <c r="C51" s="2" t="s">
        <v>20</v>
      </c>
      <c r="D51" s="2">
        <v>19.7</v>
      </c>
      <c r="E51" s="2" t="s">
        <v>15</v>
      </c>
    </row>
    <row r="52" spans="2:5" x14ac:dyDescent="0.25">
      <c r="B52" s="2" t="s">
        <v>32</v>
      </c>
      <c r="C52" s="2" t="s">
        <v>20</v>
      </c>
      <c r="D52" s="2">
        <v>19.3</v>
      </c>
      <c r="E52" s="2" t="s">
        <v>15</v>
      </c>
    </row>
    <row r="53" spans="2:5" x14ac:dyDescent="0.25">
      <c r="B53" s="2" t="s">
        <v>32</v>
      </c>
      <c r="C53" s="2" t="s">
        <v>20</v>
      </c>
      <c r="D53" s="2">
        <v>19.3</v>
      </c>
      <c r="E53" s="2" t="s">
        <v>15</v>
      </c>
    </row>
    <row r="54" spans="2:5" x14ac:dyDescent="0.25">
      <c r="B54" s="2" t="s">
        <v>32</v>
      </c>
      <c r="C54" s="2" t="s">
        <v>20</v>
      </c>
      <c r="D54" s="2">
        <v>18.350000000000001</v>
      </c>
      <c r="E54" s="2" t="s">
        <v>15</v>
      </c>
    </row>
    <row r="55" spans="2:5" x14ac:dyDescent="0.25">
      <c r="B55" s="2" t="s">
        <v>32</v>
      </c>
      <c r="C55" s="2" t="s">
        <v>20</v>
      </c>
      <c r="D55" s="2">
        <v>16.8</v>
      </c>
      <c r="E55" s="2" t="s">
        <v>15</v>
      </c>
    </row>
    <row r="56" spans="2:5" x14ac:dyDescent="0.25">
      <c r="B56" s="2" t="s">
        <v>36</v>
      </c>
      <c r="C56" s="2" t="s">
        <v>20</v>
      </c>
      <c r="D56" s="2">
        <v>12.5</v>
      </c>
      <c r="E56" s="2" t="s">
        <v>15</v>
      </c>
    </row>
    <row r="57" spans="2:5" x14ac:dyDescent="0.25">
      <c r="B57" s="2" t="s">
        <v>36</v>
      </c>
      <c r="C57" s="2" t="s">
        <v>20</v>
      </c>
      <c r="D57" s="5">
        <v>25.65</v>
      </c>
      <c r="E57" s="2" t="s">
        <v>15</v>
      </c>
    </row>
    <row r="58" spans="2:5" x14ac:dyDescent="0.25">
      <c r="B58" s="2"/>
      <c r="C58" s="2"/>
      <c r="D58" s="2"/>
      <c r="E58" s="2"/>
    </row>
    <row r="59" spans="2:5" x14ac:dyDescent="0.25">
      <c r="B59" s="4" t="s">
        <v>37</v>
      </c>
      <c r="C59" s="4"/>
      <c r="D59" s="4">
        <f>SUM(D13:D58)</f>
        <v>932.90000000000009</v>
      </c>
      <c r="E59" s="4"/>
    </row>
    <row r="61" spans="2:5" s="61" customFormat="1" x14ac:dyDescent="0.25">
      <c r="B61" s="66" t="s">
        <v>38</v>
      </c>
      <c r="C61" s="66"/>
      <c r="D61" s="66"/>
      <c r="E61" s="66"/>
    </row>
    <row r="62" spans="2:5" s="61" customFormat="1" x14ac:dyDescent="0.25">
      <c r="B62" s="67" t="s">
        <v>39</v>
      </c>
      <c r="C62" s="67" t="s">
        <v>20</v>
      </c>
      <c r="D62" s="67">
        <v>376</v>
      </c>
      <c r="E62" s="67" t="s">
        <v>15</v>
      </c>
    </row>
    <row r="63" spans="2:5" s="61" customFormat="1" x14ac:dyDescent="0.25">
      <c r="B63" s="67" t="s">
        <v>40</v>
      </c>
      <c r="C63" s="67" t="s">
        <v>29</v>
      </c>
      <c r="D63" s="67">
        <v>16.25</v>
      </c>
      <c r="E63" s="67" t="s">
        <v>15</v>
      </c>
    </row>
    <row r="64" spans="2:5" s="61" customFormat="1" x14ac:dyDescent="0.25">
      <c r="B64" s="67" t="s">
        <v>41</v>
      </c>
      <c r="C64" s="67" t="s">
        <v>42</v>
      </c>
      <c r="D64" s="67">
        <v>158.19999999999999</v>
      </c>
      <c r="E64" s="67" t="s">
        <v>15</v>
      </c>
    </row>
    <row r="65" spans="2:5" s="61" customFormat="1" x14ac:dyDescent="0.25">
      <c r="B65" s="68" t="s">
        <v>37</v>
      </c>
      <c r="C65" s="68"/>
      <c r="D65" s="68">
        <v>550.45000000000005</v>
      </c>
      <c r="E65" s="68" t="s">
        <v>43</v>
      </c>
    </row>
    <row r="66" spans="2:5" s="61" customFormat="1" x14ac:dyDescent="0.25">
      <c r="B66" s="69" t="s">
        <v>44</v>
      </c>
      <c r="C66" s="70"/>
      <c r="D66" s="70"/>
      <c r="E66" s="70"/>
    </row>
    <row r="68" spans="2:5" x14ac:dyDescent="0.25">
      <c r="B68" s="74" t="s">
        <v>4</v>
      </c>
      <c r="C68" s="1" t="s">
        <v>45</v>
      </c>
      <c r="D68" s="74"/>
      <c r="E68" s="74"/>
    </row>
    <row r="69" spans="2:5" x14ac:dyDescent="0.25">
      <c r="B69" s="74" t="s">
        <v>6</v>
      </c>
      <c r="C69" s="74" t="s">
        <v>46</v>
      </c>
      <c r="D69" s="74"/>
      <c r="E69" s="74"/>
    </row>
    <row r="71" spans="2:5" ht="30" x14ac:dyDescent="0.25">
      <c r="B71" s="2" t="s">
        <v>8</v>
      </c>
      <c r="C71" s="3" t="s">
        <v>9</v>
      </c>
      <c r="D71" s="3" t="s">
        <v>10</v>
      </c>
      <c r="E71" s="3" t="s">
        <v>11</v>
      </c>
    </row>
    <row r="72" spans="2:5" x14ac:dyDescent="0.25">
      <c r="B72" s="2"/>
      <c r="C72" s="3"/>
      <c r="D72" s="3"/>
      <c r="E72" s="3"/>
    </row>
    <row r="73" spans="2:5" x14ac:dyDescent="0.25">
      <c r="B73" s="4" t="s">
        <v>12</v>
      </c>
      <c r="C73" s="4"/>
      <c r="D73" s="4"/>
      <c r="E73" s="4"/>
    </row>
    <row r="74" spans="2:5" x14ac:dyDescent="0.25">
      <c r="B74" s="2" t="s">
        <v>47</v>
      </c>
      <c r="C74" s="5" t="s">
        <v>17</v>
      </c>
      <c r="D74" s="6">
        <v>6</v>
      </c>
      <c r="E74" s="2" t="s">
        <v>15</v>
      </c>
    </row>
    <row r="75" spans="2:5" x14ac:dyDescent="0.25">
      <c r="B75" s="2" t="s">
        <v>48</v>
      </c>
      <c r="C75" s="5" t="s">
        <v>17</v>
      </c>
      <c r="D75" s="6">
        <v>37.5</v>
      </c>
      <c r="E75" s="2" t="s">
        <v>15</v>
      </c>
    </row>
    <row r="76" spans="2:5" x14ac:dyDescent="0.25">
      <c r="B76" s="2" t="s">
        <v>49</v>
      </c>
      <c r="C76" s="5" t="s">
        <v>20</v>
      </c>
      <c r="D76" s="6">
        <v>18.600000000000001</v>
      </c>
      <c r="E76" s="2" t="s">
        <v>15</v>
      </c>
    </row>
    <row r="77" spans="2:5" x14ac:dyDescent="0.25">
      <c r="B77" s="2" t="s">
        <v>50</v>
      </c>
      <c r="C77" s="5" t="s">
        <v>20</v>
      </c>
      <c r="D77" s="6">
        <v>6.5</v>
      </c>
      <c r="E77" s="2" t="s">
        <v>15</v>
      </c>
    </row>
    <row r="78" spans="2:5" x14ac:dyDescent="0.25">
      <c r="B78" s="2" t="s">
        <v>51</v>
      </c>
      <c r="C78" s="5" t="s">
        <v>17</v>
      </c>
      <c r="D78" s="6">
        <v>9</v>
      </c>
      <c r="E78" s="2" t="s">
        <v>15</v>
      </c>
    </row>
    <row r="79" spans="2:5" x14ac:dyDescent="0.25">
      <c r="B79" s="2" t="s">
        <v>52</v>
      </c>
      <c r="C79" s="5" t="s">
        <v>17</v>
      </c>
      <c r="D79" s="6">
        <v>11.6</v>
      </c>
      <c r="E79" s="2" t="s">
        <v>15</v>
      </c>
    </row>
    <row r="80" spans="2:5" x14ac:dyDescent="0.25">
      <c r="B80" s="2" t="s">
        <v>32</v>
      </c>
      <c r="C80" s="5" t="s">
        <v>20</v>
      </c>
      <c r="D80" s="6">
        <v>16.8</v>
      </c>
      <c r="E80" s="2" t="s">
        <v>15</v>
      </c>
    </row>
    <row r="81" spans="2:5" x14ac:dyDescent="0.25">
      <c r="B81" s="2" t="s">
        <v>32</v>
      </c>
      <c r="C81" s="5" t="s">
        <v>20</v>
      </c>
      <c r="D81" s="6">
        <v>16.8</v>
      </c>
      <c r="E81" s="2" t="s">
        <v>15</v>
      </c>
    </row>
    <row r="82" spans="2:5" x14ac:dyDescent="0.25">
      <c r="B82" s="2" t="s">
        <v>53</v>
      </c>
      <c r="C82" s="5" t="s">
        <v>17</v>
      </c>
      <c r="D82" s="6">
        <v>44</v>
      </c>
      <c r="E82" s="2" t="s">
        <v>54</v>
      </c>
    </row>
    <row r="83" spans="2:5" x14ac:dyDescent="0.25">
      <c r="B83" s="2"/>
      <c r="C83" s="5"/>
      <c r="D83" s="6"/>
      <c r="E83" s="2"/>
    </row>
    <row r="84" spans="2:5" x14ac:dyDescent="0.25">
      <c r="B84" s="4" t="s">
        <v>55</v>
      </c>
      <c r="C84" s="4"/>
      <c r="D84" s="4"/>
      <c r="E84" s="4"/>
    </row>
    <row r="85" spans="2:5" x14ac:dyDescent="0.25">
      <c r="B85" s="2" t="s">
        <v>47</v>
      </c>
      <c r="C85" s="2" t="s">
        <v>56</v>
      </c>
      <c r="D85" s="2">
        <v>5.8</v>
      </c>
      <c r="E85" s="2" t="s">
        <v>15</v>
      </c>
    </row>
    <row r="86" spans="2:5" x14ac:dyDescent="0.25">
      <c r="B86" s="2" t="s">
        <v>48</v>
      </c>
      <c r="C86" s="2" t="s">
        <v>57</v>
      </c>
      <c r="D86" s="2">
        <v>17.100000000000001</v>
      </c>
      <c r="E86" s="2" t="s">
        <v>15</v>
      </c>
    </row>
    <row r="87" spans="2:5" x14ac:dyDescent="0.25">
      <c r="B87" s="2" t="s">
        <v>58</v>
      </c>
      <c r="C87" s="2" t="s">
        <v>57</v>
      </c>
      <c r="D87" s="2">
        <v>37.119999999999997</v>
      </c>
      <c r="E87" s="2" t="s">
        <v>15</v>
      </c>
    </row>
    <row r="88" spans="2:5" x14ac:dyDescent="0.25">
      <c r="B88" s="2" t="s">
        <v>31</v>
      </c>
      <c r="C88" s="2" t="s">
        <v>57</v>
      </c>
      <c r="D88" s="2">
        <v>40.72</v>
      </c>
      <c r="E88" s="2" t="s">
        <v>15</v>
      </c>
    </row>
    <row r="89" spans="2:5" x14ac:dyDescent="0.25">
      <c r="B89" s="2" t="s">
        <v>59</v>
      </c>
      <c r="C89" s="2" t="s">
        <v>29</v>
      </c>
      <c r="D89" s="2">
        <v>2.34</v>
      </c>
      <c r="E89" s="2" t="s">
        <v>15</v>
      </c>
    </row>
    <row r="90" spans="2:5" x14ac:dyDescent="0.25">
      <c r="B90" s="2" t="s">
        <v>28</v>
      </c>
      <c r="C90" s="2" t="s">
        <v>29</v>
      </c>
      <c r="D90" s="2">
        <v>5.45</v>
      </c>
      <c r="E90" s="2" t="s">
        <v>15</v>
      </c>
    </row>
    <row r="91" spans="2:5" x14ac:dyDescent="0.25">
      <c r="B91" s="2" t="s">
        <v>30</v>
      </c>
      <c r="C91" s="2" t="s">
        <v>29</v>
      </c>
      <c r="D91" s="2">
        <v>4.8600000000000003</v>
      </c>
      <c r="E91" s="2" t="s">
        <v>15</v>
      </c>
    </row>
    <row r="92" spans="2:5" x14ac:dyDescent="0.25">
      <c r="B92" s="2" t="s">
        <v>27</v>
      </c>
      <c r="C92" s="2" t="s">
        <v>17</v>
      </c>
      <c r="D92" s="2">
        <v>5.85</v>
      </c>
      <c r="E92" s="2" t="s">
        <v>15</v>
      </c>
    </row>
    <row r="93" spans="2:5" x14ac:dyDescent="0.25">
      <c r="B93" s="2" t="s">
        <v>60</v>
      </c>
      <c r="C93" s="2" t="s">
        <v>57</v>
      </c>
      <c r="D93" s="2">
        <v>18.27</v>
      </c>
      <c r="E93" s="2" t="s">
        <v>15</v>
      </c>
    </row>
    <row r="94" spans="2:5" x14ac:dyDescent="0.25">
      <c r="B94" s="2" t="s">
        <v>61</v>
      </c>
      <c r="C94" s="2" t="s">
        <v>57</v>
      </c>
      <c r="D94" s="2">
        <v>25.3</v>
      </c>
      <c r="E94" s="2" t="s">
        <v>15</v>
      </c>
    </row>
    <row r="95" spans="2:5" x14ac:dyDescent="0.25">
      <c r="B95" s="2" t="s">
        <v>62</v>
      </c>
      <c r="C95" s="2" t="s">
        <v>57</v>
      </c>
      <c r="D95" s="2">
        <v>18.91</v>
      </c>
      <c r="E95" s="2" t="s">
        <v>15</v>
      </c>
    </row>
    <row r="96" spans="2:5" x14ac:dyDescent="0.25">
      <c r="B96" s="2" t="s">
        <v>63</v>
      </c>
      <c r="C96" s="2" t="s">
        <v>64</v>
      </c>
      <c r="D96" s="2">
        <v>16.27</v>
      </c>
      <c r="E96" s="2" t="s">
        <v>15</v>
      </c>
    </row>
    <row r="97" spans="2:5" x14ac:dyDescent="0.25">
      <c r="B97" s="2" t="s">
        <v>65</v>
      </c>
      <c r="C97" s="2" t="s">
        <v>64</v>
      </c>
      <c r="D97" s="2">
        <v>18.600000000000001</v>
      </c>
      <c r="E97" s="2" t="s">
        <v>15</v>
      </c>
    </row>
    <row r="98" spans="2:5" x14ac:dyDescent="0.25">
      <c r="B98" s="2" t="s">
        <v>66</v>
      </c>
      <c r="C98" s="2" t="s">
        <v>57</v>
      </c>
      <c r="D98" s="2">
        <v>18.600000000000001</v>
      </c>
      <c r="E98" s="2" t="s">
        <v>15</v>
      </c>
    </row>
    <row r="99" spans="2:5" x14ac:dyDescent="0.25">
      <c r="B99" s="2" t="s">
        <v>67</v>
      </c>
      <c r="C99" s="2" t="s">
        <v>57</v>
      </c>
      <c r="D99" s="2">
        <v>18.600000000000001</v>
      </c>
      <c r="E99" s="2" t="s">
        <v>15</v>
      </c>
    </row>
    <row r="100" spans="2:5" x14ac:dyDescent="0.25">
      <c r="B100" s="2" t="s">
        <v>68</v>
      </c>
      <c r="C100" s="2" t="s">
        <v>57</v>
      </c>
      <c r="D100" s="2">
        <v>18.600000000000001</v>
      </c>
      <c r="E100" s="2" t="s">
        <v>15</v>
      </c>
    </row>
    <row r="101" spans="2:5" x14ac:dyDescent="0.25">
      <c r="B101" s="2"/>
      <c r="C101" s="5"/>
      <c r="D101" s="6"/>
      <c r="E101" s="2"/>
    </row>
    <row r="102" spans="2:5" x14ac:dyDescent="0.25">
      <c r="B102" s="4" t="s">
        <v>69</v>
      </c>
      <c r="C102" s="4"/>
      <c r="D102" s="4"/>
      <c r="E102" s="4"/>
    </row>
    <row r="103" spans="2:5" x14ac:dyDescent="0.25">
      <c r="B103" s="2" t="s">
        <v>70</v>
      </c>
      <c r="C103" s="2" t="s">
        <v>17</v>
      </c>
      <c r="D103" s="2">
        <v>14.44</v>
      </c>
      <c r="E103" s="2" t="s">
        <v>15</v>
      </c>
    </row>
    <row r="104" spans="2:5" x14ac:dyDescent="0.25">
      <c r="B104" s="2" t="s">
        <v>31</v>
      </c>
      <c r="C104" s="2" t="s">
        <v>17</v>
      </c>
      <c r="D104" s="2">
        <v>15.41</v>
      </c>
      <c r="E104" s="2" t="s">
        <v>15</v>
      </c>
    </row>
    <row r="105" spans="2:5" x14ac:dyDescent="0.25">
      <c r="B105" s="2" t="s">
        <v>59</v>
      </c>
      <c r="C105" s="2" t="s">
        <v>17</v>
      </c>
      <c r="D105" s="2">
        <v>13.69</v>
      </c>
      <c r="E105" s="2" t="s">
        <v>15</v>
      </c>
    </row>
    <row r="106" spans="2:5" x14ac:dyDescent="0.25">
      <c r="B106" s="2" t="s">
        <v>28</v>
      </c>
      <c r="C106" s="2" t="s">
        <v>29</v>
      </c>
      <c r="D106" s="2">
        <v>6.01</v>
      </c>
      <c r="E106" s="2" t="s">
        <v>15</v>
      </c>
    </row>
    <row r="107" spans="2:5" x14ac:dyDescent="0.25">
      <c r="B107" s="2" t="s">
        <v>30</v>
      </c>
      <c r="C107" s="2" t="s">
        <v>29</v>
      </c>
      <c r="D107" s="2">
        <v>5.66</v>
      </c>
      <c r="E107" s="2" t="s">
        <v>15</v>
      </c>
    </row>
    <row r="108" spans="2:5" x14ac:dyDescent="0.25">
      <c r="B108" s="2" t="s">
        <v>27</v>
      </c>
      <c r="C108" s="2" t="s">
        <v>17</v>
      </c>
      <c r="D108" s="2">
        <v>6.69</v>
      </c>
      <c r="E108" s="2" t="s">
        <v>15</v>
      </c>
    </row>
    <row r="109" spans="2:5" x14ac:dyDescent="0.25">
      <c r="B109" s="2" t="s">
        <v>71</v>
      </c>
      <c r="C109" s="2" t="s">
        <v>17</v>
      </c>
      <c r="D109" s="2">
        <v>5.98</v>
      </c>
      <c r="E109" s="2" t="s">
        <v>15</v>
      </c>
    </row>
    <row r="110" spans="2:5" x14ac:dyDescent="0.25">
      <c r="B110" s="2" t="s">
        <v>32</v>
      </c>
      <c r="C110" s="2" t="s">
        <v>26</v>
      </c>
      <c r="D110" s="2">
        <v>13.52</v>
      </c>
      <c r="E110" s="2" t="s">
        <v>15</v>
      </c>
    </row>
    <row r="111" spans="2:5" x14ac:dyDescent="0.25">
      <c r="B111" s="2" t="s">
        <v>32</v>
      </c>
      <c r="C111" s="2" t="s">
        <v>26</v>
      </c>
      <c r="D111" s="2">
        <v>13.54</v>
      </c>
      <c r="E111" s="2" t="s">
        <v>15</v>
      </c>
    </row>
    <row r="112" spans="2:5" x14ac:dyDescent="0.25">
      <c r="B112" s="2" t="s">
        <v>32</v>
      </c>
      <c r="C112" s="2" t="s">
        <v>26</v>
      </c>
      <c r="D112" s="2">
        <v>13.54</v>
      </c>
      <c r="E112" s="2" t="s">
        <v>15</v>
      </c>
    </row>
    <row r="113" spans="2:5" x14ac:dyDescent="0.25">
      <c r="B113" s="2" t="s">
        <v>32</v>
      </c>
      <c r="C113" s="2" t="s">
        <v>26</v>
      </c>
      <c r="D113" s="2">
        <v>13.54</v>
      </c>
      <c r="E113" s="2" t="s">
        <v>15</v>
      </c>
    </row>
    <row r="114" spans="2:5" x14ac:dyDescent="0.25">
      <c r="B114" s="2" t="s">
        <v>32</v>
      </c>
      <c r="C114" s="2" t="s">
        <v>26</v>
      </c>
      <c r="D114" s="2">
        <v>13.55</v>
      </c>
      <c r="E114" s="2" t="s">
        <v>15</v>
      </c>
    </row>
    <row r="115" spans="2:5" x14ac:dyDescent="0.25">
      <c r="B115" s="2" t="s">
        <v>32</v>
      </c>
      <c r="C115" s="2" t="s">
        <v>26</v>
      </c>
      <c r="D115" s="2">
        <v>13.54</v>
      </c>
      <c r="E115" s="2" t="s">
        <v>15</v>
      </c>
    </row>
    <row r="116" spans="2:5" x14ac:dyDescent="0.25">
      <c r="B116" s="2" t="s">
        <v>32</v>
      </c>
      <c r="C116" s="2" t="s">
        <v>26</v>
      </c>
      <c r="D116" s="2">
        <v>13.54</v>
      </c>
      <c r="E116" s="2" t="s">
        <v>15</v>
      </c>
    </row>
    <row r="117" spans="2:5" x14ac:dyDescent="0.25">
      <c r="B117" s="2" t="s">
        <v>32</v>
      </c>
      <c r="C117" s="2" t="s">
        <v>26</v>
      </c>
      <c r="D117" s="2">
        <v>12.98</v>
      </c>
      <c r="E117" s="2" t="s">
        <v>15</v>
      </c>
    </row>
    <row r="118" spans="2:5" x14ac:dyDescent="0.25">
      <c r="B118" s="2" t="s">
        <v>31</v>
      </c>
      <c r="C118" s="2" t="s">
        <v>17</v>
      </c>
      <c r="D118" s="2">
        <v>53.32</v>
      </c>
      <c r="E118" s="2" t="s">
        <v>15</v>
      </c>
    </row>
    <row r="119" spans="2:5" x14ac:dyDescent="0.25">
      <c r="B119" s="2" t="s">
        <v>72</v>
      </c>
      <c r="C119" s="2" t="s">
        <v>17</v>
      </c>
      <c r="D119" s="2">
        <v>21.39</v>
      </c>
      <c r="E119" s="2" t="s">
        <v>15</v>
      </c>
    </row>
    <row r="120" spans="2:5" x14ac:dyDescent="0.25">
      <c r="B120" s="2" t="s">
        <v>32</v>
      </c>
      <c r="C120" s="2" t="s">
        <v>26</v>
      </c>
      <c r="D120" s="2">
        <v>13.39</v>
      </c>
      <c r="E120" s="2" t="s">
        <v>15</v>
      </c>
    </row>
    <row r="121" spans="2:5" x14ac:dyDescent="0.25">
      <c r="B121" s="2" t="s">
        <v>32</v>
      </c>
      <c r="C121" s="2" t="s">
        <v>26</v>
      </c>
      <c r="D121" s="2">
        <v>13.39</v>
      </c>
      <c r="E121" s="2" t="s">
        <v>15</v>
      </c>
    </row>
    <row r="122" spans="2:5" x14ac:dyDescent="0.25">
      <c r="B122" s="2" t="s">
        <v>32</v>
      </c>
      <c r="C122" s="2" t="s">
        <v>26</v>
      </c>
      <c r="D122" s="2">
        <v>13.39</v>
      </c>
      <c r="E122" s="2" t="s">
        <v>15</v>
      </c>
    </row>
    <row r="123" spans="2:5" x14ac:dyDescent="0.25">
      <c r="B123" s="2" t="s">
        <v>32</v>
      </c>
      <c r="C123" s="2" t="s">
        <v>26</v>
      </c>
      <c r="D123" s="2">
        <v>13.39</v>
      </c>
      <c r="E123" s="2" t="s">
        <v>15</v>
      </c>
    </row>
    <row r="124" spans="2:5" x14ac:dyDescent="0.25">
      <c r="B124" s="2" t="s">
        <v>32</v>
      </c>
      <c r="C124" s="2" t="s">
        <v>26</v>
      </c>
      <c r="D124" s="2">
        <v>13.39</v>
      </c>
      <c r="E124" s="2" t="s">
        <v>15</v>
      </c>
    </row>
    <row r="125" spans="2:5" x14ac:dyDescent="0.25">
      <c r="B125" s="2" t="s">
        <v>32</v>
      </c>
      <c r="C125" s="2" t="s">
        <v>26</v>
      </c>
      <c r="D125" s="2">
        <v>13.39</v>
      </c>
      <c r="E125" s="2" t="s">
        <v>15</v>
      </c>
    </row>
    <row r="126" spans="2:5" x14ac:dyDescent="0.25">
      <c r="B126" s="2" t="s">
        <v>32</v>
      </c>
      <c r="C126" s="2" t="s">
        <v>26</v>
      </c>
      <c r="D126" s="2">
        <v>25.95</v>
      </c>
      <c r="E126" s="2" t="s">
        <v>15</v>
      </c>
    </row>
    <row r="127" spans="2:5" x14ac:dyDescent="0.25">
      <c r="B127" s="2"/>
      <c r="C127" s="2"/>
      <c r="D127" s="2"/>
      <c r="E127" s="2"/>
    </row>
    <row r="128" spans="2:5" x14ac:dyDescent="0.25">
      <c r="B128" s="4" t="s">
        <v>73</v>
      </c>
      <c r="C128" s="4"/>
      <c r="D128" s="4"/>
      <c r="E128" s="4"/>
    </row>
    <row r="129" spans="2:5" x14ac:dyDescent="0.25">
      <c r="B129" s="2" t="s">
        <v>70</v>
      </c>
      <c r="C129" s="2" t="s">
        <v>17</v>
      </c>
      <c r="D129" s="2">
        <v>14.64</v>
      </c>
      <c r="E129" s="2" t="s">
        <v>15</v>
      </c>
    </row>
    <row r="130" spans="2:5" x14ac:dyDescent="0.25">
      <c r="B130" s="2" t="s">
        <v>31</v>
      </c>
      <c r="C130" s="2" t="s">
        <v>17</v>
      </c>
      <c r="D130" s="2">
        <v>9.5399999999999991</v>
      </c>
      <c r="E130" s="2" t="s">
        <v>15</v>
      </c>
    </row>
    <row r="131" spans="2:5" x14ac:dyDescent="0.25">
      <c r="B131" s="2" t="s">
        <v>28</v>
      </c>
      <c r="C131" s="2" t="s">
        <v>29</v>
      </c>
      <c r="D131" s="2">
        <v>5.99</v>
      </c>
      <c r="E131" s="2" t="s">
        <v>15</v>
      </c>
    </row>
    <row r="132" spans="2:5" x14ac:dyDescent="0.25">
      <c r="B132" s="2" t="s">
        <v>30</v>
      </c>
      <c r="C132" s="2" t="s">
        <v>29</v>
      </c>
      <c r="D132" s="2">
        <v>5.67</v>
      </c>
      <c r="E132" s="2" t="s">
        <v>15</v>
      </c>
    </row>
    <row r="133" spans="2:5" x14ac:dyDescent="0.25">
      <c r="B133" s="2" t="s">
        <v>27</v>
      </c>
      <c r="C133" s="2" t="s">
        <v>17</v>
      </c>
      <c r="D133" s="2">
        <v>12.68</v>
      </c>
      <c r="E133" s="2" t="s">
        <v>15</v>
      </c>
    </row>
    <row r="134" spans="2:5" x14ac:dyDescent="0.25">
      <c r="B134" s="2" t="s">
        <v>32</v>
      </c>
      <c r="C134" s="2" t="s">
        <v>26</v>
      </c>
      <c r="D134" s="2">
        <v>13.42</v>
      </c>
      <c r="E134" s="2" t="s">
        <v>15</v>
      </c>
    </row>
    <row r="135" spans="2:5" x14ac:dyDescent="0.25">
      <c r="B135" s="2" t="s">
        <v>32</v>
      </c>
      <c r="C135" s="2" t="s">
        <v>26</v>
      </c>
      <c r="D135" s="2">
        <v>13.54</v>
      </c>
      <c r="E135" s="2" t="s">
        <v>15</v>
      </c>
    </row>
    <row r="136" spans="2:5" x14ac:dyDescent="0.25">
      <c r="B136" s="2" t="s">
        <v>32</v>
      </c>
      <c r="C136" s="2" t="s">
        <v>26</v>
      </c>
      <c r="D136" s="2">
        <v>13.54</v>
      </c>
      <c r="E136" s="2" t="s">
        <v>15</v>
      </c>
    </row>
    <row r="137" spans="2:5" x14ac:dyDescent="0.25">
      <c r="B137" s="2" t="s">
        <v>32</v>
      </c>
      <c r="C137" s="2" t="s">
        <v>26</v>
      </c>
      <c r="D137" s="2">
        <v>13.54</v>
      </c>
      <c r="E137" s="2" t="s">
        <v>15</v>
      </c>
    </row>
    <row r="138" spans="2:5" x14ac:dyDescent="0.25">
      <c r="B138" s="2" t="s">
        <v>32</v>
      </c>
      <c r="C138" s="2" t="s">
        <v>26</v>
      </c>
      <c r="D138" s="2">
        <v>13.54</v>
      </c>
      <c r="E138" s="2" t="s">
        <v>15</v>
      </c>
    </row>
    <row r="139" spans="2:5" x14ac:dyDescent="0.25">
      <c r="B139" s="2" t="s">
        <v>32</v>
      </c>
      <c r="C139" s="2" t="s">
        <v>26</v>
      </c>
      <c r="D139" s="2">
        <v>13.54</v>
      </c>
      <c r="E139" s="2" t="s">
        <v>15</v>
      </c>
    </row>
    <row r="140" spans="2:5" x14ac:dyDescent="0.25">
      <c r="B140" s="2" t="s">
        <v>32</v>
      </c>
      <c r="C140" s="2" t="s">
        <v>26</v>
      </c>
      <c r="D140" s="2">
        <v>13.54</v>
      </c>
      <c r="E140" s="2" t="s">
        <v>15</v>
      </c>
    </row>
    <row r="141" spans="2:5" x14ac:dyDescent="0.25">
      <c r="B141" s="2" t="s">
        <v>32</v>
      </c>
      <c r="C141" s="2" t="s">
        <v>26</v>
      </c>
      <c r="D141" s="2">
        <v>12.98</v>
      </c>
      <c r="E141" s="2" t="s">
        <v>15</v>
      </c>
    </row>
    <row r="142" spans="2:5" x14ac:dyDescent="0.25">
      <c r="B142" s="2" t="s">
        <v>31</v>
      </c>
      <c r="C142" s="2" t="s">
        <v>26</v>
      </c>
      <c r="D142" s="2">
        <v>65.510000000000005</v>
      </c>
      <c r="E142" s="2" t="s">
        <v>15</v>
      </c>
    </row>
    <row r="143" spans="2:5" x14ac:dyDescent="0.25">
      <c r="B143" s="2" t="s">
        <v>32</v>
      </c>
      <c r="C143" s="2" t="s">
        <v>26</v>
      </c>
      <c r="D143" s="2">
        <v>13.53</v>
      </c>
      <c r="E143" s="2" t="s">
        <v>15</v>
      </c>
    </row>
    <row r="144" spans="2:5" x14ac:dyDescent="0.25">
      <c r="B144" s="2" t="s">
        <v>32</v>
      </c>
      <c r="C144" s="2" t="s">
        <v>26</v>
      </c>
      <c r="D144" s="2">
        <v>13.39</v>
      </c>
      <c r="E144" s="2" t="s">
        <v>15</v>
      </c>
    </row>
    <row r="145" spans="2:5" x14ac:dyDescent="0.25">
      <c r="B145" s="2" t="s">
        <v>32</v>
      </c>
      <c r="C145" s="2" t="s">
        <v>26</v>
      </c>
      <c r="D145" s="2">
        <v>13.39</v>
      </c>
      <c r="E145" s="2" t="s">
        <v>15</v>
      </c>
    </row>
    <row r="146" spans="2:5" x14ac:dyDescent="0.25">
      <c r="B146" s="2" t="s">
        <v>32</v>
      </c>
      <c r="C146" s="2" t="s">
        <v>26</v>
      </c>
      <c r="D146" s="2">
        <v>13.39</v>
      </c>
      <c r="E146" s="2" t="s">
        <v>15</v>
      </c>
    </row>
    <row r="147" spans="2:5" x14ac:dyDescent="0.25">
      <c r="B147" s="2" t="s">
        <v>32</v>
      </c>
      <c r="C147" s="2" t="s">
        <v>26</v>
      </c>
      <c r="D147" s="2">
        <v>13.39</v>
      </c>
      <c r="E147" s="2" t="s">
        <v>15</v>
      </c>
    </row>
    <row r="148" spans="2:5" x14ac:dyDescent="0.25">
      <c r="B148" s="2" t="s">
        <v>32</v>
      </c>
      <c r="C148" s="2" t="s">
        <v>26</v>
      </c>
      <c r="D148" s="2">
        <v>13.39</v>
      </c>
      <c r="E148" s="2" t="s">
        <v>15</v>
      </c>
    </row>
    <row r="149" spans="2:5" x14ac:dyDescent="0.25">
      <c r="B149" s="2" t="s">
        <v>32</v>
      </c>
      <c r="C149" s="2" t="s">
        <v>26</v>
      </c>
      <c r="D149" s="2">
        <v>13.39</v>
      </c>
      <c r="E149" s="2" t="s">
        <v>15</v>
      </c>
    </row>
    <row r="150" spans="2:5" x14ac:dyDescent="0.25">
      <c r="B150" s="2" t="s">
        <v>32</v>
      </c>
      <c r="C150" s="2" t="s">
        <v>26</v>
      </c>
      <c r="D150" s="2">
        <v>13.39</v>
      </c>
      <c r="E150" s="2" t="s">
        <v>15</v>
      </c>
    </row>
    <row r="151" spans="2:5" x14ac:dyDescent="0.25">
      <c r="B151" s="2" t="s">
        <v>32</v>
      </c>
      <c r="C151" s="2" t="s">
        <v>26</v>
      </c>
      <c r="D151" s="2">
        <v>13.37</v>
      </c>
      <c r="E151" s="2" t="s">
        <v>15</v>
      </c>
    </row>
    <row r="152" spans="2:5" x14ac:dyDescent="0.25">
      <c r="B152" s="2" t="s">
        <v>32</v>
      </c>
      <c r="C152" s="2" t="s">
        <v>26</v>
      </c>
      <c r="D152" s="2">
        <v>13.3</v>
      </c>
      <c r="E152" s="2" t="s">
        <v>15</v>
      </c>
    </row>
    <row r="153" spans="2:5" x14ac:dyDescent="0.25">
      <c r="B153" s="2"/>
      <c r="C153" s="2"/>
      <c r="D153" s="2"/>
      <c r="E153" s="2"/>
    </row>
    <row r="154" spans="2:5" x14ac:dyDescent="0.25">
      <c r="B154" s="4" t="s">
        <v>37</v>
      </c>
      <c r="C154" s="4"/>
      <c r="D154" s="7">
        <f>SUM(D74:D153)</f>
        <v>1151.42</v>
      </c>
      <c r="E154" s="4"/>
    </row>
    <row r="157" spans="2:5" x14ac:dyDescent="0.25">
      <c r="B157" s="74" t="s">
        <v>4</v>
      </c>
      <c r="C157" s="1" t="s">
        <v>74</v>
      </c>
      <c r="D157" s="74"/>
      <c r="E157" s="74"/>
    </row>
    <row r="158" spans="2:5" x14ac:dyDescent="0.25">
      <c r="B158" s="74" t="s">
        <v>6</v>
      </c>
      <c r="C158" s="74" t="s">
        <v>75</v>
      </c>
      <c r="D158" s="74"/>
      <c r="E158" s="74"/>
    </row>
    <row r="160" spans="2:5" x14ac:dyDescent="0.25">
      <c r="B160" s="4" t="s">
        <v>12</v>
      </c>
      <c r="C160" s="4"/>
      <c r="D160" s="4"/>
      <c r="E160" s="4"/>
    </row>
    <row r="161" spans="2:5" x14ac:dyDescent="0.25">
      <c r="B161" s="2" t="s">
        <v>76</v>
      </c>
      <c r="C161" s="2" t="s">
        <v>17</v>
      </c>
      <c r="D161" s="2">
        <v>29.4</v>
      </c>
      <c r="E161" s="2" t="s">
        <v>15</v>
      </c>
    </row>
    <row r="162" spans="2:5" x14ac:dyDescent="0.25">
      <c r="B162" s="2" t="s">
        <v>40</v>
      </c>
      <c r="C162" s="2" t="s">
        <v>29</v>
      </c>
      <c r="D162" s="2">
        <v>7.5</v>
      </c>
      <c r="E162" s="2" t="s">
        <v>15</v>
      </c>
    </row>
    <row r="163" spans="2:5" x14ac:dyDescent="0.25">
      <c r="B163" s="2" t="s">
        <v>77</v>
      </c>
      <c r="C163" s="2" t="s">
        <v>78</v>
      </c>
      <c r="D163" s="2">
        <v>5.2</v>
      </c>
      <c r="E163" s="2" t="s">
        <v>15</v>
      </c>
    </row>
    <row r="164" spans="2:5" x14ac:dyDescent="0.25">
      <c r="B164" s="2"/>
      <c r="C164" s="2"/>
      <c r="D164" s="2"/>
      <c r="E164" s="2"/>
    </row>
    <row r="165" spans="2:5" x14ac:dyDescent="0.25">
      <c r="B165" s="4" t="s">
        <v>79</v>
      </c>
      <c r="C165" s="4"/>
      <c r="D165" s="4"/>
      <c r="E165" s="4"/>
    </row>
    <row r="166" spans="2:5" x14ac:dyDescent="0.25">
      <c r="B166" s="2" t="s">
        <v>32</v>
      </c>
      <c r="C166" s="2" t="s">
        <v>80</v>
      </c>
      <c r="D166" s="2">
        <v>37.4</v>
      </c>
      <c r="E166" s="2" t="s">
        <v>15</v>
      </c>
    </row>
    <row r="167" spans="2:5" x14ac:dyDescent="0.25">
      <c r="B167" s="2" t="s">
        <v>32</v>
      </c>
      <c r="C167" s="2" t="s">
        <v>80</v>
      </c>
      <c r="D167" s="2">
        <v>32.450000000000003</v>
      </c>
      <c r="E167" s="2" t="s">
        <v>15</v>
      </c>
    </row>
    <row r="168" spans="2:5" x14ac:dyDescent="0.25">
      <c r="B168" s="2"/>
      <c r="C168" s="2"/>
      <c r="D168" s="2"/>
      <c r="E168" s="2"/>
    </row>
    <row r="169" spans="2:5" x14ac:dyDescent="0.25">
      <c r="B169" s="4" t="s">
        <v>33</v>
      </c>
      <c r="C169" s="4"/>
      <c r="D169" s="4"/>
      <c r="E169" s="4"/>
    </row>
    <row r="170" spans="2:5" x14ac:dyDescent="0.25">
      <c r="B170" s="2" t="s">
        <v>59</v>
      </c>
      <c r="C170" s="2" t="s">
        <v>81</v>
      </c>
      <c r="D170" s="2">
        <v>16.3</v>
      </c>
      <c r="E170" s="2" t="s">
        <v>15</v>
      </c>
    </row>
    <row r="171" spans="2:5" x14ac:dyDescent="0.25">
      <c r="B171" s="2" t="s">
        <v>40</v>
      </c>
      <c r="C171" s="2" t="s">
        <v>29</v>
      </c>
      <c r="D171" s="2">
        <v>9.9</v>
      </c>
      <c r="E171" s="2" t="s">
        <v>15</v>
      </c>
    </row>
    <row r="172" spans="2:5" x14ac:dyDescent="0.25">
      <c r="B172" s="2" t="s">
        <v>27</v>
      </c>
      <c r="C172" s="2" t="s">
        <v>82</v>
      </c>
      <c r="D172" s="2">
        <v>8.1</v>
      </c>
      <c r="E172" s="2" t="s">
        <v>15</v>
      </c>
    </row>
    <row r="173" spans="2:5" x14ac:dyDescent="0.25">
      <c r="B173" s="2" t="s">
        <v>83</v>
      </c>
      <c r="C173" s="2" t="s">
        <v>81</v>
      </c>
      <c r="D173" s="2">
        <v>11.7</v>
      </c>
      <c r="E173" s="2" t="s">
        <v>15</v>
      </c>
    </row>
    <row r="174" spans="2:5" x14ac:dyDescent="0.25">
      <c r="B174" s="2" t="s">
        <v>84</v>
      </c>
      <c r="C174" s="2" t="s">
        <v>81</v>
      </c>
      <c r="D174" s="2">
        <v>11.7</v>
      </c>
      <c r="E174" s="2" t="s">
        <v>15</v>
      </c>
    </row>
    <row r="175" spans="2:5" x14ac:dyDescent="0.25">
      <c r="B175" s="2" t="s">
        <v>85</v>
      </c>
      <c r="C175" s="2" t="s">
        <v>81</v>
      </c>
      <c r="D175" s="2">
        <v>63.55</v>
      </c>
      <c r="E175" s="2" t="s">
        <v>15</v>
      </c>
    </row>
    <row r="176" spans="2:5" ht="30" x14ac:dyDescent="0.25">
      <c r="B176" s="2" t="s">
        <v>86</v>
      </c>
      <c r="C176" s="3" t="s">
        <v>87</v>
      </c>
      <c r="D176" s="2">
        <v>30.25</v>
      </c>
      <c r="E176" s="2" t="s">
        <v>54</v>
      </c>
    </row>
    <row r="177" spans="2:5" x14ac:dyDescent="0.25">
      <c r="B177" s="2" t="s">
        <v>72</v>
      </c>
      <c r="C177" s="2" t="s">
        <v>88</v>
      </c>
      <c r="D177" s="2">
        <v>26.5</v>
      </c>
      <c r="E177" s="2" t="s">
        <v>89</v>
      </c>
    </row>
    <row r="178" spans="2:5" x14ac:dyDescent="0.25">
      <c r="B178" s="2"/>
      <c r="C178" s="2"/>
      <c r="D178" s="2"/>
      <c r="E178" s="2"/>
    </row>
    <row r="179" spans="2:5" x14ac:dyDescent="0.25">
      <c r="B179" s="4" t="s">
        <v>37</v>
      </c>
      <c r="C179" s="4"/>
      <c r="D179" s="7">
        <f>SUM(D161:D178)</f>
        <v>289.95</v>
      </c>
      <c r="E179" s="4"/>
    </row>
    <row r="180" spans="2:5" x14ac:dyDescent="0.25">
      <c r="B180" s="46"/>
      <c r="C180" s="46"/>
      <c r="D180" s="47"/>
      <c r="E180" s="46"/>
    </row>
    <row r="182" spans="2:5" x14ac:dyDescent="0.25">
      <c r="B182" s="74" t="s">
        <v>4</v>
      </c>
      <c r="C182" s="1" t="s">
        <v>90</v>
      </c>
      <c r="D182" s="74"/>
      <c r="E182" s="74"/>
    </row>
    <row r="183" spans="2:5" x14ac:dyDescent="0.25">
      <c r="B183" s="74" t="s">
        <v>6</v>
      </c>
      <c r="C183" s="74" t="s">
        <v>91</v>
      </c>
      <c r="D183" s="74"/>
      <c r="E183" s="74"/>
    </row>
    <row r="185" spans="2:5" ht="30" x14ac:dyDescent="0.25">
      <c r="B185" s="2" t="s">
        <v>8</v>
      </c>
      <c r="C185" s="3" t="s">
        <v>9</v>
      </c>
      <c r="D185" s="3" t="s">
        <v>10</v>
      </c>
      <c r="E185" s="3" t="s">
        <v>11</v>
      </c>
    </row>
    <row r="186" spans="2:5" x14ac:dyDescent="0.25">
      <c r="B186" s="2"/>
      <c r="C186" s="3"/>
      <c r="D186" s="3"/>
      <c r="E186" s="3"/>
    </row>
    <row r="187" spans="2:5" x14ac:dyDescent="0.25">
      <c r="B187" s="4" t="s">
        <v>92</v>
      </c>
      <c r="C187" s="4"/>
      <c r="D187" s="4"/>
      <c r="E187" s="4"/>
    </row>
    <row r="188" spans="2:5" x14ac:dyDescent="0.25">
      <c r="B188" s="2" t="s">
        <v>93</v>
      </c>
      <c r="C188" s="2" t="s">
        <v>17</v>
      </c>
      <c r="D188" s="2">
        <v>16</v>
      </c>
      <c r="E188" s="2" t="s">
        <v>15</v>
      </c>
    </row>
    <row r="189" spans="2:5" x14ac:dyDescent="0.25">
      <c r="B189" s="2" t="s">
        <v>48</v>
      </c>
      <c r="C189" s="2" t="s">
        <v>17</v>
      </c>
      <c r="D189" s="2">
        <v>27.9</v>
      </c>
      <c r="E189" s="2" t="s">
        <v>15</v>
      </c>
    </row>
    <row r="190" spans="2:5" x14ac:dyDescent="0.25">
      <c r="B190" s="2" t="s">
        <v>32</v>
      </c>
      <c r="C190" s="2" t="s">
        <v>20</v>
      </c>
      <c r="D190" s="2">
        <v>11.15</v>
      </c>
      <c r="E190" s="2" t="s">
        <v>15</v>
      </c>
    </row>
    <row r="191" spans="2:5" x14ac:dyDescent="0.25">
      <c r="B191" s="2" t="s">
        <v>27</v>
      </c>
      <c r="C191" s="2" t="s">
        <v>29</v>
      </c>
      <c r="D191" s="2">
        <v>8.3000000000000007</v>
      </c>
      <c r="E191" s="2" t="s">
        <v>15</v>
      </c>
    </row>
    <row r="192" spans="2:5" x14ac:dyDescent="0.25">
      <c r="B192" s="2" t="s">
        <v>94</v>
      </c>
      <c r="C192" s="2" t="s">
        <v>29</v>
      </c>
      <c r="D192" s="2">
        <v>3.75</v>
      </c>
      <c r="E192" s="2" t="s">
        <v>15</v>
      </c>
    </row>
    <row r="193" spans="2:5" x14ac:dyDescent="0.25">
      <c r="B193" s="2" t="s">
        <v>94</v>
      </c>
      <c r="C193" s="2" t="s">
        <v>29</v>
      </c>
      <c r="D193" s="2">
        <v>3.2</v>
      </c>
      <c r="E193" s="2" t="s">
        <v>15</v>
      </c>
    </row>
    <row r="194" spans="2:5" x14ac:dyDescent="0.25">
      <c r="B194" s="2" t="s">
        <v>94</v>
      </c>
      <c r="C194" s="2" t="s">
        <v>29</v>
      </c>
      <c r="D194" s="2">
        <v>9.6</v>
      </c>
      <c r="E194" s="2" t="s">
        <v>15</v>
      </c>
    </row>
    <row r="195" spans="2:5" x14ac:dyDescent="0.25">
      <c r="B195" s="2" t="s">
        <v>77</v>
      </c>
      <c r="C195" s="2" t="s">
        <v>29</v>
      </c>
      <c r="D195" s="2">
        <v>10.3</v>
      </c>
      <c r="E195" s="2" t="s">
        <v>15</v>
      </c>
    </row>
    <row r="196" spans="2:5" x14ac:dyDescent="0.25">
      <c r="B196" s="2" t="s">
        <v>95</v>
      </c>
      <c r="C196" s="2" t="s">
        <v>29</v>
      </c>
      <c r="D196" s="2">
        <v>9.9</v>
      </c>
      <c r="E196" s="2" t="s">
        <v>15</v>
      </c>
    </row>
    <row r="197" spans="2:5" x14ac:dyDescent="0.25">
      <c r="B197" s="2" t="s">
        <v>31</v>
      </c>
      <c r="C197" s="2" t="s">
        <v>29</v>
      </c>
      <c r="D197" s="2">
        <v>13.8</v>
      </c>
      <c r="E197" s="2" t="s">
        <v>15</v>
      </c>
    </row>
    <row r="198" spans="2:5" x14ac:dyDescent="0.25">
      <c r="B198" s="2" t="s">
        <v>70</v>
      </c>
      <c r="C198" s="2" t="s">
        <v>29</v>
      </c>
      <c r="D198" s="2">
        <v>8.3000000000000007</v>
      </c>
      <c r="E198" s="2" t="s">
        <v>15</v>
      </c>
    </row>
    <row r="199" spans="2:5" x14ac:dyDescent="0.25">
      <c r="B199" s="2"/>
      <c r="C199" s="2"/>
      <c r="D199" s="2"/>
      <c r="E199" s="2"/>
    </row>
    <row r="200" spans="2:5" x14ac:dyDescent="0.25">
      <c r="B200" s="4" t="s">
        <v>33</v>
      </c>
      <c r="C200" s="4"/>
      <c r="D200" s="4"/>
      <c r="E200" s="4"/>
    </row>
    <row r="201" spans="2:5" x14ac:dyDescent="0.25">
      <c r="B201" s="2" t="s">
        <v>31</v>
      </c>
      <c r="C201" s="2" t="s">
        <v>96</v>
      </c>
      <c r="D201" s="2">
        <v>7</v>
      </c>
      <c r="E201" s="2" t="s">
        <v>15</v>
      </c>
    </row>
    <row r="202" spans="2:5" x14ac:dyDescent="0.25">
      <c r="B202" s="2" t="s">
        <v>27</v>
      </c>
      <c r="C202" s="2" t="s">
        <v>96</v>
      </c>
      <c r="D202" s="2">
        <v>14.2</v>
      </c>
      <c r="E202" s="2" t="s">
        <v>15</v>
      </c>
    </row>
    <row r="203" spans="2:5" x14ac:dyDescent="0.25">
      <c r="B203" s="2" t="s">
        <v>32</v>
      </c>
      <c r="C203" s="2" t="s">
        <v>20</v>
      </c>
      <c r="D203" s="2">
        <v>21.85</v>
      </c>
      <c r="E203" s="2" t="s">
        <v>15</v>
      </c>
    </row>
    <row r="204" spans="2:5" x14ac:dyDescent="0.25">
      <c r="B204" s="2" t="s">
        <v>40</v>
      </c>
      <c r="C204" s="2" t="s">
        <v>96</v>
      </c>
      <c r="D204" s="2">
        <v>5.25</v>
      </c>
      <c r="E204" s="2" t="s">
        <v>15</v>
      </c>
    </row>
    <row r="205" spans="2:5" x14ac:dyDescent="0.25">
      <c r="B205" s="2" t="s">
        <v>95</v>
      </c>
      <c r="C205" s="2" t="s">
        <v>96</v>
      </c>
      <c r="D205" s="2">
        <v>54.1</v>
      </c>
      <c r="E205" s="2" t="s">
        <v>15</v>
      </c>
    </row>
    <row r="206" spans="2:5" x14ac:dyDescent="0.25">
      <c r="B206" s="2" t="s">
        <v>32</v>
      </c>
      <c r="C206" s="2" t="s">
        <v>20</v>
      </c>
      <c r="D206" s="2">
        <v>19.350000000000001</v>
      </c>
      <c r="E206" s="2" t="s">
        <v>15</v>
      </c>
    </row>
    <row r="207" spans="2:5" x14ac:dyDescent="0.25">
      <c r="B207" s="2" t="s">
        <v>97</v>
      </c>
      <c r="C207" s="2" t="s">
        <v>96</v>
      </c>
      <c r="D207" s="2">
        <v>20.399999999999999</v>
      </c>
      <c r="E207" s="2" t="s">
        <v>15</v>
      </c>
    </row>
    <row r="208" spans="2:5" x14ac:dyDescent="0.25">
      <c r="B208" s="2"/>
      <c r="C208" s="2"/>
      <c r="D208" s="2"/>
      <c r="E208" s="2"/>
    </row>
    <row r="209" spans="2:5" x14ac:dyDescent="0.25">
      <c r="B209" s="4" t="s">
        <v>98</v>
      </c>
      <c r="C209" s="4"/>
      <c r="D209" s="4"/>
      <c r="E209" s="4"/>
    </row>
    <row r="210" spans="2:5" x14ac:dyDescent="0.25">
      <c r="B210" s="2" t="s">
        <v>99</v>
      </c>
      <c r="C210" s="2" t="s">
        <v>100</v>
      </c>
      <c r="D210" s="2">
        <v>141.1</v>
      </c>
      <c r="E210" s="2" t="s">
        <v>15</v>
      </c>
    </row>
    <row r="211" spans="2:5" x14ac:dyDescent="0.25">
      <c r="B211" s="2" t="s">
        <v>101</v>
      </c>
      <c r="C211" s="2" t="s">
        <v>102</v>
      </c>
      <c r="D211" s="2">
        <v>42.5</v>
      </c>
      <c r="E211" s="2" t="s">
        <v>15</v>
      </c>
    </row>
    <row r="212" spans="2:5" x14ac:dyDescent="0.25">
      <c r="B212" s="2" t="s">
        <v>103</v>
      </c>
      <c r="C212" s="2" t="s">
        <v>102</v>
      </c>
      <c r="D212" s="2">
        <v>34</v>
      </c>
      <c r="E212" s="2" t="s">
        <v>15</v>
      </c>
    </row>
    <row r="213" spans="2:5" x14ac:dyDescent="0.25">
      <c r="B213" s="2" t="s">
        <v>104</v>
      </c>
      <c r="C213" s="2" t="s">
        <v>102</v>
      </c>
      <c r="D213" s="2">
        <v>420.8</v>
      </c>
      <c r="E213" s="2" t="s">
        <v>15</v>
      </c>
    </row>
    <row r="214" spans="2:5" x14ac:dyDescent="0.25">
      <c r="B214" s="2"/>
      <c r="C214" s="2"/>
      <c r="D214" s="2"/>
      <c r="E214" s="2"/>
    </row>
    <row r="215" spans="2:5" x14ac:dyDescent="0.25">
      <c r="B215" s="4" t="s">
        <v>37</v>
      </c>
      <c r="C215" s="4"/>
      <c r="D215" s="4">
        <f>SUM(D188:D214)</f>
        <v>902.75</v>
      </c>
      <c r="E215" s="4"/>
    </row>
    <row r="219" spans="2:5" x14ac:dyDescent="0.25">
      <c r="B219" s="74" t="s">
        <v>4</v>
      </c>
      <c r="C219" s="1" t="s">
        <v>105</v>
      </c>
      <c r="D219" s="74"/>
      <c r="E219" s="74"/>
    </row>
    <row r="220" spans="2:5" x14ac:dyDescent="0.25">
      <c r="B220" s="74" t="s">
        <v>6</v>
      </c>
      <c r="C220" s="74" t="s">
        <v>91</v>
      </c>
      <c r="D220" s="74"/>
      <c r="E220" s="74"/>
    </row>
    <row r="222" spans="2:5" ht="30" x14ac:dyDescent="0.25">
      <c r="B222" s="2" t="s">
        <v>8</v>
      </c>
      <c r="C222" s="3" t="s">
        <v>9</v>
      </c>
      <c r="D222" s="3" t="s">
        <v>10</v>
      </c>
      <c r="E222" s="3" t="s">
        <v>11</v>
      </c>
    </row>
    <row r="223" spans="2:5" x14ac:dyDescent="0.25">
      <c r="B223" s="2"/>
      <c r="C223" s="3"/>
      <c r="D223" s="3"/>
      <c r="E223" s="3"/>
    </row>
    <row r="224" spans="2:5" x14ac:dyDescent="0.25">
      <c r="B224" s="4" t="s">
        <v>33</v>
      </c>
      <c r="C224" s="4"/>
      <c r="D224" s="4"/>
      <c r="E224" s="4"/>
    </row>
    <row r="225" spans="2:10" x14ac:dyDescent="0.25">
      <c r="B225" s="2" t="s">
        <v>31</v>
      </c>
      <c r="C225" s="2" t="s">
        <v>29</v>
      </c>
      <c r="D225" s="2">
        <v>32.299999999999997</v>
      </c>
      <c r="E225" s="2" t="s">
        <v>15</v>
      </c>
      <c r="F225" s="74"/>
      <c r="G225" s="74"/>
      <c r="H225" s="74"/>
      <c r="I225" s="74"/>
      <c r="J225" s="74"/>
    </row>
    <row r="226" spans="2:10" x14ac:dyDescent="0.25">
      <c r="B226" s="2" t="s">
        <v>106</v>
      </c>
      <c r="C226" s="2" t="s">
        <v>20</v>
      </c>
      <c r="D226" s="2">
        <v>29.5</v>
      </c>
      <c r="E226" s="2" t="s">
        <v>15</v>
      </c>
      <c r="F226" s="74"/>
      <c r="G226" s="74"/>
      <c r="H226" s="74"/>
      <c r="I226" s="74"/>
      <c r="J226" s="74"/>
    </row>
    <row r="227" spans="2:10" x14ac:dyDescent="0.25">
      <c r="B227" s="2" t="s">
        <v>106</v>
      </c>
      <c r="C227" s="2" t="s">
        <v>20</v>
      </c>
      <c r="D227" s="2">
        <v>19.3</v>
      </c>
      <c r="E227" s="2" t="s">
        <v>15</v>
      </c>
      <c r="F227" s="74"/>
      <c r="G227" s="74"/>
      <c r="H227" s="74"/>
      <c r="I227" s="74"/>
      <c r="J227" s="74"/>
    </row>
    <row r="228" spans="2:10" x14ac:dyDescent="0.25">
      <c r="B228" s="2" t="s">
        <v>83</v>
      </c>
      <c r="C228" s="2" t="s">
        <v>20</v>
      </c>
      <c r="D228" s="2">
        <v>29.5</v>
      </c>
      <c r="E228" s="2" t="s">
        <v>15</v>
      </c>
      <c r="F228" s="74"/>
      <c r="G228" s="74"/>
      <c r="H228" s="74"/>
      <c r="I228" s="74"/>
      <c r="J228" s="74"/>
    </row>
    <row r="229" spans="2:10" x14ac:dyDescent="0.25">
      <c r="B229" s="2" t="s">
        <v>107</v>
      </c>
      <c r="C229" s="2" t="s">
        <v>29</v>
      </c>
      <c r="D229" s="2">
        <v>20.149999999999999</v>
      </c>
      <c r="E229" s="2" t="s">
        <v>15</v>
      </c>
      <c r="F229" s="74"/>
      <c r="G229" s="74"/>
      <c r="H229" s="74"/>
      <c r="I229" s="74"/>
      <c r="J229" s="74"/>
    </row>
    <row r="230" spans="2:10" x14ac:dyDescent="0.25">
      <c r="B230" s="2" t="s">
        <v>108</v>
      </c>
      <c r="C230" s="2" t="s">
        <v>29</v>
      </c>
      <c r="D230" s="2">
        <v>16</v>
      </c>
      <c r="E230" s="2" t="s">
        <v>15</v>
      </c>
      <c r="F230" s="74"/>
      <c r="G230" s="74"/>
      <c r="H230" s="74"/>
      <c r="I230" s="74"/>
      <c r="J230" s="74"/>
    </row>
    <row r="231" spans="2:10" x14ac:dyDescent="0.25">
      <c r="B231" s="2" t="s">
        <v>109</v>
      </c>
      <c r="C231" s="2" t="s">
        <v>29</v>
      </c>
      <c r="D231" s="2">
        <v>19.399999999999999</v>
      </c>
      <c r="E231" s="2" t="s">
        <v>15</v>
      </c>
      <c r="F231" s="74"/>
      <c r="G231" s="74"/>
      <c r="H231" s="74"/>
      <c r="I231" s="74"/>
      <c r="J231" s="74"/>
    </row>
    <row r="232" spans="2:10" x14ac:dyDescent="0.25">
      <c r="B232" s="2" t="s">
        <v>110</v>
      </c>
      <c r="C232" s="2" t="s">
        <v>111</v>
      </c>
      <c r="D232" s="2">
        <v>54.1</v>
      </c>
      <c r="E232" s="2" t="s">
        <v>15</v>
      </c>
      <c r="F232" s="74"/>
      <c r="G232" s="74"/>
      <c r="H232" s="74"/>
      <c r="I232" s="74"/>
      <c r="J232" s="74"/>
    </row>
    <row r="233" spans="2:10" x14ac:dyDescent="0.25">
      <c r="B233" s="2" t="s">
        <v>112</v>
      </c>
      <c r="C233" s="2" t="s">
        <v>111</v>
      </c>
      <c r="D233" s="2">
        <v>54.1</v>
      </c>
      <c r="E233" s="2" t="s">
        <v>15</v>
      </c>
      <c r="F233" s="74"/>
      <c r="G233" s="74"/>
      <c r="H233" s="74"/>
      <c r="I233" s="74"/>
      <c r="J233" s="74"/>
    </row>
    <row r="234" spans="2:10" x14ac:dyDescent="0.25">
      <c r="B234" s="2"/>
      <c r="C234" s="2"/>
      <c r="D234" s="2"/>
      <c r="E234" s="2"/>
      <c r="F234" s="74"/>
      <c r="G234" s="74"/>
      <c r="H234" s="74"/>
      <c r="I234" s="74"/>
      <c r="J234" s="74"/>
    </row>
    <row r="235" spans="2:10" s="51" customFormat="1" x14ac:dyDescent="0.25">
      <c r="B235" s="2" t="s">
        <v>113</v>
      </c>
      <c r="C235" s="2" t="s">
        <v>111</v>
      </c>
      <c r="D235" s="2">
        <v>50</v>
      </c>
      <c r="E235" s="2" t="s">
        <v>15</v>
      </c>
      <c r="F235" s="74"/>
      <c r="G235" s="74"/>
      <c r="H235" s="74"/>
      <c r="I235" s="74"/>
      <c r="J235" s="74"/>
    </row>
    <row r="236" spans="2:10" x14ac:dyDescent="0.25">
      <c r="B236" s="2" t="s">
        <v>113</v>
      </c>
      <c r="C236" s="2" t="s">
        <v>111</v>
      </c>
      <c r="D236" s="2">
        <v>350</v>
      </c>
      <c r="E236" s="2" t="s">
        <v>89</v>
      </c>
      <c r="F236" s="74"/>
      <c r="G236" s="74"/>
      <c r="H236" s="74"/>
      <c r="I236" s="74"/>
      <c r="J236" s="74"/>
    </row>
    <row r="237" spans="2:10" x14ac:dyDescent="0.25">
      <c r="B237" s="2"/>
      <c r="C237" s="2"/>
      <c r="D237" s="2"/>
      <c r="E237" s="2"/>
      <c r="F237" s="74"/>
      <c r="G237" s="74"/>
      <c r="H237" s="74"/>
      <c r="I237" s="74"/>
      <c r="J237" s="74"/>
    </row>
    <row r="238" spans="2:10" x14ac:dyDescent="0.25">
      <c r="B238" s="4" t="s">
        <v>37</v>
      </c>
      <c r="C238" s="4"/>
      <c r="D238" s="4">
        <f>SUM(D225:D237)</f>
        <v>674.35</v>
      </c>
      <c r="E238" s="4"/>
      <c r="F238" s="74"/>
      <c r="G238" s="74"/>
      <c r="H238" s="74"/>
      <c r="I238" s="74"/>
      <c r="J238" s="74"/>
    </row>
    <row r="242" spans="2:5" x14ac:dyDescent="0.25">
      <c r="B242" s="74" t="s">
        <v>4</v>
      </c>
      <c r="C242" s="1" t="s">
        <v>114</v>
      </c>
      <c r="D242" s="74"/>
      <c r="E242" s="74"/>
    </row>
    <row r="243" spans="2:5" x14ac:dyDescent="0.25">
      <c r="B243" s="74" t="s">
        <v>6</v>
      </c>
      <c r="C243" s="74" t="s">
        <v>75</v>
      </c>
      <c r="D243" s="74"/>
      <c r="E243" s="74"/>
    </row>
    <row r="245" spans="2:5" ht="30" x14ac:dyDescent="0.25">
      <c r="B245" s="2" t="s">
        <v>8</v>
      </c>
      <c r="C245" s="3" t="s">
        <v>9</v>
      </c>
      <c r="D245" s="3" t="s">
        <v>10</v>
      </c>
      <c r="E245" s="3" t="s">
        <v>11</v>
      </c>
    </row>
    <row r="246" spans="2:5" x14ac:dyDescent="0.25">
      <c r="B246" s="2"/>
      <c r="C246" s="3"/>
      <c r="D246" s="3"/>
      <c r="E246" s="3"/>
    </row>
    <row r="247" spans="2:5" x14ac:dyDescent="0.25">
      <c r="B247" s="4" t="s">
        <v>12</v>
      </c>
      <c r="C247" s="4"/>
      <c r="D247" s="4"/>
      <c r="E247" s="4"/>
    </row>
    <row r="248" spans="2:5" x14ac:dyDescent="0.25">
      <c r="B248" s="2" t="s">
        <v>115</v>
      </c>
      <c r="C248" s="2" t="s">
        <v>116</v>
      </c>
      <c r="D248" s="2">
        <v>3.79</v>
      </c>
      <c r="E248" s="2" t="s">
        <v>89</v>
      </c>
    </row>
    <row r="249" spans="2:5" x14ac:dyDescent="0.25">
      <c r="B249" s="2" t="s">
        <v>31</v>
      </c>
      <c r="C249" s="2" t="s">
        <v>29</v>
      </c>
      <c r="D249" s="2">
        <v>6.03</v>
      </c>
      <c r="E249" s="2" t="s">
        <v>89</v>
      </c>
    </row>
    <row r="250" spans="2:5" x14ac:dyDescent="0.25">
      <c r="B250" s="2" t="s">
        <v>106</v>
      </c>
      <c r="C250" s="2" t="s">
        <v>29</v>
      </c>
      <c r="D250" s="2">
        <v>12.17</v>
      </c>
      <c r="E250" s="2" t="s">
        <v>89</v>
      </c>
    </row>
    <row r="251" spans="2:5" x14ac:dyDescent="0.25">
      <c r="B251" s="2" t="s">
        <v>71</v>
      </c>
      <c r="C251" s="2" t="s">
        <v>29</v>
      </c>
      <c r="D251" s="2">
        <v>4.8899999999999997</v>
      </c>
      <c r="E251" s="2" t="s">
        <v>89</v>
      </c>
    </row>
    <row r="252" spans="2:5" x14ac:dyDescent="0.25">
      <c r="B252" s="2" t="s">
        <v>28</v>
      </c>
      <c r="C252" s="2" t="s">
        <v>29</v>
      </c>
      <c r="D252" s="2">
        <v>4.16</v>
      </c>
      <c r="E252" s="2" t="s">
        <v>89</v>
      </c>
    </row>
    <row r="253" spans="2:5" x14ac:dyDescent="0.25">
      <c r="B253" s="2" t="s">
        <v>70</v>
      </c>
      <c r="C253" s="2" t="s">
        <v>29</v>
      </c>
      <c r="D253" s="2">
        <v>16.14</v>
      </c>
      <c r="E253" s="2" t="s">
        <v>89</v>
      </c>
    </row>
    <row r="254" spans="2:5" x14ac:dyDescent="0.25">
      <c r="B254" s="2" t="s">
        <v>95</v>
      </c>
      <c r="C254" s="2" t="s">
        <v>117</v>
      </c>
      <c r="D254" s="2">
        <v>13</v>
      </c>
      <c r="E254" s="2" t="s">
        <v>89</v>
      </c>
    </row>
    <row r="255" spans="2:5" x14ac:dyDescent="0.25">
      <c r="B255" s="2"/>
      <c r="C255" s="2"/>
      <c r="D255" s="2"/>
      <c r="E255" s="2"/>
    </row>
    <row r="256" spans="2:5" x14ac:dyDescent="0.25">
      <c r="B256" s="4" t="s">
        <v>33</v>
      </c>
      <c r="C256" s="4"/>
      <c r="D256" s="4"/>
      <c r="E256" s="4"/>
    </row>
    <row r="257" spans="2:5" x14ac:dyDescent="0.25">
      <c r="B257" s="2" t="s">
        <v>70</v>
      </c>
      <c r="C257" s="2" t="s">
        <v>17</v>
      </c>
      <c r="D257" s="2">
        <v>9.57</v>
      </c>
      <c r="E257" s="2" t="s">
        <v>89</v>
      </c>
    </row>
    <row r="258" spans="2:5" x14ac:dyDescent="0.25">
      <c r="B258" s="2" t="s">
        <v>31</v>
      </c>
      <c r="C258" s="2" t="s">
        <v>29</v>
      </c>
      <c r="D258" s="2">
        <v>18.36</v>
      </c>
      <c r="E258" s="2" t="s">
        <v>89</v>
      </c>
    </row>
    <row r="259" spans="2:5" x14ac:dyDescent="0.25">
      <c r="B259" s="2" t="s">
        <v>40</v>
      </c>
      <c r="C259" s="2" t="s">
        <v>29</v>
      </c>
      <c r="D259" s="2">
        <v>10.98</v>
      </c>
      <c r="E259" s="2" t="s">
        <v>89</v>
      </c>
    </row>
    <row r="260" spans="2:5" x14ac:dyDescent="0.25">
      <c r="B260" s="2" t="s">
        <v>118</v>
      </c>
      <c r="C260" s="2" t="s">
        <v>29</v>
      </c>
      <c r="D260" s="2">
        <v>1.56</v>
      </c>
      <c r="E260" s="2" t="s">
        <v>89</v>
      </c>
    </row>
    <row r="261" spans="2:5" x14ac:dyDescent="0.25">
      <c r="B261" s="2" t="s">
        <v>119</v>
      </c>
      <c r="C261" s="2" t="s">
        <v>29</v>
      </c>
      <c r="D261" s="2">
        <v>1.56</v>
      </c>
      <c r="E261" s="2" t="s">
        <v>89</v>
      </c>
    </row>
    <row r="262" spans="2:5" x14ac:dyDescent="0.25">
      <c r="B262" s="2" t="s">
        <v>77</v>
      </c>
      <c r="C262" s="2" t="s">
        <v>29</v>
      </c>
      <c r="D262" s="2">
        <v>17.12</v>
      </c>
      <c r="E262" s="2" t="s">
        <v>89</v>
      </c>
    </row>
    <row r="263" spans="2:5" x14ac:dyDescent="0.25">
      <c r="B263" s="2" t="s">
        <v>107</v>
      </c>
      <c r="C263" s="2" t="s">
        <v>29</v>
      </c>
      <c r="D263" s="2">
        <v>17.12</v>
      </c>
      <c r="E263" s="2" t="s">
        <v>89</v>
      </c>
    </row>
    <row r="264" spans="2:5" x14ac:dyDescent="0.25">
      <c r="B264" s="2" t="s">
        <v>83</v>
      </c>
      <c r="C264" s="2" t="s">
        <v>29</v>
      </c>
      <c r="D264" s="2">
        <v>27.71</v>
      </c>
      <c r="E264" s="2" t="s">
        <v>89</v>
      </c>
    </row>
    <row r="265" spans="2:5" x14ac:dyDescent="0.25">
      <c r="B265" s="2" t="s">
        <v>120</v>
      </c>
      <c r="C265" s="2" t="s">
        <v>117</v>
      </c>
      <c r="D265" s="2">
        <v>106.28</v>
      </c>
      <c r="E265" s="2" t="s">
        <v>89</v>
      </c>
    </row>
    <row r="266" spans="2:5" x14ac:dyDescent="0.25">
      <c r="B266" s="2"/>
      <c r="C266" s="2"/>
      <c r="D266" s="2"/>
      <c r="E266" s="2"/>
    </row>
    <row r="267" spans="2:5" x14ac:dyDescent="0.25">
      <c r="B267" s="4" t="s">
        <v>37</v>
      </c>
      <c r="C267" s="4"/>
      <c r="D267" s="4">
        <f>SUM(D248:D265)</f>
        <v>270.44000000000005</v>
      </c>
      <c r="E267" s="4"/>
    </row>
    <row r="271" spans="2:5" x14ac:dyDescent="0.25">
      <c r="B271" s="74" t="s">
        <v>4</v>
      </c>
      <c r="C271" s="1" t="s">
        <v>121</v>
      </c>
      <c r="D271" s="74"/>
      <c r="E271" s="74"/>
    </row>
    <row r="272" spans="2:5" x14ac:dyDescent="0.25">
      <c r="B272" s="74" t="s">
        <v>6</v>
      </c>
      <c r="C272" s="74" t="s">
        <v>122</v>
      </c>
      <c r="D272" s="74"/>
      <c r="E272" s="74"/>
    </row>
    <row r="274" spans="2:5" ht="30" x14ac:dyDescent="0.25">
      <c r="B274" s="2" t="s">
        <v>8</v>
      </c>
      <c r="C274" s="3" t="s">
        <v>9</v>
      </c>
      <c r="D274" s="3" t="s">
        <v>10</v>
      </c>
      <c r="E274" s="3" t="s">
        <v>11</v>
      </c>
    </row>
    <row r="275" spans="2:5" x14ac:dyDescent="0.25">
      <c r="B275" s="2"/>
      <c r="C275" s="3"/>
      <c r="D275" s="3"/>
      <c r="E275" s="3"/>
    </row>
    <row r="276" spans="2:5" x14ac:dyDescent="0.25">
      <c r="B276" s="4" t="s">
        <v>12</v>
      </c>
      <c r="C276" s="4"/>
      <c r="D276" s="4"/>
      <c r="E276" s="4"/>
    </row>
    <row r="277" spans="2:5" x14ac:dyDescent="0.25">
      <c r="B277" s="2" t="s">
        <v>123</v>
      </c>
      <c r="C277" s="2" t="s">
        <v>29</v>
      </c>
      <c r="D277" s="2">
        <v>36</v>
      </c>
      <c r="E277" s="2" t="s">
        <v>89</v>
      </c>
    </row>
    <row r="278" spans="2:5" x14ac:dyDescent="0.25">
      <c r="B278" s="2" t="s">
        <v>31</v>
      </c>
      <c r="C278" s="2" t="s">
        <v>29</v>
      </c>
      <c r="D278" s="2">
        <v>10.5</v>
      </c>
      <c r="E278" s="2" t="s">
        <v>89</v>
      </c>
    </row>
    <row r="279" spans="2:5" x14ac:dyDescent="0.25">
      <c r="B279" s="2" t="s">
        <v>106</v>
      </c>
      <c r="C279" s="2" t="s">
        <v>20</v>
      </c>
      <c r="D279" s="2">
        <v>12</v>
      </c>
      <c r="E279" s="2" t="s">
        <v>89</v>
      </c>
    </row>
    <row r="280" spans="2:5" x14ac:dyDescent="0.25">
      <c r="B280" s="2" t="s">
        <v>106</v>
      </c>
      <c r="C280" s="2" t="s">
        <v>20</v>
      </c>
      <c r="D280" s="2">
        <v>10.5</v>
      </c>
      <c r="E280" s="2" t="s">
        <v>89</v>
      </c>
    </row>
    <row r="281" spans="2:5" x14ac:dyDescent="0.25">
      <c r="B281" s="2" t="s">
        <v>124</v>
      </c>
      <c r="C281" s="2" t="s">
        <v>29</v>
      </c>
      <c r="D281" s="2">
        <v>12.5</v>
      </c>
      <c r="E281" s="2" t="s">
        <v>89</v>
      </c>
    </row>
    <row r="282" spans="2:5" x14ac:dyDescent="0.25">
      <c r="B282" s="2" t="s">
        <v>94</v>
      </c>
      <c r="C282" s="2" t="s">
        <v>29</v>
      </c>
      <c r="D282" s="2">
        <v>8</v>
      </c>
      <c r="E282" s="2" t="s">
        <v>89</v>
      </c>
    </row>
    <row r="283" spans="2:5" x14ac:dyDescent="0.25">
      <c r="B283" s="2" t="s">
        <v>125</v>
      </c>
      <c r="C283" s="2" t="s">
        <v>29</v>
      </c>
      <c r="D283" s="2">
        <v>10</v>
      </c>
      <c r="E283" s="2" t="s">
        <v>89</v>
      </c>
    </row>
    <row r="284" spans="2:5" x14ac:dyDescent="0.25">
      <c r="B284" s="2" t="s">
        <v>77</v>
      </c>
      <c r="C284" s="2" t="s">
        <v>29</v>
      </c>
      <c r="D284" s="2">
        <v>10</v>
      </c>
      <c r="E284" s="2" t="s">
        <v>89</v>
      </c>
    </row>
    <row r="285" spans="2:5" x14ac:dyDescent="0.25">
      <c r="B285" s="2" t="s">
        <v>77</v>
      </c>
      <c r="C285" s="2" t="s">
        <v>117</v>
      </c>
      <c r="D285" s="2">
        <v>28</v>
      </c>
      <c r="E285" s="2" t="s">
        <v>89</v>
      </c>
    </row>
    <row r="286" spans="2:5" x14ac:dyDescent="0.25">
      <c r="B286" s="2" t="s">
        <v>120</v>
      </c>
      <c r="C286" s="2" t="s">
        <v>117</v>
      </c>
      <c r="D286" s="2">
        <v>28</v>
      </c>
      <c r="E286" s="2" t="s">
        <v>89</v>
      </c>
    </row>
    <row r="287" spans="2:5" x14ac:dyDescent="0.25">
      <c r="B287" s="2" t="s">
        <v>126</v>
      </c>
      <c r="C287" s="2" t="s">
        <v>117</v>
      </c>
      <c r="D287" s="2">
        <v>28</v>
      </c>
      <c r="E287" s="2" t="s">
        <v>89</v>
      </c>
    </row>
    <row r="288" spans="2:5" x14ac:dyDescent="0.25">
      <c r="B288" s="2" t="s">
        <v>127</v>
      </c>
      <c r="C288" s="2" t="s">
        <v>117</v>
      </c>
      <c r="D288" s="2">
        <v>12</v>
      </c>
      <c r="E288" s="2" t="s">
        <v>89</v>
      </c>
    </row>
    <row r="289" spans="2:5" x14ac:dyDescent="0.25">
      <c r="B289" s="2" t="s">
        <v>127</v>
      </c>
      <c r="C289" s="2" t="s">
        <v>117</v>
      </c>
      <c r="D289" s="2">
        <v>12</v>
      </c>
      <c r="E289" s="2" t="s">
        <v>89</v>
      </c>
    </row>
    <row r="290" spans="2:5" x14ac:dyDescent="0.25">
      <c r="B290" s="2"/>
      <c r="C290" s="2"/>
      <c r="D290" s="2"/>
      <c r="E290" s="2"/>
    </row>
    <row r="291" spans="2:5" x14ac:dyDescent="0.25">
      <c r="B291" s="4" t="s">
        <v>37</v>
      </c>
      <c r="C291" s="4"/>
      <c r="D291" s="4">
        <f>SUM(D277:D289)</f>
        <v>217.5</v>
      </c>
      <c r="E291" s="4"/>
    </row>
    <row r="294" spans="2:5" x14ac:dyDescent="0.25">
      <c r="B294" s="74" t="s">
        <v>4</v>
      </c>
      <c r="C294" s="1" t="s">
        <v>128</v>
      </c>
      <c r="D294" s="74"/>
      <c r="E294" s="74"/>
    </row>
    <row r="295" spans="2:5" x14ac:dyDescent="0.25">
      <c r="B295" s="74" t="s">
        <v>6</v>
      </c>
      <c r="C295" s="74" t="s">
        <v>129</v>
      </c>
      <c r="D295" s="74"/>
      <c r="E295" s="74"/>
    </row>
    <row r="297" spans="2:5" ht="30" x14ac:dyDescent="0.25">
      <c r="B297" s="2" t="s">
        <v>8</v>
      </c>
      <c r="C297" s="3" t="s">
        <v>9</v>
      </c>
      <c r="D297" s="3" t="s">
        <v>10</v>
      </c>
      <c r="E297" s="3" t="s">
        <v>11</v>
      </c>
    </row>
    <row r="298" spans="2:5" x14ac:dyDescent="0.25">
      <c r="B298" s="2"/>
      <c r="C298" s="3"/>
      <c r="D298" s="3"/>
      <c r="E298" s="3"/>
    </row>
    <row r="299" spans="2:5" x14ac:dyDescent="0.25">
      <c r="B299" s="4" t="s">
        <v>12</v>
      </c>
      <c r="C299" s="4"/>
      <c r="D299" s="4"/>
      <c r="E299" s="4"/>
    </row>
    <row r="300" spans="2:5" x14ac:dyDescent="0.25">
      <c r="B300" s="2" t="s">
        <v>31</v>
      </c>
      <c r="C300" s="2" t="s">
        <v>29</v>
      </c>
      <c r="D300" s="2">
        <v>1.5</v>
      </c>
      <c r="E300" s="2" t="s">
        <v>89</v>
      </c>
    </row>
    <row r="301" spans="2:5" x14ac:dyDescent="0.25">
      <c r="B301" s="2" t="s">
        <v>106</v>
      </c>
      <c r="C301" s="2" t="s">
        <v>20</v>
      </c>
      <c r="D301" s="2">
        <v>16</v>
      </c>
      <c r="E301" s="2" t="s">
        <v>89</v>
      </c>
    </row>
    <row r="302" spans="2:5" x14ac:dyDescent="0.25">
      <c r="B302" s="2" t="s">
        <v>130</v>
      </c>
      <c r="C302" s="2" t="s">
        <v>20</v>
      </c>
      <c r="D302" s="2">
        <v>10.5</v>
      </c>
      <c r="E302" s="2" t="s">
        <v>89</v>
      </c>
    </row>
    <row r="303" spans="2:5" x14ac:dyDescent="0.25">
      <c r="B303" s="2" t="s">
        <v>131</v>
      </c>
      <c r="C303" s="2" t="s">
        <v>29</v>
      </c>
      <c r="D303" s="2">
        <v>2.8</v>
      </c>
      <c r="E303" s="2" t="s">
        <v>89</v>
      </c>
    </row>
    <row r="304" spans="2:5" x14ac:dyDescent="0.25">
      <c r="B304" s="2" t="s">
        <v>77</v>
      </c>
      <c r="C304" s="2" t="s">
        <v>29</v>
      </c>
      <c r="D304" s="2">
        <v>7</v>
      </c>
      <c r="E304" s="2" t="s">
        <v>89</v>
      </c>
    </row>
    <row r="305" spans="2:5" x14ac:dyDescent="0.25">
      <c r="B305" s="2" t="s">
        <v>27</v>
      </c>
      <c r="C305" s="2" t="s">
        <v>29</v>
      </c>
      <c r="D305" s="2">
        <v>18</v>
      </c>
      <c r="E305" s="2" t="s">
        <v>89</v>
      </c>
    </row>
    <row r="306" spans="2:5" x14ac:dyDescent="0.25">
      <c r="B306" s="2" t="s">
        <v>132</v>
      </c>
      <c r="C306" s="2" t="s">
        <v>29</v>
      </c>
      <c r="D306" s="2">
        <v>4</v>
      </c>
      <c r="E306" s="2" t="s">
        <v>89</v>
      </c>
    </row>
    <row r="307" spans="2:5" x14ac:dyDescent="0.25">
      <c r="B307" s="2" t="s">
        <v>126</v>
      </c>
      <c r="C307" s="2" t="s">
        <v>117</v>
      </c>
      <c r="D307" s="2">
        <v>20.25</v>
      </c>
      <c r="E307" s="2" t="s">
        <v>89</v>
      </c>
    </row>
    <row r="308" spans="2:5" x14ac:dyDescent="0.25">
      <c r="B308" s="2" t="s">
        <v>95</v>
      </c>
      <c r="C308" s="2" t="s">
        <v>117</v>
      </c>
      <c r="D308" s="2">
        <v>12</v>
      </c>
      <c r="E308" s="2" t="s">
        <v>89</v>
      </c>
    </row>
    <row r="309" spans="2:5" x14ac:dyDescent="0.25">
      <c r="B309" s="2"/>
      <c r="C309" s="2"/>
      <c r="D309" s="2"/>
      <c r="E309" s="2"/>
    </row>
    <row r="310" spans="2:5" x14ac:dyDescent="0.25">
      <c r="B310" s="4" t="s">
        <v>37</v>
      </c>
      <c r="C310" s="4"/>
      <c r="D310" s="4">
        <f>SUM(D300:D308)</f>
        <v>92.05</v>
      </c>
      <c r="E310" s="4"/>
    </row>
    <row r="313" spans="2:5" x14ac:dyDescent="0.25">
      <c r="B313" s="74" t="s">
        <v>4</v>
      </c>
      <c r="C313" s="1" t="s">
        <v>133</v>
      </c>
      <c r="D313" s="74"/>
      <c r="E313" s="74"/>
    </row>
    <row r="314" spans="2:5" x14ac:dyDescent="0.25">
      <c r="B314" s="74" t="s">
        <v>6</v>
      </c>
      <c r="C314" s="74" t="s">
        <v>134</v>
      </c>
      <c r="D314" s="74"/>
      <c r="E314" s="74"/>
    </row>
    <row r="316" spans="2:5" ht="30" x14ac:dyDescent="0.25">
      <c r="B316" s="2" t="s">
        <v>8</v>
      </c>
      <c r="C316" s="3" t="s">
        <v>9</v>
      </c>
      <c r="D316" s="3" t="s">
        <v>10</v>
      </c>
      <c r="E316" s="3" t="s">
        <v>11</v>
      </c>
    </row>
    <row r="317" spans="2:5" x14ac:dyDescent="0.25">
      <c r="B317" s="2"/>
      <c r="C317" s="3"/>
      <c r="D317" s="3"/>
      <c r="E317" s="3"/>
    </row>
    <row r="318" spans="2:5" x14ac:dyDescent="0.25">
      <c r="B318" s="4" t="s">
        <v>12</v>
      </c>
      <c r="C318" s="4"/>
      <c r="D318" s="4"/>
      <c r="E318" s="4"/>
    </row>
    <row r="319" spans="2:5" x14ac:dyDescent="0.25">
      <c r="B319" s="2" t="s">
        <v>31</v>
      </c>
      <c r="C319" s="2" t="s">
        <v>135</v>
      </c>
      <c r="D319" s="2">
        <v>36.630000000000003</v>
      </c>
      <c r="E319" s="2" t="s">
        <v>89</v>
      </c>
    </row>
    <row r="320" spans="2:5" x14ac:dyDescent="0.25">
      <c r="B320" s="2" t="s">
        <v>106</v>
      </c>
      <c r="C320" s="2" t="s">
        <v>136</v>
      </c>
      <c r="D320" s="2">
        <v>12.47</v>
      </c>
      <c r="E320" s="2" t="s">
        <v>89</v>
      </c>
    </row>
    <row r="321" spans="2:5" x14ac:dyDescent="0.25">
      <c r="B321" s="2" t="s">
        <v>106</v>
      </c>
      <c r="C321" s="2" t="s">
        <v>136</v>
      </c>
      <c r="D321" s="2">
        <v>15.11</v>
      </c>
      <c r="E321" s="2" t="s">
        <v>89</v>
      </c>
    </row>
    <row r="322" spans="2:5" x14ac:dyDescent="0.25">
      <c r="B322" s="2" t="s">
        <v>28</v>
      </c>
      <c r="C322" s="2" t="s">
        <v>135</v>
      </c>
      <c r="D322" s="2">
        <v>4.25</v>
      </c>
      <c r="E322" s="2" t="s">
        <v>89</v>
      </c>
    </row>
    <row r="323" spans="2:5" x14ac:dyDescent="0.25">
      <c r="B323" s="2" t="s">
        <v>30</v>
      </c>
      <c r="C323" s="2" t="s">
        <v>135</v>
      </c>
      <c r="D323" s="2">
        <v>4.25</v>
      </c>
      <c r="E323" s="2" t="s">
        <v>89</v>
      </c>
    </row>
    <row r="324" spans="2:5" x14ac:dyDescent="0.25">
      <c r="B324" s="2" t="s">
        <v>137</v>
      </c>
      <c r="C324" s="2" t="s">
        <v>135</v>
      </c>
      <c r="D324" s="2">
        <v>4.8</v>
      </c>
      <c r="E324" s="2" t="s">
        <v>89</v>
      </c>
    </row>
    <row r="325" spans="2:5" x14ac:dyDescent="0.25">
      <c r="B325" s="2" t="s">
        <v>77</v>
      </c>
      <c r="C325" s="2" t="s">
        <v>135</v>
      </c>
      <c r="D325" s="2">
        <v>19.809999999999999</v>
      </c>
      <c r="E325" s="2" t="s">
        <v>89</v>
      </c>
    </row>
    <row r="326" spans="2:5" x14ac:dyDescent="0.25">
      <c r="B326" s="2" t="s">
        <v>107</v>
      </c>
      <c r="C326" s="2" t="s">
        <v>135</v>
      </c>
      <c r="D326" s="2">
        <v>5.43</v>
      </c>
      <c r="E326" s="2" t="s">
        <v>89</v>
      </c>
    </row>
    <row r="327" spans="2:5" x14ac:dyDescent="0.25">
      <c r="B327" s="2" t="s">
        <v>126</v>
      </c>
      <c r="C327" s="2" t="s">
        <v>135</v>
      </c>
      <c r="D327" s="2">
        <v>28.25</v>
      </c>
      <c r="E327" s="2" t="s">
        <v>89</v>
      </c>
    </row>
    <row r="328" spans="2:5" x14ac:dyDescent="0.25">
      <c r="B328" s="2" t="s">
        <v>95</v>
      </c>
      <c r="C328" s="2" t="s">
        <v>135</v>
      </c>
      <c r="D328" s="2">
        <v>20.86</v>
      </c>
      <c r="E328" s="2" t="s">
        <v>89</v>
      </c>
    </row>
    <row r="329" spans="2:5" x14ac:dyDescent="0.25">
      <c r="B329" s="2" t="s">
        <v>95</v>
      </c>
      <c r="C329" s="2" t="s">
        <v>135</v>
      </c>
      <c r="D329" s="2">
        <v>51.65</v>
      </c>
      <c r="E329" s="2" t="s">
        <v>89</v>
      </c>
    </row>
    <row r="330" spans="2:5" x14ac:dyDescent="0.25">
      <c r="B330" s="2"/>
      <c r="C330" s="2"/>
      <c r="D330" s="2"/>
      <c r="E330" s="2"/>
    </row>
    <row r="331" spans="2:5" x14ac:dyDescent="0.25">
      <c r="B331" s="4" t="s">
        <v>33</v>
      </c>
      <c r="C331" s="4"/>
      <c r="D331" s="4"/>
      <c r="E331" s="4"/>
    </row>
    <row r="332" spans="2:5" x14ac:dyDescent="0.25">
      <c r="B332" s="2" t="s">
        <v>138</v>
      </c>
      <c r="C332" s="2" t="s">
        <v>135</v>
      </c>
      <c r="D332" s="2">
        <v>16.5</v>
      </c>
      <c r="E332" s="2" t="s">
        <v>89</v>
      </c>
    </row>
    <row r="333" spans="2:5" x14ac:dyDescent="0.25">
      <c r="B333" s="2" t="s">
        <v>27</v>
      </c>
      <c r="C333" s="2" t="s">
        <v>136</v>
      </c>
      <c r="D333" s="2">
        <v>23.9</v>
      </c>
      <c r="E333" s="2" t="s">
        <v>89</v>
      </c>
    </row>
    <row r="334" spans="2:5" x14ac:dyDescent="0.25">
      <c r="B334" s="2"/>
      <c r="C334" s="2"/>
      <c r="D334" s="2"/>
      <c r="E334" s="2"/>
    </row>
    <row r="335" spans="2:5" x14ac:dyDescent="0.25">
      <c r="B335" s="4" t="s">
        <v>37</v>
      </c>
      <c r="C335" s="4"/>
      <c r="D335" s="4">
        <f>SUM(D319:D333)</f>
        <v>243.91000000000003</v>
      </c>
      <c r="E335" s="4"/>
    </row>
    <row r="339" spans="2:5" x14ac:dyDescent="0.25">
      <c r="B339" s="74" t="s">
        <v>4</v>
      </c>
      <c r="C339" s="1" t="s">
        <v>139</v>
      </c>
      <c r="D339" s="74"/>
      <c r="E339" s="74"/>
    </row>
    <row r="340" spans="2:5" x14ac:dyDescent="0.25">
      <c r="B340" s="74" t="s">
        <v>6</v>
      </c>
      <c r="C340" s="74" t="s">
        <v>140</v>
      </c>
      <c r="D340" s="74"/>
      <c r="E340" s="74"/>
    </row>
    <row r="342" spans="2:5" ht="30" x14ac:dyDescent="0.25">
      <c r="B342" s="2" t="s">
        <v>8</v>
      </c>
      <c r="C342" s="3" t="s">
        <v>9</v>
      </c>
      <c r="D342" s="3" t="s">
        <v>10</v>
      </c>
      <c r="E342" s="3" t="s">
        <v>11</v>
      </c>
    </row>
    <row r="343" spans="2:5" x14ac:dyDescent="0.25">
      <c r="B343" s="2"/>
      <c r="C343" s="3"/>
      <c r="D343" s="3"/>
      <c r="E343" s="3"/>
    </row>
    <row r="344" spans="2:5" x14ac:dyDescent="0.25">
      <c r="B344" s="4" t="s">
        <v>12</v>
      </c>
      <c r="C344" s="4"/>
      <c r="D344" s="4"/>
      <c r="E344" s="4"/>
    </row>
    <row r="345" spans="2:5" x14ac:dyDescent="0.25">
      <c r="B345" s="2" t="s">
        <v>141</v>
      </c>
      <c r="C345" s="5" t="s">
        <v>29</v>
      </c>
      <c r="D345" s="2">
        <v>13.5</v>
      </c>
      <c r="E345" s="2" t="s">
        <v>89</v>
      </c>
    </row>
    <row r="346" spans="2:5" x14ac:dyDescent="0.25">
      <c r="B346" s="2" t="s">
        <v>142</v>
      </c>
      <c r="C346" s="5" t="s">
        <v>29</v>
      </c>
      <c r="D346" s="2">
        <v>37.799999999999997</v>
      </c>
      <c r="E346" s="2" t="s">
        <v>89</v>
      </c>
    </row>
    <row r="347" spans="2:5" x14ac:dyDescent="0.25">
      <c r="B347" s="2" t="s">
        <v>95</v>
      </c>
      <c r="C347" s="5" t="s">
        <v>29</v>
      </c>
      <c r="D347" s="2">
        <v>19.850000000000001</v>
      </c>
      <c r="E347" s="2" t="s">
        <v>89</v>
      </c>
    </row>
    <row r="348" spans="2:5" x14ac:dyDescent="0.25">
      <c r="B348" s="2" t="s">
        <v>126</v>
      </c>
      <c r="C348" s="5" t="s">
        <v>29</v>
      </c>
      <c r="D348" s="2">
        <v>26.5</v>
      </c>
      <c r="E348" s="2" t="s">
        <v>89</v>
      </c>
    </row>
    <row r="349" spans="2:5" x14ac:dyDescent="0.25">
      <c r="B349" s="2"/>
      <c r="C349" s="5"/>
      <c r="D349" s="2"/>
      <c r="E349" s="2"/>
    </row>
    <row r="350" spans="2:5" x14ac:dyDescent="0.25">
      <c r="B350" s="4" t="s">
        <v>33</v>
      </c>
      <c r="C350" s="4"/>
      <c r="D350" s="4"/>
      <c r="E350" s="4"/>
    </row>
    <row r="351" spans="2:5" x14ac:dyDescent="0.25">
      <c r="B351" s="2" t="s">
        <v>70</v>
      </c>
      <c r="C351" s="5" t="s">
        <v>29</v>
      </c>
      <c r="D351" s="2">
        <v>10.4</v>
      </c>
      <c r="E351" s="2" t="s">
        <v>89</v>
      </c>
    </row>
    <row r="352" spans="2:5" x14ac:dyDescent="0.25">
      <c r="B352" s="2" t="s">
        <v>31</v>
      </c>
      <c r="C352" s="5" t="s">
        <v>29</v>
      </c>
      <c r="D352" s="2">
        <v>18.5</v>
      </c>
      <c r="E352" s="2" t="s">
        <v>89</v>
      </c>
    </row>
    <row r="353" spans="1:6" x14ac:dyDescent="0.25">
      <c r="A353" s="74"/>
      <c r="B353" s="2" t="s">
        <v>143</v>
      </c>
      <c r="C353" s="5" t="s">
        <v>29</v>
      </c>
      <c r="D353" s="2">
        <v>10.5</v>
      </c>
      <c r="E353" s="2" t="s">
        <v>89</v>
      </c>
      <c r="F353" s="74"/>
    </row>
    <row r="354" spans="1:6" x14ac:dyDescent="0.25">
      <c r="A354" s="74"/>
      <c r="B354" s="2" t="s">
        <v>107</v>
      </c>
      <c r="C354" s="5" t="s">
        <v>29</v>
      </c>
      <c r="D354" s="2">
        <v>2.6</v>
      </c>
      <c r="E354" s="2" t="s">
        <v>89</v>
      </c>
      <c r="F354" s="74"/>
    </row>
    <row r="355" spans="1:6" x14ac:dyDescent="0.25">
      <c r="A355" s="74"/>
      <c r="B355" s="2" t="s">
        <v>27</v>
      </c>
      <c r="C355" s="5" t="s">
        <v>29</v>
      </c>
      <c r="D355" s="2">
        <v>10.7</v>
      </c>
      <c r="E355" s="2" t="s">
        <v>89</v>
      </c>
      <c r="F355" s="74"/>
    </row>
    <row r="356" spans="1:6" x14ac:dyDescent="0.25">
      <c r="A356" s="74"/>
      <c r="B356" s="2" t="s">
        <v>40</v>
      </c>
      <c r="C356" s="5" t="s">
        <v>29</v>
      </c>
      <c r="D356" s="2">
        <v>4.8</v>
      </c>
      <c r="E356" s="2" t="s">
        <v>89</v>
      </c>
      <c r="F356" s="74"/>
    </row>
    <row r="357" spans="1:6" x14ac:dyDescent="0.25">
      <c r="A357" s="74"/>
      <c r="B357" s="2" t="s">
        <v>32</v>
      </c>
      <c r="C357" s="5" t="s">
        <v>29</v>
      </c>
      <c r="D357" s="2">
        <v>17.8</v>
      </c>
      <c r="E357" s="2" t="s">
        <v>89</v>
      </c>
      <c r="F357" s="74"/>
    </row>
    <row r="358" spans="1:6" x14ac:dyDescent="0.25">
      <c r="A358" s="74"/>
      <c r="B358" s="2" t="s">
        <v>32</v>
      </c>
      <c r="C358" s="5" t="s">
        <v>29</v>
      </c>
      <c r="D358" s="2">
        <v>32.4</v>
      </c>
      <c r="E358" s="2" t="s">
        <v>89</v>
      </c>
      <c r="F358" s="74"/>
    </row>
    <row r="359" spans="1:6" x14ac:dyDescent="0.25">
      <c r="A359" s="74"/>
      <c r="B359" s="2"/>
      <c r="C359" s="5"/>
      <c r="D359" s="2"/>
      <c r="E359" s="2"/>
      <c r="F359" s="74"/>
    </row>
    <row r="360" spans="1:6" x14ac:dyDescent="0.25">
      <c r="A360" s="74"/>
      <c r="B360" s="4" t="s">
        <v>37</v>
      </c>
      <c r="C360" s="4"/>
      <c r="D360" s="4">
        <f>SUM(D345:D358)</f>
        <v>205.35000000000002</v>
      </c>
      <c r="E360" s="4"/>
      <c r="F360" s="74"/>
    </row>
    <row r="362" spans="1:6" x14ac:dyDescent="0.25">
      <c r="A362" s="74" t="s">
        <v>144</v>
      </c>
      <c r="B362" s="74"/>
      <c r="C362" s="74"/>
      <c r="D362" s="74"/>
      <c r="E362" s="74"/>
      <c r="F362" s="74"/>
    </row>
    <row r="364" spans="1:6" ht="45" x14ac:dyDescent="0.25">
      <c r="A364" s="74"/>
      <c r="B364" s="14" t="s">
        <v>145</v>
      </c>
      <c r="C364" s="81" t="s">
        <v>146</v>
      </c>
      <c r="D364" s="81"/>
      <c r="E364" s="15" t="s">
        <v>147</v>
      </c>
      <c r="F364" s="15" t="s">
        <v>11</v>
      </c>
    </row>
    <row r="365" spans="1:6" x14ac:dyDescent="0.25">
      <c r="A365" s="74"/>
      <c r="B365" s="14" t="s">
        <v>5</v>
      </c>
      <c r="C365" s="79" t="s">
        <v>7</v>
      </c>
      <c r="D365" s="79"/>
      <c r="E365" s="21">
        <v>275</v>
      </c>
      <c r="F365" s="72" t="s">
        <v>148</v>
      </c>
    </row>
    <row r="366" spans="1:6" x14ac:dyDescent="0.25">
      <c r="A366" s="74"/>
      <c r="B366" s="14" t="s">
        <v>45</v>
      </c>
      <c r="C366" s="79" t="s">
        <v>46</v>
      </c>
      <c r="D366" s="79"/>
      <c r="E366" s="21">
        <v>450</v>
      </c>
      <c r="F366" s="72" t="s">
        <v>148</v>
      </c>
    </row>
    <row r="367" spans="1:6" x14ac:dyDescent="0.25">
      <c r="A367" s="74"/>
      <c r="B367" s="19" t="s">
        <v>149</v>
      </c>
      <c r="C367" s="80" t="s">
        <v>150</v>
      </c>
      <c r="D367" s="80"/>
      <c r="E367" s="21">
        <v>85</v>
      </c>
      <c r="F367" s="72" t="s">
        <v>148</v>
      </c>
    </row>
    <row r="368" spans="1:6" x14ac:dyDescent="0.25">
      <c r="A368" s="74"/>
      <c r="B368" s="14" t="s">
        <v>90</v>
      </c>
      <c r="C368" s="83" t="s">
        <v>151</v>
      </c>
      <c r="D368" s="84"/>
      <c r="E368" s="21">
        <v>242</v>
      </c>
      <c r="F368" s="72" t="s">
        <v>152</v>
      </c>
    </row>
    <row r="369" spans="1:6" x14ac:dyDescent="0.25">
      <c r="A369" s="74"/>
      <c r="B369" s="14" t="s">
        <v>105</v>
      </c>
      <c r="C369" s="83" t="s">
        <v>153</v>
      </c>
      <c r="D369" s="84"/>
      <c r="E369" s="21">
        <v>81</v>
      </c>
      <c r="F369" s="72" t="s">
        <v>152</v>
      </c>
    </row>
    <row r="370" spans="1:6" x14ac:dyDescent="0.25">
      <c r="A370" s="74"/>
      <c r="B370" s="14" t="s">
        <v>114</v>
      </c>
      <c r="C370" s="83" t="s">
        <v>150</v>
      </c>
      <c r="D370" s="84"/>
      <c r="E370" s="21">
        <v>111</v>
      </c>
      <c r="F370" s="72" t="s">
        <v>152</v>
      </c>
    </row>
    <row r="371" spans="1:6" x14ac:dyDescent="0.25">
      <c r="A371" s="74"/>
      <c r="B371" s="14" t="s">
        <v>121</v>
      </c>
      <c r="C371" s="83" t="s">
        <v>122</v>
      </c>
      <c r="D371" s="84"/>
      <c r="E371" s="21">
        <v>23</v>
      </c>
      <c r="F371" s="72" t="s">
        <v>152</v>
      </c>
    </row>
    <row r="372" spans="1:6" x14ac:dyDescent="0.25">
      <c r="A372" s="74"/>
      <c r="B372" s="14" t="s">
        <v>128</v>
      </c>
      <c r="C372" s="74" t="s">
        <v>129</v>
      </c>
      <c r="D372" s="73"/>
      <c r="E372" s="21">
        <v>20</v>
      </c>
      <c r="F372" s="72" t="s">
        <v>152</v>
      </c>
    </row>
    <row r="373" spans="1:6" x14ac:dyDescent="0.25">
      <c r="A373" s="74"/>
      <c r="B373" s="14" t="s">
        <v>133</v>
      </c>
      <c r="C373" s="83" t="s">
        <v>134</v>
      </c>
      <c r="D373" s="84"/>
      <c r="E373" s="21">
        <v>49</v>
      </c>
      <c r="F373" s="72" t="s">
        <v>152</v>
      </c>
    </row>
    <row r="374" spans="1:6" x14ac:dyDescent="0.25">
      <c r="A374" s="74"/>
      <c r="B374" s="14" t="s">
        <v>139</v>
      </c>
      <c r="C374" s="83" t="s">
        <v>140</v>
      </c>
      <c r="D374" s="84"/>
      <c r="E374" s="21">
        <v>42</v>
      </c>
      <c r="F374" s="72" t="s">
        <v>152</v>
      </c>
    </row>
    <row r="375" spans="1:6" x14ac:dyDescent="0.25">
      <c r="A375" s="74"/>
      <c r="B375" s="14"/>
      <c r="C375" s="79"/>
      <c r="D375" s="79"/>
      <c r="E375" s="14"/>
      <c r="F375" s="14"/>
    </row>
    <row r="376" spans="1:6" x14ac:dyDescent="0.25">
      <c r="A376" s="74"/>
      <c r="B376" s="17" t="s">
        <v>154</v>
      </c>
      <c r="C376" s="85"/>
      <c r="D376" s="86"/>
      <c r="E376" s="18">
        <f>SUM(E365:E375)</f>
        <v>1378</v>
      </c>
      <c r="F376" s="17"/>
    </row>
    <row r="378" spans="1:6" x14ac:dyDescent="0.25">
      <c r="A378" s="74" t="s">
        <v>155</v>
      </c>
      <c r="B378" s="74"/>
      <c r="C378" s="74"/>
      <c r="D378" s="74"/>
      <c r="E378" s="74"/>
      <c r="F378" s="74"/>
    </row>
    <row r="380" spans="1:6" ht="30" x14ac:dyDescent="0.25">
      <c r="A380" s="74"/>
      <c r="B380" s="14" t="s">
        <v>145</v>
      </c>
      <c r="C380" s="81" t="s">
        <v>146</v>
      </c>
      <c r="D380" s="81"/>
      <c r="E380" s="15" t="s">
        <v>156</v>
      </c>
      <c r="F380" s="15" t="s">
        <v>11</v>
      </c>
    </row>
    <row r="381" spans="1:6" x14ac:dyDescent="0.25">
      <c r="A381" s="74"/>
      <c r="B381" s="14" t="s">
        <v>5</v>
      </c>
      <c r="C381" s="79" t="s">
        <v>7</v>
      </c>
      <c r="D381" s="79"/>
      <c r="E381" s="16">
        <f>D59</f>
        <v>932.90000000000009</v>
      </c>
      <c r="F381" s="72" t="s">
        <v>157</v>
      </c>
    </row>
    <row r="382" spans="1:6" x14ac:dyDescent="0.25">
      <c r="A382" s="74"/>
      <c r="B382" s="14" t="s">
        <v>45</v>
      </c>
      <c r="C382" s="79" t="s">
        <v>46</v>
      </c>
      <c r="D382" s="79"/>
      <c r="E382" s="16">
        <f>D154</f>
        <v>1151.42</v>
      </c>
      <c r="F382" s="72" t="s">
        <v>157</v>
      </c>
    </row>
    <row r="383" spans="1:6" x14ac:dyDescent="0.25">
      <c r="A383" s="74"/>
      <c r="B383" s="19" t="s">
        <v>74</v>
      </c>
      <c r="C383" s="80" t="s">
        <v>150</v>
      </c>
      <c r="D383" s="80"/>
      <c r="E383" s="16">
        <f>D179</f>
        <v>289.95</v>
      </c>
      <c r="F383" s="72" t="s">
        <v>157</v>
      </c>
    </row>
    <row r="384" spans="1:6" x14ac:dyDescent="0.25">
      <c r="A384" s="74"/>
      <c r="B384" s="14" t="s">
        <v>90</v>
      </c>
      <c r="C384" s="78" t="s">
        <v>151</v>
      </c>
      <c r="D384" s="78"/>
      <c r="E384" s="16">
        <f>D215</f>
        <v>902.75</v>
      </c>
      <c r="F384" s="72" t="s">
        <v>158</v>
      </c>
    </row>
    <row r="385" spans="1:6" x14ac:dyDescent="0.25">
      <c r="A385" s="74"/>
      <c r="B385" s="14" t="s">
        <v>105</v>
      </c>
      <c r="C385" s="78" t="s">
        <v>153</v>
      </c>
      <c r="D385" s="78"/>
      <c r="E385" s="16">
        <f>D238</f>
        <v>674.35</v>
      </c>
      <c r="F385" s="72" t="s">
        <v>158</v>
      </c>
    </row>
    <row r="386" spans="1:6" x14ac:dyDescent="0.25">
      <c r="A386" s="74"/>
      <c r="B386" s="14" t="s">
        <v>114</v>
      </c>
      <c r="C386" s="78" t="s">
        <v>150</v>
      </c>
      <c r="D386" s="78"/>
      <c r="E386" s="16">
        <f>D267</f>
        <v>270.44000000000005</v>
      </c>
      <c r="F386" s="72" t="s">
        <v>158</v>
      </c>
    </row>
    <row r="387" spans="1:6" x14ac:dyDescent="0.25">
      <c r="A387" s="74"/>
      <c r="B387" s="14" t="s">
        <v>121</v>
      </c>
      <c r="C387" s="78" t="s">
        <v>122</v>
      </c>
      <c r="D387" s="78"/>
      <c r="E387" s="16">
        <f>D291</f>
        <v>217.5</v>
      </c>
      <c r="F387" s="72" t="s">
        <v>158</v>
      </c>
    </row>
    <row r="388" spans="1:6" x14ac:dyDescent="0.25">
      <c r="A388" s="74"/>
      <c r="B388" s="14" t="s">
        <v>128</v>
      </c>
      <c r="C388" s="74" t="s">
        <v>129</v>
      </c>
      <c r="D388" s="73"/>
      <c r="E388" s="16">
        <f>D310</f>
        <v>92.05</v>
      </c>
      <c r="F388" s="72" t="s">
        <v>158</v>
      </c>
    </row>
    <row r="389" spans="1:6" x14ac:dyDescent="0.25">
      <c r="A389" s="74"/>
      <c r="B389" s="14" t="s">
        <v>133</v>
      </c>
      <c r="C389" s="78" t="s">
        <v>134</v>
      </c>
      <c r="D389" s="78"/>
      <c r="E389" s="16">
        <f>D335</f>
        <v>243.91000000000003</v>
      </c>
      <c r="F389" s="72" t="s">
        <v>158</v>
      </c>
    </row>
    <row r="390" spans="1:6" x14ac:dyDescent="0.25">
      <c r="A390" s="74"/>
      <c r="B390" s="14" t="s">
        <v>139</v>
      </c>
      <c r="C390" s="78" t="s">
        <v>140</v>
      </c>
      <c r="D390" s="78"/>
      <c r="E390" s="16">
        <f>D360</f>
        <v>205.35000000000002</v>
      </c>
      <c r="F390" s="72" t="s">
        <v>158</v>
      </c>
    </row>
    <row r="391" spans="1:6" x14ac:dyDescent="0.25">
      <c r="A391" s="74"/>
      <c r="B391" s="14"/>
      <c r="C391" s="79"/>
      <c r="D391" s="79"/>
      <c r="E391" s="14"/>
      <c r="F391" s="14"/>
    </row>
    <row r="392" spans="1:6" x14ac:dyDescent="0.25">
      <c r="A392" s="74"/>
      <c r="B392" s="17" t="s">
        <v>154</v>
      </c>
      <c r="C392" s="77"/>
      <c r="D392" s="77"/>
      <c r="E392" s="18">
        <f>SUM(E381:E391)</f>
        <v>4980.62</v>
      </c>
      <c r="F392" s="17"/>
    </row>
    <row r="394" spans="1:6" x14ac:dyDescent="0.25">
      <c r="A394" s="74" t="s">
        <v>159</v>
      </c>
      <c r="B394" s="74" t="s">
        <v>160</v>
      </c>
      <c r="C394" s="74"/>
      <c r="D394" s="74"/>
      <c r="E394" s="74"/>
      <c r="F394" s="74"/>
    </row>
    <row r="395" spans="1:6" x14ac:dyDescent="0.25">
      <c r="A395" s="74"/>
      <c r="B395" s="74" t="s">
        <v>161</v>
      </c>
      <c r="C395" s="74"/>
      <c r="D395" s="74"/>
      <c r="E395" s="74"/>
      <c r="F395" s="74"/>
    </row>
    <row r="396" spans="1:6" ht="60" x14ac:dyDescent="0.25">
      <c r="A396" s="74"/>
      <c r="B396" s="14" t="s">
        <v>145</v>
      </c>
      <c r="C396" s="81" t="s">
        <v>146</v>
      </c>
      <c r="D396" s="81"/>
      <c r="E396" s="15" t="s">
        <v>162</v>
      </c>
      <c r="F396" s="15" t="s">
        <v>163</v>
      </c>
    </row>
    <row r="397" spans="1:6" x14ac:dyDescent="0.25">
      <c r="A397" s="74"/>
      <c r="B397" s="14" t="s">
        <v>5</v>
      </c>
      <c r="C397" s="79" t="s">
        <v>7</v>
      </c>
      <c r="D397" s="79"/>
      <c r="E397" s="62">
        <v>65</v>
      </c>
      <c r="F397" s="63">
        <v>5</v>
      </c>
    </row>
    <row r="398" spans="1:6" x14ac:dyDescent="0.25">
      <c r="A398" s="74"/>
      <c r="B398" s="14" t="s">
        <v>45</v>
      </c>
      <c r="C398" s="79" t="s">
        <v>46</v>
      </c>
      <c r="D398" s="79"/>
      <c r="E398" s="62">
        <v>57</v>
      </c>
      <c r="F398" s="63">
        <v>10</v>
      </c>
    </row>
    <row r="399" spans="1:6" x14ac:dyDescent="0.25">
      <c r="A399" s="74"/>
      <c r="B399" s="19" t="s">
        <v>74</v>
      </c>
      <c r="C399" s="80" t="s">
        <v>150</v>
      </c>
      <c r="D399" s="80"/>
      <c r="E399" s="62">
        <v>12</v>
      </c>
      <c r="F399" s="63">
        <v>0</v>
      </c>
    </row>
    <row r="400" spans="1:6" x14ac:dyDescent="0.25">
      <c r="A400" s="74"/>
      <c r="B400" s="14" t="s">
        <v>90</v>
      </c>
      <c r="C400" s="78" t="s">
        <v>151</v>
      </c>
      <c r="D400" s="78"/>
      <c r="E400" s="62">
        <v>14</v>
      </c>
      <c r="F400" s="63">
        <v>0</v>
      </c>
    </row>
    <row r="401" spans="1:6" x14ac:dyDescent="0.25">
      <c r="A401" s="74"/>
      <c r="B401" s="14" t="s">
        <v>105</v>
      </c>
      <c r="C401" s="78" t="s">
        <v>153</v>
      </c>
      <c r="D401" s="78"/>
      <c r="E401" s="62">
        <v>31</v>
      </c>
      <c r="F401" s="63">
        <v>0</v>
      </c>
    </row>
    <row r="402" spans="1:6" x14ac:dyDescent="0.25">
      <c r="A402" s="74"/>
      <c r="B402" s="14" t="s">
        <v>114</v>
      </c>
      <c r="C402" s="78" t="s">
        <v>150</v>
      </c>
      <c r="D402" s="78"/>
      <c r="E402" s="62">
        <v>7</v>
      </c>
      <c r="F402" s="63">
        <v>0</v>
      </c>
    </row>
    <row r="403" spans="1:6" x14ac:dyDescent="0.25">
      <c r="A403" s="74"/>
      <c r="B403" s="14" t="s">
        <v>121</v>
      </c>
      <c r="C403" s="78" t="s">
        <v>122</v>
      </c>
      <c r="D403" s="78"/>
      <c r="E403" s="62">
        <v>6</v>
      </c>
      <c r="F403" s="63">
        <v>0</v>
      </c>
    </row>
    <row r="404" spans="1:6" x14ac:dyDescent="0.25">
      <c r="A404" s="74"/>
      <c r="B404" s="14" t="s">
        <v>128</v>
      </c>
      <c r="C404" s="74" t="s">
        <v>129</v>
      </c>
      <c r="D404" s="73"/>
      <c r="E404" s="62">
        <v>5</v>
      </c>
      <c r="F404" s="63">
        <v>0</v>
      </c>
    </row>
    <row r="405" spans="1:6" x14ac:dyDescent="0.25">
      <c r="A405" s="74"/>
      <c r="B405" s="14" t="s">
        <v>133</v>
      </c>
      <c r="C405" s="78" t="s">
        <v>134</v>
      </c>
      <c r="D405" s="78"/>
      <c r="E405" s="62">
        <v>4</v>
      </c>
      <c r="F405" s="63">
        <v>0</v>
      </c>
    </row>
    <row r="406" spans="1:6" x14ac:dyDescent="0.25">
      <c r="A406" s="74"/>
      <c r="B406" s="14" t="s">
        <v>139</v>
      </c>
      <c r="C406" s="78" t="s">
        <v>140</v>
      </c>
      <c r="D406" s="78"/>
      <c r="E406" s="62">
        <v>1</v>
      </c>
      <c r="F406" s="63">
        <v>0</v>
      </c>
    </row>
    <row r="407" spans="1:6" x14ac:dyDescent="0.25">
      <c r="A407" s="74"/>
      <c r="B407" s="71"/>
      <c r="C407" s="76"/>
      <c r="D407" s="76"/>
      <c r="E407" s="64"/>
      <c r="F407" s="64"/>
    </row>
    <row r="408" spans="1:6" x14ac:dyDescent="0.25">
      <c r="A408" s="74"/>
      <c r="B408" s="17" t="s">
        <v>154</v>
      </c>
      <c r="C408" s="77"/>
      <c r="D408" s="77"/>
      <c r="E408" s="60">
        <f>SUM(E397:E407)</f>
        <v>202</v>
      </c>
      <c r="F408" s="60">
        <f>SUM(F397:F407)</f>
        <v>15</v>
      </c>
    </row>
    <row r="410" spans="1:6" x14ac:dyDescent="0.25">
      <c r="A410" s="74" t="s">
        <v>164</v>
      </c>
      <c r="B410" s="74"/>
      <c r="C410" s="74"/>
      <c r="D410" s="74"/>
      <c r="E410" s="74"/>
      <c r="F410" s="74"/>
    </row>
    <row r="412" spans="1:6" x14ac:dyDescent="0.25">
      <c r="A412" s="74"/>
      <c r="B412" s="1" t="s">
        <v>165</v>
      </c>
      <c r="C412" s="74"/>
      <c r="D412" s="74"/>
      <c r="E412" s="74"/>
      <c r="F412" s="74"/>
    </row>
    <row r="413" spans="1:6" ht="105" x14ac:dyDescent="0.25">
      <c r="A413" s="74"/>
      <c r="B413" s="5" t="s">
        <v>166</v>
      </c>
      <c r="C413" s="10" t="s">
        <v>167</v>
      </c>
      <c r="D413" s="3" t="s">
        <v>168</v>
      </c>
      <c r="E413" s="25" t="s">
        <v>169</v>
      </c>
      <c r="F413" s="25" t="s">
        <v>170</v>
      </c>
    </row>
    <row r="414" spans="1:6" x14ac:dyDescent="0.25">
      <c r="A414" s="74"/>
      <c r="B414" s="17" t="s">
        <v>5</v>
      </c>
      <c r="C414" s="22">
        <f>D59</f>
        <v>932.90000000000009</v>
      </c>
      <c r="D414" s="27">
        <v>0</v>
      </c>
      <c r="E414" s="26">
        <f>D414*C414</f>
        <v>0</v>
      </c>
      <c r="F414" s="26">
        <f>E414*48</f>
        <v>0</v>
      </c>
    </row>
    <row r="415" spans="1:6" x14ac:dyDescent="0.25">
      <c r="A415" s="74"/>
      <c r="B415" s="17" t="s">
        <v>45</v>
      </c>
      <c r="C415" s="23">
        <f>D154</f>
        <v>1151.42</v>
      </c>
      <c r="D415" s="27">
        <v>0</v>
      </c>
      <c r="E415" s="26">
        <f t="shared" ref="E415:E416" si="0">D415*C415</f>
        <v>0</v>
      </c>
      <c r="F415" s="26">
        <f t="shared" ref="F415:F423" si="1">E415*48</f>
        <v>0</v>
      </c>
    </row>
    <row r="416" spans="1:6" x14ac:dyDescent="0.25">
      <c r="A416" s="74"/>
      <c r="B416" s="24" t="s">
        <v>74</v>
      </c>
      <c r="C416" s="23">
        <f>D179</f>
        <v>289.95</v>
      </c>
      <c r="D416" s="27">
        <v>0</v>
      </c>
      <c r="E416" s="26">
        <f t="shared" si="0"/>
        <v>0</v>
      </c>
      <c r="F416" s="26">
        <f t="shared" si="1"/>
        <v>0</v>
      </c>
    </row>
    <row r="417" spans="2:6" x14ac:dyDescent="0.25">
      <c r="B417" s="17" t="s">
        <v>90</v>
      </c>
      <c r="C417" s="23">
        <f t="shared" ref="C417:C423" si="2">E384</f>
        <v>902.75</v>
      </c>
      <c r="D417" s="27">
        <v>0</v>
      </c>
      <c r="E417" s="26">
        <f>D417*C417</f>
        <v>0</v>
      </c>
      <c r="F417" s="26">
        <f t="shared" si="1"/>
        <v>0</v>
      </c>
    </row>
    <row r="418" spans="2:6" x14ac:dyDescent="0.25">
      <c r="B418" s="17" t="s">
        <v>105</v>
      </c>
      <c r="C418" s="23">
        <f t="shared" si="2"/>
        <v>674.35</v>
      </c>
      <c r="D418" s="27">
        <v>0</v>
      </c>
      <c r="E418" s="26">
        <f t="shared" ref="E418:E422" si="3">D418*C418</f>
        <v>0</v>
      </c>
      <c r="F418" s="26">
        <f t="shared" si="1"/>
        <v>0</v>
      </c>
    </row>
    <row r="419" spans="2:6" x14ac:dyDescent="0.25">
      <c r="B419" s="17" t="s">
        <v>114</v>
      </c>
      <c r="C419" s="23">
        <f t="shared" si="2"/>
        <v>270.44000000000005</v>
      </c>
      <c r="D419" s="27">
        <v>0</v>
      </c>
      <c r="E419" s="26">
        <f t="shared" si="3"/>
        <v>0</v>
      </c>
      <c r="F419" s="26">
        <f t="shared" si="1"/>
        <v>0</v>
      </c>
    </row>
    <row r="420" spans="2:6" x14ac:dyDescent="0.25">
      <c r="B420" s="17" t="s">
        <v>121</v>
      </c>
      <c r="C420" s="23">
        <f t="shared" si="2"/>
        <v>217.5</v>
      </c>
      <c r="D420" s="27">
        <v>0</v>
      </c>
      <c r="E420" s="26">
        <f t="shared" si="3"/>
        <v>0</v>
      </c>
      <c r="F420" s="26">
        <f t="shared" si="1"/>
        <v>0</v>
      </c>
    </row>
    <row r="421" spans="2:6" x14ac:dyDescent="0.25">
      <c r="B421" s="17" t="s">
        <v>128</v>
      </c>
      <c r="C421" s="23">
        <f t="shared" si="2"/>
        <v>92.05</v>
      </c>
      <c r="D421" s="27">
        <v>0</v>
      </c>
      <c r="E421" s="26">
        <f t="shared" si="3"/>
        <v>0</v>
      </c>
      <c r="F421" s="26">
        <f t="shared" si="1"/>
        <v>0</v>
      </c>
    </row>
    <row r="422" spans="2:6" x14ac:dyDescent="0.25">
      <c r="B422" s="17" t="s">
        <v>133</v>
      </c>
      <c r="C422" s="23">
        <f t="shared" si="2"/>
        <v>243.91000000000003</v>
      </c>
      <c r="D422" s="27">
        <v>0</v>
      </c>
      <c r="E422" s="26">
        <f t="shared" si="3"/>
        <v>0</v>
      </c>
      <c r="F422" s="26">
        <f t="shared" si="1"/>
        <v>0</v>
      </c>
    </row>
    <row r="423" spans="2:6" x14ac:dyDescent="0.25">
      <c r="B423" s="17" t="s">
        <v>139</v>
      </c>
      <c r="C423" s="23">
        <f t="shared" si="2"/>
        <v>205.35000000000002</v>
      </c>
      <c r="D423" s="27">
        <v>0</v>
      </c>
      <c r="E423" s="26">
        <f>D423*C423</f>
        <v>0</v>
      </c>
      <c r="F423" s="26">
        <f t="shared" si="1"/>
        <v>0</v>
      </c>
    </row>
    <row r="424" spans="2:6" x14ac:dyDescent="0.25">
      <c r="B424" s="31" t="s">
        <v>37</v>
      </c>
      <c r="C424" s="32"/>
      <c r="D424" s="31"/>
      <c r="E424" s="33"/>
      <c r="F424" s="33">
        <f>SUM(F414:F423)</f>
        <v>0</v>
      </c>
    </row>
    <row r="425" spans="2:6" x14ac:dyDescent="0.25">
      <c r="B425" s="20"/>
      <c r="C425" s="74"/>
      <c r="D425" s="74"/>
      <c r="E425" s="74"/>
      <c r="F425" s="74"/>
    </row>
    <row r="426" spans="2:6" x14ac:dyDescent="0.25">
      <c r="B426" s="1" t="s">
        <v>171</v>
      </c>
      <c r="C426" s="74"/>
      <c r="D426" s="74"/>
      <c r="E426" s="74"/>
      <c r="F426" s="74"/>
    </row>
    <row r="427" spans="2:6" ht="75" x14ac:dyDescent="0.25">
      <c r="B427" s="2" t="s">
        <v>145</v>
      </c>
      <c r="C427" s="3" t="s">
        <v>172</v>
      </c>
      <c r="D427" s="3" t="s">
        <v>173</v>
      </c>
      <c r="E427" s="3" t="s">
        <v>174</v>
      </c>
      <c r="F427" s="74"/>
    </row>
    <row r="428" spans="2:6" x14ac:dyDescent="0.25">
      <c r="B428" s="17" t="s">
        <v>5</v>
      </c>
      <c r="C428" s="23">
        <f t="shared" ref="C428:C437" si="4">E365</f>
        <v>275</v>
      </c>
      <c r="D428" s="27">
        <v>0</v>
      </c>
      <c r="E428" s="26">
        <f>D428*2*4</f>
        <v>0</v>
      </c>
      <c r="F428" s="74"/>
    </row>
    <row r="429" spans="2:6" x14ac:dyDescent="0.25">
      <c r="B429" s="17" t="s">
        <v>45</v>
      </c>
      <c r="C429" s="23">
        <f t="shared" si="4"/>
        <v>450</v>
      </c>
      <c r="D429" s="27">
        <v>0</v>
      </c>
      <c r="E429" s="26">
        <f t="shared" ref="E429:E437" si="5">D429*2*4</f>
        <v>0</v>
      </c>
      <c r="F429" s="74"/>
    </row>
    <row r="430" spans="2:6" x14ac:dyDescent="0.25">
      <c r="B430" s="24" t="s">
        <v>74</v>
      </c>
      <c r="C430" s="23">
        <f t="shared" si="4"/>
        <v>85</v>
      </c>
      <c r="D430" s="27">
        <v>0</v>
      </c>
      <c r="E430" s="26">
        <f t="shared" si="5"/>
        <v>0</v>
      </c>
      <c r="F430" s="74"/>
    </row>
    <row r="431" spans="2:6" x14ac:dyDescent="0.25">
      <c r="B431" s="17" t="s">
        <v>90</v>
      </c>
      <c r="C431" s="35">
        <f t="shared" si="4"/>
        <v>242</v>
      </c>
      <c r="D431" s="27">
        <v>0</v>
      </c>
      <c r="E431" s="26">
        <f t="shared" si="5"/>
        <v>0</v>
      </c>
      <c r="F431" s="74"/>
    </row>
    <row r="432" spans="2:6" x14ac:dyDescent="0.25">
      <c r="B432" s="17" t="s">
        <v>105</v>
      </c>
      <c r="C432" s="35">
        <f t="shared" si="4"/>
        <v>81</v>
      </c>
      <c r="D432" s="27">
        <v>0</v>
      </c>
      <c r="E432" s="26">
        <f t="shared" si="5"/>
        <v>0</v>
      </c>
      <c r="F432" s="74"/>
    </row>
    <row r="433" spans="2:5" x14ac:dyDescent="0.25">
      <c r="B433" s="17" t="s">
        <v>114</v>
      </c>
      <c r="C433" s="35">
        <f t="shared" si="4"/>
        <v>111</v>
      </c>
      <c r="D433" s="27">
        <v>0</v>
      </c>
      <c r="E433" s="26">
        <f t="shared" si="5"/>
        <v>0</v>
      </c>
    </row>
    <row r="434" spans="2:5" x14ac:dyDescent="0.25">
      <c r="B434" s="17" t="s">
        <v>121</v>
      </c>
      <c r="C434" s="35">
        <f t="shared" si="4"/>
        <v>23</v>
      </c>
      <c r="D434" s="27">
        <v>0</v>
      </c>
      <c r="E434" s="26">
        <f t="shared" si="5"/>
        <v>0</v>
      </c>
    </row>
    <row r="435" spans="2:5" x14ac:dyDescent="0.25">
      <c r="B435" s="17" t="s">
        <v>128</v>
      </c>
      <c r="C435" s="35">
        <f t="shared" si="4"/>
        <v>20</v>
      </c>
      <c r="D435" s="27">
        <v>0</v>
      </c>
      <c r="E435" s="26">
        <f t="shared" si="5"/>
        <v>0</v>
      </c>
    </row>
    <row r="436" spans="2:5" x14ac:dyDescent="0.25">
      <c r="B436" s="17" t="s">
        <v>133</v>
      </c>
      <c r="C436" s="35">
        <f t="shared" si="4"/>
        <v>49</v>
      </c>
      <c r="D436" s="27">
        <v>0</v>
      </c>
      <c r="E436" s="26">
        <f t="shared" si="5"/>
        <v>0</v>
      </c>
    </row>
    <row r="437" spans="2:5" x14ac:dyDescent="0.25">
      <c r="B437" s="17" t="s">
        <v>139</v>
      </c>
      <c r="C437" s="35">
        <f t="shared" si="4"/>
        <v>42</v>
      </c>
      <c r="D437" s="27">
        <v>0</v>
      </c>
      <c r="E437" s="26">
        <f t="shared" si="5"/>
        <v>0</v>
      </c>
    </row>
    <row r="438" spans="2:5" x14ac:dyDescent="0.25">
      <c r="B438" s="31" t="s">
        <v>37</v>
      </c>
      <c r="C438" s="32"/>
      <c r="D438" s="33"/>
      <c r="E438" s="33">
        <f>SUM(E428:E437)</f>
        <v>0</v>
      </c>
    </row>
    <row r="440" spans="2:5" x14ac:dyDescent="0.25">
      <c r="B440" s="1" t="s">
        <v>175</v>
      </c>
      <c r="C440" s="74"/>
      <c r="D440" s="74"/>
      <c r="E440" s="74"/>
    </row>
    <row r="441" spans="2:5" ht="75" x14ac:dyDescent="0.25">
      <c r="B441" s="2" t="s">
        <v>145</v>
      </c>
      <c r="C441" s="3" t="s">
        <v>176</v>
      </c>
      <c r="D441" s="3" t="s">
        <v>173</v>
      </c>
      <c r="E441" s="3" t="s">
        <v>177</v>
      </c>
    </row>
    <row r="442" spans="2:5" x14ac:dyDescent="0.25">
      <c r="B442" s="17" t="s">
        <v>5</v>
      </c>
      <c r="C442" s="23">
        <f>C414</f>
        <v>932.90000000000009</v>
      </c>
      <c r="D442" s="27">
        <v>0</v>
      </c>
      <c r="E442" s="26">
        <f>D442*1*4</f>
        <v>0</v>
      </c>
    </row>
    <row r="443" spans="2:5" x14ac:dyDescent="0.25">
      <c r="B443" s="17" t="s">
        <v>45</v>
      </c>
      <c r="C443" s="23">
        <f>C415</f>
        <v>1151.42</v>
      </c>
      <c r="D443" s="27">
        <v>0</v>
      </c>
      <c r="E443" s="26">
        <f t="shared" ref="E443:E451" si="6">D443*1*4</f>
        <v>0</v>
      </c>
    </row>
    <row r="444" spans="2:5" x14ac:dyDescent="0.25">
      <c r="B444" s="24" t="s">
        <v>74</v>
      </c>
      <c r="C444" s="23">
        <f>C416</f>
        <v>289.95</v>
      </c>
      <c r="D444" s="27">
        <v>0</v>
      </c>
      <c r="E444" s="26">
        <f>D444*1*4</f>
        <v>0</v>
      </c>
    </row>
    <row r="445" spans="2:5" x14ac:dyDescent="0.25">
      <c r="B445" s="17" t="s">
        <v>90</v>
      </c>
      <c r="C445" s="35">
        <f>C417</f>
        <v>902.75</v>
      </c>
      <c r="D445" s="27">
        <v>0</v>
      </c>
      <c r="E445" s="26">
        <f t="shared" si="6"/>
        <v>0</v>
      </c>
    </row>
    <row r="446" spans="2:5" x14ac:dyDescent="0.25">
      <c r="B446" s="17" t="s">
        <v>105</v>
      </c>
      <c r="C446" s="35">
        <f t="shared" ref="C446:C451" si="7">C418</f>
        <v>674.35</v>
      </c>
      <c r="D446" s="27">
        <v>0</v>
      </c>
      <c r="E446" s="26">
        <f t="shared" si="6"/>
        <v>0</v>
      </c>
    </row>
    <row r="447" spans="2:5" x14ac:dyDescent="0.25">
      <c r="B447" s="17" t="s">
        <v>114</v>
      </c>
      <c r="C447" s="35">
        <f t="shared" si="7"/>
        <v>270.44000000000005</v>
      </c>
      <c r="D447" s="27">
        <v>0</v>
      </c>
      <c r="E447" s="26">
        <f t="shared" si="6"/>
        <v>0</v>
      </c>
    </row>
    <row r="448" spans="2:5" x14ac:dyDescent="0.25">
      <c r="B448" s="17" t="s">
        <v>121</v>
      </c>
      <c r="C448" s="35">
        <f t="shared" si="7"/>
        <v>217.5</v>
      </c>
      <c r="D448" s="27">
        <v>0</v>
      </c>
      <c r="E448" s="26">
        <f t="shared" si="6"/>
        <v>0</v>
      </c>
    </row>
    <row r="449" spans="2:5" x14ac:dyDescent="0.25">
      <c r="B449" s="17" t="s">
        <v>128</v>
      </c>
      <c r="C449" s="35">
        <f t="shared" si="7"/>
        <v>92.05</v>
      </c>
      <c r="D449" s="27">
        <v>0</v>
      </c>
      <c r="E449" s="26">
        <f t="shared" si="6"/>
        <v>0</v>
      </c>
    </row>
    <row r="450" spans="2:5" x14ac:dyDescent="0.25">
      <c r="B450" s="17" t="s">
        <v>133</v>
      </c>
      <c r="C450" s="35">
        <f t="shared" si="7"/>
        <v>243.91000000000003</v>
      </c>
      <c r="D450" s="27">
        <v>0</v>
      </c>
      <c r="E450" s="26">
        <f t="shared" si="6"/>
        <v>0</v>
      </c>
    </row>
    <row r="451" spans="2:5" x14ac:dyDescent="0.25">
      <c r="B451" s="17" t="s">
        <v>139</v>
      </c>
      <c r="C451" s="35">
        <f t="shared" si="7"/>
        <v>205.35000000000002</v>
      </c>
      <c r="D451" s="27">
        <v>0</v>
      </c>
      <c r="E451" s="26">
        <f t="shared" si="6"/>
        <v>0</v>
      </c>
    </row>
    <row r="452" spans="2:5" x14ac:dyDescent="0.25">
      <c r="B452" s="31" t="s">
        <v>37</v>
      </c>
      <c r="C452" s="32"/>
      <c r="D452" s="33"/>
      <c r="E452" s="33">
        <f>SUM(E442:E451)</f>
        <v>0</v>
      </c>
    </row>
    <row r="454" spans="2:5" s="61" customFormat="1" x14ac:dyDescent="0.25">
      <c r="B454" s="1" t="s">
        <v>178</v>
      </c>
      <c r="C454" s="74"/>
      <c r="D454" s="74"/>
      <c r="E454" s="74"/>
    </row>
    <row r="455" spans="2:5" s="61" customFormat="1" ht="120" x14ac:dyDescent="0.25">
      <c r="B455" s="2" t="s">
        <v>145</v>
      </c>
      <c r="C455" s="3" t="s">
        <v>179</v>
      </c>
      <c r="D455" s="25" t="s">
        <v>180</v>
      </c>
      <c r="E455" s="25" t="s">
        <v>170</v>
      </c>
    </row>
    <row r="456" spans="2:5" s="61" customFormat="1" x14ac:dyDescent="0.25">
      <c r="B456" s="17" t="s">
        <v>5</v>
      </c>
      <c r="C456" s="23">
        <f>D15+D17+D20+D21+D22+D23+D24+D33+D34+D46</f>
        <v>318.79999999999995</v>
      </c>
      <c r="D456" s="27">
        <v>0</v>
      </c>
      <c r="E456" s="26">
        <f>D456*48</f>
        <v>0</v>
      </c>
    </row>
    <row r="457" spans="2:5" s="61" customFormat="1" x14ac:dyDescent="0.25">
      <c r="B457" s="17" t="s">
        <v>45</v>
      </c>
      <c r="C457" s="23">
        <f>D75+D76+D88+D89+D90+D91+D104+D106+D107+D108+D131+D132+D133+D130+D103</f>
        <v>191.55999999999997</v>
      </c>
      <c r="D457" s="27">
        <v>0</v>
      </c>
      <c r="E457" s="26">
        <f t="shared" ref="E457:E460" si="8">D457*48</f>
        <v>0</v>
      </c>
    </row>
    <row r="458" spans="2:5" s="61" customFormat="1" x14ac:dyDescent="0.25">
      <c r="B458" s="24" t="s">
        <v>74</v>
      </c>
      <c r="C458" s="23">
        <f>D162+D163+D171+D172+D173+D177</f>
        <v>68.900000000000006</v>
      </c>
      <c r="D458" s="27">
        <v>0</v>
      </c>
      <c r="E458" s="26">
        <f t="shared" si="8"/>
        <v>0</v>
      </c>
    </row>
    <row r="459" spans="2:5" s="61" customFormat="1" x14ac:dyDescent="0.25">
      <c r="B459" s="17" t="s">
        <v>90</v>
      </c>
      <c r="C459" s="35">
        <f>D189+D191+D192+D193+D194+D195</f>
        <v>63.050000000000011</v>
      </c>
      <c r="D459" s="27">
        <v>0</v>
      </c>
      <c r="E459" s="26">
        <f t="shared" si="8"/>
        <v>0</v>
      </c>
    </row>
    <row r="460" spans="2:5" s="61" customFormat="1" x14ac:dyDescent="0.25">
      <c r="B460" s="17" t="s">
        <v>105</v>
      </c>
      <c r="C460" s="35">
        <f>D228+D229+D230+D231</f>
        <v>85.050000000000011</v>
      </c>
      <c r="D460" s="27">
        <v>0</v>
      </c>
      <c r="E460" s="26">
        <f t="shared" si="8"/>
        <v>0</v>
      </c>
    </row>
    <row r="461" spans="2:5" s="61" customFormat="1" x14ac:dyDescent="0.25">
      <c r="B461" s="31" t="s">
        <v>37</v>
      </c>
      <c r="C461" s="32"/>
      <c r="D461" s="33"/>
      <c r="E461" s="33">
        <f>SUM(E456:E460)</f>
        <v>0</v>
      </c>
    </row>
    <row r="462" spans="2:5" s="61" customFormat="1" ht="30" customHeight="1" x14ac:dyDescent="0.25">
      <c r="B462" s="82" t="s">
        <v>181</v>
      </c>
      <c r="C462" s="82"/>
      <c r="D462" s="82"/>
      <c r="E462" s="82"/>
    </row>
    <row r="464" spans="2:5" x14ac:dyDescent="0.25">
      <c r="B464" s="30" t="s">
        <v>182</v>
      </c>
      <c r="C464" s="28"/>
      <c r="D464" s="29"/>
      <c r="E464" s="34">
        <f>F424+E438+E452+E461</f>
        <v>0</v>
      </c>
    </row>
    <row r="465" spans="7:7" x14ac:dyDescent="0.25">
      <c r="G465" s="74"/>
    </row>
  </sheetData>
  <sheetProtection algorithmName="SHA-512" hashValue="GJkeVwYDfj1p+QHHKsJhxVzsXfe770qG+9tcrka0dL44UgXRMa9IDIQIW8GqQIbkwF6dJqByTlLbQMrJn2CyMQ==" saltValue="Kqb/cDTD64whqQSkwXhsXA==" spinCount="100000" sheet="1" objects="1" scenarios="1"/>
  <protectedRanges>
    <protectedRange sqref="D428:D437 D414:D423 D442:D451 D456:D460" name="cene čiščenja"/>
  </protectedRanges>
  <mergeCells count="37">
    <mergeCell ref="B462:E462"/>
    <mergeCell ref="C364:D364"/>
    <mergeCell ref="C365:D365"/>
    <mergeCell ref="C366:D366"/>
    <mergeCell ref="C367:D367"/>
    <mergeCell ref="C375:D375"/>
    <mergeCell ref="C368:D368"/>
    <mergeCell ref="C369:D369"/>
    <mergeCell ref="C370:D370"/>
    <mergeCell ref="C371:D371"/>
    <mergeCell ref="C373:D373"/>
    <mergeCell ref="C374:D374"/>
    <mergeCell ref="C384:D384"/>
    <mergeCell ref="C385:D385"/>
    <mergeCell ref="C386:D386"/>
    <mergeCell ref="C376:D376"/>
    <mergeCell ref="C380:D380"/>
    <mergeCell ref="C381:D381"/>
    <mergeCell ref="C382:D382"/>
    <mergeCell ref="C383:D383"/>
    <mergeCell ref="C387:D387"/>
    <mergeCell ref="C389:D389"/>
    <mergeCell ref="C390:D390"/>
    <mergeCell ref="C396:D396"/>
    <mergeCell ref="C397:D397"/>
    <mergeCell ref="C392:D392"/>
    <mergeCell ref="C391:D391"/>
    <mergeCell ref="C398:D398"/>
    <mergeCell ref="C399:D399"/>
    <mergeCell ref="C400:D400"/>
    <mergeCell ref="C401:D401"/>
    <mergeCell ref="C402:D402"/>
    <mergeCell ref="C407:D407"/>
    <mergeCell ref="C408:D408"/>
    <mergeCell ref="C403:D403"/>
    <mergeCell ref="C405:D405"/>
    <mergeCell ref="C406:D40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80C9C-3408-4C9F-AA8A-11FA76CB8FC5}">
  <dimension ref="A1:F272"/>
  <sheetViews>
    <sheetView topLeftCell="A221" workbookViewId="0">
      <selection activeCell="E200" sqref="E200"/>
    </sheetView>
  </sheetViews>
  <sheetFormatPr defaultRowHeight="15" x14ac:dyDescent="0.25"/>
  <cols>
    <col min="1" max="1" width="4.140625" customWidth="1"/>
    <col min="2" max="2" width="28.42578125" customWidth="1"/>
    <col min="3" max="3" width="21.140625" customWidth="1"/>
    <col min="4" max="4" width="9.42578125" customWidth="1"/>
    <col min="5" max="5" width="11.85546875" customWidth="1"/>
    <col min="6" max="6" width="12" customWidth="1"/>
  </cols>
  <sheetData>
    <row r="1" spans="1:5" x14ac:dyDescent="0.25">
      <c r="A1" s="74"/>
      <c r="B1" s="74"/>
      <c r="C1" s="74"/>
      <c r="D1" s="74"/>
      <c r="E1" s="74" t="s">
        <v>0</v>
      </c>
    </row>
    <row r="2" spans="1:5" x14ac:dyDescent="0.25">
      <c r="A2" s="74"/>
      <c r="B2" s="74" t="s">
        <v>1</v>
      </c>
      <c r="C2" s="74"/>
      <c r="D2" s="74"/>
      <c r="E2" s="74"/>
    </row>
    <row r="4" spans="1:5" x14ac:dyDescent="0.25">
      <c r="A4" s="13" t="s">
        <v>183</v>
      </c>
      <c r="B4" s="74"/>
      <c r="C4" s="74"/>
      <c r="D4" s="74"/>
      <c r="E4" s="74"/>
    </row>
    <row r="5" spans="1:5" x14ac:dyDescent="0.25">
      <c r="A5" s="74" t="s">
        <v>184</v>
      </c>
      <c r="B5" s="74"/>
      <c r="C5" s="74"/>
      <c r="D5" s="74"/>
      <c r="E5" s="74"/>
    </row>
    <row r="7" spans="1:5" x14ac:dyDescent="0.25">
      <c r="A7" s="74"/>
      <c r="B7" s="74" t="s">
        <v>4</v>
      </c>
      <c r="C7" s="1" t="s">
        <v>185</v>
      </c>
      <c r="D7" s="74"/>
      <c r="E7" s="74"/>
    </row>
    <row r="8" spans="1:5" x14ac:dyDescent="0.25">
      <c r="A8" s="74"/>
      <c r="B8" s="74" t="s">
        <v>6</v>
      </c>
      <c r="C8" s="74" t="s">
        <v>186</v>
      </c>
      <c r="D8" s="74"/>
      <c r="E8" s="74"/>
    </row>
    <row r="10" spans="1:5" ht="30" x14ac:dyDescent="0.25">
      <c r="A10" s="74"/>
      <c r="B10" s="2" t="s">
        <v>8</v>
      </c>
      <c r="C10" s="3" t="s">
        <v>9</v>
      </c>
      <c r="D10" s="3" t="s">
        <v>10</v>
      </c>
      <c r="E10" s="3" t="s">
        <v>11</v>
      </c>
    </row>
    <row r="11" spans="1:5" x14ac:dyDescent="0.25">
      <c r="A11" s="74"/>
      <c r="B11" s="2"/>
      <c r="C11" s="3"/>
      <c r="D11" s="3"/>
      <c r="E11" s="3"/>
    </row>
    <row r="12" spans="1:5" x14ac:dyDescent="0.25">
      <c r="A12" s="74"/>
      <c r="B12" s="4" t="s">
        <v>12</v>
      </c>
      <c r="C12" s="4"/>
      <c r="D12" s="4"/>
      <c r="E12" s="4"/>
    </row>
    <row r="13" spans="1:5" x14ac:dyDescent="0.25">
      <c r="A13" s="74"/>
      <c r="B13" s="2" t="s">
        <v>47</v>
      </c>
      <c r="C13" s="2" t="s">
        <v>17</v>
      </c>
      <c r="D13" s="2">
        <v>8.85</v>
      </c>
      <c r="E13" s="2" t="s">
        <v>15</v>
      </c>
    </row>
    <row r="14" spans="1:5" x14ac:dyDescent="0.25">
      <c r="A14" s="74"/>
      <c r="B14" s="2" t="s">
        <v>187</v>
      </c>
      <c r="C14" s="2" t="s">
        <v>188</v>
      </c>
      <c r="D14" s="2">
        <v>89.7</v>
      </c>
      <c r="E14" s="2" t="s">
        <v>15</v>
      </c>
    </row>
    <row r="15" spans="1:5" x14ac:dyDescent="0.25">
      <c r="A15" s="74"/>
      <c r="B15" s="2" t="s">
        <v>189</v>
      </c>
      <c r="C15" s="2" t="s">
        <v>190</v>
      </c>
      <c r="D15" s="2">
        <v>11.3</v>
      </c>
      <c r="E15" s="2" t="s">
        <v>15</v>
      </c>
    </row>
    <row r="16" spans="1:5" x14ac:dyDescent="0.25">
      <c r="A16" s="74"/>
      <c r="B16" s="2" t="s">
        <v>28</v>
      </c>
      <c r="C16" s="2" t="s">
        <v>29</v>
      </c>
      <c r="D16" s="2">
        <v>3.1</v>
      </c>
      <c r="E16" s="2" t="s">
        <v>15</v>
      </c>
    </row>
    <row r="17" spans="2:5" x14ac:dyDescent="0.25">
      <c r="B17" s="2" t="s">
        <v>30</v>
      </c>
      <c r="C17" s="2" t="s">
        <v>29</v>
      </c>
      <c r="D17" s="2">
        <v>4.0999999999999996</v>
      </c>
      <c r="E17" s="2" t="s">
        <v>15</v>
      </c>
    </row>
    <row r="18" spans="2:5" x14ac:dyDescent="0.25">
      <c r="B18" s="2" t="s">
        <v>191</v>
      </c>
      <c r="C18" s="2" t="s">
        <v>192</v>
      </c>
      <c r="D18" s="2">
        <v>84.7</v>
      </c>
      <c r="E18" s="2" t="s">
        <v>15</v>
      </c>
    </row>
    <row r="19" spans="2:5" x14ac:dyDescent="0.25">
      <c r="B19" s="2" t="s">
        <v>193</v>
      </c>
      <c r="C19" s="2" t="s">
        <v>190</v>
      </c>
      <c r="D19" s="2">
        <v>34.75</v>
      </c>
      <c r="E19" s="2" t="s">
        <v>15</v>
      </c>
    </row>
    <row r="20" spans="2:5" x14ac:dyDescent="0.25">
      <c r="B20" s="2" t="s">
        <v>194</v>
      </c>
      <c r="C20" s="2" t="s">
        <v>29</v>
      </c>
      <c r="D20" s="2">
        <v>21.3</v>
      </c>
      <c r="E20" s="2" t="s">
        <v>15</v>
      </c>
    </row>
    <row r="21" spans="2:5" x14ac:dyDescent="0.25">
      <c r="B21" s="2" t="s">
        <v>193</v>
      </c>
      <c r="C21" s="2" t="s">
        <v>190</v>
      </c>
      <c r="D21" s="2">
        <v>22.45</v>
      </c>
      <c r="E21" s="2" t="s">
        <v>15</v>
      </c>
    </row>
    <row r="22" spans="2:5" x14ac:dyDescent="0.25">
      <c r="B22" s="2" t="s">
        <v>195</v>
      </c>
      <c r="C22" s="2" t="s">
        <v>190</v>
      </c>
      <c r="D22" s="2">
        <v>4.5</v>
      </c>
      <c r="E22" s="2" t="s">
        <v>15</v>
      </c>
    </row>
    <row r="23" spans="2:5" x14ac:dyDescent="0.25">
      <c r="B23" s="2" t="s">
        <v>196</v>
      </c>
      <c r="C23" s="2" t="s">
        <v>190</v>
      </c>
      <c r="D23" s="2">
        <v>5.05</v>
      </c>
      <c r="E23" s="2" t="s">
        <v>15</v>
      </c>
    </row>
    <row r="24" spans="2:5" x14ac:dyDescent="0.25">
      <c r="B24" s="2" t="s">
        <v>27</v>
      </c>
      <c r="C24" s="2" t="s">
        <v>190</v>
      </c>
      <c r="D24" s="2">
        <v>10.1</v>
      </c>
      <c r="E24" s="2" t="s">
        <v>15</v>
      </c>
    </row>
    <row r="25" spans="2:5" x14ac:dyDescent="0.25">
      <c r="B25" s="2" t="s">
        <v>106</v>
      </c>
      <c r="C25" s="2" t="s">
        <v>190</v>
      </c>
      <c r="D25" s="2">
        <v>25</v>
      </c>
      <c r="E25" s="2" t="s">
        <v>15</v>
      </c>
    </row>
    <row r="26" spans="2:5" x14ac:dyDescent="0.25">
      <c r="B26" s="2" t="s">
        <v>106</v>
      </c>
      <c r="C26" s="2" t="s">
        <v>190</v>
      </c>
      <c r="D26" s="2">
        <v>9.6</v>
      </c>
      <c r="E26" s="2" t="s">
        <v>15</v>
      </c>
    </row>
    <row r="27" spans="2:5" x14ac:dyDescent="0.25">
      <c r="B27" s="2" t="s">
        <v>197</v>
      </c>
      <c r="C27" s="2" t="s">
        <v>190</v>
      </c>
      <c r="D27" s="2">
        <v>9.65</v>
      </c>
      <c r="E27" s="2" t="s">
        <v>198</v>
      </c>
    </row>
    <row r="28" spans="2:5" x14ac:dyDescent="0.25">
      <c r="B28" s="2" t="s">
        <v>106</v>
      </c>
      <c r="C28" s="2" t="s">
        <v>190</v>
      </c>
      <c r="D28" s="2">
        <v>28.95</v>
      </c>
      <c r="E28" s="2" t="s">
        <v>15</v>
      </c>
    </row>
    <row r="29" spans="2:5" x14ac:dyDescent="0.25">
      <c r="B29" s="2" t="s">
        <v>106</v>
      </c>
      <c r="C29" s="2" t="s">
        <v>190</v>
      </c>
      <c r="D29" s="2">
        <v>25.9</v>
      </c>
      <c r="E29" s="2" t="s">
        <v>15</v>
      </c>
    </row>
    <row r="30" spans="2:5" x14ac:dyDescent="0.25">
      <c r="B30" s="2" t="s">
        <v>106</v>
      </c>
      <c r="C30" s="2" t="s">
        <v>190</v>
      </c>
      <c r="D30" s="2">
        <v>19.3</v>
      </c>
      <c r="E30" s="2" t="s">
        <v>15</v>
      </c>
    </row>
    <row r="31" spans="2:5" x14ac:dyDescent="0.25">
      <c r="B31" s="2" t="s">
        <v>106</v>
      </c>
      <c r="C31" s="2" t="s">
        <v>190</v>
      </c>
      <c r="D31" s="2">
        <v>15.05</v>
      </c>
      <c r="E31" s="2" t="s">
        <v>15</v>
      </c>
    </row>
    <row r="32" spans="2:5" x14ac:dyDescent="0.25">
      <c r="B32" s="2" t="s">
        <v>32</v>
      </c>
      <c r="C32" s="2" t="s">
        <v>190</v>
      </c>
      <c r="D32" s="2">
        <v>25.45</v>
      </c>
      <c r="E32" s="2" t="s">
        <v>15</v>
      </c>
    </row>
    <row r="33" spans="2:5" x14ac:dyDescent="0.25">
      <c r="B33" s="2" t="s">
        <v>32</v>
      </c>
      <c r="C33" s="2" t="s">
        <v>190</v>
      </c>
      <c r="D33" s="2">
        <v>24.6</v>
      </c>
      <c r="E33" s="2" t="s">
        <v>15</v>
      </c>
    </row>
    <row r="34" spans="2:5" x14ac:dyDescent="0.25">
      <c r="B34" s="2" t="s">
        <v>32</v>
      </c>
      <c r="C34" s="2" t="s">
        <v>190</v>
      </c>
      <c r="D34" s="2">
        <v>14.8</v>
      </c>
      <c r="E34" s="2" t="s">
        <v>15</v>
      </c>
    </row>
    <row r="35" spans="2:5" x14ac:dyDescent="0.25">
      <c r="B35" s="2" t="s">
        <v>32</v>
      </c>
      <c r="C35" s="2" t="s">
        <v>190</v>
      </c>
      <c r="D35" s="2">
        <v>22.55</v>
      </c>
      <c r="E35" s="2" t="s">
        <v>15</v>
      </c>
    </row>
    <row r="36" spans="2:5" x14ac:dyDescent="0.25">
      <c r="B36" s="2" t="s">
        <v>32</v>
      </c>
      <c r="C36" s="2" t="s">
        <v>190</v>
      </c>
      <c r="D36" s="2">
        <v>19.899999999999999</v>
      </c>
      <c r="E36" s="2" t="s">
        <v>15</v>
      </c>
    </row>
    <row r="37" spans="2:5" x14ac:dyDescent="0.25">
      <c r="B37" s="2" t="s">
        <v>32</v>
      </c>
      <c r="C37" s="2" t="s">
        <v>190</v>
      </c>
      <c r="D37" s="2">
        <v>25</v>
      </c>
      <c r="E37" s="2" t="s">
        <v>15</v>
      </c>
    </row>
    <row r="38" spans="2:5" x14ac:dyDescent="0.25">
      <c r="B38" s="2" t="s">
        <v>32</v>
      </c>
      <c r="C38" s="2" t="s">
        <v>190</v>
      </c>
      <c r="D38" s="2">
        <v>25</v>
      </c>
      <c r="E38" s="2" t="s">
        <v>15</v>
      </c>
    </row>
    <row r="39" spans="2:5" x14ac:dyDescent="0.25">
      <c r="B39" s="2" t="s">
        <v>199</v>
      </c>
      <c r="C39" s="2" t="s">
        <v>190</v>
      </c>
      <c r="D39" s="2">
        <v>14.8</v>
      </c>
      <c r="E39" s="2" t="s">
        <v>15</v>
      </c>
    </row>
    <row r="40" spans="2:5" x14ac:dyDescent="0.25">
      <c r="B40" s="2" t="s">
        <v>32</v>
      </c>
      <c r="C40" s="2" t="s">
        <v>190</v>
      </c>
      <c r="D40" s="2">
        <v>54.1</v>
      </c>
      <c r="E40" s="2" t="s">
        <v>15</v>
      </c>
    </row>
    <row r="41" spans="2:5" x14ac:dyDescent="0.25">
      <c r="B41" s="2" t="s">
        <v>200</v>
      </c>
      <c r="C41" s="2" t="s">
        <v>190</v>
      </c>
      <c r="D41" s="2">
        <v>9.15</v>
      </c>
      <c r="E41" s="2" t="s">
        <v>198</v>
      </c>
    </row>
    <row r="42" spans="2:5" x14ac:dyDescent="0.25">
      <c r="B42" s="2"/>
      <c r="C42" s="2"/>
      <c r="D42" s="2"/>
      <c r="E42" s="2"/>
    </row>
    <row r="43" spans="2:5" x14ac:dyDescent="0.25">
      <c r="B43" s="4" t="s">
        <v>69</v>
      </c>
      <c r="C43" s="4"/>
      <c r="D43" s="4"/>
      <c r="E43" s="4"/>
    </row>
    <row r="44" spans="2:5" x14ac:dyDescent="0.25">
      <c r="B44" s="2" t="s">
        <v>201</v>
      </c>
      <c r="C44" s="2" t="s">
        <v>17</v>
      </c>
      <c r="D44" s="2">
        <v>52.2</v>
      </c>
      <c r="E44" s="2" t="s">
        <v>15</v>
      </c>
    </row>
    <row r="45" spans="2:5" x14ac:dyDescent="0.25">
      <c r="B45" s="2" t="s">
        <v>72</v>
      </c>
      <c r="C45" s="2" t="s">
        <v>192</v>
      </c>
      <c r="D45" s="2">
        <v>45.25</v>
      </c>
      <c r="E45" s="2" t="s">
        <v>15</v>
      </c>
    </row>
    <row r="46" spans="2:5" x14ac:dyDescent="0.25">
      <c r="B46" s="2" t="s">
        <v>32</v>
      </c>
      <c r="C46" s="2" t="s">
        <v>192</v>
      </c>
      <c r="D46" s="2">
        <v>27.4</v>
      </c>
      <c r="E46" s="2" t="s">
        <v>15</v>
      </c>
    </row>
    <row r="47" spans="2:5" x14ac:dyDescent="0.25">
      <c r="B47" s="2" t="s">
        <v>32</v>
      </c>
      <c r="C47" s="2" t="s">
        <v>190</v>
      </c>
      <c r="D47" s="2">
        <v>19.5</v>
      </c>
      <c r="E47" s="2" t="s">
        <v>15</v>
      </c>
    </row>
    <row r="48" spans="2:5" x14ac:dyDescent="0.25">
      <c r="B48" s="2" t="s">
        <v>27</v>
      </c>
      <c r="C48" s="2" t="s">
        <v>190</v>
      </c>
      <c r="D48" s="2">
        <v>11.95</v>
      </c>
      <c r="E48" s="2" t="s">
        <v>15</v>
      </c>
    </row>
    <row r="49" spans="2:5" x14ac:dyDescent="0.25">
      <c r="B49" s="2" t="s">
        <v>202</v>
      </c>
      <c r="C49" s="2" t="s">
        <v>190</v>
      </c>
      <c r="D49" s="2">
        <v>13.9</v>
      </c>
      <c r="E49" s="2" t="s">
        <v>15</v>
      </c>
    </row>
    <row r="50" spans="2:5" x14ac:dyDescent="0.25">
      <c r="B50" s="2" t="s">
        <v>203</v>
      </c>
      <c r="C50" s="2" t="s">
        <v>190</v>
      </c>
      <c r="D50" s="2">
        <v>9.6999999999999993</v>
      </c>
      <c r="E50" s="2" t="s">
        <v>15</v>
      </c>
    </row>
    <row r="51" spans="2:5" x14ac:dyDescent="0.25">
      <c r="B51" s="2" t="s">
        <v>193</v>
      </c>
      <c r="C51" s="2" t="s">
        <v>190</v>
      </c>
      <c r="D51" s="2">
        <v>57</v>
      </c>
      <c r="E51" s="2" t="s">
        <v>15</v>
      </c>
    </row>
    <row r="52" spans="2:5" x14ac:dyDescent="0.25">
      <c r="B52" s="2" t="s">
        <v>194</v>
      </c>
      <c r="C52" s="2" t="s">
        <v>190</v>
      </c>
      <c r="D52" s="2">
        <v>24.25</v>
      </c>
      <c r="E52" s="2" t="s">
        <v>15</v>
      </c>
    </row>
    <row r="53" spans="2:5" x14ac:dyDescent="0.25">
      <c r="B53" s="2" t="s">
        <v>193</v>
      </c>
      <c r="C53" s="2" t="s">
        <v>190</v>
      </c>
      <c r="D53" s="2">
        <v>13.35</v>
      </c>
      <c r="E53" s="2" t="s">
        <v>15</v>
      </c>
    </row>
    <row r="54" spans="2:5" x14ac:dyDescent="0.25">
      <c r="B54" s="2" t="s">
        <v>28</v>
      </c>
      <c r="C54" s="2" t="s">
        <v>190</v>
      </c>
      <c r="D54" s="2">
        <v>4.5</v>
      </c>
      <c r="E54" s="2" t="s">
        <v>15</v>
      </c>
    </row>
    <row r="55" spans="2:5" x14ac:dyDescent="0.25">
      <c r="B55" s="2" t="s">
        <v>30</v>
      </c>
      <c r="C55" s="2" t="s">
        <v>190</v>
      </c>
      <c r="D55" s="2">
        <v>5.05</v>
      </c>
      <c r="E55" s="2" t="s">
        <v>15</v>
      </c>
    </row>
    <row r="56" spans="2:5" x14ac:dyDescent="0.25">
      <c r="B56" s="2" t="s">
        <v>27</v>
      </c>
      <c r="C56" s="2" t="s">
        <v>190</v>
      </c>
      <c r="D56" s="2">
        <v>7.25</v>
      </c>
      <c r="E56" s="2" t="s">
        <v>15</v>
      </c>
    </row>
    <row r="57" spans="2:5" x14ac:dyDescent="0.25">
      <c r="B57" s="2" t="s">
        <v>32</v>
      </c>
      <c r="C57" s="2" t="s">
        <v>190</v>
      </c>
      <c r="D57" s="2">
        <v>16.45</v>
      </c>
      <c r="E57" s="2" t="s">
        <v>15</v>
      </c>
    </row>
    <row r="58" spans="2:5" x14ac:dyDescent="0.25">
      <c r="B58" s="2" t="s">
        <v>32</v>
      </c>
      <c r="C58" s="2" t="s">
        <v>190</v>
      </c>
      <c r="D58" s="2">
        <v>14.8</v>
      </c>
      <c r="E58" s="2" t="s">
        <v>15</v>
      </c>
    </row>
    <row r="59" spans="2:5" x14ac:dyDescent="0.25">
      <c r="B59" s="2" t="s">
        <v>32</v>
      </c>
      <c r="C59" s="2" t="s">
        <v>190</v>
      </c>
      <c r="D59" s="2">
        <v>25.05</v>
      </c>
      <c r="E59" s="2" t="s">
        <v>15</v>
      </c>
    </row>
    <row r="60" spans="2:5" x14ac:dyDescent="0.25">
      <c r="B60" s="2" t="s">
        <v>32</v>
      </c>
      <c r="C60" s="2" t="s">
        <v>190</v>
      </c>
      <c r="D60" s="2">
        <v>25.05</v>
      </c>
      <c r="E60" s="2" t="s">
        <v>15</v>
      </c>
    </row>
    <row r="61" spans="2:5" x14ac:dyDescent="0.25">
      <c r="B61" s="2" t="s">
        <v>32</v>
      </c>
      <c r="C61" s="2" t="s">
        <v>190</v>
      </c>
      <c r="D61" s="2">
        <v>14.8</v>
      </c>
      <c r="E61" s="2" t="s">
        <v>15</v>
      </c>
    </row>
    <row r="62" spans="2:5" x14ac:dyDescent="0.25">
      <c r="B62" s="2" t="s">
        <v>32</v>
      </c>
      <c r="C62" s="2" t="s">
        <v>190</v>
      </c>
      <c r="D62" s="2">
        <v>9.5500000000000007</v>
      </c>
      <c r="E62" s="2" t="s">
        <v>15</v>
      </c>
    </row>
    <row r="63" spans="2:5" x14ac:dyDescent="0.25">
      <c r="B63" s="2" t="s">
        <v>32</v>
      </c>
      <c r="C63" s="2" t="s">
        <v>190</v>
      </c>
      <c r="D63" s="2">
        <v>19.899999999999999</v>
      </c>
      <c r="E63" s="2" t="s">
        <v>15</v>
      </c>
    </row>
    <row r="64" spans="2:5" x14ac:dyDescent="0.25">
      <c r="B64" s="2" t="s">
        <v>32</v>
      </c>
      <c r="C64" s="2" t="s">
        <v>190</v>
      </c>
      <c r="D64" s="2">
        <v>25</v>
      </c>
      <c r="E64" s="2" t="s">
        <v>15</v>
      </c>
    </row>
    <row r="65" spans="2:5" x14ac:dyDescent="0.25">
      <c r="B65" s="2" t="s">
        <v>32</v>
      </c>
      <c r="C65" s="2" t="s">
        <v>190</v>
      </c>
      <c r="D65" s="2">
        <v>25</v>
      </c>
      <c r="E65" s="2" t="s">
        <v>15</v>
      </c>
    </row>
    <row r="66" spans="2:5" x14ac:dyDescent="0.25">
      <c r="B66" s="2" t="s">
        <v>32</v>
      </c>
      <c r="C66" s="2" t="s">
        <v>190</v>
      </c>
      <c r="D66" s="2">
        <v>19.850000000000001</v>
      </c>
      <c r="E66" s="2" t="s">
        <v>15</v>
      </c>
    </row>
    <row r="67" spans="2:5" x14ac:dyDescent="0.25">
      <c r="B67" s="2" t="s">
        <v>204</v>
      </c>
      <c r="C67" s="2" t="s">
        <v>190</v>
      </c>
      <c r="D67" s="2">
        <v>19.7</v>
      </c>
      <c r="E67" s="2" t="s">
        <v>54</v>
      </c>
    </row>
    <row r="68" spans="2:5" x14ac:dyDescent="0.25">
      <c r="B68" s="2" t="s">
        <v>205</v>
      </c>
      <c r="C68" s="2" t="s">
        <v>190</v>
      </c>
      <c r="D68" s="2">
        <v>9.5</v>
      </c>
      <c r="E68" s="2" t="s">
        <v>54</v>
      </c>
    </row>
    <row r="69" spans="2:5" x14ac:dyDescent="0.25">
      <c r="B69" s="2" t="s">
        <v>32</v>
      </c>
      <c r="C69" s="2" t="s">
        <v>190</v>
      </c>
      <c r="D69" s="2">
        <v>16.399999999999999</v>
      </c>
      <c r="E69" s="2" t="s">
        <v>15</v>
      </c>
    </row>
    <row r="70" spans="2:5" x14ac:dyDescent="0.25">
      <c r="B70" s="2" t="s">
        <v>32</v>
      </c>
      <c r="C70" s="2" t="s">
        <v>190</v>
      </c>
      <c r="D70" s="2">
        <v>14.45</v>
      </c>
      <c r="E70" s="2" t="s">
        <v>15</v>
      </c>
    </row>
    <row r="71" spans="2:5" x14ac:dyDescent="0.25">
      <c r="B71" s="2" t="s">
        <v>32</v>
      </c>
      <c r="C71" s="2" t="s">
        <v>190</v>
      </c>
      <c r="D71" s="2">
        <v>15.6</v>
      </c>
      <c r="E71" s="2" t="s">
        <v>15</v>
      </c>
    </row>
    <row r="72" spans="2:5" x14ac:dyDescent="0.25">
      <c r="B72" s="2" t="s">
        <v>32</v>
      </c>
      <c r="C72" s="2" t="s">
        <v>190</v>
      </c>
      <c r="D72" s="2">
        <v>14.65</v>
      </c>
      <c r="E72" s="2" t="s">
        <v>15</v>
      </c>
    </row>
    <row r="73" spans="2:5" x14ac:dyDescent="0.25">
      <c r="B73" s="2" t="s">
        <v>32</v>
      </c>
      <c r="C73" s="2" t="s">
        <v>190</v>
      </c>
      <c r="D73" s="2">
        <v>32.4</v>
      </c>
      <c r="E73" s="2" t="s">
        <v>15</v>
      </c>
    </row>
    <row r="74" spans="2:5" x14ac:dyDescent="0.25">
      <c r="B74" s="2" t="s">
        <v>206</v>
      </c>
      <c r="C74" s="2" t="s">
        <v>190</v>
      </c>
      <c r="D74" s="2">
        <v>11.5</v>
      </c>
      <c r="E74" s="2" t="s">
        <v>198</v>
      </c>
    </row>
    <row r="75" spans="2:5" x14ac:dyDescent="0.25">
      <c r="B75" s="2" t="s">
        <v>207</v>
      </c>
      <c r="C75" s="2" t="s">
        <v>29</v>
      </c>
      <c r="D75" s="2">
        <v>20.2</v>
      </c>
      <c r="E75" s="2" t="s">
        <v>198</v>
      </c>
    </row>
    <row r="76" spans="2:5" x14ac:dyDescent="0.25">
      <c r="B76" s="2"/>
      <c r="C76" s="2"/>
      <c r="D76" s="2"/>
      <c r="E76" s="2"/>
    </row>
    <row r="77" spans="2:5" x14ac:dyDescent="0.25">
      <c r="B77" s="2"/>
      <c r="C77" s="2"/>
      <c r="D77" s="2"/>
      <c r="E77" s="2"/>
    </row>
    <row r="78" spans="2:5" x14ac:dyDescent="0.25">
      <c r="B78" s="4" t="s">
        <v>37</v>
      </c>
      <c r="C78" s="4"/>
      <c r="D78" s="7">
        <f>SUM(D13:D77)</f>
        <v>1309.8500000000001</v>
      </c>
      <c r="E78" s="4"/>
    </row>
    <row r="81" spans="2:5" x14ac:dyDescent="0.25">
      <c r="B81" s="74" t="s">
        <v>4</v>
      </c>
      <c r="C81" s="1" t="s">
        <v>208</v>
      </c>
      <c r="D81" s="74"/>
      <c r="E81" s="74"/>
    </row>
    <row r="82" spans="2:5" x14ac:dyDescent="0.25">
      <c r="B82" s="74" t="s">
        <v>6</v>
      </c>
      <c r="C82" s="74" t="s">
        <v>186</v>
      </c>
      <c r="D82" s="74"/>
      <c r="E82" s="74"/>
    </row>
    <row r="84" spans="2:5" ht="30" x14ac:dyDescent="0.25">
      <c r="B84" s="2" t="s">
        <v>8</v>
      </c>
      <c r="C84" s="3" t="s">
        <v>9</v>
      </c>
      <c r="D84" s="3" t="s">
        <v>10</v>
      </c>
      <c r="E84" s="3" t="s">
        <v>11</v>
      </c>
    </row>
    <row r="85" spans="2:5" x14ac:dyDescent="0.25">
      <c r="B85" s="2"/>
      <c r="C85" s="3"/>
      <c r="D85" s="3"/>
      <c r="E85" s="3"/>
    </row>
    <row r="86" spans="2:5" x14ac:dyDescent="0.25">
      <c r="B86" s="12" t="s">
        <v>209</v>
      </c>
      <c r="C86" s="4"/>
      <c r="D86" s="4"/>
      <c r="E86" s="4"/>
    </row>
    <row r="87" spans="2:5" x14ac:dyDescent="0.25">
      <c r="B87" s="2" t="s">
        <v>94</v>
      </c>
      <c r="C87" s="2" t="s">
        <v>29</v>
      </c>
      <c r="D87" s="2">
        <v>51.6</v>
      </c>
      <c r="E87" s="2" t="s">
        <v>15</v>
      </c>
    </row>
    <row r="88" spans="2:5" x14ac:dyDescent="0.25">
      <c r="B88" s="2" t="s">
        <v>77</v>
      </c>
      <c r="C88" s="2" t="s">
        <v>29</v>
      </c>
      <c r="D88" s="2">
        <v>41</v>
      </c>
      <c r="E88" s="2" t="s">
        <v>15</v>
      </c>
    </row>
    <row r="89" spans="2:5" x14ac:dyDescent="0.25">
      <c r="B89" s="2" t="s">
        <v>210</v>
      </c>
      <c r="C89" s="2" t="s">
        <v>211</v>
      </c>
      <c r="D89" s="2">
        <v>26.4</v>
      </c>
      <c r="E89" s="2" t="s">
        <v>15</v>
      </c>
    </row>
    <row r="90" spans="2:5" x14ac:dyDescent="0.25">
      <c r="B90" s="2" t="s">
        <v>212</v>
      </c>
      <c r="C90" s="2" t="s">
        <v>213</v>
      </c>
      <c r="D90" s="2">
        <v>72</v>
      </c>
      <c r="E90" s="2" t="s">
        <v>198</v>
      </c>
    </row>
    <row r="91" spans="2:5" x14ac:dyDescent="0.25">
      <c r="B91" s="2"/>
      <c r="C91" s="2"/>
      <c r="D91" s="2"/>
      <c r="E91" s="2"/>
    </row>
    <row r="92" spans="2:5" x14ac:dyDescent="0.25">
      <c r="B92" s="12" t="s">
        <v>214</v>
      </c>
      <c r="C92" s="4"/>
      <c r="D92" s="4"/>
      <c r="E92" s="4"/>
    </row>
    <row r="93" spans="2:5" x14ac:dyDescent="0.25">
      <c r="B93" s="2" t="s">
        <v>32</v>
      </c>
      <c r="C93" s="2" t="s">
        <v>64</v>
      </c>
      <c r="D93" s="2">
        <v>12</v>
      </c>
      <c r="E93" s="2" t="s">
        <v>89</v>
      </c>
    </row>
    <row r="94" spans="2:5" x14ac:dyDescent="0.25">
      <c r="B94" s="2" t="s">
        <v>59</v>
      </c>
      <c r="C94" s="2" t="s">
        <v>215</v>
      </c>
      <c r="D94" s="2">
        <v>12</v>
      </c>
      <c r="E94" s="2" t="s">
        <v>89</v>
      </c>
    </row>
    <row r="95" spans="2:5" x14ac:dyDescent="0.25">
      <c r="B95" s="2" t="s">
        <v>40</v>
      </c>
      <c r="C95" s="2" t="s">
        <v>29</v>
      </c>
      <c r="D95" s="2">
        <v>5</v>
      </c>
      <c r="E95" s="2" t="s">
        <v>89</v>
      </c>
    </row>
    <row r="96" spans="2:5" x14ac:dyDescent="0.25">
      <c r="B96" s="2"/>
      <c r="C96" s="2"/>
      <c r="D96" s="2"/>
      <c r="E96" s="2"/>
    </row>
    <row r="97" spans="2:5" x14ac:dyDescent="0.25">
      <c r="B97" s="4" t="s">
        <v>216</v>
      </c>
      <c r="C97" s="4"/>
      <c r="D97" s="4"/>
      <c r="E97" s="4"/>
    </row>
    <row r="98" spans="2:5" x14ac:dyDescent="0.25">
      <c r="B98" s="2" t="s">
        <v>32</v>
      </c>
      <c r="C98" s="2" t="s">
        <v>211</v>
      </c>
      <c r="D98" s="2">
        <v>18</v>
      </c>
      <c r="E98" s="2" t="s">
        <v>198</v>
      </c>
    </row>
    <row r="99" spans="2:5" x14ac:dyDescent="0.25">
      <c r="B99" s="2" t="s">
        <v>32</v>
      </c>
      <c r="C99" s="2" t="s">
        <v>211</v>
      </c>
      <c r="D99" s="2">
        <v>18</v>
      </c>
      <c r="E99" s="2" t="s">
        <v>198</v>
      </c>
    </row>
    <row r="100" spans="2:5" x14ac:dyDescent="0.25">
      <c r="B100" s="2" t="s">
        <v>32</v>
      </c>
      <c r="C100" s="2" t="s">
        <v>211</v>
      </c>
      <c r="D100" s="2">
        <v>18</v>
      </c>
      <c r="E100" s="2" t="s">
        <v>198</v>
      </c>
    </row>
    <row r="101" spans="2:5" x14ac:dyDescent="0.25">
      <c r="B101" s="2" t="s">
        <v>32</v>
      </c>
      <c r="C101" s="2" t="s">
        <v>211</v>
      </c>
      <c r="D101" s="2">
        <v>18</v>
      </c>
      <c r="E101" s="2" t="s">
        <v>198</v>
      </c>
    </row>
    <row r="102" spans="2:5" x14ac:dyDescent="0.25">
      <c r="B102" s="2"/>
      <c r="C102" s="2"/>
      <c r="D102" s="2"/>
      <c r="E102" s="2"/>
    </row>
    <row r="103" spans="2:5" x14ac:dyDescent="0.25">
      <c r="B103" s="4" t="s">
        <v>217</v>
      </c>
      <c r="C103" s="4"/>
      <c r="D103" s="4"/>
      <c r="E103" s="4"/>
    </row>
    <row r="104" spans="2:5" x14ac:dyDescent="0.25">
      <c r="B104" s="2" t="s">
        <v>32</v>
      </c>
      <c r="C104" s="2" t="s">
        <v>64</v>
      </c>
      <c r="D104" s="2">
        <v>17</v>
      </c>
      <c r="E104" s="2" t="s">
        <v>198</v>
      </c>
    </row>
    <row r="105" spans="2:5" x14ac:dyDescent="0.25">
      <c r="B105" s="2"/>
      <c r="C105" s="2"/>
      <c r="D105" s="2"/>
      <c r="E105" s="2"/>
    </row>
    <row r="106" spans="2:5" x14ac:dyDescent="0.25">
      <c r="B106" s="4" t="s">
        <v>218</v>
      </c>
      <c r="C106" s="4"/>
      <c r="D106" s="4"/>
      <c r="E106" s="4"/>
    </row>
    <row r="107" spans="2:5" x14ac:dyDescent="0.25">
      <c r="B107" s="2" t="s">
        <v>32</v>
      </c>
      <c r="C107" s="2" t="s">
        <v>64</v>
      </c>
      <c r="D107" s="2">
        <v>16.2</v>
      </c>
      <c r="E107" s="2" t="s">
        <v>198</v>
      </c>
    </row>
    <row r="108" spans="2:5" x14ac:dyDescent="0.25">
      <c r="B108" s="2" t="s">
        <v>219</v>
      </c>
      <c r="C108" s="2" t="s">
        <v>102</v>
      </c>
      <c r="D108" s="2">
        <v>330</v>
      </c>
      <c r="E108" s="2" t="s">
        <v>198</v>
      </c>
    </row>
    <row r="109" spans="2:5" x14ac:dyDescent="0.25">
      <c r="B109" s="2" t="s">
        <v>40</v>
      </c>
      <c r="C109" s="2" t="s">
        <v>29</v>
      </c>
      <c r="D109" s="2">
        <v>5</v>
      </c>
      <c r="E109" s="2" t="s">
        <v>89</v>
      </c>
    </row>
    <row r="110" spans="2:5" x14ac:dyDescent="0.25">
      <c r="B110" s="2"/>
      <c r="C110" s="2"/>
      <c r="D110" s="2"/>
      <c r="E110" s="2"/>
    </row>
    <row r="111" spans="2:5" x14ac:dyDescent="0.25">
      <c r="B111" s="4" t="s">
        <v>37</v>
      </c>
      <c r="C111" s="4"/>
      <c r="D111" s="7">
        <f>SUM(D87:D110)</f>
        <v>660.2</v>
      </c>
      <c r="E111" s="4"/>
    </row>
    <row r="115" spans="2:5" x14ac:dyDescent="0.25">
      <c r="B115" s="74" t="s">
        <v>4</v>
      </c>
      <c r="C115" s="1" t="s">
        <v>220</v>
      </c>
      <c r="D115" s="74"/>
      <c r="E115" s="74"/>
    </row>
    <row r="116" spans="2:5" x14ac:dyDescent="0.25">
      <c r="B116" s="74" t="s">
        <v>6</v>
      </c>
      <c r="C116" s="74" t="s">
        <v>221</v>
      </c>
      <c r="D116" s="74"/>
      <c r="E116" s="74"/>
    </row>
    <row r="118" spans="2:5" ht="30" x14ac:dyDescent="0.25">
      <c r="B118" s="2" t="s">
        <v>8</v>
      </c>
      <c r="C118" s="3" t="s">
        <v>9</v>
      </c>
      <c r="D118" s="3" t="s">
        <v>10</v>
      </c>
      <c r="E118" s="3" t="s">
        <v>11</v>
      </c>
    </row>
    <row r="119" spans="2:5" x14ac:dyDescent="0.25">
      <c r="B119" s="2"/>
      <c r="C119" s="3"/>
      <c r="D119" s="3"/>
      <c r="E119" s="3"/>
    </row>
    <row r="120" spans="2:5" x14ac:dyDescent="0.25">
      <c r="B120" s="4" t="s">
        <v>12</v>
      </c>
      <c r="C120" s="4"/>
      <c r="D120" s="4"/>
      <c r="E120" s="4"/>
    </row>
    <row r="121" spans="2:5" x14ac:dyDescent="0.25">
      <c r="B121" s="2" t="s">
        <v>142</v>
      </c>
      <c r="C121" s="2" t="s">
        <v>29</v>
      </c>
      <c r="D121" s="2">
        <v>71.44</v>
      </c>
      <c r="E121" s="2" t="s">
        <v>89</v>
      </c>
    </row>
    <row r="122" spans="2:5" x14ac:dyDescent="0.25">
      <c r="B122" s="2" t="s">
        <v>222</v>
      </c>
      <c r="C122" s="2" t="s">
        <v>29</v>
      </c>
      <c r="D122" s="2">
        <v>42.7</v>
      </c>
      <c r="E122" s="2" t="s">
        <v>89</v>
      </c>
    </row>
    <row r="123" spans="2:5" x14ac:dyDescent="0.25">
      <c r="B123" s="2" t="s">
        <v>40</v>
      </c>
      <c r="C123" s="2" t="s">
        <v>29</v>
      </c>
      <c r="D123" s="2">
        <v>3.98</v>
      </c>
      <c r="E123" s="2" t="s">
        <v>89</v>
      </c>
    </row>
    <row r="124" spans="2:5" x14ac:dyDescent="0.25">
      <c r="B124" s="2" t="s">
        <v>223</v>
      </c>
      <c r="C124" s="2" t="s">
        <v>29</v>
      </c>
      <c r="D124" s="2">
        <v>9.7799999999999994</v>
      </c>
      <c r="E124" s="2" t="s">
        <v>89</v>
      </c>
    </row>
    <row r="125" spans="2:5" x14ac:dyDescent="0.25">
      <c r="B125" s="2"/>
      <c r="C125" s="2"/>
      <c r="D125" s="2"/>
      <c r="E125" s="2"/>
    </row>
    <row r="126" spans="2:5" x14ac:dyDescent="0.25">
      <c r="B126" s="4" t="s">
        <v>33</v>
      </c>
      <c r="C126" s="4"/>
      <c r="D126" s="4"/>
      <c r="E126" s="4"/>
    </row>
    <row r="127" spans="2:5" x14ac:dyDescent="0.25">
      <c r="B127" s="2" t="s">
        <v>70</v>
      </c>
      <c r="C127" s="2" t="s">
        <v>17</v>
      </c>
      <c r="D127" s="2">
        <v>9.4</v>
      </c>
      <c r="E127" s="2" t="s">
        <v>89</v>
      </c>
    </row>
    <row r="128" spans="2:5" x14ac:dyDescent="0.25">
      <c r="B128" s="2" t="s">
        <v>224</v>
      </c>
      <c r="C128" s="2" t="s">
        <v>29</v>
      </c>
      <c r="D128" s="2">
        <v>21.16</v>
      </c>
      <c r="E128" s="2" t="s">
        <v>89</v>
      </c>
    </row>
    <row r="129" spans="2:5" x14ac:dyDescent="0.25">
      <c r="B129" s="2" t="s">
        <v>77</v>
      </c>
      <c r="C129" s="2" t="s">
        <v>29</v>
      </c>
      <c r="D129" s="2">
        <v>13.34</v>
      </c>
      <c r="E129" s="2" t="s">
        <v>89</v>
      </c>
    </row>
    <row r="130" spans="2:5" x14ac:dyDescent="0.25">
      <c r="B130" s="2" t="s">
        <v>225</v>
      </c>
      <c r="C130" s="2" t="s">
        <v>29</v>
      </c>
      <c r="D130" s="2">
        <v>16.239999999999998</v>
      </c>
      <c r="E130" s="2" t="s">
        <v>89</v>
      </c>
    </row>
    <row r="131" spans="2:5" x14ac:dyDescent="0.25">
      <c r="B131" s="2" t="s">
        <v>27</v>
      </c>
      <c r="C131" s="2" t="s">
        <v>29</v>
      </c>
      <c r="D131" s="2">
        <v>23.92</v>
      </c>
      <c r="E131" s="2" t="s">
        <v>89</v>
      </c>
    </row>
    <row r="132" spans="2:5" x14ac:dyDescent="0.25">
      <c r="B132" s="2" t="s">
        <v>32</v>
      </c>
      <c r="C132" s="2" t="s">
        <v>29</v>
      </c>
      <c r="D132" s="2">
        <v>18</v>
      </c>
      <c r="E132" s="2" t="s">
        <v>89</v>
      </c>
    </row>
    <row r="133" spans="2:5" x14ac:dyDescent="0.25">
      <c r="B133" s="2" t="s">
        <v>226</v>
      </c>
      <c r="C133" s="2" t="s">
        <v>29</v>
      </c>
      <c r="D133" s="2">
        <v>6.67</v>
      </c>
      <c r="E133" s="2" t="s">
        <v>54</v>
      </c>
    </row>
    <row r="134" spans="2:5" x14ac:dyDescent="0.25">
      <c r="B134" s="2" t="s">
        <v>227</v>
      </c>
      <c r="C134" s="2" t="s">
        <v>29</v>
      </c>
      <c r="D134" s="2">
        <v>8.7799999999999994</v>
      </c>
      <c r="E134" s="2" t="s">
        <v>54</v>
      </c>
    </row>
    <row r="135" spans="2:5" x14ac:dyDescent="0.25">
      <c r="B135" s="2" t="s">
        <v>31</v>
      </c>
      <c r="C135" s="2" t="s">
        <v>29</v>
      </c>
      <c r="D135" s="2">
        <v>14.48</v>
      </c>
      <c r="E135" s="2" t="s">
        <v>89</v>
      </c>
    </row>
    <row r="136" spans="2:5" x14ac:dyDescent="0.25">
      <c r="B136" s="2"/>
      <c r="C136" s="2"/>
      <c r="D136" s="2"/>
      <c r="E136" s="2"/>
    </row>
    <row r="137" spans="2:5" x14ac:dyDescent="0.25">
      <c r="B137" s="4" t="s">
        <v>37</v>
      </c>
      <c r="C137" s="4"/>
      <c r="D137" s="4">
        <f>SUM(D121:D135)</f>
        <v>259.89000000000004</v>
      </c>
      <c r="E137" s="4"/>
    </row>
    <row r="141" spans="2:5" x14ac:dyDescent="0.25">
      <c r="B141" s="74" t="s">
        <v>4</v>
      </c>
      <c r="C141" s="1" t="s">
        <v>228</v>
      </c>
      <c r="D141" s="74"/>
      <c r="E141" s="74"/>
    </row>
    <row r="142" spans="2:5" x14ac:dyDescent="0.25">
      <c r="B142" s="74" t="s">
        <v>6</v>
      </c>
      <c r="C142" s="74" t="s">
        <v>229</v>
      </c>
      <c r="D142" s="74"/>
      <c r="E142" s="74"/>
    </row>
    <row r="144" spans="2:5" ht="30" x14ac:dyDescent="0.25">
      <c r="B144" s="2" t="s">
        <v>8</v>
      </c>
      <c r="C144" s="3" t="s">
        <v>9</v>
      </c>
      <c r="D144" s="3" t="s">
        <v>10</v>
      </c>
      <c r="E144" s="3" t="s">
        <v>11</v>
      </c>
    </row>
    <row r="145" spans="2:5" x14ac:dyDescent="0.25">
      <c r="B145" s="4"/>
      <c r="C145" s="4"/>
      <c r="D145" s="4"/>
      <c r="E145" s="4"/>
    </row>
    <row r="146" spans="2:5" x14ac:dyDescent="0.25">
      <c r="B146" s="2" t="s">
        <v>120</v>
      </c>
      <c r="C146" s="2" t="s">
        <v>29</v>
      </c>
      <c r="D146" s="2">
        <v>57</v>
      </c>
      <c r="E146" s="2" t="s">
        <v>89</v>
      </c>
    </row>
    <row r="147" spans="2:5" x14ac:dyDescent="0.25">
      <c r="B147" s="2" t="s">
        <v>230</v>
      </c>
      <c r="C147" s="2" t="s">
        <v>29</v>
      </c>
      <c r="D147" s="2">
        <v>22.4</v>
      </c>
      <c r="E147" s="2" t="s">
        <v>89</v>
      </c>
    </row>
    <row r="148" spans="2:5" x14ac:dyDescent="0.25">
      <c r="B148" s="2" t="s">
        <v>27</v>
      </c>
      <c r="C148" s="2" t="s">
        <v>29</v>
      </c>
      <c r="D148" s="2">
        <v>14</v>
      </c>
      <c r="E148" s="2" t="s">
        <v>89</v>
      </c>
    </row>
    <row r="149" spans="2:5" x14ac:dyDescent="0.25">
      <c r="B149" s="2" t="s">
        <v>106</v>
      </c>
      <c r="C149" s="2" t="s">
        <v>29</v>
      </c>
      <c r="D149" s="2">
        <v>14.1</v>
      </c>
      <c r="E149" s="2" t="s">
        <v>89</v>
      </c>
    </row>
    <row r="150" spans="2:5" x14ac:dyDescent="0.25">
      <c r="B150" s="2" t="s">
        <v>106</v>
      </c>
      <c r="C150" s="2" t="s">
        <v>29</v>
      </c>
      <c r="D150" s="2">
        <v>23</v>
      </c>
      <c r="E150" s="2" t="s">
        <v>89</v>
      </c>
    </row>
    <row r="151" spans="2:5" x14ac:dyDescent="0.25">
      <c r="B151" s="2" t="s">
        <v>231</v>
      </c>
      <c r="C151" s="2" t="s">
        <v>29</v>
      </c>
      <c r="D151" s="2">
        <v>5.8</v>
      </c>
      <c r="E151" s="2" t="s">
        <v>89</v>
      </c>
    </row>
    <row r="152" spans="2:5" x14ac:dyDescent="0.25">
      <c r="B152" s="2" t="s">
        <v>77</v>
      </c>
      <c r="C152" s="2" t="s">
        <v>29</v>
      </c>
      <c r="D152" s="2">
        <v>7.5</v>
      </c>
      <c r="E152" s="2" t="s">
        <v>89</v>
      </c>
    </row>
    <row r="153" spans="2:5" x14ac:dyDescent="0.25">
      <c r="B153" s="2" t="s">
        <v>232</v>
      </c>
      <c r="C153" s="2" t="s">
        <v>29</v>
      </c>
      <c r="D153" s="2">
        <v>3</v>
      </c>
      <c r="E153" s="2" t="s">
        <v>89</v>
      </c>
    </row>
    <row r="154" spans="2:5" x14ac:dyDescent="0.25">
      <c r="B154" s="2" t="s">
        <v>233</v>
      </c>
      <c r="C154" s="2" t="s">
        <v>29</v>
      </c>
      <c r="D154" s="2">
        <v>3.75</v>
      </c>
      <c r="E154" s="2" t="s">
        <v>89</v>
      </c>
    </row>
    <row r="155" spans="2:5" x14ac:dyDescent="0.25">
      <c r="B155" s="2" t="s">
        <v>137</v>
      </c>
      <c r="C155" s="2" t="s">
        <v>29</v>
      </c>
      <c r="D155" s="2">
        <v>4.2</v>
      </c>
      <c r="E155" s="2" t="s">
        <v>89</v>
      </c>
    </row>
    <row r="156" spans="2:5" x14ac:dyDescent="0.25">
      <c r="B156" s="2" t="s">
        <v>115</v>
      </c>
      <c r="C156" s="2" t="s">
        <v>29</v>
      </c>
      <c r="D156" s="2">
        <v>4.4000000000000004</v>
      </c>
      <c r="E156" s="2" t="s">
        <v>89</v>
      </c>
    </row>
    <row r="157" spans="2:5" x14ac:dyDescent="0.25">
      <c r="B157" s="2"/>
      <c r="C157" s="2"/>
      <c r="D157" s="2"/>
      <c r="E157" s="2"/>
    </row>
    <row r="158" spans="2:5" x14ac:dyDescent="0.25">
      <c r="B158" s="4" t="s">
        <v>37</v>
      </c>
      <c r="C158" s="4"/>
      <c r="D158" s="4">
        <f>SUM(D146:D156)</f>
        <v>159.15</v>
      </c>
      <c r="E158" s="4"/>
    </row>
    <row r="162" spans="2:5" x14ac:dyDescent="0.25">
      <c r="B162" s="74" t="s">
        <v>4</v>
      </c>
      <c r="C162" s="1" t="s">
        <v>234</v>
      </c>
      <c r="D162" s="74"/>
      <c r="E162" s="74"/>
    </row>
    <row r="163" spans="2:5" x14ac:dyDescent="0.25">
      <c r="B163" s="74" t="s">
        <v>6</v>
      </c>
      <c r="C163" s="74" t="s">
        <v>186</v>
      </c>
      <c r="D163" s="74"/>
      <c r="E163" s="74"/>
    </row>
    <row r="165" spans="2:5" ht="30" x14ac:dyDescent="0.25">
      <c r="B165" s="2" t="s">
        <v>8</v>
      </c>
      <c r="C165" s="3" t="s">
        <v>9</v>
      </c>
      <c r="D165" s="3" t="s">
        <v>10</v>
      </c>
      <c r="E165" s="3" t="s">
        <v>11</v>
      </c>
    </row>
    <row r="166" spans="2:5" x14ac:dyDescent="0.25">
      <c r="B166" s="4"/>
      <c r="C166" s="4"/>
      <c r="D166" s="4"/>
      <c r="E166" s="4"/>
    </row>
    <row r="167" spans="2:5" x14ac:dyDescent="0.25">
      <c r="B167" s="2" t="s">
        <v>106</v>
      </c>
      <c r="C167" s="2" t="s">
        <v>29</v>
      </c>
      <c r="D167" s="2">
        <v>14.4</v>
      </c>
      <c r="E167" s="2" t="s">
        <v>89</v>
      </c>
    </row>
    <row r="168" spans="2:5" x14ac:dyDescent="0.25">
      <c r="B168" s="2" t="s">
        <v>77</v>
      </c>
      <c r="C168" s="2" t="s">
        <v>29</v>
      </c>
      <c r="D168" s="2">
        <v>16.059999999999999</v>
      </c>
      <c r="E168" s="2" t="s">
        <v>89</v>
      </c>
    </row>
    <row r="169" spans="2:5" x14ac:dyDescent="0.25">
      <c r="B169" s="2" t="s">
        <v>232</v>
      </c>
      <c r="C169" s="2" t="s">
        <v>29</v>
      </c>
      <c r="D169" s="2">
        <v>1.35</v>
      </c>
      <c r="E169" s="2" t="s">
        <v>89</v>
      </c>
    </row>
    <row r="170" spans="2:5" x14ac:dyDescent="0.25">
      <c r="B170" s="2" t="s">
        <v>235</v>
      </c>
      <c r="C170" s="2" t="s">
        <v>29</v>
      </c>
      <c r="D170" s="2">
        <v>3.2</v>
      </c>
      <c r="E170" s="2" t="s">
        <v>89</v>
      </c>
    </row>
    <row r="171" spans="2:5" x14ac:dyDescent="0.25">
      <c r="B171" s="2" t="s">
        <v>47</v>
      </c>
      <c r="C171" s="2" t="s">
        <v>29</v>
      </c>
      <c r="D171" s="2">
        <v>2.16</v>
      </c>
      <c r="E171" s="2" t="s">
        <v>89</v>
      </c>
    </row>
    <row r="172" spans="2:5" x14ac:dyDescent="0.25">
      <c r="B172" s="2" t="s">
        <v>236</v>
      </c>
      <c r="C172" s="2" t="s">
        <v>215</v>
      </c>
      <c r="D172" s="2">
        <v>21.5</v>
      </c>
      <c r="E172" s="2" t="s">
        <v>89</v>
      </c>
    </row>
    <row r="173" spans="2:5" x14ac:dyDescent="0.25">
      <c r="B173" s="2"/>
      <c r="C173" s="2"/>
      <c r="D173" s="2"/>
      <c r="E173" s="2"/>
    </row>
    <row r="174" spans="2:5" x14ac:dyDescent="0.25">
      <c r="B174" s="4" t="s">
        <v>37</v>
      </c>
      <c r="C174" s="4"/>
      <c r="D174" s="4">
        <f>SUM(D167:D172)</f>
        <v>58.67</v>
      </c>
      <c r="E174" s="4"/>
    </row>
    <row r="178" spans="2:5" x14ac:dyDescent="0.25">
      <c r="B178" s="74" t="s">
        <v>4</v>
      </c>
      <c r="C178" s="1" t="s">
        <v>237</v>
      </c>
      <c r="D178" s="74"/>
      <c r="E178" s="74"/>
    </row>
    <row r="179" spans="2:5" x14ac:dyDescent="0.25">
      <c r="B179" s="74" t="s">
        <v>6</v>
      </c>
      <c r="C179" s="87" t="s">
        <v>238</v>
      </c>
      <c r="D179" s="87"/>
      <c r="E179" s="74"/>
    </row>
    <row r="181" spans="2:5" ht="30" x14ac:dyDescent="0.25">
      <c r="B181" s="2" t="s">
        <v>8</v>
      </c>
      <c r="C181" s="3" t="s">
        <v>9</v>
      </c>
      <c r="D181" s="3" t="s">
        <v>10</v>
      </c>
      <c r="E181" s="3" t="s">
        <v>11</v>
      </c>
    </row>
    <row r="182" spans="2:5" x14ac:dyDescent="0.25">
      <c r="B182" s="4"/>
      <c r="C182" s="4"/>
      <c r="D182" s="4"/>
      <c r="E182" s="4"/>
    </row>
    <row r="183" spans="2:5" x14ac:dyDescent="0.25">
      <c r="B183" s="2" t="s">
        <v>106</v>
      </c>
      <c r="C183" s="2" t="s">
        <v>29</v>
      </c>
      <c r="D183" s="2">
        <v>21.5</v>
      </c>
      <c r="E183" s="2" t="s">
        <v>89</v>
      </c>
    </row>
    <row r="184" spans="2:5" x14ac:dyDescent="0.25">
      <c r="B184" s="2" t="s">
        <v>77</v>
      </c>
      <c r="C184" s="2" t="s">
        <v>29</v>
      </c>
      <c r="D184" s="2">
        <v>6.4</v>
      </c>
      <c r="E184" s="2" t="s">
        <v>89</v>
      </c>
    </row>
    <row r="185" spans="2:5" x14ac:dyDescent="0.25">
      <c r="B185" s="2" t="s">
        <v>27</v>
      </c>
      <c r="C185" s="2" t="s">
        <v>29</v>
      </c>
      <c r="D185" s="2">
        <v>13</v>
      </c>
      <c r="E185" s="2" t="s">
        <v>89</v>
      </c>
    </row>
    <row r="186" spans="2:5" x14ac:dyDescent="0.25">
      <c r="B186" s="2" t="s">
        <v>224</v>
      </c>
      <c r="C186" s="2" t="s">
        <v>29</v>
      </c>
      <c r="D186" s="2">
        <v>7.4</v>
      </c>
      <c r="E186" s="2" t="s">
        <v>89</v>
      </c>
    </row>
    <row r="187" spans="2:5" x14ac:dyDescent="0.25">
      <c r="B187" s="2" t="s">
        <v>239</v>
      </c>
      <c r="C187" s="2" t="s">
        <v>29</v>
      </c>
      <c r="D187" s="2">
        <v>10</v>
      </c>
      <c r="E187" s="2" t="s">
        <v>89</v>
      </c>
    </row>
    <row r="188" spans="2:5" x14ac:dyDescent="0.25">
      <c r="B188" s="2" t="s">
        <v>236</v>
      </c>
      <c r="C188" s="2" t="s">
        <v>215</v>
      </c>
      <c r="D188" s="2">
        <v>21.5</v>
      </c>
      <c r="E188" s="2" t="s">
        <v>89</v>
      </c>
    </row>
    <row r="189" spans="2:5" x14ac:dyDescent="0.25">
      <c r="B189" s="2" t="s">
        <v>31</v>
      </c>
      <c r="C189" s="2" t="s">
        <v>29</v>
      </c>
      <c r="D189" s="2">
        <v>6</v>
      </c>
      <c r="E189" s="2" t="s">
        <v>89</v>
      </c>
    </row>
    <row r="190" spans="2:5" x14ac:dyDescent="0.25">
      <c r="B190" s="2" t="s">
        <v>142</v>
      </c>
      <c r="C190" s="2" t="s">
        <v>213</v>
      </c>
      <c r="D190" s="2">
        <v>70</v>
      </c>
      <c r="E190" s="2" t="s">
        <v>89</v>
      </c>
    </row>
    <row r="191" spans="2:5" x14ac:dyDescent="0.25">
      <c r="B191" s="2" t="s">
        <v>240</v>
      </c>
      <c r="C191" s="2" t="s">
        <v>29</v>
      </c>
      <c r="D191" s="2">
        <v>21.5</v>
      </c>
      <c r="E191" s="2" t="s">
        <v>89</v>
      </c>
    </row>
    <row r="192" spans="2:5" x14ac:dyDescent="0.25">
      <c r="B192" s="2"/>
      <c r="C192" s="2"/>
      <c r="D192" s="2"/>
      <c r="E192" s="2"/>
    </row>
    <row r="193" spans="1:6" x14ac:dyDescent="0.25">
      <c r="A193" s="74"/>
      <c r="B193" s="4" t="s">
        <v>37</v>
      </c>
      <c r="C193" s="4"/>
      <c r="D193" s="4">
        <f>SUM(D183:D191)</f>
        <v>177.3</v>
      </c>
      <c r="E193" s="4"/>
      <c r="F193" s="74"/>
    </row>
    <row r="197" spans="1:6" x14ac:dyDescent="0.25">
      <c r="A197" s="74" t="s">
        <v>241</v>
      </c>
      <c r="B197" s="74"/>
      <c r="C197" s="74"/>
      <c r="D197" s="74"/>
      <c r="E197" s="74"/>
      <c r="F197" s="74"/>
    </row>
    <row r="199" spans="1:6" ht="45" x14ac:dyDescent="0.25">
      <c r="A199" s="74"/>
      <c r="B199" s="14" t="s">
        <v>145</v>
      </c>
      <c r="C199" s="81" t="s">
        <v>146</v>
      </c>
      <c r="D199" s="81"/>
      <c r="E199" s="15" t="s">
        <v>147</v>
      </c>
      <c r="F199" s="15" t="s">
        <v>11</v>
      </c>
    </row>
    <row r="200" spans="1:6" x14ac:dyDescent="0.25">
      <c r="A200" s="74"/>
      <c r="B200" s="44" t="s">
        <v>242</v>
      </c>
      <c r="C200" s="76" t="s">
        <v>186</v>
      </c>
      <c r="D200" s="76"/>
      <c r="E200" s="39">
        <v>265</v>
      </c>
      <c r="F200" s="72" t="s">
        <v>152</v>
      </c>
    </row>
    <row r="201" spans="1:6" x14ac:dyDescent="0.25">
      <c r="A201" s="74"/>
      <c r="B201" s="14" t="s">
        <v>208</v>
      </c>
      <c r="C201" s="76" t="s">
        <v>186</v>
      </c>
      <c r="D201" s="76"/>
      <c r="E201" s="39">
        <v>43</v>
      </c>
      <c r="F201" s="72" t="s">
        <v>152</v>
      </c>
    </row>
    <row r="202" spans="1:6" x14ac:dyDescent="0.25">
      <c r="A202" s="74"/>
      <c r="B202" s="71" t="s">
        <v>234</v>
      </c>
      <c r="C202" s="76" t="s">
        <v>186</v>
      </c>
      <c r="D202" s="76"/>
      <c r="E202" s="40">
        <v>13</v>
      </c>
      <c r="F202" s="72" t="s">
        <v>152</v>
      </c>
    </row>
    <row r="203" spans="1:6" x14ac:dyDescent="0.25">
      <c r="A203" s="74"/>
      <c r="B203" s="71" t="s">
        <v>220</v>
      </c>
      <c r="C203" s="76" t="s">
        <v>243</v>
      </c>
      <c r="D203" s="76"/>
      <c r="E203" s="40">
        <v>34</v>
      </c>
      <c r="F203" s="72" t="s">
        <v>152</v>
      </c>
    </row>
    <row r="204" spans="1:6" x14ac:dyDescent="0.25">
      <c r="A204" s="74"/>
      <c r="B204" s="71" t="s">
        <v>237</v>
      </c>
      <c r="C204" s="76" t="s">
        <v>238</v>
      </c>
      <c r="D204" s="76"/>
      <c r="E204" s="40">
        <v>15</v>
      </c>
      <c r="F204" s="72" t="s">
        <v>152</v>
      </c>
    </row>
    <row r="205" spans="1:6" x14ac:dyDescent="0.25">
      <c r="A205" s="74"/>
      <c r="B205" s="71" t="s">
        <v>228</v>
      </c>
      <c r="C205" s="76" t="s">
        <v>229</v>
      </c>
      <c r="D205" s="76"/>
      <c r="E205" s="40">
        <v>23</v>
      </c>
      <c r="F205" s="72" t="s">
        <v>152</v>
      </c>
    </row>
    <row r="206" spans="1:6" x14ac:dyDescent="0.25">
      <c r="A206" s="74"/>
      <c r="B206" s="14"/>
      <c r="C206" s="79"/>
      <c r="D206" s="79"/>
      <c r="E206" s="14"/>
      <c r="F206" s="14"/>
    </row>
    <row r="207" spans="1:6" x14ac:dyDescent="0.25">
      <c r="A207" s="74"/>
      <c r="B207" s="17" t="s">
        <v>154</v>
      </c>
      <c r="C207" s="85"/>
      <c r="D207" s="86"/>
      <c r="E207" s="18">
        <f>SUM(E200:E206)</f>
        <v>393</v>
      </c>
      <c r="F207" s="17"/>
    </row>
    <row r="209" spans="1:6" x14ac:dyDescent="0.25">
      <c r="A209" s="74" t="s">
        <v>244</v>
      </c>
      <c r="B209" s="74"/>
      <c r="C209" s="74"/>
      <c r="D209" s="74"/>
      <c r="E209" s="74"/>
      <c r="F209" s="74"/>
    </row>
    <row r="211" spans="1:6" ht="30" x14ac:dyDescent="0.25">
      <c r="A211" s="74"/>
      <c r="B211" s="14" t="s">
        <v>145</v>
      </c>
      <c r="C211" s="81" t="s">
        <v>146</v>
      </c>
      <c r="D211" s="81"/>
      <c r="E211" s="15" t="s">
        <v>156</v>
      </c>
      <c r="F211" s="15" t="s">
        <v>11</v>
      </c>
    </row>
    <row r="212" spans="1:6" x14ac:dyDescent="0.25">
      <c r="A212" s="74"/>
      <c r="B212" s="44" t="s">
        <v>242</v>
      </c>
      <c r="C212" s="76" t="s">
        <v>186</v>
      </c>
      <c r="D212" s="76"/>
      <c r="E212" s="16">
        <f>D78</f>
        <v>1309.8500000000001</v>
      </c>
      <c r="F212" s="72" t="s">
        <v>158</v>
      </c>
    </row>
    <row r="213" spans="1:6" x14ac:dyDescent="0.25">
      <c r="A213" s="74"/>
      <c r="B213" s="14" t="s">
        <v>208</v>
      </c>
      <c r="C213" s="76" t="s">
        <v>186</v>
      </c>
      <c r="D213" s="76"/>
      <c r="E213" s="16">
        <f>D111</f>
        <v>660.2</v>
      </c>
      <c r="F213" s="72" t="s">
        <v>158</v>
      </c>
    </row>
    <row r="214" spans="1:6" x14ac:dyDescent="0.25">
      <c r="A214" s="74"/>
      <c r="B214" s="71" t="s">
        <v>234</v>
      </c>
      <c r="C214" s="76" t="s">
        <v>186</v>
      </c>
      <c r="D214" s="76"/>
      <c r="E214" s="16">
        <f>D174</f>
        <v>58.67</v>
      </c>
      <c r="F214" s="72" t="s">
        <v>158</v>
      </c>
    </row>
    <row r="215" spans="1:6" x14ac:dyDescent="0.25">
      <c r="A215" s="74"/>
      <c r="B215" s="71" t="s">
        <v>220</v>
      </c>
      <c r="C215" s="76" t="s">
        <v>243</v>
      </c>
      <c r="D215" s="76"/>
      <c r="E215" s="16">
        <f>D137</f>
        <v>259.89000000000004</v>
      </c>
      <c r="F215" s="72" t="s">
        <v>158</v>
      </c>
    </row>
    <row r="216" spans="1:6" x14ac:dyDescent="0.25">
      <c r="A216" s="74"/>
      <c r="B216" s="71" t="s">
        <v>237</v>
      </c>
      <c r="C216" s="76" t="s">
        <v>238</v>
      </c>
      <c r="D216" s="76"/>
      <c r="E216" s="16">
        <f>D193</f>
        <v>177.3</v>
      </c>
      <c r="F216" s="72" t="s">
        <v>158</v>
      </c>
    </row>
    <row r="217" spans="1:6" x14ac:dyDescent="0.25">
      <c r="A217" s="74"/>
      <c r="B217" s="71" t="s">
        <v>228</v>
      </c>
      <c r="C217" s="76" t="s">
        <v>229</v>
      </c>
      <c r="D217" s="76"/>
      <c r="E217" s="16">
        <f>D158</f>
        <v>159.15</v>
      </c>
      <c r="F217" s="72" t="s">
        <v>158</v>
      </c>
    </row>
    <row r="218" spans="1:6" x14ac:dyDescent="0.25">
      <c r="A218" s="74"/>
      <c r="B218" s="14"/>
      <c r="C218" s="79"/>
      <c r="D218" s="79"/>
      <c r="E218" s="14"/>
      <c r="F218" s="14"/>
    </row>
    <row r="219" spans="1:6" x14ac:dyDescent="0.25">
      <c r="A219" s="74"/>
      <c r="B219" s="17" t="s">
        <v>154</v>
      </c>
      <c r="C219" s="77"/>
      <c r="D219" s="77"/>
      <c r="E219" s="18">
        <f>SUM(E212:E218)</f>
        <v>2625.0600000000004</v>
      </c>
      <c r="F219" s="17"/>
    </row>
    <row r="221" spans="1:6" x14ac:dyDescent="0.25">
      <c r="A221" s="74" t="s">
        <v>245</v>
      </c>
      <c r="B221" s="74" t="s">
        <v>160</v>
      </c>
      <c r="C221" s="74"/>
      <c r="D221" s="74"/>
      <c r="E221" s="74"/>
      <c r="F221" s="74"/>
    </row>
    <row r="222" spans="1:6" x14ac:dyDescent="0.25">
      <c r="A222" s="74"/>
      <c r="B222" s="74" t="s">
        <v>161</v>
      </c>
      <c r="C222" s="74"/>
      <c r="D222" s="74"/>
      <c r="E222" s="74"/>
      <c r="F222" s="74"/>
    </row>
    <row r="223" spans="1:6" ht="60" x14ac:dyDescent="0.25">
      <c r="A223" s="74"/>
      <c r="B223" s="14" t="s">
        <v>145</v>
      </c>
      <c r="C223" s="81" t="s">
        <v>146</v>
      </c>
      <c r="D223" s="81"/>
      <c r="E223" s="15" t="s">
        <v>162</v>
      </c>
      <c r="F223" s="15" t="s">
        <v>163</v>
      </c>
    </row>
    <row r="224" spans="1:6" x14ac:dyDescent="0.25">
      <c r="A224" s="74"/>
      <c r="B224" s="44" t="s">
        <v>242</v>
      </c>
      <c r="C224" s="76" t="s">
        <v>186</v>
      </c>
      <c r="D224" s="76"/>
      <c r="E224" s="62">
        <v>38</v>
      </c>
      <c r="F224" s="63">
        <v>10</v>
      </c>
    </row>
    <row r="225" spans="1:6" x14ac:dyDescent="0.25">
      <c r="A225" s="74"/>
      <c r="B225" s="14" t="s">
        <v>208</v>
      </c>
      <c r="C225" s="76" t="s">
        <v>186</v>
      </c>
      <c r="D225" s="76"/>
      <c r="E225" s="62">
        <v>35</v>
      </c>
      <c r="F225" s="63">
        <v>0</v>
      </c>
    </row>
    <row r="226" spans="1:6" x14ac:dyDescent="0.25">
      <c r="A226" s="74"/>
      <c r="B226" s="71" t="s">
        <v>234</v>
      </c>
      <c r="C226" s="76" t="s">
        <v>186</v>
      </c>
      <c r="D226" s="76"/>
      <c r="E226" s="62">
        <v>7</v>
      </c>
      <c r="F226" s="63">
        <v>0</v>
      </c>
    </row>
    <row r="227" spans="1:6" x14ac:dyDescent="0.25">
      <c r="A227" s="74"/>
      <c r="B227" s="71" t="s">
        <v>220</v>
      </c>
      <c r="C227" s="76" t="s">
        <v>243</v>
      </c>
      <c r="D227" s="76"/>
      <c r="E227" s="62">
        <v>6</v>
      </c>
      <c r="F227" s="63">
        <v>0</v>
      </c>
    </row>
    <row r="228" spans="1:6" x14ac:dyDescent="0.25">
      <c r="A228" s="74"/>
      <c r="B228" s="71" t="s">
        <v>237</v>
      </c>
      <c r="C228" s="76" t="s">
        <v>238</v>
      </c>
      <c r="D228" s="76"/>
      <c r="E228" s="62">
        <v>5</v>
      </c>
      <c r="F228" s="63">
        <v>0</v>
      </c>
    </row>
    <row r="229" spans="1:6" x14ac:dyDescent="0.25">
      <c r="A229" s="74"/>
      <c r="B229" s="71" t="s">
        <v>228</v>
      </c>
      <c r="C229" s="76" t="s">
        <v>229</v>
      </c>
      <c r="D229" s="76"/>
      <c r="E229" s="62">
        <v>5</v>
      </c>
      <c r="F229" s="63">
        <v>0</v>
      </c>
    </row>
    <row r="230" spans="1:6" x14ac:dyDescent="0.25">
      <c r="A230" s="74"/>
      <c r="B230" s="71"/>
      <c r="C230" s="76"/>
      <c r="D230" s="76"/>
      <c r="E230" s="64"/>
      <c r="F230" s="64"/>
    </row>
    <row r="231" spans="1:6" x14ac:dyDescent="0.25">
      <c r="A231" s="74"/>
      <c r="B231" s="17" t="s">
        <v>154</v>
      </c>
      <c r="C231" s="77"/>
      <c r="D231" s="77"/>
      <c r="E231" s="60">
        <f>SUM(E224:E230)</f>
        <v>96</v>
      </c>
      <c r="F231" s="60">
        <f>SUM(F224:F230)</f>
        <v>10</v>
      </c>
    </row>
    <row r="233" spans="1:6" x14ac:dyDescent="0.25">
      <c r="A233" s="74" t="s">
        <v>246</v>
      </c>
      <c r="B233" s="74"/>
      <c r="C233" s="74"/>
      <c r="D233" s="74"/>
      <c r="E233" s="74"/>
      <c r="F233" s="74"/>
    </row>
    <row r="235" spans="1:6" x14ac:dyDescent="0.25">
      <c r="A235" s="74"/>
      <c r="B235" s="1" t="s">
        <v>165</v>
      </c>
      <c r="C235" s="74"/>
      <c r="D235" s="74"/>
      <c r="E235" s="74"/>
      <c r="F235" s="74"/>
    </row>
    <row r="236" spans="1:6" ht="105" x14ac:dyDescent="0.25">
      <c r="A236" s="74"/>
      <c r="B236" s="5" t="s">
        <v>166</v>
      </c>
      <c r="C236" s="10" t="s">
        <v>167</v>
      </c>
      <c r="D236" s="3" t="s">
        <v>168</v>
      </c>
      <c r="E236" s="25" t="s">
        <v>169</v>
      </c>
      <c r="F236" s="25" t="s">
        <v>170</v>
      </c>
    </row>
    <row r="237" spans="1:6" x14ac:dyDescent="0.25">
      <c r="A237" s="74"/>
      <c r="B237" s="36" t="s">
        <v>242</v>
      </c>
      <c r="C237" s="23">
        <f t="shared" ref="C237:C242" si="0">E212</f>
        <v>1309.8500000000001</v>
      </c>
      <c r="D237" s="27">
        <v>0</v>
      </c>
      <c r="E237" s="26">
        <f>D237*C237</f>
        <v>0</v>
      </c>
      <c r="F237" s="26">
        <f>E237*48</f>
        <v>0</v>
      </c>
    </row>
    <row r="238" spans="1:6" x14ac:dyDescent="0.25">
      <c r="A238" s="74"/>
      <c r="B238" s="17" t="s">
        <v>208</v>
      </c>
      <c r="C238" s="23">
        <f t="shared" si="0"/>
        <v>660.2</v>
      </c>
      <c r="D238" s="27">
        <v>0</v>
      </c>
      <c r="E238" s="26">
        <f t="shared" ref="E238:E242" si="1">D238*C238</f>
        <v>0</v>
      </c>
      <c r="F238" s="26">
        <f t="shared" ref="F238:F242" si="2">E238*48</f>
        <v>0</v>
      </c>
    </row>
    <row r="239" spans="1:6" x14ac:dyDescent="0.25">
      <c r="A239" s="74"/>
      <c r="B239" s="36" t="s">
        <v>234</v>
      </c>
      <c r="C239" s="23">
        <f t="shared" si="0"/>
        <v>58.67</v>
      </c>
      <c r="D239" s="27">
        <v>0</v>
      </c>
      <c r="E239" s="26">
        <f t="shared" si="1"/>
        <v>0</v>
      </c>
      <c r="F239" s="26">
        <f t="shared" si="2"/>
        <v>0</v>
      </c>
    </row>
    <row r="240" spans="1:6" x14ac:dyDescent="0.25">
      <c r="A240" s="74"/>
      <c r="B240" s="36" t="s">
        <v>220</v>
      </c>
      <c r="C240" s="23">
        <f t="shared" si="0"/>
        <v>259.89000000000004</v>
      </c>
      <c r="D240" s="27">
        <v>0</v>
      </c>
      <c r="E240" s="26">
        <f t="shared" si="1"/>
        <v>0</v>
      </c>
      <c r="F240" s="26">
        <f t="shared" si="2"/>
        <v>0</v>
      </c>
    </row>
    <row r="241" spans="2:6" x14ac:dyDescent="0.25">
      <c r="B241" s="36" t="s">
        <v>237</v>
      </c>
      <c r="C241" s="23">
        <f t="shared" si="0"/>
        <v>177.3</v>
      </c>
      <c r="D241" s="27">
        <v>0</v>
      </c>
      <c r="E241" s="26">
        <f t="shared" si="1"/>
        <v>0</v>
      </c>
      <c r="F241" s="26">
        <f t="shared" si="2"/>
        <v>0</v>
      </c>
    </row>
    <row r="242" spans="2:6" x14ac:dyDescent="0.25">
      <c r="B242" s="36" t="s">
        <v>228</v>
      </c>
      <c r="C242" s="23">
        <f t="shared" si="0"/>
        <v>159.15</v>
      </c>
      <c r="D242" s="27">
        <v>0</v>
      </c>
      <c r="E242" s="26">
        <f t="shared" si="1"/>
        <v>0</v>
      </c>
      <c r="F242" s="26">
        <f t="shared" si="2"/>
        <v>0</v>
      </c>
    </row>
    <row r="243" spans="2:6" x14ac:dyDescent="0.25">
      <c r="B243" s="31" t="s">
        <v>37</v>
      </c>
      <c r="C243" s="32"/>
      <c r="D243" s="31"/>
      <c r="E243" s="33"/>
      <c r="F243" s="33">
        <f>SUM(F237:F242)</f>
        <v>0</v>
      </c>
    </row>
    <row r="244" spans="2:6" x14ac:dyDescent="0.25">
      <c r="B244" s="20"/>
      <c r="C244" s="74"/>
      <c r="D244" s="74"/>
      <c r="E244" s="74"/>
      <c r="F244" s="74"/>
    </row>
    <row r="245" spans="2:6" x14ac:dyDescent="0.25">
      <c r="B245" s="1" t="s">
        <v>171</v>
      </c>
      <c r="C245" s="74"/>
      <c r="D245" s="74"/>
      <c r="E245" s="74"/>
      <c r="F245" s="74"/>
    </row>
    <row r="246" spans="2:6" ht="75" x14ac:dyDescent="0.25">
      <c r="B246" s="2" t="s">
        <v>145</v>
      </c>
      <c r="C246" s="3" t="s">
        <v>172</v>
      </c>
      <c r="D246" s="3" t="s">
        <v>173</v>
      </c>
      <c r="E246" s="3" t="s">
        <v>174</v>
      </c>
      <c r="F246" s="74"/>
    </row>
    <row r="247" spans="2:6" x14ac:dyDescent="0.25">
      <c r="B247" s="36" t="s">
        <v>242</v>
      </c>
      <c r="C247" s="35">
        <f t="shared" ref="C247:C252" si="3">E200</f>
        <v>265</v>
      </c>
      <c r="D247" s="27">
        <v>0</v>
      </c>
      <c r="E247" s="26">
        <f>D247*2*4</f>
        <v>0</v>
      </c>
      <c r="F247" s="74"/>
    </row>
    <row r="248" spans="2:6" x14ac:dyDescent="0.25">
      <c r="B248" s="17" t="s">
        <v>208</v>
      </c>
      <c r="C248" s="35">
        <f t="shared" si="3"/>
        <v>43</v>
      </c>
      <c r="D248" s="27">
        <v>0</v>
      </c>
      <c r="E248" s="26">
        <f t="shared" ref="E248:E252" si="4">D248*2*4</f>
        <v>0</v>
      </c>
      <c r="F248" s="74"/>
    </row>
    <row r="249" spans="2:6" x14ac:dyDescent="0.25">
      <c r="B249" s="36" t="s">
        <v>234</v>
      </c>
      <c r="C249" s="35">
        <f t="shared" si="3"/>
        <v>13</v>
      </c>
      <c r="D249" s="27">
        <v>0</v>
      </c>
      <c r="E249" s="26">
        <f t="shared" si="4"/>
        <v>0</v>
      </c>
      <c r="F249" s="74"/>
    </row>
    <row r="250" spans="2:6" x14ac:dyDescent="0.25">
      <c r="B250" s="36" t="s">
        <v>220</v>
      </c>
      <c r="C250" s="35">
        <f t="shared" si="3"/>
        <v>34</v>
      </c>
      <c r="D250" s="27">
        <v>0</v>
      </c>
      <c r="E250" s="26">
        <f t="shared" si="4"/>
        <v>0</v>
      </c>
      <c r="F250" s="74"/>
    </row>
    <row r="251" spans="2:6" x14ac:dyDescent="0.25">
      <c r="B251" s="36" t="s">
        <v>237</v>
      </c>
      <c r="C251" s="35">
        <f t="shared" si="3"/>
        <v>15</v>
      </c>
      <c r="D251" s="27">
        <v>0</v>
      </c>
      <c r="E251" s="26">
        <f t="shared" si="4"/>
        <v>0</v>
      </c>
      <c r="F251" s="74"/>
    </row>
    <row r="252" spans="2:6" x14ac:dyDescent="0.25">
      <c r="B252" s="36" t="s">
        <v>228</v>
      </c>
      <c r="C252" s="35">
        <f t="shared" si="3"/>
        <v>23</v>
      </c>
      <c r="D252" s="27">
        <v>0</v>
      </c>
      <c r="E252" s="26">
        <f t="shared" si="4"/>
        <v>0</v>
      </c>
      <c r="F252" s="74"/>
    </row>
    <row r="253" spans="2:6" x14ac:dyDescent="0.25">
      <c r="B253" s="31" t="s">
        <v>37</v>
      </c>
      <c r="C253" s="32"/>
      <c r="D253" s="33"/>
      <c r="E253" s="33">
        <f>SUM(E247:E252)</f>
        <v>0</v>
      </c>
      <c r="F253" s="74"/>
    </row>
    <row r="255" spans="2:6" x14ac:dyDescent="0.25">
      <c r="B255" s="1" t="s">
        <v>175</v>
      </c>
      <c r="C255" s="74"/>
      <c r="D255" s="74"/>
      <c r="E255" s="74"/>
      <c r="F255" s="74"/>
    </row>
    <row r="256" spans="2:6" ht="75" x14ac:dyDescent="0.25">
      <c r="B256" s="2" t="s">
        <v>145</v>
      </c>
      <c r="C256" s="3" t="s">
        <v>176</v>
      </c>
      <c r="D256" s="3" t="s">
        <v>173</v>
      </c>
      <c r="E256" s="3" t="s">
        <v>177</v>
      </c>
      <c r="F256" s="74"/>
    </row>
    <row r="257" spans="2:5" x14ac:dyDescent="0.25">
      <c r="B257" s="36" t="s">
        <v>242</v>
      </c>
      <c r="C257" s="35">
        <f>C237</f>
        <v>1309.8500000000001</v>
      </c>
      <c r="D257" s="27">
        <v>0</v>
      </c>
      <c r="E257" s="26">
        <f>D257*1*4</f>
        <v>0</v>
      </c>
    </row>
    <row r="258" spans="2:5" x14ac:dyDescent="0.25">
      <c r="B258" s="17" t="s">
        <v>208</v>
      </c>
      <c r="C258" s="35">
        <f t="shared" ref="C258:C262" si="5">C238</f>
        <v>660.2</v>
      </c>
      <c r="D258" s="27">
        <v>0</v>
      </c>
      <c r="E258" s="26">
        <f t="shared" ref="E258:E262" si="6">D258*1*4</f>
        <v>0</v>
      </c>
    </row>
    <row r="259" spans="2:5" x14ac:dyDescent="0.25">
      <c r="B259" s="36" t="s">
        <v>234</v>
      </c>
      <c r="C259" s="35">
        <f t="shared" si="5"/>
        <v>58.67</v>
      </c>
      <c r="D259" s="27">
        <v>0</v>
      </c>
      <c r="E259" s="26">
        <f t="shared" si="6"/>
        <v>0</v>
      </c>
    </row>
    <row r="260" spans="2:5" x14ac:dyDescent="0.25">
      <c r="B260" s="36" t="s">
        <v>220</v>
      </c>
      <c r="C260" s="35">
        <f t="shared" si="5"/>
        <v>259.89000000000004</v>
      </c>
      <c r="D260" s="27">
        <v>0</v>
      </c>
      <c r="E260" s="26">
        <f t="shared" si="6"/>
        <v>0</v>
      </c>
    </row>
    <row r="261" spans="2:5" x14ac:dyDescent="0.25">
      <c r="B261" s="36" t="s">
        <v>237</v>
      </c>
      <c r="C261" s="35">
        <f t="shared" si="5"/>
        <v>177.3</v>
      </c>
      <c r="D261" s="27">
        <v>0</v>
      </c>
      <c r="E261" s="26">
        <f t="shared" si="6"/>
        <v>0</v>
      </c>
    </row>
    <row r="262" spans="2:5" x14ac:dyDescent="0.25">
      <c r="B262" s="36" t="s">
        <v>228</v>
      </c>
      <c r="C262" s="35">
        <f t="shared" si="5"/>
        <v>159.15</v>
      </c>
      <c r="D262" s="27">
        <v>0</v>
      </c>
      <c r="E262" s="26">
        <f t="shared" si="6"/>
        <v>0</v>
      </c>
    </row>
    <row r="263" spans="2:5" x14ac:dyDescent="0.25">
      <c r="B263" s="31" t="s">
        <v>37</v>
      </c>
      <c r="C263" s="32"/>
      <c r="D263" s="33"/>
      <c r="E263" s="33">
        <f>SUM(E257:E262)</f>
        <v>0</v>
      </c>
    </row>
    <row r="265" spans="2:5" s="61" customFormat="1" x14ac:dyDescent="0.25">
      <c r="B265" s="1" t="s">
        <v>178</v>
      </c>
      <c r="C265" s="74"/>
      <c r="D265" s="74"/>
      <c r="E265" s="74"/>
    </row>
    <row r="266" spans="2:5" s="61" customFormat="1" ht="120" x14ac:dyDescent="0.25">
      <c r="B266" s="2" t="s">
        <v>145</v>
      </c>
      <c r="C266" s="3" t="s">
        <v>179</v>
      </c>
      <c r="D266" s="25" t="s">
        <v>180</v>
      </c>
      <c r="E266" s="25" t="s">
        <v>170</v>
      </c>
    </row>
    <row r="267" spans="2:5" s="61" customFormat="1" x14ac:dyDescent="0.25">
      <c r="B267" s="36" t="s">
        <v>242</v>
      </c>
      <c r="C267" s="23">
        <f>D14+D16+D17+D19+D20+D21+D22+D23+D24+D48+D49+D54+D55+D56</f>
        <v>237.7</v>
      </c>
      <c r="D267" s="27">
        <v>0</v>
      </c>
      <c r="E267" s="26">
        <f>D267*48</f>
        <v>0</v>
      </c>
    </row>
    <row r="268" spans="2:5" s="61" customFormat="1" x14ac:dyDescent="0.25">
      <c r="B268" s="17" t="s">
        <v>208</v>
      </c>
      <c r="C268" s="23">
        <f>D87+D88</f>
        <v>92.6</v>
      </c>
      <c r="D268" s="27">
        <v>0</v>
      </c>
      <c r="E268" s="26">
        <f>D268*48</f>
        <v>0</v>
      </c>
    </row>
    <row r="269" spans="2:5" s="61" customFormat="1" x14ac:dyDescent="0.25">
      <c r="B269" s="31" t="s">
        <v>37</v>
      </c>
      <c r="C269" s="32"/>
      <c r="D269" s="33"/>
      <c r="E269" s="33">
        <f>SUM(E267:E268)</f>
        <v>0</v>
      </c>
    </row>
    <row r="270" spans="2:5" s="61" customFormat="1" ht="32.25" customHeight="1" x14ac:dyDescent="0.25">
      <c r="B270" s="82" t="s">
        <v>181</v>
      </c>
      <c r="C270" s="82"/>
      <c r="D270" s="82"/>
      <c r="E270" s="82"/>
    </row>
    <row r="272" spans="2:5" x14ac:dyDescent="0.25">
      <c r="B272" s="30" t="s">
        <v>247</v>
      </c>
      <c r="C272" s="28"/>
      <c r="D272" s="29"/>
      <c r="E272" s="34">
        <f>F243+E253+E263+E269</f>
        <v>0</v>
      </c>
    </row>
  </sheetData>
  <sheetProtection algorithmName="SHA-512" hashValue="3jouuXA9wGdiQO32XRAkwlqzZDjKutoSdF3xvggYklR7LKolKK13HIUklACd+SHHEdy5+Cy3mRACkoJAV+cFdg==" saltValue="lJULipSmvvNYyt6xDMetAg==" spinCount="100000" sheet="1" objects="1" scenarios="1"/>
  <protectedRanges>
    <protectedRange sqref="D237:D242 D247:D252 D257:D262 D267:D268" name="cene čiščenja s2"/>
  </protectedRanges>
  <mergeCells count="29">
    <mergeCell ref="B270:E270"/>
    <mergeCell ref="C218:D218"/>
    <mergeCell ref="C204:D204"/>
    <mergeCell ref="C199:D199"/>
    <mergeCell ref="C200:D200"/>
    <mergeCell ref="C201:D201"/>
    <mergeCell ref="C202:D202"/>
    <mergeCell ref="C203:D203"/>
    <mergeCell ref="C213:D213"/>
    <mergeCell ref="C214:D214"/>
    <mergeCell ref="C215:D215"/>
    <mergeCell ref="C216:D216"/>
    <mergeCell ref="C217:D217"/>
    <mergeCell ref="C228:D228"/>
    <mergeCell ref="C229:D229"/>
    <mergeCell ref="C230:D230"/>
    <mergeCell ref="C231:D231"/>
    <mergeCell ref="C179:D179"/>
    <mergeCell ref="C223:D223"/>
    <mergeCell ref="C224:D224"/>
    <mergeCell ref="C225:D225"/>
    <mergeCell ref="C226:D226"/>
    <mergeCell ref="C227:D227"/>
    <mergeCell ref="C219:D219"/>
    <mergeCell ref="C205:D205"/>
    <mergeCell ref="C206:D206"/>
    <mergeCell ref="C207:D207"/>
    <mergeCell ref="C211:D211"/>
    <mergeCell ref="C212:D2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38FA-DE6D-428A-9A7A-D5067AC91F69}">
  <dimension ref="A1:F244"/>
  <sheetViews>
    <sheetView topLeftCell="A235" workbookViewId="0">
      <selection activeCell="E244" sqref="E244"/>
    </sheetView>
  </sheetViews>
  <sheetFormatPr defaultRowHeight="15" x14ac:dyDescent="0.25"/>
  <cols>
    <col min="1" max="1" width="4.140625" customWidth="1"/>
    <col min="2" max="2" width="28.42578125" customWidth="1"/>
    <col min="3" max="3" width="21.140625" customWidth="1"/>
    <col min="4" max="4" width="9.42578125" customWidth="1"/>
    <col min="5" max="5" width="11.85546875" customWidth="1"/>
    <col min="6" max="6" width="12" customWidth="1"/>
  </cols>
  <sheetData>
    <row r="1" spans="1:5" x14ac:dyDescent="0.25">
      <c r="A1" s="74"/>
      <c r="B1" s="74"/>
      <c r="C1" s="74"/>
      <c r="D1" s="74"/>
      <c r="E1" s="74" t="s">
        <v>0</v>
      </c>
    </row>
    <row r="2" spans="1:5" x14ac:dyDescent="0.25">
      <c r="A2" s="74"/>
      <c r="B2" s="74" t="s">
        <v>1</v>
      </c>
      <c r="C2" s="74"/>
      <c r="D2" s="74"/>
      <c r="E2" s="74"/>
    </row>
    <row r="4" spans="1:5" x14ac:dyDescent="0.25">
      <c r="A4" s="13" t="s">
        <v>248</v>
      </c>
      <c r="B4" s="74"/>
      <c r="C4" s="74"/>
      <c r="D4" s="74"/>
      <c r="E4" s="74"/>
    </row>
    <row r="5" spans="1:5" x14ac:dyDescent="0.25">
      <c r="A5" s="74" t="s">
        <v>249</v>
      </c>
      <c r="B5" s="74"/>
      <c r="C5" s="74"/>
      <c r="D5" s="74"/>
      <c r="E5" s="74"/>
    </row>
    <row r="7" spans="1:5" x14ac:dyDescent="0.25">
      <c r="A7" s="74"/>
      <c r="B7" s="74" t="s">
        <v>4</v>
      </c>
      <c r="C7" s="1" t="s">
        <v>250</v>
      </c>
      <c r="D7" s="74"/>
      <c r="E7" s="74"/>
    </row>
    <row r="8" spans="1:5" x14ac:dyDescent="0.25">
      <c r="A8" s="74"/>
      <c r="B8" s="74" t="s">
        <v>6</v>
      </c>
      <c r="C8" s="74" t="s">
        <v>251</v>
      </c>
      <c r="D8" s="74"/>
      <c r="E8" s="74"/>
    </row>
    <row r="10" spans="1:5" ht="30" x14ac:dyDescent="0.25">
      <c r="A10" s="74"/>
      <c r="B10" s="2" t="s">
        <v>8</v>
      </c>
      <c r="C10" s="3" t="s">
        <v>9</v>
      </c>
      <c r="D10" s="3" t="s">
        <v>10</v>
      </c>
      <c r="E10" s="3" t="s">
        <v>11</v>
      </c>
    </row>
    <row r="11" spans="1:5" x14ac:dyDescent="0.25">
      <c r="A11" s="74"/>
      <c r="B11" s="2"/>
      <c r="C11" s="3"/>
      <c r="D11" s="3"/>
      <c r="E11" s="3"/>
    </row>
    <row r="12" spans="1:5" x14ac:dyDescent="0.25">
      <c r="A12" s="74"/>
      <c r="B12" s="4" t="s">
        <v>252</v>
      </c>
      <c r="C12" s="4"/>
      <c r="D12" s="4"/>
      <c r="E12" s="4"/>
    </row>
    <row r="13" spans="1:5" x14ac:dyDescent="0.25">
      <c r="A13" s="74"/>
      <c r="B13" s="5" t="s">
        <v>253</v>
      </c>
      <c r="C13" s="5" t="s">
        <v>20</v>
      </c>
      <c r="D13" s="8">
        <v>16.649999999999999</v>
      </c>
      <c r="E13" s="5" t="s">
        <v>15</v>
      </c>
    </row>
    <row r="14" spans="1:5" x14ac:dyDescent="0.25">
      <c r="A14" s="74"/>
      <c r="B14" s="5" t="s">
        <v>31</v>
      </c>
      <c r="C14" s="5" t="s">
        <v>17</v>
      </c>
      <c r="D14" s="8">
        <v>54</v>
      </c>
      <c r="E14" s="5" t="s">
        <v>15</v>
      </c>
    </row>
    <row r="15" spans="1:5" x14ac:dyDescent="0.25">
      <c r="A15" s="74"/>
      <c r="B15" s="5" t="s">
        <v>254</v>
      </c>
      <c r="C15" s="5" t="s">
        <v>255</v>
      </c>
      <c r="D15" s="8">
        <v>9</v>
      </c>
      <c r="E15" s="5" t="s">
        <v>198</v>
      </c>
    </row>
    <row r="16" spans="1:5" x14ac:dyDescent="0.25">
      <c r="A16" s="74"/>
      <c r="B16" s="5" t="s">
        <v>27</v>
      </c>
      <c r="C16" s="5" t="s">
        <v>255</v>
      </c>
      <c r="D16" s="8">
        <v>8</v>
      </c>
      <c r="E16" s="5" t="s">
        <v>15</v>
      </c>
    </row>
    <row r="17" spans="2:5" x14ac:dyDescent="0.25">
      <c r="B17" s="2" t="s">
        <v>27</v>
      </c>
      <c r="C17" s="3" t="s">
        <v>20</v>
      </c>
      <c r="D17" s="9">
        <v>50</v>
      </c>
      <c r="E17" s="3" t="s">
        <v>15</v>
      </c>
    </row>
    <row r="18" spans="2:5" x14ac:dyDescent="0.25">
      <c r="B18" s="2" t="s">
        <v>40</v>
      </c>
      <c r="C18" s="3" t="s">
        <v>256</v>
      </c>
      <c r="D18" s="9">
        <v>16.8</v>
      </c>
      <c r="E18" s="3" t="s">
        <v>15</v>
      </c>
    </row>
    <row r="19" spans="2:5" ht="30" x14ac:dyDescent="0.25">
      <c r="B19" s="2" t="s">
        <v>142</v>
      </c>
      <c r="C19" s="3" t="s">
        <v>29</v>
      </c>
      <c r="D19" s="9">
        <v>55.9</v>
      </c>
      <c r="E19" s="3" t="s">
        <v>198</v>
      </c>
    </row>
    <row r="20" spans="2:5" x14ac:dyDescent="0.25">
      <c r="B20" s="2"/>
      <c r="C20" s="3"/>
      <c r="D20" s="3"/>
      <c r="E20" s="3"/>
    </row>
    <row r="21" spans="2:5" x14ac:dyDescent="0.25">
      <c r="B21" s="4" t="s">
        <v>12</v>
      </c>
      <c r="C21" s="4"/>
      <c r="D21" s="4"/>
      <c r="E21" s="4"/>
    </row>
    <row r="22" spans="2:5" x14ac:dyDescent="0.25">
      <c r="B22" s="2" t="s">
        <v>257</v>
      </c>
      <c r="C22" s="5" t="s">
        <v>20</v>
      </c>
      <c r="D22" s="6">
        <v>183</v>
      </c>
      <c r="E22" s="2" t="s">
        <v>15</v>
      </c>
    </row>
    <row r="23" spans="2:5" x14ac:dyDescent="0.25">
      <c r="B23" s="2" t="s">
        <v>258</v>
      </c>
      <c r="C23" s="5" t="s">
        <v>29</v>
      </c>
      <c r="D23" s="6">
        <v>102</v>
      </c>
      <c r="E23" s="2" t="s">
        <v>15</v>
      </c>
    </row>
    <row r="24" spans="2:5" x14ac:dyDescent="0.25">
      <c r="B24" s="2" t="s">
        <v>259</v>
      </c>
      <c r="C24" s="5" t="s">
        <v>256</v>
      </c>
      <c r="D24" s="6">
        <v>15.54</v>
      </c>
      <c r="E24" s="2" t="s">
        <v>15</v>
      </c>
    </row>
    <row r="25" spans="2:5" x14ac:dyDescent="0.25">
      <c r="B25" s="2" t="s">
        <v>260</v>
      </c>
      <c r="C25" s="5" t="s">
        <v>17</v>
      </c>
      <c r="D25" s="6">
        <v>13.5</v>
      </c>
      <c r="E25" s="2" t="s">
        <v>15</v>
      </c>
    </row>
    <row r="26" spans="2:5" x14ac:dyDescent="0.25">
      <c r="B26" s="2"/>
      <c r="C26" s="5"/>
      <c r="D26" s="6"/>
      <c r="E26" s="2"/>
    </row>
    <row r="27" spans="2:5" x14ac:dyDescent="0.25">
      <c r="B27" s="4" t="s">
        <v>69</v>
      </c>
      <c r="C27" s="4"/>
      <c r="D27" s="4"/>
      <c r="E27" s="4"/>
    </row>
    <row r="28" spans="2:5" x14ac:dyDescent="0.25">
      <c r="B28" s="2" t="s">
        <v>257</v>
      </c>
      <c r="C28" s="2" t="s">
        <v>20</v>
      </c>
      <c r="D28" s="6">
        <v>140</v>
      </c>
      <c r="E28" s="2" t="s">
        <v>15</v>
      </c>
    </row>
    <row r="29" spans="2:5" x14ac:dyDescent="0.25">
      <c r="B29" s="2" t="s">
        <v>261</v>
      </c>
      <c r="C29" s="2" t="s">
        <v>20</v>
      </c>
      <c r="D29" s="6">
        <v>51</v>
      </c>
      <c r="E29" s="2" t="s">
        <v>198</v>
      </c>
    </row>
    <row r="30" spans="2:5" x14ac:dyDescent="0.25">
      <c r="B30" s="2" t="s">
        <v>258</v>
      </c>
      <c r="C30" s="2" t="s">
        <v>17</v>
      </c>
      <c r="D30" s="6">
        <v>46</v>
      </c>
      <c r="E30" s="2" t="s">
        <v>15</v>
      </c>
    </row>
    <row r="31" spans="2:5" x14ac:dyDescent="0.25">
      <c r="B31" s="2" t="s">
        <v>260</v>
      </c>
      <c r="C31" s="2" t="s">
        <v>17</v>
      </c>
      <c r="D31" s="6">
        <v>35</v>
      </c>
      <c r="E31" s="2" t="s">
        <v>15</v>
      </c>
    </row>
    <row r="32" spans="2:5" x14ac:dyDescent="0.25">
      <c r="B32" s="2" t="s">
        <v>259</v>
      </c>
      <c r="C32" s="2" t="s">
        <v>256</v>
      </c>
      <c r="D32" s="6">
        <v>16</v>
      </c>
      <c r="E32" s="2" t="s">
        <v>15</v>
      </c>
    </row>
    <row r="33" spans="2:5" x14ac:dyDescent="0.25">
      <c r="B33" s="2"/>
      <c r="C33" s="2"/>
      <c r="D33" s="2"/>
      <c r="E33" s="2"/>
    </row>
    <row r="34" spans="2:5" x14ac:dyDescent="0.25">
      <c r="B34" s="4" t="s">
        <v>73</v>
      </c>
      <c r="C34" s="4"/>
      <c r="D34" s="4"/>
      <c r="E34" s="4"/>
    </row>
    <row r="35" spans="2:5" x14ac:dyDescent="0.25">
      <c r="B35" s="2" t="s">
        <v>260</v>
      </c>
      <c r="C35" s="2" t="s">
        <v>17</v>
      </c>
      <c r="D35" s="6">
        <v>35</v>
      </c>
      <c r="E35" s="2" t="s">
        <v>15</v>
      </c>
    </row>
    <row r="36" spans="2:5" x14ac:dyDescent="0.25">
      <c r="B36" s="2" t="s">
        <v>257</v>
      </c>
      <c r="C36" s="2" t="s">
        <v>20</v>
      </c>
      <c r="D36" s="6">
        <v>156</v>
      </c>
      <c r="E36" s="2" t="s">
        <v>15</v>
      </c>
    </row>
    <row r="37" spans="2:5" x14ac:dyDescent="0.25">
      <c r="B37" s="2" t="s">
        <v>258</v>
      </c>
      <c r="C37" s="2" t="s">
        <v>17</v>
      </c>
      <c r="D37" s="6">
        <v>46</v>
      </c>
      <c r="E37" s="2" t="s">
        <v>15</v>
      </c>
    </row>
    <row r="38" spans="2:5" x14ac:dyDescent="0.25">
      <c r="B38" s="2" t="s">
        <v>259</v>
      </c>
      <c r="C38" s="2" t="s">
        <v>256</v>
      </c>
      <c r="D38" s="6">
        <v>18</v>
      </c>
      <c r="E38" s="2" t="s">
        <v>15</v>
      </c>
    </row>
    <row r="39" spans="2:5" x14ac:dyDescent="0.25">
      <c r="B39" s="2" t="s">
        <v>261</v>
      </c>
      <c r="C39" s="2" t="s">
        <v>192</v>
      </c>
      <c r="D39" s="6">
        <v>50</v>
      </c>
      <c r="E39" s="2" t="s">
        <v>198</v>
      </c>
    </row>
    <row r="40" spans="2:5" x14ac:dyDescent="0.25">
      <c r="B40" s="2"/>
      <c r="C40" s="2"/>
      <c r="D40" s="2"/>
      <c r="E40" s="2"/>
    </row>
    <row r="41" spans="2:5" x14ac:dyDescent="0.25">
      <c r="B41" s="4" t="s">
        <v>37</v>
      </c>
      <c r="C41" s="4"/>
      <c r="D41" s="7">
        <f>SUM(D13:D40)</f>
        <v>1117.3900000000001</v>
      </c>
      <c r="E41" s="4"/>
    </row>
    <row r="45" spans="2:5" x14ac:dyDescent="0.25">
      <c r="B45" s="74" t="s">
        <v>4</v>
      </c>
      <c r="C45" s="1" t="s">
        <v>262</v>
      </c>
      <c r="D45" s="74"/>
      <c r="E45" s="74"/>
    </row>
    <row r="46" spans="2:5" x14ac:dyDescent="0.25">
      <c r="B46" s="74" t="s">
        <v>6</v>
      </c>
      <c r="C46" s="74" t="s">
        <v>263</v>
      </c>
      <c r="D46" s="74"/>
      <c r="E46" s="74"/>
    </row>
    <row r="48" spans="2:5" ht="30" x14ac:dyDescent="0.25">
      <c r="B48" s="2" t="s">
        <v>8</v>
      </c>
      <c r="C48" s="3" t="s">
        <v>9</v>
      </c>
      <c r="D48" s="3" t="s">
        <v>10</v>
      </c>
      <c r="E48" s="3" t="s">
        <v>11</v>
      </c>
    </row>
    <row r="49" spans="2:5" x14ac:dyDescent="0.25">
      <c r="B49" s="2"/>
      <c r="C49" s="3"/>
      <c r="D49" s="3"/>
      <c r="E49" s="3"/>
    </row>
    <row r="50" spans="2:5" x14ac:dyDescent="0.25">
      <c r="B50" s="4" t="s">
        <v>264</v>
      </c>
      <c r="C50" s="4"/>
      <c r="D50" s="4"/>
      <c r="E50" s="4"/>
    </row>
    <row r="51" spans="2:5" x14ac:dyDescent="0.25">
      <c r="B51" s="2" t="s">
        <v>265</v>
      </c>
      <c r="C51" s="2" t="s">
        <v>255</v>
      </c>
      <c r="D51" s="6">
        <v>14</v>
      </c>
      <c r="E51" s="2" t="s">
        <v>89</v>
      </c>
    </row>
    <row r="52" spans="2:5" x14ac:dyDescent="0.25">
      <c r="B52" s="2" t="s">
        <v>77</v>
      </c>
      <c r="C52" s="2" t="s">
        <v>255</v>
      </c>
      <c r="D52" s="6">
        <v>9</v>
      </c>
      <c r="E52" s="2" t="s">
        <v>89</v>
      </c>
    </row>
    <row r="53" spans="2:5" x14ac:dyDescent="0.25">
      <c r="B53" s="2" t="s">
        <v>125</v>
      </c>
      <c r="C53" s="2" t="s">
        <v>29</v>
      </c>
      <c r="D53" s="6">
        <v>15</v>
      </c>
      <c r="E53" s="2" t="s">
        <v>89</v>
      </c>
    </row>
    <row r="54" spans="2:5" x14ac:dyDescent="0.25">
      <c r="B54" s="2" t="s">
        <v>40</v>
      </c>
      <c r="C54" s="2" t="s">
        <v>29</v>
      </c>
      <c r="D54" s="6">
        <v>20</v>
      </c>
      <c r="E54" s="2" t="s">
        <v>89</v>
      </c>
    </row>
    <row r="55" spans="2:5" x14ac:dyDescent="0.25">
      <c r="B55" s="2" t="s">
        <v>266</v>
      </c>
      <c r="C55" s="2" t="s">
        <v>29</v>
      </c>
      <c r="D55" s="6">
        <v>25</v>
      </c>
      <c r="E55" s="2" t="s">
        <v>89</v>
      </c>
    </row>
    <row r="56" spans="2:5" x14ac:dyDescent="0.25">
      <c r="B56" s="2" t="s">
        <v>31</v>
      </c>
      <c r="C56" s="2" t="s">
        <v>17</v>
      </c>
      <c r="D56" s="6">
        <v>3.7</v>
      </c>
      <c r="E56" s="2" t="s">
        <v>89</v>
      </c>
    </row>
    <row r="57" spans="2:5" x14ac:dyDescent="0.25">
      <c r="B57" s="2"/>
      <c r="C57" s="2"/>
      <c r="D57" s="6"/>
      <c r="E57" s="2"/>
    </row>
    <row r="58" spans="2:5" x14ac:dyDescent="0.25">
      <c r="B58" s="4" t="s">
        <v>267</v>
      </c>
      <c r="C58" s="4"/>
      <c r="D58" s="7"/>
      <c r="E58" s="4"/>
    </row>
    <row r="59" spans="2:5" x14ac:dyDescent="0.25">
      <c r="B59" s="2" t="s">
        <v>32</v>
      </c>
      <c r="C59" s="2" t="s">
        <v>255</v>
      </c>
      <c r="D59" s="6">
        <v>15</v>
      </c>
      <c r="E59" s="2" t="s">
        <v>89</v>
      </c>
    </row>
    <row r="60" spans="2:5" x14ac:dyDescent="0.25">
      <c r="B60" s="2"/>
      <c r="C60" s="2"/>
      <c r="D60" s="2"/>
      <c r="E60" s="2"/>
    </row>
    <row r="61" spans="2:5" x14ac:dyDescent="0.25">
      <c r="B61" s="4" t="s">
        <v>268</v>
      </c>
      <c r="C61" s="4"/>
      <c r="D61" s="4"/>
      <c r="E61" s="4"/>
    </row>
    <row r="62" spans="2:5" x14ac:dyDescent="0.25">
      <c r="B62" s="2" t="s">
        <v>32</v>
      </c>
      <c r="C62" s="2" t="s">
        <v>29</v>
      </c>
      <c r="D62" s="6">
        <v>5</v>
      </c>
      <c r="E62" s="2" t="s">
        <v>89</v>
      </c>
    </row>
    <row r="63" spans="2:5" x14ac:dyDescent="0.25">
      <c r="B63" s="2" t="s">
        <v>77</v>
      </c>
      <c r="C63" s="2" t="s">
        <v>29</v>
      </c>
      <c r="D63" s="6">
        <v>30</v>
      </c>
      <c r="E63" s="2" t="s">
        <v>89</v>
      </c>
    </row>
    <row r="64" spans="2:5" x14ac:dyDescent="0.25">
      <c r="B64" s="2"/>
      <c r="C64" s="2"/>
      <c r="D64" s="6"/>
      <c r="E64" s="2"/>
    </row>
    <row r="65" spans="2:5" x14ac:dyDescent="0.25">
      <c r="B65" s="4" t="s">
        <v>269</v>
      </c>
      <c r="C65" s="4"/>
      <c r="D65" s="7"/>
      <c r="E65" s="4"/>
    </row>
    <row r="66" spans="2:5" x14ac:dyDescent="0.25">
      <c r="B66" s="2" t="s">
        <v>32</v>
      </c>
      <c r="C66" s="2" t="s">
        <v>29</v>
      </c>
      <c r="D66" s="6">
        <v>7</v>
      </c>
      <c r="E66" s="2" t="s">
        <v>89</v>
      </c>
    </row>
    <row r="67" spans="2:5" x14ac:dyDescent="0.25">
      <c r="B67" s="2" t="s">
        <v>266</v>
      </c>
      <c r="C67" s="2" t="s">
        <v>29</v>
      </c>
      <c r="D67" s="6">
        <v>45</v>
      </c>
      <c r="E67" s="2" t="s">
        <v>89</v>
      </c>
    </row>
    <row r="68" spans="2:5" x14ac:dyDescent="0.25">
      <c r="B68" s="2" t="s">
        <v>270</v>
      </c>
      <c r="C68" s="2" t="s">
        <v>29</v>
      </c>
      <c r="D68" s="6">
        <v>3</v>
      </c>
      <c r="E68" s="2" t="s">
        <v>89</v>
      </c>
    </row>
    <row r="69" spans="2:5" x14ac:dyDescent="0.25">
      <c r="B69" s="2" t="s">
        <v>31</v>
      </c>
      <c r="C69" s="2" t="s">
        <v>29</v>
      </c>
      <c r="D69" s="6">
        <v>17</v>
      </c>
      <c r="E69" s="2" t="s">
        <v>89</v>
      </c>
    </row>
    <row r="70" spans="2:5" x14ac:dyDescent="0.25">
      <c r="B70" s="2"/>
      <c r="C70" s="2"/>
      <c r="D70" s="6"/>
      <c r="E70" s="2"/>
    </row>
    <row r="71" spans="2:5" x14ac:dyDescent="0.25">
      <c r="B71" s="4" t="s">
        <v>271</v>
      </c>
      <c r="C71" s="4"/>
      <c r="D71" s="7"/>
      <c r="E71" s="4"/>
    </row>
    <row r="72" spans="2:5" x14ac:dyDescent="0.25">
      <c r="B72" s="2" t="s">
        <v>32</v>
      </c>
      <c r="C72" s="2" t="s">
        <v>29</v>
      </c>
      <c r="D72" s="6">
        <v>24</v>
      </c>
      <c r="E72" s="2" t="s">
        <v>89</v>
      </c>
    </row>
    <row r="73" spans="2:5" x14ac:dyDescent="0.25">
      <c r="B73" s="2" t="s">
        <v>266</v>
      </c>
      <c r="C73" s="2" t="s">
        <v>29</v>
      </c>
      <c r="D73" s="6">
        <v>24</v>
      </c>
      <c r="E73" s="2" t="s">
        <v>89</v>
      </c>
    </row>
    <row r="74" spans="2:5" x14ac:dyDescent="0.25">
      <c r="B74" s="2" t="s">
        <v>77</v>
      </c>
      <c r="C74" s="2" t="s">
        <v>29</v>
      </c>
      <c r="D74" s="6">
        <v>10</v>
      </c>
      <c r="E74" s="2" t="s">
        <v>89</v>
      </c>
    </row>
    <row r="75" spans="2:5" x14ac:dyDescent="0.25">
      <c r="B75" s="2" t="s">
        <v>40</v>
      </c>
      <c r="C75" s="2" t="s">
        <v>29</v>
      </c>
      <c r="D75" s="6">
        <v>6</v>
      </c>
      <c r="E75" s="2" t="s">
        <v>89</v>
      </c>
    </row>
    <row r="76" spans="2:5" x14ac:dyDescent="0.25">
      <c r="B76" s="2"/>
      <c r="C76" s="2"/>
      <c r="D76" s="6"/>
      <c r="E76" s="2"/>
    </row>
    <row r="77" spans="2:5" x14ac:dyDescent="0.25">
      <c r="B77" s="4" t="s">
        <v>272</v>
      </c>
      <c r="C77" s="4"/>
      <c r="D77" s="7"/>
      <c r="E77" s="4"/>
    </row>
    <row r="78" spans="2:5" x14ac:dyDescent="0.25">
      <c r="B78" s="2" t="s">
        <v>32</v>
      </c>
      <c r="C78" s="2" t="s">
        <v>29</v>
      </c>
      <c r="D78" s="6">
        <v>30</v>
      </c>
      <c r="E78" s="2" t="s">
        <v>89</v>
      </c>
    </row>
    <row r="79" spans="2:5" x14ac:dyDescent="0.25">
      <c r="B79" s="2" t="s">
        <v>77</v>
      </c>
      <c r="C79" s="2" t="s">
        <v>29</v>
      </c>
      <c r="D79" s="6">
        <v>11</v>
      </c>
      <c r="E79" s="2" t="s">
        <v>89</v>
      </c>
    </row>
    <row r="80" spans="2:5" x14ac:dyDescent="0.25">
      <c r="B80" s="2" t="s">
        <v>31</v>
      </c>
      <c r="C80" s="2" t="s">
        <v>29</v>
      </c>
      <c r="D80" s="6">
        <v>8</v>
      </c>
      <c r="E80" s="2" t="s">
        <v>89</v>
      </c>
    </row>
    <row r="81" spans="2:5" x14ac:dyDescent="0.25">
      <c r="B81" s="2" t="s">
        <v>40</v>
      </c>
      <c r="C81" s="2" t="s">
        <v>29</v>
      </c>
      <c r="D81" s="6">
        <v>10</v>
      </c>
      <c r="E81" s="2" t="s">
        <v>89</v>
      </c>
    </row>
    <row r="82" spans="2:5" x14ac:dyDescent="0.25">
      <c r="B82" s="2" t="s">
        <v>266</v>
      </c>
      <c r="C82" s="2" t="s">
        <v>29</v>
      </c>
      <c r="D82" s="6">
        <v>21</v>
      </c>
      <c r="E82" s="2" t="s">
        <v>89</v>
      </c>
    </row>
    <row r="83" spans="2:5" x14ac:dyDescent="0.25">
      <c r="B83" s="2" t="s">
        <v>31</v>
      </c>
      <c r="C83" s="2" t="s">
        <v>29</v>
      </c>
      <c r="D83" s="6">
        <v>4</v>
      </c>
      <c r="E83" s="2" t="s">
        <v>89</v>
      </c>
    </row>
    <row r="84" spans="2:5" x14ac:dyDescent="0.25">
      <c r="B84" s="2"/>
      <c r="C84" s="2"/>
      <c r="D84" s="2"/>
      <c r="E84" s="2"/>
    </row>
    <row r="85" spans="2:5" x14ac:dyDescent="0.25">
      <c r="B85" s="4" t="s">
        <v>37</v>
      </c>
      <c r="C85" s="4"/>
      <c r="D85" s="7">
        <f>SUM(D51:D83)</f>
        <v>356.7</v>
      </c>
      <c r="E85" s="4"/>
    </row>
    <row r="89" spans="2:5" x14ac:dyDescent="0.25">
      <c r="B89" s="74" t="s">
        <v>4</v>
      </c>
      <c r="C89" s="1" t="s">
        <v>273</v>
      </c>
      <c r="D89" s="74"/>
      <c r="E89" s="74"/>
    </row>
    <row r="90" spans="2:5" x14ac:dyDescent="0.25">
      <c r="B90" s="74" t="s">
        <v>6</v>
      </c>
      <c r="C90" s="74" t="s">
        <v>274</v>
      </c>
      <c r="D90" s="74"/>
      <c r="E90" s="74"/>
    </row>
    <row r="92" spans="2:5" ht="30" x14ac:dyDescent="0.25">
      <c r="B92" s="2" t="s">
        <v>8</v>
      </c>
      <c r="C92" s="3" t="s">
        <v>9</v>
      </c>
      <c r="D92" s="3" t="s">
        <v>10</v>
      </c>
      <c r="E92" s="3" t="s">
        <v>11</v>
      </c>
    </row>
    <row r="93" spans="2:5" x14ac:dyDescent="0.25">
      <c r="B93" s="4"/>
      <c r="C93" s="4"/>
      <c r="D93" s="4"/>
      <c r="E93" s="4"/>
    </row>
    <row r="94" spans="2:5" x14ac:dyDescent="0.25">
      <c r="B94" s="2" t="s">
        <v>257</v>
      </c>
      <c r="C94" s="2" t="s">
        <v>29</v>
      </c>
      <c r="D94" s="6">
        <v>26</v>
      </c>
      <c r="E94" s="2" t="s">
        <v>89</v>
      </c>
    </row>
    <row r="95" spans="2:5" x14ac:dyDescent="0.25">
      <c r="B95" s="2" t="s">
        <v>31</v>
      </c>
      <c r="C95" s="2" t="s">
        <v>29</v>
      </c>
      <c r="D95" s="6">
        <v>12</v>
      </c>
      <c r="E95" s="2" t="s">
        <v>89</v>
      </c>
    </row>
    <row r="96" spans="2:5" x14ac:dyDescent="0.25">
      <c r="B96" s="2" t="s">
        <v>275</v>
      </c>
      <c r="C96" s="2" t="s">
        <v>29</v>
      </c>
      <c r="D96" s="6">
        <v>12</v>
      </c>
      <c r="E96" s="2" t="s">
        <v>89</v>
      </c>
    </row>
    <row r="97" spans="2:5" x14ac:dyDescent="0.25">
      <c r="B97" s="2" t="s">
        <v>259</v>
      </c>
      <c r="C97" s="2" t="s">
        <v>29</v>
      </c>
      <c r="D97" s="6">
        <v>8</v>
      </c>
      <c r="E97" s="2" t="s">
        <v>89</v>
      </c>
    </row>
    <row r="98" spans="2:5" x14ac:dyDescent="0.25">
      <c r="B98" s="2" t="s">
        <v>276</v>
      </c>
      <c r="C98" s="2" t="s">
        <v>29</v>
      </c>
      <c r="D98" s="6">
        <v>8</v>
      </c>
      <c r="E98" s="2" t="s">
        <v>89</v>
      </c>
    </row>
    <row r="99" spans="2:5" x14ac:dyDescent="0.25">
      <c r="B99" s="2"/>
      <c r="C99" s="2"/>
      <c r="D99" s="6"/>
      <c r="E99" s="2"/>
    </row>
    <row r="100" spans="2:5" x14ac:dyDescent="0.25">
      <c r="B100" s="4" t="s">
        <v>37</v>
      </c>
      <c r="C100" s="4"/>
      <c r="D100" s="7">
        <f>SUM(D94:D98)</f>
        <v>66</v>
      </c>
      <c r="E100" s="4"/>
    </row>
    <row r="104" spans="2:5" x14ac:dyDescent="0.25">
      <c r="B104" s="74" t="s">
        <v>4</v>
      </c>
      <c r="C104" s="1" t="s">
        <v>277</v>
      </c>
      <c r="D104" s="74"/>
      <c r="E104" s="74"/>
    </row>
    <row r="105" spans="2:5" x14ac:dyDescent="0.25">
      <c r="B105" s="74" t="s">
        <v>6</v>
      </c>
      <c r="C105" s="74" t="s">
        <v>278</v>
      </c>
      <c r="D105" s="74"/>
      <c r="E105" s="74"/>
    </row>
    <row r="107" spans="2:5" ht="30" x14ac:dyDescent="0.25">
      <c r="B107" s="2" t="s">
        <v>8</v>
      </c>
      <c r="C107" s="3" t="s">
        <v>9</v>
      </c>
      <c r="D107" s="3" t="s">
        <v>10</v>
      </c>
      <c r="E107" s="3" t="s">
        <v>11</v>
      </c>
    </row>
    <row r="108" spans="2:5" x14ac:dyDescent="0.25">
      <c r="B108" s="4"/>
      <c r="C108" s="4"/>
      <c r="D108" s="4"/>
      <c r="E108" s="4"/>
    </row>
    <row r="109" spans="2:5" x14ac:dyDescent="0.25">
      <c r="B109" s="2" t="s">
        <v>257</v>
      </c>
      <c r="C109" s="2" t="s">
        <v>64</v>
      </c>
      <c r="D109" s="6">
        <v>44</v>
      </c>
      <c r="E109" s="2" t="s">
        <v>89</v>
      </c>
    </row>
    <row r="110" spans="2:5" x14ac:dyDescent="0.25">
      <c r="B110" s="2" t="s">
        <v>258</v>
      </c>
      <c r="C110" s="2" t="s">
        <v>29</v>
      </c>
      <c r="D110" s="6">
        <v>12</v>
      </c>
      <c r="E110" s="2" t="s">
        <v>89</v>
      </c>
    </row>
    <row r="111" spans="2:5" x14ac:dyDescent="0.25">
      <c r="B111" s="2" t="s">
        <v>259</v>
      </c>
      <c r="C111" s="2" t="s">
        <v>29</v>
      </c>
      <c r="D111" s="6">
        <v>8</v>
      </c>
      <c r="E111" s="2" t="s">
        <v>89</v>
      </c>
    </row>
    <row r="112" spans="2:5" x14ac:dyDescent="0.25">
      <c r="B112" s="2" t="s">
        <v>275</v>
      </c>
      <c r="C112" s="2" t="s">
        <v>29</v>
      </c>
      <c r="D112" s="6">
        <v>16</v>
      </c>
      <c r="E112" s="2" t="s">
        <v>89</v>
      </c>
    </row>
    <row r="113" spans="2:5" x14ac:dyDescent="0.25">
      <c r="B113" s="2" t="s">
        <v>48</v>
      </c>
      <c r="C113" s="2" t="s">
        <v>29</v>
      </c>
      <c r="D113" s="6">
        <v>16</v>
      </c>
      <c r="E113" s="2" t="s">
        <v>89</v>
      </c>
    </row>
    <row r="114" spans="2:5" x14ac:dyDescent="0.25">
      <c r="B114" s="2" t="s">
        <v>77</v>
      </c>
      <c r="C114" s="2" t="s">
        <v>29</v>
      </c>
      <c r="D114" s="6">
        <v>14</v>
      </c>
      <c r="E114" s="2" t="s">
        <v>89</v>
      </c>
    </row>
    <row r="115" spans="2:5" x14ac:dyDescent="0.25">
      <c r="B115" s="2" t="s">
        <v>107</v>
      </c>
      <c r="C115" s="2" t="s">
        <v>29</v>
      </c>
      <c r="D115" s="6">
        <v>4</v>
      </c>
      <c r="E115" s="2" t="s">
        <v>89</v>
      </c>
    </row>
    <row r="116" spans="2:5" x14ac:dyDescent="0.25">
      <c r="B116" s="2"/>
      <c r="C116" s="2"/>
      <c r="D116" s="6"/>
      <c r="E116" s="2"/>
    </row>
    <row r="117" spans="2:5" x14ac:dyDescent="0.25">
      <c r="B117" s="4" t="s">
        <v>37</v>
      </c>
      <c r="C117" s="4"/>
      <c r="D117" s="7">
        <f>SUM(D109:D115)</f>
        <v>114</v>
      </c>
      <c r="E117" s="4"/>
    </row>
    <row r="122" spans="2:5" x14ac:dyDescent="0.25">
      <c r="B122" s="74" t="s">
        <v>4</v>
      </c>
      <c r="C122" s="1" t="s">
        <v>279</v>
      </c>
      <c r="D122" s="74"/>
      <c r="E122" s="74"/>
    </row>
    <row r="123" spans="2:5" x14ac:dyDescent="0.25">
      <c r="B123" s="74" t="s">
        <v>6</v>
      </c>
      <c r="C123" s="74" t="s">
        <v>280</v>
      </c>
      <c r="D123" s="74"/>
      <c r="E123" s="74"/>
    </row>
    <row r="125" spans="2:5" ht="30" x14ac:dyDescent="0.25">
      <c r="B125" s="2" t="s">
        <v>8</v>
      </c>
      <c r="C125" s="3" t="s">
        <v>9</v>
      </c>
      <c r="D125" s="3" t="s">
        <v>10</v>
      </c>
      <c r="E125" s="3" t="s">
        <v>11</v>
      </c>
    </row>
    <row r="126" spans="2:5" x14ac:dyDescent="0.25">
      <c r="B126" s="4"/>
      <c r="C126" s="4"/>
      <c r="D126" s="4"/>
      <c r="E126" s="4"/>
    </row>
    <row r="127" spans="2:5" x14ac:dyDescent="0.25">
      <c r="B127" s="2" t="s">
        <v>32</v>
      </c>
      <c r="C127" s="2" t="s">
        <v>29</v>
      </c>
      <c r="D127" s="6">
        <v>29</v>
      </c>
      <c r="E127" s="2" t="s">
        <v>89</v>
      </c>
    </row>
    <row r="128" spans="2:5" x14ac:dyDescent="0.25">
      <c r="B128" s="2" t="s">
        <v>31</v>
      </c>
      <c r="C128" s="2" t="s">
        <v>17</v>
      </c>
      <c r="D128" s="6">
        <v>5</v>
      </c>
      <c r="E128" s="2" t="s">
        <v>89</v>
      </c>
    </row>
    <row r="129" spans="2:5" x14ac:dyDescent="0.25">
      <c r="B129" s="2" t="s">
        <v>48</v>
      </c>
      <c r="C129" s="2" t="s">
        <v>17</v>
      </c>
      <c r="D129" s="6">
        <v>16</v>
      </c>
      <c r="E129" s="2" t="s">
        <v>89</v>
      </c>
    </row>
    <row r="130" spans="2:5" x14ac:dyDescent="0.25">
      <c r="B130" s="2" t="s">
        <v>40</v>
      </c>
      <c r="C130" s="2" t="s">
        <v>29</v>
      </c>
      <c r="D130" s="6">
        <v>28</v>
      </c>
      <c r="E130" s="2" t="s">
        <v>89</v>
      </c>
    </row>
    <row r="131" spans="2:5" x14ac:dyDescent="0.25">
      <c r="B131" s="2" t="s">
        <v>107</v>
      </c>
      <c r="C131" s="2" t="s">
        <v>17</v>
      </c>
      <c r="D131" s="6">
        <v>3</v>
      </c>
      <c r="E131" s="2" t="s">
        <v>89</v>
      </c>
    </row>
    <row r="132" spans="2:5" x14ac:dyDescent="0.25">
      <c r="B132" s="2" t="s">
        <v>77</v>
      </c>
      <c r="C132" s="2" t="s">
        <v>17</v>
      </c>
      <c r="D132" s="6">
        <v>12</v>
      </c>
      <c r="E132" s="2" t="s">
        <v>89</v>
      </c>
    </row>
    <row r="133" spans="2:5" x14ac:dyDescent="0.25">
      <c r="B133" s="2"/>
      <c r="C133" s="2"/>
      <c r="D133" s="6"/>
      <c r="E133" s="2"/>
    </row>
    <row r="134" spans="2:5" x14ac:dyDescent="0.25">
      <c r="B134" s="4" t="s">
        <v>37</v>
      </c>
      <c r="C134" s="4"/>
      <c r="D134" s="7">
        <f>SUM(D127:D132)</f>
        <v>93</v>
      </c>
      <c r="E134" s="4"/>
    </row>
    <row r="138" spans="2:5" x14ac:dyDescent="0.25">
      <c r="B138" s="74" t="s">
        <v>4</v>
      </c>
      <c r="C138" s="1" t="s">
        <v>281</v>
      </c>
      <c r="D138" s="74"/>
      <c r="E138" s="74"/>
    </row>
    <row r="139" spans="2:5" x14ac:dyDescent="0.25">
      <c r="B139" s="74" t="s">
        <v>6</v>
      </c>
      <c r="C139" s="74" t="s">
        <v>282</v>
      </c>
      <c r="D139" s="74"/>
      <c r="E139" s="74"/>
    </row>
    <row r="141" spans="2:5" ht="30" x14ac:dyDescent="0.25">
      <c r="B141" s="2" t="s">
        <v>8</v>
      </c>
      <c r="C141" s="3" t="s">
        <v>9</v>
      </c>
      <c r="D141" s="3" t="s">
        <v>10</v>
      </c>
      <c r="E141" s="3" t="s">
        <v>11</v>
      </c>
    </row>
    <row r="142" spans="2:5" x14ac:dyDescent="0.25">
      <c r="B142" s="4"/>
      <c r="C142" s="4"/>
      <c r="D142" s="4"/>
      <c r="E142" s="4"/>
    </row>
    <row r="143" spans="2:5" x14ac:dyDescent="0.25">
      <c r="B143" s="2" t="s">
        <v>32</v>
      </c>
      <c r="C143" s="2" t="s">
        <v>29</v>
      </c>
      <c r="D143" s="6">
        <v>37</v>
      </c>
      <c r="E143" s="2" t="s">
        <v>89</v>
      </c>
    </row>
    <row r="144" spans="2:5" x14ac:dyDescent="0.25">
      <c r="B144" s="2" t="s">
        <v>40</v>
      </c>
      <c r="C144" s="2" t="s">
        <v>29</v>
      </c>
      <c r="D144" s="6">
        <v>9</v>
      </c>
      <c r="E144" s="2" t="s">
        <v>89</v>
      </c>
    </row>
    <row r="145" spans="2:5" x14ac:dyDescent="0.25">
      <c r="B145" s="2" t="s">
        <v>125</v>
      </c>
      <c r="C145" s="2" t="s">
        <v>29</v>
      </c>
      <c r="D145" s="6">
        <v>14</v>
      </c>
      <c r="E145" s="2" t="s">
        <v>89</v>
      </c>
    </row>
    <row r="146" spans="2:5" x14ac:dyDescent="0.25">
      <c r="B146" s="2" t="s">
        <v>283</v>
      </c>
      <c r="C146" s="2" t="s">
        <v>29</v>
      </c>
      <c r="D146" s="6">
        <v>21</v>
      </c>
      <c r="E146" s="2" t="s">
        <v>89</v>
      </c>
    </row>
    <row r="147" spans="2:5" x14ac:dyDescent="0.25">
      <c r="B147" s="2" t="s">
        <v>284</v>
      </c>
      <c r="C147" s="2" t="s">
        <v>29</v>
      </c>
      <c r="D147" s="6">
        <v>27</v>
      </c>
      <c r="E147" s="2" t="s">
        <v>89</v>
      </c>
    </row>
    <row r="148" spans="2:5" x14ac:dyDescent="0.25">
      <c r="B148" s="2"/>
      <c r="C148" s="2"/>
      <c r="D148" s="6"/>
      <c r="E148" s="2"/>
    </row>
    <row r="149" spans="2:5" x14ac:dyDescent="0.25">
      <c r="B149" s="4" t="s">
        <v>37</v>
      </c>
      <c r="C149" s="4"/>
      <c r="D149" s="7">
        <f>SUM(D143:D147)</f>
        <v>108</v>
      </c>
      <c r="E149" s="4"/>
    </row>
    <row r="154" spans="2:5" x14ac:dyDescent="0.25">
      <c r="B154" s="74" t="s">
        <v>4</v>
      </c>
      <c r="C154" s="1" t="s">
        <v>285</v>
      </c>
      <c r="D154" s="74"/>
      <c r="E154" s="74"/>
    </row>
    <row r="155" spans="2:5" x14ac:dyDescent="0.25">
      <c r="B155" s="74" t="s">
        <v>6</v>
      </c>
      <c r="C155" s="74" t="s">
        <v>286</v>
      </c>
      <c r="D155" s="74"/>
      <c r="E155" s="74"/>
    </row>
    <row r="157" spans="2:5" ht="30" x14ac:dyDescent="0.25">
      <c r="B157" s="2" t="s">
        <v>8</v>
      </c>
      <c r="C157" s="3" t="s">
        <v>9</v>
      </c>
      <c r="D157" s="3" t="s">
        <v>10</v>
      </c>
      <c r="E157" s="3" t="s">
        <v>11</v>
      </c>
    </row>
    <row r="158" spans="2:5" x14ac:dyDescent="0.25">
      <c r="B158" s="4"/>
      <c r="C158" s="4"/>
      <c r="D158" s="4"/>
      <c r="E158" s="4"/>
    </row>
    <row r="159" spans="2:5" x14ac:dyDescent="0.25">
      <c r="B159" s="2" t="s">
        <v>287</v>
      </c>
      <c r="C159" s="2" t="s">
        <v>255</v>
      </c>
      <c r="D159" s="6">
        <v>71</v>
      </c>
      <c r="E159" s="2" t="s">
        <v>89</v>
      </c>
    </row>
    <row r="160" spans="2:5" x14ac:dyDescent="0.25">
      <c r="B160" s="2" t="s">
        <v>40</v>
      </c>
      <c r="C160" s="2" t="s">
        <v>17</v>
      </c>
      <c r="D160" s="6">
        <v>4</v>
      </c>
      <c r="E160" s="2" t="s">
        <v>89</v>
      </c>
    </row>
    <row r="161" spans="1:6" x14ac:dyDescent="0.25">
      <c r="A161" s="74"/>
      <c r="B161" s="2"/>
      <c r="C161" s="2"/>
      <c r="D161" s="6"/>
      <c r="E161" s="2"/>
      <c r="F161" s="74"/>
    </row>
    <row r="162" spans="1:6" x14ac:dyDescent="0.25">
      <c r="A162" s="74"/>
      <c r="B162" s="4" t="s">
        <v>37</v>
      </c>
      <c r="C162" s="4"/>
      <c r="D162" s="7">
        <f>SUM(D159:D160)</f>
        <v>75</v>
      </c>
      <c r="E162" s="4"/>
      <c r="F162" s="74"/>
    </row>
    <row r="166" spans="1:6" x14ac:dyDescent="0.25">
      <c r="A166" s="74" t="s">
        <v>288</v>
      </c>
      <c r="B166" s="74"/>
      <c r="C166" s="74"/>
      <c r="D166" s="74"/>
      <c r="E166" s="74"/>
      <c r="F166" s="74"/>
    </row>
    <row r="168" spans="1:6" ht="45" x14ac:dyDescent="0.25">
      <c r="A168" s="74"/>
      <c r="B168" s="14" t="s">
        <v>145</v>
      </c>
      <c r="C168" s="81" t="s">
        <v>146</v>
      </c>
      <c r="D168" s="81"/>
      <c r="E168" s="15" t="s">
        <v>147</v>
      </c>
      <c r="F168" s="15" t="s">
        <v>11</v>
      </c>
    </row>
    <row r="169" spans="1:6" x14ac:dyDescent="0.25">
      <c r="A169" s="74"/>
      <c r="B169" s="71" t="s">
        <v>289</v>
      </c>
      <c r="C169" s="76" t="s">
        <v>290</v>
      </c>
      <c r="D169" s="76"/>
      <c r="E169" s="38">
        <v>210</v>
      </c>
      <c r="F169" s="72" t="s">
        <v>152</v>
      </c>
    </row>
    <row r="170" spans="1:6" x14ac:dyDescent="0.25">
      <c r="A170" s="74"/>
      <c r="B170" s="14" t="s">
        <v>291</v>
      </c>
      <c r="C170" s="76" t="s">
        <v>292</v>
      </c>
      <c r="D170" s="76"/>
      <c r="E170" s="37">
        <v>47</v>
      </c>
      <c r="F170" s="72" t="s">
        <v>152</v>
      </c>
    </row>
    <row r="171" spans="1:6" x14ac:dyDescent="0.25">
      <c r="A171" s="74"/>
      <c r="B171" s="41" t="s">
        <v>273</v>
      </c>
      <c r="C171" s="76" t="s">
        <v>293</v>
      </c>
      <c r="D171" s="76"/>
      <c r="E171" s="38">
        <v>22</v>
      </c>
      <c r="F171" s="72" t="s">
        <v>152</v>
      </c>
    </row>
    <row r="172" spans="1:6" x14ac:dyDescent="0.25">
      <c r="A172" s="74"/>
      <c r="B172" s="71" t="s">
        <v>277</v>
      </c>
      <c r="C172" s="76" t="s">
        <v>294</v>
      </c>
      <c r="D172" s="76"/>
      <c r="E172" s="38">
        <v>35</v>
      </c>
      <c r="F172" s="72" t="s">
        <v>152</v>
      </c>
    </row>
    <row r="173" spans="1:6" x14ac:dyDescent="0.25">
      <c r="A173" s="74"/>
      <c r="B173" s="71" t="s">
        <v>295</v>
      </c>
      <c r="C173" s="76" t="s">
        <v>296</v>
      </c>
      <c r="D173" s="76"/>
      <c r="E173" s="38">
        <v>26</v>
      </c>
      <c r="F173" s="72" t="s">
        <v>152</v>
      </c>
    </row>
    <row r="174" spans="1:6" x14ac:dyDescent="0.25">
      <c r="A174" s="74"/>
      <c r="B174" s="71" t="s">
        <v>297</v>
      </c>
      <c r="C174" s="76" t="s">
        <v>298</v>
      </c>
      <c r="D174" s="76"/>
      <c r="E174" s="38">
        <v>42</v>
      </c>
      <c r="F174" s="72" t="s">
        <v>152</v>
      </c>
    </row>
    <row r="175" spans="1:6" x14ac:dyDescent="0.25">
      <c r="A175" s="74"/>
      <c r="B175" s="71" t="s">
        <v>299</v>
      </c>
      <c r="C175" s="76" t="s">
        <v>286</v>
      </c>
      <c r="D175" s="76"/>
      <c r="E175" s="38">
        <v>11</v>
      </c>
      <c r="F175" s="14"/>
    </row>
    <row r="176" spans="1:6" x14ac:dyDescent="0.25">
      <c r="A176" s="74"/>
      <c r="B176" s="42" t="s">
        <v>154</v>
      </c>
      <c r="C176" s="88"/>
      <c r="D176" s="89"/>
      <c r="E176" s="43">
        <f>SUM(E169:E175)</f>
        <v>393</v>
      </c>
      <c r="F176" s="42"/>
    </row>
    <row r="178" spans="1:6" x14ac:dyDescent="0.25">
      <c r="A178" s="74" t="s">
        <v>300</v>
      </c>
      <c r="B178" s="74"/>
      <c r="C178" s="74"/>
      <c r="D178" s="74"/>
      <c r="E178" s="74"/>
      <c r="F178" s="74"/>
    </row>
    <row r="180" spans="1:6" ht="30" x14ac:dyDescent="0.25">
      <c r="A180" s="74"/>
      <c r="B180" s="14" t="s">
        <v>145</v>
      </c>
      <c r="C180" s="81" t="s">
        <v>146</v>
      </c>
      <c r="D180" s="81"/>
      <c r="E180" s="15" t="s">
        <v>156</v>
      </c>
      <c r="F180" s="15" t="s">
        <v>11</v>
      </c>
    </row>
    <row r="181" spans="1:6" x14ac:dyDescent="0.25">
      <c r="A181" s="74"/>
      <c r="B181" s="71" t="s">
        <v>289</v>
      </c>
      <c r="C181" s="76" t="s">
        <v>290</v>
      </c>
      <c r="D181" s="76"/>
      <c r="E181" s="16">
        <f>D41</f>
        <v>1117.3900000000001</v>
      </c>
      <c r="F181" s="72" t="s">
        <v>158</v>
      </c>
    </row>
    <row r="182" spans="1:6" x14ac:dyDescent="0.25">
      <c r="A182" s="74"/>
      <c r="B182" s="14" t="s">
        <v>262</v>
      </c>
      <c r="C182" s="76" t="s">
        <v>292</v>
      </c>
      <c r="D182" s="76"/>
      <c r="E182" s="16">
        <f>D85</f>
        <v>356.7</v>
      </c>
      <c r="F182" s="72" t="s">
        <v>158</v>
      </c>
    </row>
    <row r="183" spans="1:6" x14ac:dyDescent="0.25">
      <c r="A183" s="74"/>
      <c r="B183" s="41" t="s">
        <v>273</v>
      </c>
      <c r="C183" s="76" t="s">
        <v>293</v>
      </c>
      <c r="D183" s="76"/>
      <c r="E183" s="16">
        <f>D100</f>
        <v>66</v>
      </c>
      <c r="F183" s="72" t="s">
        <v>158</v>
      </c>
    </row>
    <row r="184" spans="1:6" x14ac:dyDescent="0.25">
      <c r="A184" s="74"/>
      <c r="B184" s="71" t="s">
        <v>277</v>
      </c>
      <c r="C184" s="76" t="s">
        <v>294</v>
      </c>
      <c r="D184" s="76"/>
      <c r="E184" s="16">
        <f>D117</f>
        <v>114</v>
      </c>
      <c r="F184" s="72" t="s">
        <v>158</v>
      </c>
    </row>
    <row r="185" spans="1:6" x14ac:dyDescent="0.25">
      <c r="A185" s="74"/>
      <c r="B185" s="71" t="s">
        <v>295</v>
      </c>
      <c r="C185" s="76" t="s">
        <v>296</v>
      </c>
      <c r="D185" s="76"/>
      <c r="E185" s="16">
        <f>D134</f>
        <v>93</v>
      </c>
      <c r="F185" s="72" t="s">
        <v>158</v>
      </c>
    </row>
    <row r="186" spans="1:6" x14ac:dyDescent="0.25">
      <c r="A186" s="74"/>
      <c r="B186" s="71" t="s">
        <v>297</v>
      </c>
      <c r="C186" s="76" t="s">
        <v>298</v>
      </c>
      <c r="D186" s="76"/>
      <c r="E186" s="16">
        <f>D149</f>
        <v>108</v>
      </c>
      <c r="F186" s="72" t="s">
        <v>158</v>
      </c>
    </row>
    <row r="187" spans="1:6" x14ac:dyDescent="0.25">
      <c r="A187" s="74"/>
      <c r="B187" s="71" t="s">
        <v>299</v>
      </c>
      <c r="C187" s="76" t="s">
        <v>286</v>
      </c>
      <c r="D187" s="76"/>
      <c r="E187" s="45">
        <f>D162</f>
        <v>75</v>
      </c>
      <c r="F187" s="72" t="s">
        <v>158</v>
      </c>
    </row>
    <row r="188" spans="1:6" x14ac:dyDescent="0.25">
      <c r="A188" s="74"/>
      <c r="B188" s="17" t="s">
        <v>154</v>
      </c>
      <c r="C188" s="77"/>
      <c r="D188" s="77"/>
      <c r="E188" s="18">
        <f>SUM(E181:E187)</f>
        <v>1930.0900000000001</v>
      </c>
      <c r="F188" s="17"/>
    </row>
    <row r="190" spans="1:6" x14ac:dyDescent="0.25">
      <c r="A190" s="74" t="s">
        <v>301</v>
      </c>
      <c r="B190" s="74" t="s">
        <v>160</v>
      </c>
      <c r="C190" s="74"/>
      <c r="D190" s="74"/>
      <c r="E190" s="74"/>
      <c r="F190" s="74"/>
    </row>
    <row r="191" spans="1:6" x14ac:dyDescent="0.25">
      <c r="A191" s="74"/>
      <c r="B191" s="74" t="s">
        <v>161</v>
      </c>
      <c r="C191" s="74"/>
      <c r="D191" s="74"/>
      <c r="E191" s="74"/>
      <c r="F191" s="74"/>
    </row>
    <row r="192" spans="1:6" ht="60" x14ac:dyDescent="0.25">
      <c r="A192" s="74"/>
      <c r="B192" s="14" t="s">
        <v>145</v>
      </c>
      <c r="C192" s="81" t="s">
        <v>146</v>
      </c>
      <c r="D192" s="81"/>
      <c r="E192" s="15" t="s">
        <v>162</v>
      </c>
      <c r="F192" s="15" t="s">
        <v>163</v>
      </c>
    </row>
    <row r="193" spans="1:6" x14ac:dyDescent="0.25">
      <c r="A193" s="74"/>
      <c r="B193" s="71" t="s">
        <v>289</v>
      </c>
      <c r="C193" s="76" t="s">
        <v>290</v>
      </c>
      <c r="D193" s="76"/>
      <c r="E193" s="62">
        <v>36</v>
      </c>
      <c r="F193" s="63">
        <v>10</v>
      </c>
    </row>
    <row r="194" spans="1:6" x14ac:dyDescent="0.25">
      <c r="A194" s="74"/>
      <c r="B194" s="14" t="s">
        <v>262</v>
      </c>
      <c r="C194" s="76" t="s">
        <v>292</v>
      </c>
      <c r="D194" s="76"/>
      <c r="E194" s="62">
        <v>31</v>
      </c>
      <c r="F194" s="63">
        <v>0</v>
      </c>
    </row>
    <row r="195" spans="1:6" x14ac:dyDescent="0.25">
      <c r="A195" s="74"/>
      <c r="B195" s="41" t="s">
        <v>273</v>
      </c>
      <c r="C195" s="76" t="s">
        <v>293</v>
      </c>
      <c r="D195" s="76"/>
      <c r="E195" s="62">
        <v>5</v>
      </c>
      <c r="F195" s="63">
        <v>0</v>
      </c>
    </row>
    <row r="196" spans="1:6" x14ac:dyDescent="0.25">
      <c r="A196" s="74"/>
      <c r="B196" s="71" t="s">
        <v>277</v>
      </c>
      <c r="C196" s="76" t="s">
        <v>294</v>
      </c>
      <c r="D196" s="76"/>
      <c r="E196" s="62">
        <v>8</v>
      </c>
      <c r="F196" s="63">
        <v>0</v>
      </c>
    </row>
    <row r="197" spans="1:6" x14ac:dyDescent="0.25">
      <c r="A197" s="74"/>
      <c r="B197" s="71" t="s">
        <v>295</v>
      </c>
      <c r="C197" s="76" t="s">
        <v>296</v>
      </c>
      <c r="D197" s="76"/>
      <c r="E197" s="62">
        <v>8</v>
      </c>
      <c r="F197" s="63">
        <v>0</v>
      </c>
    </row>
    <row r="198" spans="1:6" x14ac:dyDescent="0.25">
      <c r="A198" s="74"/>
      <c r="B198" s="71" t="s">
        <v>297</v>
      </c>
      <c r="C198" s="76" t="s">
        <v>298</v>
      </c>
      <c r="D198" s="76"/>
      <c r="E198" s="62">
        <v>5</v>
      </c>
      <c r="F198" s="63">
        <v>0</v>
      </c>
    </row>
    <row r="199" spans="1:6" x14ac:dyDescent="0.25">
      <c r="A199" s="74"/>
      <c r="B199" s="71" t="s">
        <v>299</v>
      </c>
      <c r="C199" s="76" t="s">
        <v>286</v>
      </c>
      <c r="D199" s="76"/>
      <c r="E199" s="65">
        <v>4</v>
      </c>
      <c r="F199" s="64">
        <v>0</v>
      </c>
    </row>
    <row r="200" spans="1:6" x14ac:dyDescent="0.25">
      <c r="A200" s="74"/>
      <c r="B200" s="17" t="s">
        <v>154</v>
      </c>
      <c r="C200" s="77"/>
      <c r="D200" s="77"/>
      <c r="E200" s="60">
        <f>SUM(E193:E199)</f>
        <v>97</v>
      </c>
      <c r="F200" s="60">
        <f>SUM(F193:F199)</f>
        <v>10</v>
      </c>
    </row>
    <row r="202" spans="1:6" x14ac:dyDescent="0.25">
      <c r="A202" s="74" t="s">
        <v>302</v>
      </c>
      <c r="B202" s="74"/>
      <c r="C202" s="74"/>
      <c r="D202" s="74"/>
      <c r="E202" s="74"/>
      <c r="F202" s="74"/>
    </row>
    <row r="204" spans="1:6" x14ac:dyDescent="0.25">
      <c r="A204" s="74"/>
      <c r="B204" s="1" t="s">
        <v>165</v>
      </c>
      <c r="C204" s="74"/>
      <c r="D204" s="74"/>
      <c r="E204" s="74"/>
      <c r="F204" s="74"/>
    </row>
    <row r="205" spans="1:6" ht="105" x14ac:dyDescent="0.25">
      <c r="A205" s="74"/>
      <c r="B205" s="5" t="s">
        <v>166</v>
      </c>
      <c r="C205" s="10" t="s">
        <v>167</v>
      </c>
      <c r="D205" s="3" t="s">
        <v>168</v>
      </c>
      <c r="E205" s="25" t="s">
        <v>169</v>
      </c>
      <c r="F205" s="25" t="s">
        <v>170</v>
      </c>
    </row>
    <row r="206" spans="1:6" x14ac:dyDescent="0.25">
      <c r="A206" s="74"/>
      <c r="B206" s="36" t="s">
        <v>289</v>
      </c>
      <c r="C206" s="23">
        <f t="shared" ref="C206:C212" si="0">E181</f>
        <v>1117.3900000000001</v>
      </c>
      <c r="D206" s="27">
        <v>0</v>
      </c>
      <c r="E206" s="26">
        <f>D206*C206</f>
        <v>0</v>
      </c>
      <c r="F206" s="26">
        <f>E206*48</f>
        <v>0</v>
      </c>
    </row>
    <row r="207" spans="1:6" x14ac:dyDescent="0.25">
      <c r="A207" s="74"/>
      <c r="B207" s="17" t="s">
        <v>262</v>
      </c>
      <c r="C207" s="23">
        <f t="shared" si="0"/>
        <v>356.7</v>
      </c>
      <c r="D207" s="27">
        <v>0</v>
      </c>
      <c r="E207" s="26">
        <f t="shared" ref="E207:E212" si="1">D207*C207</f>
        <v>0</v>
      </c>
      <c r="F207" s="26">
        <f t="shared" ref="F207:F212" si="2">E207*48</f>
        <v>0</v>
      </c>
    </row>
    <row r="208" spans="1:6" x14ac:dyDescent="0.25">
      <c r="A208" s="74"/>
      <c r="B208" s="36" t="s">
        <v>273</v>
      </c>
      <c r="C208" s="23">
        <f t="shared" si="0"/>
        <v>66</v>
      </c>
      <c r="D208" s="27">
        <v>0</v>
      </c>
      <c r="E208" s="26">
        <f t="shared" si="1"/>
        <v>0</v>
      </c>
      <c r="F208" s="26">
        <f t="shared" si="2"/>
        <v>0</v>
      </c>
    </row>
    <row r="209" spans="2:6" x14ac:dyDescent="0.25">
      <c r="B209" s="36" t="s">
        <v>277</v>
      </c>
      <c r="C209" s="23">
        <f t="shared" si="0"/>
        <v>114</v>
      </c>
      <c r="D209" s="27">
        <v>0</v>
      </c>
      <c r="E209" s="26">
        <f t="shared" si="1"/>
        <v>0</v>
      </c>
      <c r="F209" s="26">
        <f t="shared" si="2"/>
        <v>0</v>
      </c>
    </row>
    <row r="210" spans="2:6" x14ac:dyDescent="0.25">
      <c r="B210" s="36" t="s">
        <v>295</v>
      </c>
      <c r="C210" s="23">
        <f t="shared" si="0"/>
        <v>93</v>
      </c>
      <c r="D210" s="27">
        <v>0</v>
      </c>
      <c r="E210" s="26">
        <f t="shared" si="1"/>
        <v>0</v>
      </c>
      <c r="F210" s="26">
        <f t="shared" si="2"/>
        <v>0</v>
      </c>
    </row>
    <row r="211" spans="2:6" x14ac:dyDescent="0.25">
      <c r="B211" s="36" t="s">
        <v>297</v>
      </c>
      <c r="C211" s="23">
        <f t="shared" si="0"/>
        <v>108</v>
      </c>
      <c r="D211" s="27">
        <v>0</v>
      </c>
      <c r="E211" s="26">
        <f t="shared" si="1"/>
        <v>0</v>
      </c>
      <c r="F211" s="26">
        <f t="shared" si="2"/>
        <v>0</v>
      </c>
    </row>
    <row r="212" spans="2:6" x14ac:dyDescent="0.25">
      <c r="B212" s="36" t="s">
        <v>299</v>
      </c>
      <c r="C212" s="23">
        <f t="shared" si="0"/>
        <v>75</v>
      </c>
      <c r="D212" s="27">
        <v>0</v>
      </c>
      <c r="E212" s="26">
        <f t="shared" si="1"/>
        <v>0</v>
      </c>
      <c r="F212" s="26">
        <f t="shared" si="2"/>
        <v>0</v>
      </c>
    </row>
    <row r="213" spans="2:6" x14ac:dyDescent="0.25">
      <c r="B213" s="31" t="s">
        <v>37</v>
      </c>
      <c r="C213" s="32"/>
      <c r="D213" s="31"/>
      <c r="E213" s="33"/>
      <c r="F213" s="33">
        <f>SUM(F206:F212)</f>
        <v>0</v>
      </c>
    </row>
    <row r="214" spans="2:6" x14ac:dyDescent="0.25">
      <c r="B214" s="20"/>
      <c r="C214" s="74"/>
      <c r="D214" s="74"/>
      <c r="E214" s="74"/>
      <c r="F214" s="74"/>
    </row>
    <row r="215" spans="2:6" x14ac:dyDescent="0.25">
      <c r="B215" s="1" t="s">
        <v>171</v>
      </c>
      <c r="C215" s="74"/>
      <c r="D215" s="74"/>
      <c r="E215" s="74"/>
      <c r="F215" s="74"/>
    </row>
    <row r="216" spans="2:6" ht="75" x14ac:dyDescent="0.25">
      <c r="B216" s="2" t="s">
        <v>145</v>
      </c>
      <c r="C216" s="3" t="s">
        <v>172</v>
      </c>
      <c r="D216" s="3" t="s">
        <v>173</v>
      </c>
      <c r="E216" s="3" t="s">
        <v>174</v>
      </c>
      <c r="F216" s="74"/>
    </row>
    <row r="217" spans="2:6" x14ac:dyDescent="0.25">
      <c r="B217" s="36" t="s">
        <v>289</v>
      </c>
      <c r="C217" s="35">
        <f t="shared" ref="C217:C223" si="3">E169</f>
        <v>210</v>
      </c>
      <c r="D217" s="27">
        <v>0</v>
      </c>
      <c r="E217" s="26">
        <f>D217*2*4</f>
        <v>0</v>
      </c>
      <c r="F217" s="74"/>
    </row>
    <row r="218" spans="2:6" x14ac:dyDescent="0.25">
      <c r="B218" s="17" t="s">
        <v>262</v>
      </c>
      <c r="C218" s="35">
        <f t="shared" si="3"/>
        <v>47</v>
      </c>
      <c r="D218" s="27">
        <v>0</v>
      </c>
      <c r="E218" s="26">
        <f t="shared" ref="E218:E223" si="4">D218*2*4</f>
        <v>0</v>
      </c>
      <c r="F218" s="74"/>
    </row>
    <row r="219" spans="2:6" x14ac:dyDescent="0.25">
      <c r="B219" s="36" t="s">
        <v>273</v>
      </c>
      <c r="C219" s="35">
        <f t="shared" si="3"/>
        <v>22</v>
      </c>
      <c r="D219" s="27">
        <v>0</v>
      </c>
      <c r="E219" s="26">
        <f t="shared" si="4"/>
        <v>0</v>
      </c>
      <c r="F219" s="74"/>
    </row>
    <row r="220" spans="2:6" x14ac:dyDescent="0.25">
      <c r="B220" s="36" t="s">
        <v>277</v>
      </c>
      <c r="C220" s="35">
        <f t="shared" si="3"/>
        <v>35</v>
      </c>
      <c r="D220" s="27">
        <v>0</v>
      </c>
      <c r="E220" s="26">
        <f t="shared" si="4"/>
        <v>0</v>
      </c>
      <c r="F220" s="74"/>
    </row>
    <row r="221" spans="2:6" x14ac:dyDescent="0.25">
      <c r="B221" s="36" t="s">
        <v>295</v>
      </c>
      <c r="C221" s="35">
        <f t="shared" si="3"/>
        <v>26</v>
      </c>
      <c r="D221" s="27">
        <v>0</v>
      </c>
      <c r="E221" s="26">
        <f t="shared" si="4"/>
        <v>0</v>
      </c>
      <c r="F221" s="74"/>
    </row>
    <row r="222" spans="2:6" x14ac:dyDescent="0.25">
      <c r="B222" s="36" t="s">
        <v>297</v>
      </c>
      <c r="C222" s="35">
        <f t="shared" si="3"/>
        <v>42</v>
      </c>
      <c r="D222" s="27">
        <v>0</v>
      </c>
      <c r="E222" s="26">
        <f t="shared" si="4"/>
        <v>0</v>
      </c>
      <c r="F222" s="74"/>
    </row>
    <row r="223" spans="2:6" x14ac:dyDescent="0.25">
      <c r="B223" s="36" t="s">
        <v>299</v>
      </c>
      <c r="C223" s="35">
        <f t="shared" si="3"/>
        <v>11</v>
      </c>
      <c r="D223" s="27">
        <v>0</v>
      </c>
      <c r="E223" s="26">
        <f t="shared" si="4"/>
        <v>0</v>
      </c>
      <c r="F223" s="74"/>
    </row>
    <row r="224" spans="2:6" x14ac:dyDescent="0.25">
      <c r="B224" s="31" t="s">
        <v>37</v>
      </c>
      <c r="C224" s="32"/>
      <c r="D224" s="33"/>
      <c r="E224" s="33">
        <f>SUM(E217:E223)</f>
        <v>0</v>
      </c>
      <c r="F224" s="74"/>
    </row>
    <row r="226" spans="2:5" x14ac:dyDescent="0.25">
      <c r="B226" s="1" t="s">
        <v>175</v>
      </c>
      <c r="C226" s="74"/>
      <c r="D226" s="74"/>
      <c r="E226" s="74"/>
    </row>
    <row r="227" spans="2:5" ht="75" x14ac:dyDescent="0.25">
      <c r="B227" s="2" t="s">
        <v>145</v>
      </c>
      <c r="C227" s="3" t="s">
        <v>176</v>
      </c>
      <c r="D227" s="3" t="s">
        <v>173</v>
      </c>
      <c r="E227" s="3" t="s">
        <v>177</v>
      </c>
    </row>
    <row r="228" spans="2:5" x14ac:dyDescent="0.25">
      <c r="B228" s="36" t="s">
        <v>289</v>
      </c>
      <c r="C228" s="35">
        <f>C206</f>
        <v>1117.3900000000001</v>
      </c>
      <c r="D228" s="27">
        <v>0</v>
      </c>
      <c r="E228" s="26">
        <f>D228*1*4</f>
        <v>0</v>
      </c>
    </row>
    <row r="229" spans="2:5" x14ac:dyDescent="0.25">
      <c r="B229" s="17" t="s">
        <v>262</v>
      </c>
      <c r="C229" s="35">
        <f t="shared" ref="C229:C233" si="5">C207</f>
        <v>356.7</v>
      </c>
      <c r="D229" s="27">
        <v>0</v>
      </c>
      <c r="E229" s="26">
        <f t="shared" ref="E229:E234" si="6">D229*1*4</f>
        <v>0</v>
      </c>
    </row>
    <row r="230" spans="2:5" x14ac:dyDescent="0.25">
      <c r="B230" s="36" t="s">
        <v>273</v>
      </c>
      <c r="C230" s="35">
        <f t="shared" si="5"/>
        <v>66</v>
      </c>
      <c r="D230" s="27">
        <v>0</v>
      </c>
      <c r="E230" s="26">
        <f t="shared" si="6"/>
        <v>0</v>
      </c>
    </row>
    <row r="231" spans="2:5" x14ac:dyDescent="0.25">
      <c r="B231" s="36" t="s">
        <v>277</v>
      </c>
      <c r="C231" s="35">
        <f t="shared" si="5"/>
        <v>114</v>
      </c>
      <c r="D231" s="27">
        <v>0</v>
      </c>
      <c r="E231" s="26">
        <f t="shared" si="6"/>
        <v>0</v>
      </c>
    </row>
    <row r="232" spans="2:5" x14ac:dyDescent="0.25">
      <c r="B232" s="36" t="s">
        <v>295</v>
      </c>
      <c r="C232" s="35">
        <f t="shared" si="5"/>
        <v>93</v>
      </c>
      <c r="D232" s="27">
        <v>0</v>
      </c>
      <c r="E232" s="26">
        <f t="shared" si="6"/>
        <v>0</v>
      </c>
    </row>
    <row r="233" spans="2:5" x14ac:dyDescent="0.25">
      <c r="B233" s="36" t="s">
        <v>297</v>
      </c>
      <c r="C233" s="35">
        <f t="shared" si="5"/>
        <v>108</v>
      </c>
      <c r="D233" s="27">
        <v>0</v>
      </c>
      <c r="E233" s="26">
        <f t="shared" si="6"/>
        <v>0</v>
      </c>
    </row>
    <row r="234" spans="2:5" x14ac:dyDescent="0.25">
      <c r="B234" s="36" t="s">
        <v>299</v>
      </c>
      <c r="C234" s="35">
        <f>E187</f>
        <v>75</v>
      </c>
      <c r="D234" s="27">
        <v>0</v>
      </c>
      <c r="E234" s="26">
        <f t="shared" si="6"/>
        <v>0</v>
      </c>
    </row>
    <row r="235" spans="2:5" x14ac:dyDescent="0.25">
      <c r="B235" s="31" t="s">
        <v>37</v>
      </c>
      <c r="C235" s="32"/>
      <c r="D235" s="33"/>
      <c r="E235" s="33">
        <f>SUM(E228:E234)</f>
        <v>0</v>
      </c>
    </row>
    <row r="237" spans="2:5" s="61" customFormat="1" x14ac:dyDescent="0.25">
      <c r="B237" s="1" t="s">
        <v>178</v>
      </c>
      <c r="C237" s="74"/>
      <c r="D237" s="74"/>
      <c r="E237" s="74"/>
    </row>
    <row r="238" spans="2:5" s="61" customFormat="1" ht="120" x14ac:dyDescent="0.25">
      <c r="B238" s="2" t="s">
        <v>145</v>
      </c>
      <c r="C238" s="3" t="s">
        <v>179</v>
      </c>
      <c r="D238" s="25" t="s">
        <v>180</v>
      </c>
      <c r="E238" s="25" t="s">
        <v>170</v>
      </c>
    </row>
    <row r="239" spans="2:5" s="61" customFormat="1" x14ac:dyDescent="0.25">
      <c r="B239" s="36" t="s">
        <v>289</v>
      </c>
      <c r="C239" s="23">
        <f>D14+D16+D17+D18+D25+D31+D32+D35+D38</f>
        <v>246.3</v>
      </c>
      <c r="D239" s="27">
        <v>0</v>
      </c>
      <c r="E239" s="26">
        <f>D239*48</f>
        <v>0</v>
      </c>
    </row>
    <row r="240" spans="2:5" s="61" customFormat="1" x14ac:dyDescent="0.25">
      <c r="B240" s="17" t="s">
        <v>262</v>
      </c>
      <c r="C240" s="23">
        <f>D53+D52+D54+D55+D63+D68+D73+D75</f>
        <v>132</v>
      </c>
      <c r="D240" s="27">
        <v>0</v>
      </c>
      <c r="E240" s="26">
        <f>D240*48</f>
        <v>0</v>
      </c>
    </row>
    <row r="241" spans="2:5" s="61" customFormat="1" x14ac:dyDescent="0.25">
      <c r="B241" s="31" t="s">
        <v>37</v>
      </c>
      <c r="C241" s="32"/>
      <c r="D241" s="33"/>
      <c r="E241" s="33">
        <f>SUM(E239:E240)</f>
        <v>0</v>
      </c>
    </row>
    <row r="242" spans="2:5" s="61" customFormat="1" ht="33.75" customHeight="1" x14ac:dyDescent="0.25">
      <c r="B242" s="82" t="s">
        <v>181</v>
      </c>
      <c r="C242" s="82"/>
      <c r="D242" s="82"/>
      <c r="E242" s="82"/>
    </row>
    <row r="244" spans="2:5" x14ac:dyDescent="0.25">
      <c r="B244" s="30" t="s">
        <v>303</v>
      </c>
      <c r="C244" s="28"/>
      <c r="D244" s="29"/>
      <c r="E244" s="34">
        <f>F213+E224+E235+E241</f>
        <v>0</v>
      </c>
    </row>
  </sheetData>
  <sheetProtection algorithmName="SHA-512" hashValue="geTOOCAwQmuPLdYXh/Ca83RUZ5ji9Fz3gd86uEkYJoqxh8OqqXu2YsxInNr3faio+V/8+jHBq7Oe89v15YH0yA==" saltValue="akHYp8/0VHRixgQW+nVphw==" spinCount="100000" sheet="1" objects="1" scenarios="1"/>
  <protectedRanges>
    <protectedRange sqref="D206:D212 D217:D223 D228:D234 D239:D240" name="cene čiščenja s3"/>
  </protectedRanges>
  <mergeCells count="28">
    <mergeCell ref="B242:E242"/>
    <mergeCell ref="C173:D173"/>
    <mergeCell ref="C168:D168"/>
    <mergeCell ref="C169:D169"/>
    <mergeCell ref="C170:D170"/>
    <mergeCell ref="C171:D171"/>
    <mergeCell ref="C172:D172"/>
    <mergeCell ref="C188:D188"/>
    <mergeCell ref="C174:D174"/>
    <mergeCell ref="C175:D175"/>
    <mergeCell ref="C176:D176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97:D197"/>
    <mergeCell ref="C198:D198"/>
    <mergeCell ref="C199:D199"/>
    <mergeCell ref="C200:D200"/>
    <mergeCell ref="C192:D192"/>
    <mergeCell ref="C193:D193"/>
    <mergeCell ref="C194:D194"/>
    <mergeCell ref="C195:D195"/>
    <mergeCell ref="C196:D196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86DB-200E-4E71-BA92-9F0085361D36}">
  <dimension ref="A1:K226"/>
  <sheetViews>
    <sheetView tabSelected="1" topLeftCell="A204" workbookViewId="0">
      <selection activeCell="D215" sqref="D215"/>
    </sheetView>
  </sheetViews>
  <sheetFormatPr defaultRowHeight="15" x14ac:dyDescent="0.25"/>
  <cols>
    <col min="1" max="1" width="4.140625" customWidth="1"/>
    <col min="2" max="2" width="28.42578125" customWidth="1"/>
    <col min="3" max="3" width="21.140625" customWidth="1"/>
    <col min="4" max="4" width="9.42578125" customWidth="1"/>
    <col min="5" max="5" width="11.85546875" customWidth="1"/>
    <col min="6" max="6" width="12" customWidth="1"/>
  </cols>
  <sheetData>
    <row r="1" spans="1:9" x14ac:dyDescent="0.25">
      <c r="A1" s="74"/>
      <c r="B1" s="74"/>
      <c r="C1" s="74"/>
      <c r="D1" s="74"/>
      <c r="E1" s="74" t="s">
        <v>0</v>
      </c>
      <c r="F1" s="74"/>
      <c r="G1" s="74"/>
      <c r="H1" s="74"/>
      <c r="I1" s="74"/>
    </row>
    <row r="2" spans="1:9" x14ac:dyDescent="0.25">
      <c r="A2" s="74"/>
      <c r="B2" s="74" t="s">
        <v>1</v>
      </c>
      <c r="C2" s="74"/>
      <c r="D2" s="74"/>
      <c r="E2" s="74"/>
      <c r="F2" s="74"/>
      <c r="G2" s="74"/>
      <c r="H2" s="74"/>
      <c r="I2" s="74"/>
    </row>
    <row r="4" spans="1:9" x14ac:dyDescent="0.25">
      <c r="A4" s="13" t="s">
        <v>304</v>
      </c>
      <c r="B4" s="74"/>
      <c r="C4" s="74"/>
      <c r="D4" s="74"/>
      <c r="E4" s="74"/>
      <c r="F4" s="74"/>
      <c r="G4" s="74"/>
      <c r="H4" s="74"/>
      <c r="I4" s="74"/>
    </row>
    <row r="5" spans="1:9" x14ac:dyDescent="0.25">
      <c r="A5" s="74" t="s">
        <v>305</v>
      </c>
      <c r="B5" s="74"/>
      <c r="C5" s="74"/>
      <c r="D5" s="74"/>
      <c r="E5" s="74"/>
      <c r="F5" s="74"/>
      <c r="G5" s="74"/>
      <c r="H5" s="74"/>
      <c r="I5" s="74"/>
    </row>
    <row r="7" spans="1:9" x14ac:dyDescent="0.25">
      <c r="A7" s="74"/>
      <c r="B7" s="74" t="s">
        <v>4</v>
      </c>
      <c r="C7" s="1" t="s">
        <v>306</v>
      </c>
      <c r="D7" s="74"/>
      <c r="E7" s="74"/>
      <c r="F7" s="74"/>
      <c r="G7" s="74"/>
      <c r="H7" s="74"/>
      <c r="I7" s="74"/>
    </row>
    <row r="8" spans="1:9" x14ac:dyDescent="0.25">
      <c r="A8" s="74"/>
      <c r="B8" s="74" t="s">
        <v>6</v>
      </c>
      <c r="C8" s="74" t="s">
        <v>307</v>
      </c>
      <c r="D8" s="74"/>
      <c r="E8" s="74"/>
      <c r="F8" s="74"/>
      <c r="G8" s="74"/>
      <c r="H8" s="74"/>
      <c r="I8" s="74"/>
    </row>
    <row r="10" spans="1:9" ht="30" x14ac:dyDescent="0.25">
      <c r="A10" s="74"/>
      <c r="B10" s="2" t="s">
        <v>8</v>
      </c>
      <c r="C10" s="3" t="s">
        <v>9</v>
      </c>
      <c r="D10" s="3" t="s">
        <v>10</v>
      </c>
      <c r="E10" s="3" t="s">
        <v>308</v>
      </c>
      <c r="F10" s="74"/>
      <c r="G10" s="74"/>
      <c r="H10" s="74"/>
      <c r="I10" s="74"/>
    </row>
    <row r="11" spans="1:9" x14ac:dyDescent="0.25">
      <c r="A11" s="74"/>
      <c r="B11" s="2"/>
      <c r="C11" s="3"/>
      <c r="D11" s="3"/>
      <c r="E11" s="3"/>
      <c r="F11" s="74"/>
      <c r="G11" s="74"/>
      <c r="H11" s="74"/>
      <c r="I11" s="74"/>
    </row>
    <row r="12" spans="1:9" x14ac:dyDescent="0.25">
      <c r="A12" s="74"/>
      <c r="B12" s="4" t="s">
        <v>252</v>
      </c>
      <c r="C12" s="4"/>
      <c r="D12" s="4"/>
      <c r="E12" s="4"/>
      <c r="F12" s="74"/>
      <c r="G12" s="74"/>
      <c r="H12" s="74"/>
      <c r="I12" s="48"/>
    </row>
    <row r="13" spans="1:9" x14ac:dyDescent="0.25">
      <c r="A13" s="74"/>
      <c r="B13" s="2" t="s">
        <v>309</v>
      </c>
      <c r="C13" s="2" t="s">
        <v>29</v>
      </c>
      <c r="D13" s="6">
        <v>14.1</v>
      </c>
      <c r="E13" s="2" t="s">
        <v>15</v>
      </c>
      <c r="F13" s="74"/>
      <c r="G13" s="98"/>
      <c r="H13" s="74"/>
      <c r="I13" s="48"/>
    </row>
    <row r="14" spans="1:9" x14ac:dyDescent="0.25">
      <c r="A14" s="74"/>
      <c r="B14" s="99" t="s">
        <v>258</v>
      </c>
      <c r="C14" s="2" t="s">
        <v>29</v>
      </c>
      <c r="D14" s="6">
        <v>9.5</v>
      </c>
      <c r="E14" s="2" t="s">
        <v>15</v>
      </c>
      <c r="F14" s="74"/>
      <c r="G14" s="98"/>
      <c r="H14" s="74"/>
      <c r="I14" s="48"/>
    </row>
    <row r="15" spans="1:9" x14ac:dyDescent="0.25">
      <c r="A15" s="74"/>
      <c r="B15" s="92"/>
      <c r="C15" s="2" t="s">
        <v>17</v>
      </c>
      <c r="D15" s="6">
        <v>16.600000000000001</v>
      </c>
      <c r="E15" s="2" t="s">
        <v>15</v>
      </c>
      <c r="F15" s="74"/>
      <c r="G15" s="74"/>
      <c r="H15" s="74"/>
      <c r="I15" s="48"/>
    </row>
    <row r="16" spans="1:9" x14ac:dyDescent="0.25">
      <c r="A16" s="74"/>
      <c r="B16" s="2" t="s">
        <v>310</v>
      </c>
      <c r="C16" s="2" t="s">
        <v>29</v>
      </c>
      <c r="D16" s="6">
        <v>17</v>
      </c>
      <c r="E16" s="2" t="s">
        <v>15</v>
      </c>
      <c r="F16" s="74"/>
      <c r="G16" s="74"/>
      <c r="H16" s="74"/>
      <c r="I16" s="48"/>
    </row>
    <row r="17" spans="2:9" x14ac:dyDescent="0.25">
      <c r="B17" s="2" t="s">
        <v>276</v>
      </c>
      <c r="C17" s="2" t="s">
        <v>29</v>
      </c>
      <c r="D17" s="6">
        <v>10</v>
      </c>
      <c r="E17" s="2" t="s">
        <v>15</v>
      </c>
      <c r="F17" s="74"/>
      <c r="G17" s="74"/>
      <c r="H17" s="74"/>
      <c r="I17" s="48"/>
    </row>
    <row r="18" spans="2:9" x14ac:dyDescent="0.25">
      <c r="B18" s="2" t="s">
        <v>260</v>
      </c>
      <c r="C18" s="2" t="s">
        <v>17</v>
      </c>
      <c r="D18" s="6">
        <v>25.7</v>
      </c>
      <c r="E18" s="2" t="s">
        <v>15</v>
      </c>
      <c r="F18" s="74"/>
      <c r="G18" s="98"/>
      <c r="H18" s="49"/>
      <c r="I18" s="50"/>
    </row>
    <row r="19" spans="2:9" ht="15.75" customHeight="1" x14ac:dyDescent="0.25">
      <c r="B19" s="99" t="s">
        <v>311</v>
      </c>
      <c r="C19" s="3" t="s">
        <v>17</v>
      </c>
      <c r="D19" s="9">
        <v>24.3</v>
      </c>
      <c r="E19" s="3" t="s">
        <v>198</v>
      </c>
      <c r="F19" s="74"/>
      <c r="G19" s="98"/>
      <c r="H19" s="49"/>
      <c r="I19" s="50"/>
    </row>
    <row r="20" spans="2:9" ht="14.25" customHeight="1" x14ac:dyDescent="0.25">
      <c r="B20" s="92"/>
      <c r="C20" s="3" t="s">
        <v>29</v>
      </c>
      <c r="D20" s="9">
        <v>11</v>
      </c>
      <c r="E20" s="3" t="s">
        <v>198</v>
      </c>
      <c r="F20" s="74"/>
      <c r="G20" s="74"/>
      <c r="H20" s="74"/>
      <c r="I20" s="74"/>
    </row>
    <row r="21" spans="2:9" x14ac:dyDescent="0.25">
      <c r="B21" s="2"/>
      <c r="C21" s="3"/>
      <c r="D21" s="3"/>
      <c r="E21" s="3"/>
      <c r="F21" s="74"/>
      <c r="G21" s="74"/>
      <c r="H21" s="74"/>
      <c r="I21" s="74"/>
    </row>
    <row r="22" spans="2:9" x14ac:dyDescent="0.25">
      <c r="B22" s="4" t="s">
        <v>12</v>
      </c>
      <c r="C22" s="4"/>
      <c r="D22" s="4"/>
      <c r="E22" s="4"/>
      <c r="F22" s="74"/>
      <c r="G22" s="1"/>
      <c r="H22" s="74"/>
      <c r="I22" s="74"/>
    </row>
    <row r="23" spans="2:9" x14ac:dyDescent="0.25">
      <c r="B23" s="2" t="s">
        <v>257</v>
      </c>
      <c r="C23" s="2" t="s">
        <v>312</v>
      </c>
      <c r="D23" s="6">
        <v>255.3</v>
      </c>
      <c r="E23" s="2" t="s">
        <v>15</v>
      </c>
      <c r="F23" s="74"/>
      <c r="G23" s="74"/>
      <c r="H23" s="74"/>
      <c r="I23" s="74"/>
    </row>
    <row r="24" spans="2:9" x14ac:dyDescent="0.25">
      <c r="B24" s="2" t="s">
        <v>261</v>
      </c>
      <c r="C24" s="2" t="s">
        <v>312</v>
      </c>
      <c r="D24" s="6">
        <v>27.6</v>
      </c>
      <c r="E24" s="2" t="s">
        <v>15</v>
      </c>
      <c r="F24" s="74"/>
      <c r="G24" s="74"/>
      <c r="H24" s="74"/>
      <c r="I24" s="74"/>
    </row>
    <row r="25" spans="2:9" x14ac:dyDescent="0.25">
      <c r="B25" s="2" t="s">
        <v>313</v>
      </c>
      <c r="C25" s="2" t="s">
        <v>17</v>
      </c>
      <c r="D25" s="6">
        <v>80.900000000000006</v>
      </c>
      <c r="E25" s="2" t="s">
        <v>15</v>
      </c>
      <c r="F25" s="74"/>
      <c r="G25" s="74"/>
      <c r="H25" s="74"/>
      <c r="I25" s="74"/>
    </row>
    <row r="26" spans="2:9" x14ac:dyDescent="0.25">
      <c r="B26" s="2" t="s">
        <v>258</v>
      </c>
      <c r="C26" s="2" t="s">
        <v>312</v>
      </c>
      <c r="D26" s="6">
        <v>49.8</v>
      </c>
      <c r="E26" s="2" t="s">
        <v>15</v>
      </c>
      <c r="F26" s="74"/>
      <c r="G26" s="74"/>
      <c r="H26" s="74"/>
      <c r="I26" s="74"/>
    </row>
    <row r="27" spans="2:9" x14ac:dyDescent="0.25">
      <c r="B27" s="2" t="s">
        <v>259</v>
      </c>
      <c r="C27" s="2" t="s">
        <v>17</v>
      </c>
      <c r="D27" s="6">
        <v>11.8</v>
      </c>
      <c r="E27" s="2" t="s">
        <v>15</v>
      </c>
      <c r="F27" s="74"/>
      <c r="G27" s="74"/>
      <c r="H27" s="74"/>
      <c r="I27" s="74"/>
    </row>
    <row r="28" spans="2:9" x14ac:dyDescent="0.25">
      <c r="B28" s="2" t="s">
        <v>275</v>
      </c>
      <c r="C28" s="2" t="s">
        <v>312</v>
      </c>
      <c r="D28" s="6">
        <v>8.6</v>
      </c>
      <c r="E28" s="2" t="s">
        <v>15</v>
      </c>
      <c r="F28" s="74"/>
      <c r="G28" s="74"/>
      <c r="H28" s="74"/>
      <c r="I28" s="74"/>
    </row>
    <row r="29" spans="2:9" x14ac:dyDescent="0.25">
      <c r="B29" s="2" t="s">
        <v>260</v>
      </c>
      <c r="C29" s="2" t="s">
        <v>17</v>
      </c>
      <c r="D29" s="6">
        <v>17.100000000000001</v>
      </c>
      <c r="E29" s="2" t="s">
        <v>15</v>
      </c>
      <c r="F29" s="74"/>
      <c r="G29" s="74"/>
      <c r="H29" s="74"/>
      <c r="I29" s="74"/>
    </row>
    <row r="30" spans="2:9" x14ac:dyDescent="0.25">
      <c r="B30" s="2" t="s">
        <v>314</v>
      </c>
      <c r="C30" s="2" t="s">
        <v>17</v>
      </c>
      <c r="D30" s="6">
        <v>2.7</v>
      </c>
      <c r="E30" s="2" t="s">
        <v>15</v>
      </c>
      <c r="F30" s="74"/>
      <c r="G30" s="74"/>
      <c r="H30" s="74"/>
      <c r="I30" s="74"/>
    </row>
    <row r="31" spans="2:9" x14ac:dyDescent="0.25">
      <c r="B31" s="2"/>
      <c r="C31" s="2"/>
      <c r="D31" s="6"/>
      <c r="E31" s="2"/>
      <c r="F31" s="74"/>
      <c r="G31" s="74"/>
      <c r="H31" s="74"/>
      <c r="I31" s="74"/>
    </row>
    <row r="32" spans="2:9" x14ac:dyDescent="0.25">
      <c r="B32" s="4" t="s">
        <v>69</v>
      </c>
      <c r="C32" s="4"/>
      <c r="D32" s="4"/>
      <c r="E32" s="4"/>
      <c r="F32" s="74"/>
      <c r="G32" s="1"/>
      <c r="H32" s="74"/>
      <c r="I32" s="74"/>
    </row>
    <row r="33" spans="2:5" x14ac:dyDescent="0.25">
      <c r="B33" s="2" t="s">
        <v>257</v>
      </c>
      <c r="C33" s="2" t="s">
        <v>312</v>
      </c>
      <c r="D33" s="6">
        <v>282</v>
      </c>
      <c r="E33" s="2" t="s">
        <v>15</v>
      </c>
    </row>
    <row r="34" spans="2:5" x14ac:dyDescent="0.25">
      <c r="B34" s="2" t="s">
        <v>261</v>
      </c>
      <c r="C34" s="2" t="s">
        <v>312</v>
      </c>
      <c r="D34" s="6">
        <v>56</v>
      </c>
      <c r="E34" s="2" t="s">
        <v>54</v>
      </c>
    </row>
    <row r="35" spans="2:5" x14ac:dyDescent="0.25">
      <c r="B35" s="2" t="s">
        <v>315</v>
      </c>
      <c r="C35" s="2" t="s">
        <v>17</v>
      </c>
      <c r="D35" s="6">
        <v>23</v>
      </c>
      <c r="E35" s="2" t="s">
        <v>15</v>
      </c>
    </row>
    <row r="36" spans="2:5" x14ac:dyDescent="0.25">
      <c r="B36" s="2" t="s">
        <v>258</v>
      </c>
      <c r="C36" s="2" t="s">
        <v>312</v>
      </c>
      <c r="D36" s="6">
        <v>44.9</v>
      </c>
      <c r="E36" s="2" t="s">
        <v>15</v>
      </c>
    </row>
    <row r="37" spans="2:5" x14ac:dyDescent="0.25">
      <c r="B37" s="2" t="s">
        <v>275</v>
      </c>
      <c r="C37" s="2" t="s">
        <v>312</v>
      </c>
      <c r="D37" s="6">
        <v>13.8</v>
      </c>
      <c r="E37" s="2" t="s">
        <v>15</v>
      </c>
    </row>
    <row r="38" spans="2:5" x14ac:dyDescent="0.25">
      <c r="B38" s="2" t="s">
        <v>259</v>
      </c>
      <c r="C38" s="2" t="s">
        <v>17</v>
      </c>
      <c r="D38" s="6">
        <v>11.6</v>
      </c>
      <c r="E38" s="2" t="s">
        <v>15</v>
      </c>
    </row>
    <row r="39" spans="2:5" x14ac:dyDescent="0.25">
      <c r="B39" s="2" t="s">
        <v>260</v>
      </c>
      <c r="C39" s="2" t="s">
        <v>17</v>
      </c>
      <c r="D39" s="6">
        <v>17.100000000000001</v>
      </c>
      <c r="E39" s="2" t="s">
        <v>15</v>
      </c>
    </row>
    <row r="40" spans="2:5" x14ac:dyDescent="0.25">
      <c r="B40" s="2"/>
      <c r="C40" s="2"/>
      <c r="D40" s="2"/>
      <c r="E40" s="2"/>
    </row>
    <row r="41" spans="2:5" x14ac:dyDescent="0.25">
      <c r="B41" s="4" t="s">
        <v>73</v>
      </c>
      <c r="C41" s="4"/>
      <c r="D41" s="4"/>
      <c r="E41" s="4"/>
    </row>
    <row r="42" spans="2:5" x14ac:dyDescent="0.25">
      <c r="B42" s="2" t="s">
        <v>31</v>
      </c>
      <c r="C42" s="2" t="s">
        <v>17</v>
      </c>
      <c r="D42" s="6">
        <v>17</v>
      </c>
      <c r="E42" s="2" t="s">
        <v>198</v>
      </c>
    </row>
    <row r="43" spans="2:5" x14ac:dyDescent="0.25">
      <c r="B43" s="2"/>
      <c r="C43" s="2"/>
      <c r="D43" s="2"/>
      <c r="E43" s="2"/>
    </row>
    <row r="44" spans="2:5" x14ac:dyDescent="0.25">
      <c r="B44" s="4" t="s">
        <v>37</v>
      </c>
      <c r="C44" s="4"/>
      <c r="D44" s="7">
        <f>SUM(D13:D43)</f>
        <v>1047.3999999999999</v>
      </c>
      <c r="E44" s="4"/>
    </row>
    <row r="48" spans="2:5" x14ac:dyDescent="0.25">
      <c r="B48" s="74" t="s">
        <v>4</v>
      </c>
      <c r="C48" s="1" t="s">
        <v>316</v>
      </c>
      <c r="D48" s="74"/>
      <c r="E48" s="74"/>
    </row>
    <row r="49" spans="2:11" x14ac:dyDescent="0.25">
      <c r="B49" s="74" t="s">
        <v>6</v>
      </c>
      <c r="C49" s="74" t="s">
        <v>317</v>
      </c>
      <c r="D49" s="74"/>
      <c r="E49" s="74"/>
      <c r="F49" s="74"/>
      <c r="G49" s="1"/>
      <c r="H49" s="74"/>
      <c r="I49" s="74"/>
      <c r="J49" s="74"/>
      <c r="K49" s="74"/>
    </row>
    <row r="51" spans="2:11" ht="30" x14ac:dyDescent="0.25">
      <c r="B51" s="2" t="s">
        <v>8</v>
      </c>
      <c r="C51" s="3" t="s">
        <v>9</v>
      </c>
      <c r="D51" s="3" t="s">
        <v>10</v>
      </c>
      <c r="E51" s="3" t="s">
        <v>308</v>
      </c>
      <c r="F51" s="74"/>
      <c r="G51" s="1"/>
      <c r="H51" s="74"/>
      <c r="I51" s="74"/>
      <c r="J51" s="74"/>
      <c r="K51" s="74"/>
    </row>
    <row r="52" spans="2:11" x14ac:dyDescent="0.25">
      <c r="B52" s="2"/>
      <c r="C52" s="3"/>
      <c r="D52" s="3"/>
      <c r="E52" s="3"/>
      <c r="F52" s="74"/>
      <c r="G52" s="74"/>
      <c r="H52" s="74"/>
      <c r="I52" s="74"/>
      <c r="J52" s="74"/>
      <c r="K52" s="74"/>
    </row>
    <row r="53" spans="2:11" x14ac:dyDescent="0.25">
      <c r="B53" s="4" t="s">
        <v>12</v>
      </c>
      <c r="C53" s="4"/>
      <c r="D53" s="4"/>
      <c r="E53" s="4"/>
      <c r="F53" s="74"/>
      <c r="G53" s="74"/>
      <c r="H53" s="74"/>
      <c r="I53" s="74"/>
      <c r="J53" s="74"/>
      <c r="K53" s="74"/>
    </row>
    <row r="54" spans="2:11" x14ac:dyDescent="0.25">
      <c r="B54" s="99" t="s">
        <v>257</v>
      </c>
      <c r="C54" s="2" t="s">
        <v>29</v>
      </c>
      <c r="D54" s="6">
        <v>66</v>
      </c>
      <c r="E54" s="2" t="s">
        <v>15</v>
      </c>
      <c r="F54" s="74"/>
      <c r="G54" s="74"/>
      <c r="H54" s="74"/>
      <c r="I54" s="74"/>
      <c r="J54" s="74"/>
      <c r="K54" s="74"/>
    </row>
    <row r="55" spans="2:11" x14ac:dyDescent="0.25">
      <c r="B55" s="92"/>
      <c r="C55" s="2" t="s">
        <v>64</v>
      </c>
      <c r="D55" s="6">
        <v>17</v>
      </c>
      <c r="E55" s="2" t="s">
        <v>15</v>
      </c>
      <c r="F55" s="74"/>
      <c r="G55" s="74"/>
      <c r="H55" s="74"/>
      <c r="I55" s="74"/>
      <c r="J55" s="74"/>
      <c r="K55" s="74"/>
    </row>
    <row r="56" spans="2:11" x14ac:dyDescent="0.25">
      <c r="B56" s="2" t="s">
        <v>318</v>
      </c>
      <c r="C56" s="2" t="s">
        <v>29</v>
      </c>
      <c r="D56" s="6">
        <v>20.399999999999999</v>
      </c>
      <c r="E56" s="2" t="s">
        <v>15</v>
      </c>
      <c r="F56" s="74"/>
      <c r="G56" s="74"/>
      <c r="H56" s="74"/>
      <c r="I56" s="74"/>
      <c r="J56" s="74"/>
      <c r="K56" s="74">
        <f>I52+I53+I54+I56+I58+I59</f>
        <v>0</v>
      </c>
    </row>
    <row r="57" spans="2:11" x14ac:dyDescent="0.25">
      <c r="B57" s="2" t="s">
        <v>258</v>
      </c>
      <c r="C57" s="2" t="s">
        <v>29</v>
      </c>
      <c r="D57" s="6">
        <v>36.1</v>
      </c>
      <c r="E57" s="2" t="s">
        <v>15</v>
      </c>
      <c r="F57" s="74"/>
      <c r="G57" s="74"/>
      <c r="H57" s="74"/>
      <c r="I57" s="74"/>
      <c r="J57" s="74"/>
      <c r="K57" s="74"/>
    </row>
    <row r="58" spans="2:11" x14ac:dyDescent="0.25">
      <c r="B58" s="2" t="s">
        <v>276</v>
      </c>
      <c r="C58" s="2" t="s">
        <v>29</v>
      </c>
      <c r="D58" s="6">
        <v>25</v>
      </c>
      <c r="E58" s="2" t="s">
        <v>15</v>
      </c>
      <c r="F58" s="74"/>
      <c r="G58" s="74"/>
      <c r="H58" s="74"/>
      <c r="I58" s="74"/>
      <c r="J58" s="74"/>
      <c r="K58" s="74"/>
    </row>
    <row r="59" spans="2:11" x14ac:dyDescent="0.25">
      <c r="B59" s="2" t="s">
        <v>319</v>
      </c>
      <c r="C59" s="2" t="s">
        <v>29</v>
      </c>
      <c r="D59" s="6">
        <v>14.1</v>
      </c>
      <c r="E59" s="2" t="s">
        <v>15</v>
      </c>
      <c r="F59" s="74"/>
      <c r="G59" s="74"/>
      <c r="H59" s="74"/>
      <c r="I59" s="74"/>
      <c r="J59" s="74"/>
      <c r="K59" s="74"/>
    </row>
    <row r="60" spans="2:11" x14ac:dyDescent="0.25">
      <c r="B60" s="2" t="s">
        <v>320</v>
      </c>
      <c r="C60" s="2" t="s">
        <v>29</v>
      </c>
      <c r="D60" s="6">
        <v>8.1999999999999993</v>
      </c>
      <c r="E60" s="2" t="s">
        <v>15</v>
      </c>
      <c r="F60" s="74"/>
      <c r="G60" s="1"/>
      <c r="H60" s="74"/>
      <c r="I60" s="74"/>
      <c r="J60" s="74"/>
      <c r="K60" s="74"/>
    </row>
    <row r="61" spans="2:11" x14ac:dyDescent="0.25">
      <c r="B61" s="2" t="s">
        <v>259</v>
      </c>
      <c r="C61" s="2" t="s">
        <v>29</v>
      </c>
      <c r="D61" s="6">
        <v>20.2</v>
      </c>
      <c r="E61" s="2" t="s">
        <v>15</v>
      </c>
      <c r="F61" s="74"/>
      <c r="G61" s="74"/>
      <c r="H61" s="74"/>
      <c r="I61" s="74"/>
      <c r="J61" s="74"/>
      <c r="K61" s="74"/>
    </row>
    <row r="62" spans="2:11" x14ac:dyDescent="0.25">
      <c r="B62" s="2"/>
      <c r="C62" s="2"/>
      <c r="D62" s="6"/>
      <c r="E62" s="2"/>
      <c r="F62" s="74"/>
      <c r="G62" s="74"/>
      <c r="H62" s="74"/>
      <c r="I62" s="74"/>
      <c r="J62" s="74"/>
      <c r="K62" s="74"/>
    </row>
    <row r="63" spans="2:11" x14ac:dyDescent="0.25">
      <c r="B63" s="4" t="s">
        <v>69</v>
      </c>
      <c r="C63" s="4"/>
      <c r="D63" s="7"/>
      <c r="E63" s="4"/>
      <c r="F63" s="74"/>
      <c r="G63" s="74"/>
      <c r="H63" s="74"/>
      <c r="I63" s="74"/>
      <c r="J63" s="74"/>
      <c r="K63" s="74"/>
    </row>
    <row r="64" spans="2:11" x14ac:dyDescent="0.25">
      <c r="B64" s="2" t="s">
        <v>260</v>
      </c>
      <c r="C64" s="2" t="s">
        <v>29</v>
      </c>
      <c r="D64" s="6">
        <v>8.3000000000000007</v>
      </c>
      <c r="E64" s="2" t="s">
        <v>15</v>
      </c>
      <c r="F64" s="74"/>
      <c r="G64" s="74"/>
      <c r="H64" s="74"/>
      <c r="I64" s="74"/>
      <c r="J64" s="74"/>
      <c r="K64" s="74"/>
    </row>
    <row r="65" spans="2:9" x14ac:dyDescent="0.25">
      <c r="B65" s="2" t="s">
        <v>258</v>
      </c>
      <c r="C65" s="2" t="s">
        <v>29</v>
      </c>
      <c r="D65" s="6">
        <v>10.4</v>
      </c>
      <c r="E65" s="2" t="s">
        <v>15</v>
      </c>
      <c r="F65" s="74"/>
      <c r="G65" s="74"/>
      <c r="H65" s="74"/>
      <c r="I65" s="74"/>
    </row>
    <row r="66" spans="2:9" x14ac:dyDescent="0.25">
      <c r="B66" s="2" t="s">
        <v>275</v>
      </c>
      <c r="C66" s="2" t="s">
        <v>29</v>
      </c>
      <c r="D66" s="6">
        <v>21.5</v>
      </c>
      <c r="E66" s="2" t="s">
        <v>15</v>
      </c>
      <c r="F66" s="74"/>
      <c r="G66" s="74"/>
      <c r="H66" s="74"/>
      <c r="I66" s="74"/>
    </row>
    <row r="67" spans="2:9" x14ac:dyDescent="0.25">
      <c r="B67" s="2" t="s">
        <v>321</v>
      </c>
      <c r="C67" s="2" t="s">
        <v>29</v>
      </c>
      <c r="D67" s="6">
        <v>79.099999999999994</v>
      </c>
      <c r="E67" s="2" t="s">
        <v>54</v>
      </c>
      <c r="F67" s="74"/>
      <c r="G67" s="74"/>
      <c r="H67" s="74"/>
      <c r="I67" s="74"/>
    </row>
    <row r="68" spans="2:9" x14ac:dyDescent="0.25">
      <c r="B68" s="2"/>
      <c r="C68" s="2"/>
      <c r="D68" s="2"/>
      <c r="E68" s="2"/>
      <c r="F68" s="74"/>
      <c r="G68" s="1"/>
      <c r="H68" s="74"/>
      <c r="I68" s="74"/>
    </row>
    <row r="69" spans="2:9" x14ac:dyDescent="0.25">
      <c r="B69" s="4" t="s">
        <v>37</v>
      </c>
      <c r="C69" s="4"/>
      <c r="D69" s="7">
        <f>SUM(D54:D68)</f>
        <v>326.29999999999995</v>
      </c>
      <c r="E69" s="4"/>
      <c r="F69" s="74"/>
      <c r="G69" s="74"/>
      <c r="H69" s="74"/>
      <c r="I69" s="74"/>
    </row>
    <row r="71" spans="2:9" x14ac:dyDescent="0.25">
      <c r="B71" s="74"/>
      <c r="C71" s="74"/>
      <c r="D71" s="74"/>
      <c r="E71" s="74"/>
      <c r="F71" s="74"/>
      <c r="G71" s="1"/>
      <c r="H71" s="74"/>
      <c r="I71" s="1"/>
    </row>
    <row r="73" spans="2:9" x14ac:dyDescent="0.25">
      <c r="B73" s="74" t="s">
        <v>4</v>
      </c>
      <c r="C73" s="1" t="s">
        <v>322</v>
      </c>
      <c r="D73" s="74"/>
      <c r="E73" s="74"/>
      <c r="F73" s="74"/>
      <c r="G73" s="74"/>
      <c r="H73" s="74"/>
      <c r="I73" s="74"/>
    </row>
    <row r="74" spans="2:9" x14ac:dyDescent="0.25">
      <c r="B74" s="74" t="s">
        <v>6</v>
      </c>
      <c r="C74" s="11" t="s">
        <v>323</v>
      </c>
      <c r="D74" s="74"/>
      <c r="E74" s="74"/>
      <c r="F74" s="74"/>
      <c r="G74" s="1"/>
      <c r="H74" s="74"/>
      <c r="I74" s="74"/>
    </row>
    <row r="76" spans="2:9" ht="30" x14ac:dyDescent="0.25">
      <c r="B76" s="2" t="s">
        <v>8</v>
      </c>
      <c r="C76" s="3" t="s">
        <v>9</v>
      </c>
      <c r="D76" s="3" t="s">
        <v>10</v>
      </c>
      <c r="E76" s="3" t="s">
        <v>308</v>
      </c>
      <c r="F76" s="74"/>
      <c r="G76" s="74"/>
      <c r="H76" s="74"/>
      <c r="I76" s="74"/>
    </row>
    <row r="77" spans="2:9" x14ac:dyDescent="0.25">
      <c r="B77" s="4"/>
      <c r="C77" s="4"/>
      <c r="D77" s="4"/>
      <c r="E77" s="4"/>
      <c r="F77" s="74"/>
      <c r="G77" s="74"/>
      <c r="H77" s="74"/>
      <c r="I77" s="74"/>
    </row>
    <row r="78" spans="2:9" x14ac:dyDescent="0.25">
      <c r="B78" s="99" t="s">
        <v>257</v>
      </c>
      <c r="C78" s="2" t="s">
        <v>29</v>
      </c>
      <c r="D78" s="6">
        <v>20</v>
      </c>
      <c r="E78" s="2" t="s">
        <v>89</v>
      </c>
      <c r="F78" s="74"/>
      <c r="G78" s="74"/>
      <c r="H78" s="74"/>
      <c r="I78" s="74"/>
    </row>
    <row r="79" spans="2:9" x14ac:dyDescent="0.25">
      <c r="B79" s="92"/>
      <c r="C79" s="2" t="s">
        <v>324</v>
      </c>
      <c r="D79" s="6">
        <v>13</v>
      </c>
      <c r="E79" s="2" t="s">
        <v>89</v>
      </c>
      <c r="F79" s="74"/>
      <c r="G79" s="74"/>
      <c r="H79" s="74"/>
      <c r="I79" s="74"/>
    </row>
    <row r="80" spans="2:9" x14ac:dyDescent="0.25">
      <c r="B80" s="2" t="s">
        <v>315</v>
      </c>
      <c r="C80" s="2" t="s">
        <v>29</v>
      </c>
      <c r="D80" s="6">
        <v>14</v>
      </c>
      <c r="E80" s="2" t="s">
        <v>89</v>
      </c>
      <c r="F80" s="74"/>
      <c r="G80" s="1"/>
      <c r="H80" s="74"/>
      <c r="I80" s="74"/>
    </row>
    <row r="81" spans="2:7" x14ac:dyDescent="0.25">
      <c r="B81" s="2" t="s">
        <v>258</v>
      </c>
      <c r="C81" s="2" t="s">
        <v>325</v>
      </c>
      <c r="D81" s="6">
        <v>8.6999999999999993</v>
      </c>
      <c r="E81" s="2" t="s">
        <v>89</v>
      </c>
      <c r="F81" s="74"/>
      <c r="G81" s="74"/>
    </row>
    <row r="82" spans="2:7" x14ac:dyDescent="0.25">
      <c r="B82" s="2" t="s">
        <v>275</v>
      </c>
      <c r="C82" s="2" t="s">
        <v>326</v>
      </c>
      <c r="D82" s="6">
        <v>9</v>
      </c>
      <c r="E82" s="2" t="s">
        <v>89</v>
      </c>
      <c r="F82" s="74"/>
      <c r="G82" s="74"/>
    </row>
    <row r="83" spans="2:7" x14ac:dyDescent="0.25">
      <c r="B83" s="2" t="s">
        <v>259</v>
      </c>
      <c r="C83" s="2" t="s">
        <v>29</v>
      </c>
      <c r="D83" s="6">
        <v>16.5</v>
      </c>
      <c r="E83" s="2" t="s">
        <v>89</v>
      </c>
      <c r="F83" s="74"/>
      <c r="G83" s="74"/>
    </row>
    <row r="84" spans="2:7" x14ac:dyDescent="0.25">
      <c r="B84" s="2" t="s">
        <v>276</v>
      </c>
      <c r="C84" s="2" t="s">
        <v>29</v>
      </c>
      <c r="D84" s="6">
        <v>9</v>
      </c>
      <c r="E84" s="2" t="s">
        <v>89</v>
      </c>
      <c r="F84" s="74"/>
      <c r="G84" s="74"/>
    </row>
    <row r="85" spans="2:7" x14ac:dyDescent="0.25">
      <c r="B85" s="2"/>
      <c r="C85" s="2"/>
      <c r="D85" s="6"/>
      <c r="E85" s="2"/>
      <c r="F85" s="74"/>
      <c r="G85" s="74"/>
    </row>
    <row r="86" spans="2:7" x14ac:dyDescent="0.25">
      <c r="B86" s="4" t="s">
        <v>37</v>
      </c>
      <c r="C86" s="4"/>
      <c r="D86" s="7">
        <f>SUM(D78:D84)</f>
        <v>90.2</v>
      </c>
      <c r="E86" s="4"/>
      <c r="F86" s="74"/>
      <c r="G86" s="74"/>
    </row>
    <row r="90" spans="2:7" x14ac:dyDescent="0.25">
      <c r="B90" s="74" t="s">
        <v>4</v>
      </c>
      <c r="C90" s="1" t="s">
        <v>327</v>
      </c>
      <c r="D90" s="74"/>
      <c r="E90" s="74"/>
      <c r="F90" s="74"/>
      <c r="G90" s="74"/>
    </row>
    <row r="91" spans="2:7" x14ac:dyDescent="0.25">
      <c r="B91" s="74" t="s">
        <v>6</v>
      </c>
      <c r="C91" s="11" t="s">
        <v>328</v>
      </c>
      <c r="D91" s="74"/>
      <c r="E91" s="74"/>
      <c r="F91" s="74"/>
      <c r="G91" s="1"/>
    </row>
    <row r="93" spans="2:7" ht="30" x14ac:dyDescent="0.25">
      <c r="B93" s="2" t="s">
        <v>8</v>
      </c>
      <c r="C93" s="3" t="s">
        <v>9</v>
      </c>
      <c r="D93" s="3" t="s">
        <v>10</v>
      </c>
      <c r="E93" s="3" t="s">
        <v>308</v>
      </c>
      <c r="F93" s="74"/>
      <c r="G93" s="74"/>
    </row>
    <row r="94" spans="2:7" x14ac:dyDescent="0.25">
      <c r="B94" s="4"/>
      <c r="C94" s="4"/>
      <c r="D94" s="4"/>
      <c r="E94" s="4"/>
      <c r="F94" s="74"/>
      <c r="G94" s="74"/>
    </row>
    <row r="95" spans="2:7" x14ac:dyDescent="0.25">
      <c r="B95" s="2" t="s">
        <v>84</v>
      </c>
      <c r="C95" s="2" t="s">
        <v>29</v>
      </c>
      <c r="D95" s="6">
        <v>18.399999999999999</v>
      </c>
      <c r="E95" s="2" t="s">
        <v>89</v>
      </c>
      <c r="F95" s="74"/>
      <c r="G95" s="74"/>
    </row>
    <row r="96" spans="2:7" x14ac:dyDescent="0.25">
      <c r="B96" s="2" t="s">
        <v>329</v>
      </c>
      <c r="C96" s="2" t="s">
        <v>29</v>
      </c>
      <c r="D96" s="6">
        <v>12.1</v>
      </c>
      <c r="E96" s="2" t="s">
        <v>89</v>
      </c>
      <c r="F96" s="74"/>
      <c r="G96" s="74"/>
    </row>
    <row r="97" spans="2:5" x14ac:dyDescent="0.25">
      <c r="B97" s="2" t="s">
        <v>275</v>
      </c>
      <c r="C97" s="2" t="s">
        <v>29</v>
      </c>
      <c r="D97" s="6">
        <v>31</v>
      </c>
      <c r="E97" s="2" t="s">
        <v>89</v>
      </c>
    </row>
    <row r="98" spans="2:5" x14ac:dyDescent="0.25">
      <c r="B98" s="2" t="s">
        <v>258</v>
      </c>
      <c r="C98" s="2" t="s">
        <v>17</v>
      </c>
      <c r="D98" s="6">
        <v>13.5</v>
      </c>
      <c r="E98" s="2" t="s">
        <v>89</v>
      </c>
    </row>
    <row r="99" spans="2:5" x14ac:dyDescent="0.25">
      <c r="B99" s="2" t="s">
        <v>260</v>
      </c>
      <c r="C99" s="2" t="s">
        <v>17</v>
      </c>
      <c r="D99" s="6">
        <v>10</v>
      </c>
      <c r="E99" s="2" t="s">
        <v>89</v>
      </c>
    </row>
    <row r="100" spans="2:5" x14ac:dyDescent="0.25">
      <c r="B100" s="2"/>
      <c r="C100" s="2"/>
      <c r="D100" s="6"/>
      <c r="E100" s="2"/>
    </row>
    <row r="101" spans="2:5" x14ac:dyDescent="0.25">
      <c r="B101" s="4" t="s">
        <v>37</v>
      </c>
      <c r="C101" s="4"/>
      <c r="D101" s="7">
        <f>SUM(D95:D99)</f>
        <v>85</v>
      </c>
      <c r="E101" s="4"/>
    </row>
    <row r="106" spans="2:5" x14ac:dyDescent="0.25">
      <c r="B106" s="74" t="s">
        <v>4</v>
      </c>
      <c r="C106" s="1" t="s">
        <v>330</v>
      </c>
      <c r="D106" s="74"/>
      <c r="E106" s="74"/>
    </row>
    <row r="107" spans="2:5" x14ac:dyDescent="0.25">
      <c r="B107" s="74" t="s">
        <v>6</v>
      </c>
      <c r="C107" s="74" t="s">
        <v>331</v>
      </c>
      <c r="D107" s="74"/>
      <c r="E107" s="74"/>
    </row>
    <row r="109" spans="2:5" ht="30" x14ac:dyDescent="0.25">
      <c r="B109" s="2" t="s">
        <v>8</v>
      </c>
      <c r="C109" s="3" t="s">
        <v>9</v>
      </c>
      <c r="D109" s="3" t="s">
        <v>10</v>
      </c>
      <c r="E109" s="3" t="s">
        <v>308</v>
      </c>
    </row>
    <row r="110" spans="2:5" x14ac:dyDescent="0.25">
      <c r="B110" s="4"/>
      <c r="C110" s="4"/>
      <c r="D110" s="4"/>
      <c r="E110" s="4"/>
    </row>
    <row r="111" spans="2:5" x14ac:dyDescent="0.25">
      <c r="B111" s="2" t="s">
        <v>257</v>
      </c>
      <c r="C111" s="2" t="s">
        <v>29</v>
      </c>
      <c r="D111" s="6">
        <v>35.700000000000003</v>
      </c>
      <c r="E111" s="2" t="s">
        <v>89</v>
      </c>
    </row>
    <row r="112" spans="2:5" x14ac:dyDescent="0.25">
      <c r="B112" s="2" t="s">
        <v>258</v>
      </c>
      <c r="C112" s="2" t="s">
        <v>29</v>
      </c>
      <c r="D112" s="6">
        <v>12</v>
      </c>
      <c r="E112" s="2" t="s">
        <v>89</v>
      </c>
    </row>
    <row r="113" spans="2:9" x14ac:dyDescent="0.25">
      <c r="B113" s="2" t="s">
        <v>332</v>
      </c>
      <c r="C113" s="2" t="s">
        <v>29</v>
      </c>
      <c r="D113" s="6">
        <v>11.7</v>
      </c>
      <c r="E113" s="2" t="s">
        <v>89</v>
      </c>
      <c r="F113" s="74"/>
      <c r="G113" s="74"/>
      <c r="H113" s="74"/>
      <c r="I113" s="74"/>
    </row>
    <row r="114" spans="2:9" x14ac:dyDescent="0.25">
      <c r="B114" s="2"/>
      <c r="C114" s="2"/>
      <c r="D114" s="6"/>
      <c r="E114" s="2"/>
      <c r="F114" s="74"/>
      <c r="G114" s="74"/>
      <c r="H114" s="74"/>
      <c r="I114" s="74"/>
    </row>
    <row r="115" spans="2:9" x14ac:dyDescent="0.25">
      <c r="B115" s="4" t="s">
        <v>37</v>
      </c>
      <c r="C115" s="4"/>
      <c r="D115" s="7">
        <f>SUM(D111:D113)</f>
        <v>59.400000000000006</v>
      </c>
      <c r="E115" s="4"/>
      <c r="F115" s="74"/>
      <c r="G115" s="74"/>
      <c r="H115" s="74"/>
      <c r="I115" s="74"/>
    </row>
    <row r="119" spans="2:9" x14ac:dyDescent="0.25">
      <c r="B119" s="74" t="s">
        <v>4</v>
      </c>
      <c r="C119" s="1" t="s">
        <v>333</v>
      </c>
      <c r="D119" s="74"/>
      <c r="E119" s="74"/>
      <c r="F119" s="74"/>
      <c r="G119" s="74"/>
      <c r="H119" s="74"/>
      <c r="I119" s="74"/>
    </row>
    <row r="120" spans="2:9" x14ac:dyDescent="0.25">
      <c r="B120" s="74" t="s">
        <v>6</v>
      </c>
      <c r="C120" s="74" t="s">
        <v>334</v>
      </c>
      <c r="D120" s="74"/>
      <c r="E120" s="74"/>
      <c r="F120" s="74"/>
      <c r="G120" s="74"/>
      <c r="H120" s="74"/>
      <c r="I120" s="74"/>
    </row>
    <row r="122" spans="2:9" ht="30" x14ac:dyDescent="0.25">
      <c r="B122" s="2" t="s">
        <v>8</v>
      </c>
      <c r="C122" s="3" t="s">
        <v>9</v>
      </c>
      <c r="D122" s="3" t="s">
        <v>10</v>
      </c>
      <c r="E122" s="3" t="s">
        <v>335</v>
      </c>
      <c r="F122" s="74"/>
      <c r="G122" s="1"/>
      <c r="H122" s="74"/>
      <c r="I122" s="74"/>
    </row>
    <row r="123" spans="2:9" x14ac:dyDescent="0.25">
      <c r="B123" s="4"/>
      <c r="C123" s="4"/>
      <c r="D123" s="4"/>
      <c r="E123" s="4"/>
      <c r="F123" s="74"/>
      <c r="G123" s="74"/>
      <c r="H123" s="74"/>
      <c r="I123" s="74"/>
    </row>
    <row r="124" spans="2:9" x14ac:dyDescent="0.25">
      <c r="B124" s="2" t="s">
        <v>257</v>
      </c>
      <c r="C124" s="2" t="s">
        <v>324</v>
      </c>
      <c r="D124" s="6">
        <v>32</v>
      </c>
      <c r="E124" s="2" t="s">
        <v>89</v>
      </c>
      <c r="F124" s="74"/>
      <c r="G124" s="90"/>
      <c r="H124" s="90"/>
      <c r="I124" s="90"/>
    </row>
    <row r="125" spans="2:9" x14ac:dyDescent="0.25">
      <c r="B125" s="2" t="s">
        <v>258</v>
      </c>
      <c r="C125" s="2" t="s">
        <v>29</v>
      </c>
      <c r="D125" s="6">
        <v>8.4</v>
      </c>
      <c r="E125" s="2" t="s">
        <v>89</v>
      </c>
      <c r="F125" s="74"/>
      <c r="G125" s="90"/>
      <c r="H125" s="90"/>
      <c r="I125" s="90"/>
    </row>
    <row r="126" spans="2:9" x14ac:dyDescent="0.25">
      <c r="B126" s="2" t="s">
        <v>336</v>
      </c>
      <c r="C126" s="2" t="s">
        <v>29</v>
      </c>
      <c r="D126" s="6">
        <v>11</v>
      </c>
      <c r="E126" s="2" t="s">
        <v>89</v>
      </c>
      <c r="F126" s="74"/>
      <c r="G126" s="74"/>
      <c r="H126" s="74"/>
      <c r="I126" s="74"/>
    </row>
    <row r="127" spans="2:9" x14ac:dyDescent="0.25">
      <c r="B127" s="2"/>
      <c r="C127" s="2"/>
      <c r="D127" s="6"/>
      <c r="E127" s="2"/>
      <c r="F127" s="74"/>
      <c r="G127" s="1"/>
      <c r="H127" s="74"/>
      <c r="I127" s="74"/>
    </row>
    <row r="128" spans="2:9" x14ac:dyDescent="0.25">
      <c r="B128" s="4" t="s">
        <v>37</v>
      </c>
      <c r="C128" s="4"/>
      <c r="D128" s="7">
        <f>SUM(D124:D126)</f>
        <v>51.4</v>
      </c>
      <c r="E128" s="4"/>
      <c r="F128" s="74"/>
      <c r="G128" s="74"/>
      <c r="H128" s="74"/>
      <c r="I128" s="74"/>
    </row>
    <row r="132" spans="1:6" x14ac:dyDescent="0.25">
      <c r="A132" s="74" t="s">
        <v>337</v>
      </c>
      <c r="B132" s="74"/>
      <c r="C132" s="74"/>
      <c r="D132" s="74"/>
      <c r="E132" s="74"/>
      <c r="F132" s="74"/>
    </row>
    <row r="134" spans="1:6" ht="45" x14ac:dyDescent="0.25">
      <c r="A134" s="74"/>
      <c r="B134" s="2" t="s">
        <v>145</v>
      </c>
      <c r="C134" s="97" t="s">
        <v>146</v>
      </c>
      <c r="D134" s="97"/>
      <c r="E134" s="3" t="s">
        <v>147</v>
      </c>
      <c r="F134" s="3" t="s">
        <v>11</v>
      </c>
    </row>
    <row r="135" spans="1:6" x14ac:dyDescent="0.25">
      <c r="A135" s="74"/>
      <c r="B135" s="91" t="s">
        <v>338</v>
      </c>
      <c r="C135" s="93" t="s">
        <v>307</v>
      </c>
      <c r="D135" s="94"/>
      <c r="E135" s="38">
        <v>239.6</v>
      </c>
      <c r="F135" s="75" t="s">
        <v>152</v>
      </c>
    </row>
    <row r="136" spans="1:6" x14ac:dyDescent="0.25">
      <c r="A136" s="74"/>
      <c r="B136" s="92"/>
      <c r="C136" s="95"/>
      <c r="D136" s="96"/>
      <c r="E136" s="38">
        <v>362.5</v>
      </c>
      <c r="F136" s="59" t="s">
        <v>158</v>
      </c>
    </row>
    <row r="137" spans="1:6" x14ac:dyDescent="0.25">
      <c r="A137" s="74"/>
      <c r="B137" s="71" t="s">
        <v>339</v>
      </c>
      <c r="C137" s="76" t="s">
        <v>317</v>
      </c>
      <c r="D137" s="76"/>
      <c r="E137" s="38">
        <v>73.7</v>
      </c>
      <c r="F137" s="53" t="s">
        <v>152</v>
      </c>
    </row>
    <row r="138" spans="1:6" x14ac:dyDescent="0.25">
      <c r="A138" s="74"/>
      <c r="B138" s="91" t="s">
        <v>322</v>
      </c>
      <c r="C138" s="93" t="s">
        <v>323</v>
      </c>
      <c r="D138" s="94"/>
      <c r="E138" s="38">
        <v>7</v>
      </c>
      <c r="F138" s="53" t="s">
        <v>152</v>
      </c>
    </row>
    <row r="139" spans="1:6" x14ac:dyDescent="0.25">
      <c r="A139" s="74"/>
      <c r="B139" s="92"/>
      <c r="C139" s="95"/>
      <c r="D139" s="96"/>
      <c r="E139" s="38">
        <v>11.2</v>
      </c>
      <c r="F139" s="59" t="s">
        <v>54</v>
      </c>
    </row>
    <row r="140" spans="1:6" x14ac:dyDescent="0.25">
      <c r="A140" s="74"/>
      <c r="B140" s="71" t="s">
        <v>327</v>
      </c>
      <c r="C140" s="76" t="s">
        <v>328</v>
      </c>
      <c r="D140" s="76"/>
      <c r="E140" s="38">
        <v>16.5</v>
      </c>
      <c r="F140" s="75" t="s">
        <v>152</v>
      </c>
    </row>
    <row r="141" spans="1:6" x14ac:dyDescent="0.25">
      <c r="A141" s="74"/>
      <c r="B141" s="71" t="s">
        <v>330</v>
      </c>
      <c r="C141" s="76" t="s">
        <v>331</v>
      </c>
      <c r="D141" s="76"/>
      <c r="E141" s="38">
        <v>7.3</v>
      </c>
      <c r="F141" s="75" t="s">
        <v>152</v>
      </c>
    </row>
    <row r="142" spans="1:6" x14ac:dyDescent="0.25">
      <c r="A142" s="74"/>
      <c r="B142" s="71" t="s">
        <v>333</v>
      </c>
      <c r="C142" s="76" t="s">
        <v>334</v>
      </c>
      <c r="D142" s="76"/>
      <c r="E142" s="38">
        <v>6.6</v>
      </c>
      <c r="F142" s="75" t="s">
        <v>152</v>
      </c>
    </row>
    <row r="143" spans="1:6" x14ac:dyDescent="0.25">
      <c r="A143" s="74"/>
      <c r="B143" s="52"/>
      <c r="C143" s="100"/>
      <c r="D143" s="100"/>
      <c r="E143" s="52"/>
      <c r="F143" s="52"/>
    </row>
    <row r="144" spans="1:6" x14ac:dyDescent="0.25">
      <c r="A144" s="74"/>
      <c r="B144" s="4" t="s">
        <v>154</v>
      </c>
      <c r="C144" s="101"/>
      <c r="D144" s="102"/>
      <c r="E144" s="7">
        <f>SUM(E135:E143)</f>
        <v>724.40000000000009</v>
      </c>
      <c r="F144" s="4"/>
    </row>
    <row r="146" spans="1:6" x14ac:dyDescent="0.25">
      <c r="A146" s="74" t="s">
        <v>340</v>
      </c>
      <c r="B146" s="74"/>
      <c r="C146" s="74"/>
      <c r="D146" s="74"/>
      <c r="E146" s="74"/>
      <c r="F146" s="74"/>
    </row>
    <row r="148" spans="1:6" ht="30" x14ac:dyDescent="0.25">
      <c r="A148" s="74"/>
      <c r="B148" s="14" t="s">
        <v>145</v>
      </c>
      <c r="C148" s="81" t="s">
        <v>146</v>
      </c>
      <c r="D148" s="81"/>
      <c r="E148" s="15" t="s">
        <v>156</v>
      </c>
      <c r="F148" s="15" t="s">
        <v>11</v>
      </c>
    </row>
    <row r="149" spans="1:6" x14ac:dyDescent="0.25">
      <c r="A149" s="74"/>
      <c r="B149" s="71" t="s">
        <v>338</v>
      </c>
      <c r="C149" s="76" t="s">
        <v>307</v>
      </c>
      <c r="D149" s="76"/>
      <c r="E149" s="16">
        <f>D44</f>
        <v>1047.3999999999999</v>
      </c>
      <c r="F149" s="72" t="s">
        <v>158</v>
      </c>
    </row>
    <row r="150" spans="1:6" x14ac:dyDescent="0.25">
      <c r="A150" s="74"/>
      <c r="B150" s="71" t="s">
        <v>316</v>
      </c>
      <c r="C150" s="76" t="s">
        <v>317</v>
      </c>
      <c r="D150" s="76"/>
      <c r="E150" s="16">
        <f>D69</f>
        <v>326.29999999999995</v>
      </c>
      <c r="F150" s="72" t="s">
        <v>158</v>
      </c>
    </row>
    <row r="151" spans="1:6" x14ac:dyDescent="0.25">
      <c r="A151" s="74"/>
      <c r="B151" s="41" t="s">
        <v>322</v>
      </c>
      <c r="C151" s="76" t="s">
        <v>323</v>
      </c>
      <c r="D151" s="76"/>
      <c r="E151" s="16">
        <f>D86</f>
        <v>90.2</v>
      </c>
      <c r="F151" s="72" t="s">
        <v>158</v>
      </c>
    </row>
    <row r="152" spans="1:6" x14ac:dyDescent="0.25">
      <c r="A152" s="74"/>
      <c r="B152" s="41" t="s">
        <v>327</v>
      </c>
      <c r="C152" s="76" t="s">
        <v>328</v>
      </c>
      <c r="D152" s="76"/>
      <c r="E152" s="16">
        <f>D101</f>
        <v>85</v>
      </c>
      <c r="F152" s="72" t="s">
        <v>158</v>
      </c>
    </row>
    <row r="153" spans="1:6" x14ac:dyDescent="0.25">
      <c r="A153" s="74"/>
      <c r="B153" s="41" t="s">
        <v>330</v>
      </c>
      <c r="C153" s="76" t="s">
        <v>331</v>
      </c>
      <c r="D153" s="76"/>
      <c r="E153" s="16">
        <f>D115</f>
        <v>59.400000000000006</v>
      </c>
      <c r="F153" s="72" t="s">
        <v>158</v>
      </c>
    </row>
    <row r="154" spans="1:6" x14ac:dyDescent="0.25">
      <c r="A154" s="74"/>
      <c r="B154" s="41" t="s">
        <v>333</v>
      </c>
      <c r="C154" s="76" t="s">
        <v>334</v>
      </c>
      <c r="D154" s="76"/>
      <c r="E154" s="16">
        <f>D128</f>
        <v>51.4</v>
      </c>
      <c r="F154" s="72" t="s">
        <v>158</v>
      </c>
    </row>
    <row r="155" spans="1:6" x14ac:dyDescent="0.25">
      <c r="A155" s="74"/>
      <c r="B155" s="14"/>
      <c r="C155" s="79"/>
      <c r="D155" s="79"/>
      <c r="E155" s="14"/>
      <c r="F155" s="14"/>
    </row>
    <row r="156" spans="1:6" x14ac:dyDescent="0.25">
      <c r="A156" s="74"/>
      <c r="B156" s="17" t="s">
        <v>154</v>
      </c>
      <c r="C156" s="77"/>
      <c r="D156" s="77"/>
      <c r="E156" s="18">
        <f>SUM(E149:E155)</f>
        <v>1659.7</v>
      </c>
      <c r="F156" s="17"/>
    </row>
    <row r="158" spans="1:6" x14ac:dyDescent="0.25">
      <c r="A158" s="74" t="s">
        <v>341</v>
      </c>
      <c r="B158" s="74" t="s">
        <v>160</v>
      </c>
      <c r="C158" s="74"/>
      <c r="D158" s="74"/>
      <c r="E158" s="74"/>
      <c r="F158" s="74"/>
    </row>
    <row r="159" spans="1:6" x14ac:dyDescent="0.25">
      <c r="A159" s="74"/>
      <c r="B159" s="74" t="s">
        <v>161</v>
      </c>
      <c r="C159" s="74"/>
      <c r="D159" s="74"/>
      <c r="E159" s="74"/>
      <c r="F159" s="74"/>
    </row>
    <row r="160" spans="1:6" ht="60" x14ac:dyDescent="0.25">
      <c r="A160" s="74"/>
      <c r="B160" s="14" t="s">
        <v>145</v>
      </c>
      <c r="C160" s="81" t="s">
        <v>146</v>
      </c>
      <c r="D160" s="81"/>
      <c r="E160" s="15" t="s">
        <v>162</v>
      </c>
      <c r="F160" s="15" t="s">
        <v>163</v>
      </c>
    </row>
    <row r="161" spans="1:6" x14ac:dyDescent="0.25">
      <c r="A161" s="74"/>
      <c r="B161" s="71" t="s">
        <v>338</v>
      </c>
      <c r="C161" s="76" t="s">
        <v>307</v>
      </c>
      <c r="D161" s="76"/>
      <c r="E161" s="62">
        <v>30</v>
      </c>
      <c r="F161" s="63">
        <v>10</v>
      </c>
    </row>
    <row r="162" spans="1:6" x14ac:dyDescent="0.25">
      <c r="A162" s="74"/>
      <c r="B162" s="71" t="s">
        <v>316</v>
      </c>
      <c r="C162" s="76" t="s">
        <v>317</v>
      </c>
      <c r="D162" s="76"/>
      <c r="E162" s="62">
        <v>33</v>
      </c>
      <c r="F162" s="63">
        <v>0</v>
      </c>
    </row>
    <row r="163" spans="1:6" x14ac:dyDescent="0.25">
      <c r="A163" s="74"/>
      <c r="B163" s="41" t="s">
        <v>322</v>
      </c>
      <c r="C163" s="76" t="s">
        <v>323</v>
      </c>
      <c r="D163" s="76"/>
      <c r="E163" s="62">
        <v>6</v>
      </c>
      <c r="F163" s="63">
        <v>0</v>
      </c>
    </row>
    <row r="164" spans="1:6" x14ac:dyDescent="0.25">
      <c r="A164" s="74"/>
      <c r="B164" s="41" t="s">
        <v>327</v>
      </c>
      <c r="C164" s="76" t="s">
        <v>328</v>
      </c>
      <c r="D164" s="76"/>
      <c r="E164" s="62">
        <v>5</v>
      </c>
      <c r="F164" s="63">
        <v>0</v>
      </c>
    </row>
    <row r="165" spans="1:6" x14ac:dyDescent="0.25">
      <c r="A165" s="74"/>
      <c r="B165" s="41" t="s">
        <v>330</v>
      </c>
      <c r="C165" s="76" t="s">
        <v>331</v>
      </c>
      <c r="D165" s="76"/>
      <c r="E165" s="62">
        <v>5</v>
      </c>
      <c r="F165" s="63">
        <v>0</v>
      </c>
    </row>
    <row r="166" spans="1:6" x14ac:dyDescent="0.25">
      <c r="A166" s="74"/>
      <c r="B166" s="41" t="s">
        <v>333</v>
      </c>
      <c r="C166" s="76" t="s">
        <v>334</v>
      </c>
      <c r="D166" s="76"/>
      <c r="E166" s="62">
        <v>5</v>
      </c>
      <c r="F166" s="63">
        <v>0</v>
      </c>
    </row>
    <row r="167" spans="1:6" x14ac:dyDescent="0.25">
      <c r="A167" s="74"/>
      <c r="B167" s="14"/>
      <c r="C167" s="79"/>
      <c r="D167" s="79"/>
      <c r="E167" s="64"/>
      <c r="F167" s="64"/>
    </row>
    <row r="168" spans="1:6" x14ac:dyDescent="0.25">
      <c r="A168" s="74"/>
      <c r="B168" s="17" t="s">
        <v>154</v>
      </c>
      <c r="C168" s="77"/>
      <c r="D168" s="77"/>
      <c r="E168" s="60">
        <f>SUM(E161:E167)</f>
        <v>84</v>
      </c>
      <c r="F168" s="60">
        <f>SUM(F161:F167)</f>
        <v>10</v>
      </c>
    </row>
    <row r="170" spans="1:6" x14ac:dyDescent="0.25">
      <c r="A170" s="74" t="s">
        <v>342</v>
      </c>
      <c r="B170" s="74"/>
      <c r="C170" s="74"/>
      <c r="D170" s="74"/>
      <c r="E170" s="74"/>
      <c r="F170" s="74"/>
    </row>
    <row r="172" spans="1:6" x14ac:dyDescent="0.25">
      <c r="A172" s="74"/>
      <c r="B172" s="1" t="s">
        <v>165</v>
      </c>
      <c r="C172" s="74"/>
      <c r="D172" s="74"/>
      <c r="E172" s="74"/>
      <c r="F172" s="74"/>
    </row>
    <row r="173" spans="1:6" ht="105" x14ac:dyDescent="0.25">
      <c r="A173" s="74"/>
      <c r="B173" s="5" t="s">
        <v>166</v>
      </c>
      <c r="C173" s="10" t="s">
        <v>167</v>
      </c>
      <c r="D173" s="3" t="s">
        <v>168</v>
      </c>
      <c r="E173" s="25" t="s">
        <v>169</v>
      </c>
      <c r="F173" s="25" t="s">
        <v>170</v>
      </c>
    </row>
    <row r="174" spans="1:6" x14ac:dyDescent="0.25">
      <c r="A174" s="74"/>
      <c r="B174" s="36" t="s">
        <v>338</v>
      </c>
      <c r="C174" s="23">
        <f t="shared" ref="C174:C179" si="0">E149</f>
        <v>1047.3999999999999</v>
      </c>
      <c r="D174" s="27">
        <v>0</v>
      </c>
      <c r="E174" s="26">
        <f>D174*C174</f>
        <v>0</v>
      </c>
      <c r="F174" s="26">
        <f>E174*48</f>
        <v>0</v>
      </c>
    </row>
    <row r="175" spans="1:6" x14ac:dyDescent="0.25">
      <c r="A175" s="74"/>
      <c r="B175" s="36" t="s">
        <v>316</v>
      </c>
      <c r="C175" s="23">
        <f t="shared" si="0"/>
        <v>326.29999999999995</v>
      </c>
      <c r="D175" s="27">
        <v>0</v>
      </c>
      <c r="E175" s="26">
        <f t="shared" ref="E175:E179" si="1">D175*C175</f>
        <v>0</v>
      </c>
      <c r="F175" s="26">
        <f t="shared" ref="F175:F179" si="2">E175*48</f>
        <v>0</v>
      </c>
    </row>
    <row r="176" spans="1:6" x14ac:dyDescent="0.25">
      <c r="A176" s="74"/>
      <c r="B176" s="36" t="s">
        <v>322</v>
      </c>
      <c r="C176" s="23">
        <f t="shared" si="0"/>
        <v>90.2</v>
      </c>
      <c r="D176" s="27">
        <v>0</v>
      </c>
      <c r="E176" s="26">
        <f t="shared" si="1"/>
        <v>0</v>
      </c>
      <c r="F176" s="26">
        <f t="shared" si="2"/>
        <v>0</v>
      </c>
    </row>
    <row r="177" spans="2:6" x14ac:dyDescent="0.25">
      <c r="B177" s="36" t="s">
        <v>327</v>
      </c>
      <c r="C177" s="23">
        <f t="shared" si="0"/>
        <v>85</v>
      </c>
      <c r="D177" s="27">
        <v>0</v>
      </c>
      <c r="E177" s="26">
        <f t="shared" si="1"/>
        <v>0</v>
      </c>
      <c r="F177" s="26">
        <f t="shared" si="2"/>
        <v>0</v>
      </c>
    </row>
    <row r="178" spans="2:6" x14ac:dyDescent="0.25">
      <c r="B178" s="36" t="s">
        <v>330</v>
      </c>
      <c r="C178" s="23">
        <f t="shared" si="0"/>
        <v>59.400000000000006</v>
      </c>
      <c r="D178" s="27">
        <v>0</v>
      </c>
      <c r="E178" s="26">
        <f t="shared" si="1"/>
        <v>0</v>
      </c>
      <c r="F178" s="26">
        <f t="shared" si="2"/>
        <v>0</v>
      </c>
    </row>
    <row r="179" spans="2:6" x14ac:dyDescent="0.25">
      <c r="B179" s="36" t="s">
        <v>333</v>
      </c>
      <c r="C179" s="23">
        <f t="shared" si="0"/>
        <v>51.4</v>
      </c>
      <c r="D179" s="27">
        <v>0</v>
      </c>
      <c r="E179" s="26">
        <f t="shared" si="1"/>
        <v>0</v>
      </c>
      <c r="F179" s="26">
        <f t="shared" si="2"/>
        <v>0</v>
      </c>
    </row>
    <row r="180" spans="2:6" x14ac:dyDescent="0.25">
      <c r="B180" s="31" t="s">
        <v>37</v>
      </c>
      <c r="C180" s="32"/>
      <c r="D180" s="31"/>
      <c r="E180" s="33"/>
      <c r="F180" s="33">
        <f>SUM(F174:F179)</f>
        <v>0</v>
      </c>
    </row>
    <row r="181" spans="2:6" x14ac:dyDescent="0.25">
      <c r="B181" s="20"/>
      <c r="C181" s="74"/>
      <c r="D181" s="74"/>
      <c r="E181" s="74"/>
      <c r="F181" s="74"/>
    </row>
    <row r="182" spans="2:6" x14ac:dyDescent="0.25">
      <c r="B182" s="1" t="s">
        <v>343</v>
      </c>
      <c r="C182" s="74"/>
      <c r="D182" s="74"/>
      <c r="E182" s="74"/>
      <c r="F182" s="74"/>
    </row>
    <row r="183" spans="2:6" ht="75" x14ac:dyDescent="0.25">
      <c r="B183" s="2" t="s">
        <v>145</v>
      </c>
      <c r="C183" s="3" t="s">
        <v>172</v>
      </c>
      <c r="D183" s="3" t="s">
        <v>173</v>
      </c>
      <c r="E183" s="3" t="s">
        <v>174</v>
      </c>
      <c r="F183" s="74"/>
    </row>
    <row r="184" spans="2:6" x14ac:dyDescent="0.25">
      <c r="B184" s="36" t="s">
        <v>338</v>
      </c>
      <c r="C184" s="35">
        <f>E135</f>
        <v>239.6</v>
      </c>
      <c r="D184" s="27">
        <v>0</v>
      </c>
      <c r="E184" s="26">
        <f>D184*2*4</f>
        <v>0</v>
      </c>
      <c r="F184" s="74"/>
    </row>
    <row r="185" spans="2:6" x14ac:dyDescent="0.25">
      <c r="B185" s="36" t="s">
        <v>316</v>
      </c>
      <c r="C185" s="35">
        <f>E137</f>
        <v>73.7</v>
      </c>
      <c r="D185" s="27">
        <v>0</v>
      </c>
      <c r="E185" s="26">
        <f t="shared" ref="E185:E189" si="3">D185*2*4</f>
        <v>0</v>
      </c>
      <c r="F185" s="74"/>
    </row>
    <row r="186" spans="2:6" x14ac:dyDescent="0.25">
      <c r="B186" s="36" t="s">
        <v>322</v>
      </c>
      <c r="C186" s="35">
        <f>E138</f>
        <v>7</v>
      </c>
      <c r="D186" s="27">
        <v>0</v>
      </c>
      <c r="E186" s="26">
        <f t="shared" si="3"/>
        <v>0</v>
      </c>
      <c r="F186" s="74"/>
    </row>
    <row r="187" spans="2:6" x14ac:dyDescent="0.25">
      <c r="B187" s="36" t="s">
        <v>327</v>
      </c>
      <c r="C187" s="35">
        <f>E140</f>
        <v>16.5</v>
      </c>
      <c r="D187" s="27">
        <v>0</v>
      </c>
      <c r="E187" s="26">
        <f t="shared" si="3"/>
        <v>0</v>
      </c>
      <c r="F187" s="74"/>
    </row>
    <row r="188" spans="2:6" x14ac:dyDescent="0.25">
      <c r="B188" s="36" t="s">
        <v>330</v>
      </c>
      <c r="C188" s="35">
        <f>E141</f>
        <v>7.3</v>
      </c>
      <c r="D188" s="27">
        <v>0</v>
      </c>
      <c r="E188" s="26">
        <f t="shared" si="3"/>
        <v>0</v>
      </c>
      <c r="F188" s="74"/>
    </row>
    <row r="189" spans="2:6" x14ac:dyDescent="0.25">
      <c r="B189" s="36" t="s">
        <v>333</v>
      </c>
      <c r="C189" s="35">
        <f>E142</f>
        <v>6.6</v>
      </c>
      <c r="D189" s="27">
        <v>0</v>
      </c>
      <c r="E189" s="26">
        <f t="shared" si="3"/>
        <v>0</v>
      </c>
      <c r="F189" s="74"/>
    </row>
    <row r="190" spans="2:6" x14ac:dyDescent="0.25">
      <c r="B190" s="31" t="s">
        <v>37</v>
      </c>
      <c r="C190" s="32"/>
      <c r="D190" s="33"/>
      <c r="E190" s="33">
        <f>SUM(E184:E189)</f>
        <v>0</v>
      </c>
      <c r="F190" s="74"/>
    </row>
    <row r="191" spans="2:6" x14ac:dyDescent="0.25">
      <c r="B191" s="54"/>
      <c r="C191" s="74"/>
      <c r="D191" s="74"/>
      <c r="E191" s="74"/>
      <c r="F191" s="74"/>
    </row>
    <row r="192" spans="2:6" x14ac:dyDescent="0.25">
      <c r="B192" s="1" t="s">
        <v>344</v>
      </c>
      <c r="C192" s="74"/>
      <c r="D192" s="74"/>
      <c r="E192" s="74"/>
      <c r="F192" s="74"/>
    </row>
    <row r="193" spans="2:5" ht="75" x14ac:dyDescent="0.25">
      <c r="B193" s="2" t="s">
        <v>145</v>
      </c>
      <c r="C193" s="3" t="s">
        <v>172</v>
      </c>
      <c r="D193" s="3" t="s">
        <v>173</v>
      </c>
      <c r="E193" s="3" t="s">
        <v>177</v>
      </c>
    </row>
    <row r="194" spans="2:5" x14ac:dyDescent="0.25">
      <c r="B194" s="36" t="s">
        <v>338</v>
      </c>
      <c r="C194" s="35">
        <f>E136</f>
        <v>362.5</v>
      </c>
      <c r="D194" s="27">
        <v>0</v>
      </c>
      <c r="E194" s="26">
        <f>D194*1*4</f>
        <v>0</v>
      </c>
    </row>
    <row r="195" spans="2:5" x14ac:dyDescent="0.25">
      <c r="B195" s="31" t="s">
        <v>37</v>
      </c>
      <c r="C195" s="32"/>
      <c r="D195" s="33"/>
      <c r="E195" s="33">
        <f>SUM(E194:E194)</f>
        <v>0</v>
      </c>
    </row>
    <row r="196" spans="2:5" x14ac:dyDescent="0.25">
      <c r="B196" s="55"/>
      <c r="C196" s="56"/>
      <c r="D196" s="57"/>
      <c r="E196" s="57"/>
    </row>
    <row r="197" spans="2:5" x14ac:dyDescent="0.25">
      <c r="B197" s="58" t="s">
        <v>345</v>
      </c>
      <c r="C197" s="74"/>
      <c r="D197" s="74"/>
      <c r="E197" s="74"/>
    </row>
    <row r="198" spans="2:5" ht="90" x14ac:dyDescent="0.25">
      <c r="B198" s="2" t="s">
        <v>145</v>
      </c>
      <c r="C198" s="3" t="s">
        <v>172</v>
      </c>
      <c r="D198" s="3" t="s">
        <v>173</v>
      </c>
      <c r="E198" s="3" t="s">
        <v>346</v>
      </c>
    </row>
    <row r="199" spans="2:5" x14ac:dyDescent="0.25">
      <c r="B199" s="36" t="s">
        <v>322</v>
      </c>
      <c r="C199" s="35">
        <v>11.2</v>
      </c>
      <c r="D199" s="27">
        <v>0</v>
      </c>
      <c r="E199" s="26">
        <f>D199*12*4</f>
        <v>0</v>
      </c>
    </row>
    <row r="200" spans="2:5" x14ac:dyDescent="0.25">
      <c r="B200" s="31" t="s">
        <v>37</v>
      </c>
      <c r="C200" s="32"/>
      <c r="D200" s="33"/>
      <c r="E200" s="33">
        <f>SUM(E199:E199)</f>
        <v>0</v>
      </c>
    </row>
    <row r="202" spans="2:5" x14ac:dyDescent="0.25">
      <c r="B202" s="1" t="s">
        <v>175</v>
      </c>
      <c r="C202" s="74"/>
      <c r="D202" s="74"/>
      <c r="E202" s="74"/>
    </row>
    <row r="203" spans="2:5" ht="75" x14ac:dyDescent="0.25">
      <c r="B203" s="2" t="s">
        <v>145</v>
      </c>
      <c r="C203" s="3" t="s">
        <v>176</v>
      </c>
      <c r="D203" s="3" t="s">
        <v>173</v>
      </c>
      <c r="E203" s="3" t="s">
        <v>177</v>
      </c>
    </row>
    <row r="204" spans="2:5" x14ac:dyDescent="0.25">
      <c r="B204" s="36" t="s">
        <v>338</v>
      </c>
      <c r="C204" s="35">
        <f>C174</f>
        <v>1047.3999999999999</v>
      </c>
      <c r="D204" s="27">
        <v>0</v>
      </c>
      <c r="E204" s="26">
        <f>D204*1*4</f>
        <v>0</v>
      </c>
    </row>
    <row r="205" spans="2:5" x14ac:dyDescent="0.25">
      <c r="B205" s="36" t="s">
        <v>316</v>
      </c>
      <c r="C205" s="35">
        <f t="shared" ref="C205:C209" si="4">C175</f>
        <v>326.29999999999995</v>
      </c>
      <c r="D205" s="27">
        <v>0</v>
      </c>
      <c r="E205" s="26">
        <f t="shared" ref="E205:E209" si="5">D205*1*4</f>
        <v>0</v>
      </c>
    </row>
    <row r="206" spans="2:5" x14ac:dyDescent="0.25">
      <c r="B206" s="36" t="s">
        <v>322</v>
      </c>
      <c r="C206" s="35">
        <f t="shared" si="4"/>
        <v>90.2</v>
      </c>
      <c r="D206" s="27">
        <v>0</v>
      </c>
      <c r="E206" s="26">
        <f t="shared" si="5"/>
        <v>0</v>
      </c>
    </row>
    <row r="207" spans="2:5" x14ac:dyDescent="0.25">
      <c r="B207" s="36" t="s">
        <v>327</v>
      </c>
      <c r="C207" s="35">
        <f t="shared" si="4"/>
        <v>85</v>
      </c>
      <c r="D207" s="27">
        <v>0</v>
      </c>
      <c r="E207" s="26">
        <f t="shared" si="5"/>
        <v>0</v>
      </c>
    </row>
    <row r="208" spans="2:5" x14ac:dyDescent="0.25">
      <c r="B208" s="36" t="s">
        <v>330</v>
      </c>
      <c r="C208" s="35">
        <f t="shared" si="4"/>
        <v>59.400000000000006</v>
      </c>
      <c r="D208" s="27">
        <v>0</v>
      </c>
      <c r="E208" s="26">
        <f t="shared" si="5"/>
        <v>0</v>
      </c>
    </row>
    <row r="209" spans="2:5" x14ac:dyDescent="0.25">
      <c r="B209" s="36" t="s">
        <v>333</v>
      </c>
      <c r="C209" s="35">
        <f t="shared" si="4"/>
        <v>51.4</v>
      </c>
      <c r="D209" s="27">
        <v>0</v>
      </c>
      <c r="E209" s="26">
        <f t="shared" si="5"/>
        <v>0</v>
      </c>
    </row>
    <row r="210" spans="2:5" x14ac:dyDescent="0.25">
      <c r="B210" s="31" t="s">
        <v>37</v>
      </c>
      <c r="C210" s="32"/>
      <c r="D210" s="33"/>
      <c r="E210" s="33">
        <f>SUM(E204:E209)</f>
        <v>0</v>
      </c>
    </row>
    <row r="212" spans="2:5" s="61" customFormat="1" x14ac:dyDescent="0.25">
      <c r="B212" s="1" t="s">
        <v>178</v>
      </c>
      <c r="C212" s="74"/>
      <c r="D212" s="74"/>
      <c r="E212" s="74"/>
    </row>
    <row r="213" spans="2:5" s="61" customFormat="1" ht="120" x14ac:dyDescent="0.25">
      <c r="B213" s="2" t="s">
        <v>145</v>
      </c>
      <c r="C213" s="3" t="s">
        <v>179</v>
      </c>
      <c r="D213" s="25" t="s">
        <v>180</v>
      </c>
      <c r="E213" s="25" t="s">
        <v>170</v>
      </c>
    </row>
    <row r="214" spans="2:5" s="61" customFormat="1" x14ac:dyDescent="0.25">
      <c r="B214" s="36" t="s">
        <v>338</v>
      </c>
      <c r="C214" s="23">
        <f>D14+D15+D16+D17+D18+D27+D28+D29+D36+D37+D38+D39</f>
        <v>203.7</v>
      </c>
      <c r="D214" s="27">
        <v>0</v>
      </c>
      <c r="E214" s="26">
        <f>D214*48</f>
        <v>0</v>
      </c>
    </row>
    <row r="215" spans="2:5" s="61" customFormat="1" x14ac:dyDescent="0.25">
      <c r="B215" s="36" t="s">
        <v>316</v>
      </c>
      <c r="C215" s="23">
        <f>D58+D59+D60+D61+D66</f>
        <v>89</v>
      </c>
      <c r="D215" s="27">
        <v>0</v>
      </c>
      <c r="E215" s="26">
        <f>D215*48</f>
        <v>0</v>
      </c>
    </row>
    <row r="216" spans="2:5" s="61" customFormat="1" x14ac:dyDescent="0.25">
      <c r="B216" s="31" t="s">
        <v>37</v>
      </c>
      <c r="C216" s="32"/>
      <c r="D216" s="33"/>
      <c r="E216" s="33">
        <f>SUM(E214:E215)</f>
        <v>0</v>
      </c>
    </row>
    <row r="217" spans="2:5" s="61" customFormat="1" ht="34.5" customHeight="1" x14ac:dyDescent="0.25">
      <c r="B217" s="82" t="s">
        <v>181</v>
      </c>
      <c r="C217" s="82"/>
      <c r="D217" s="82"/>
      <c r="E217" s="82"/>
    </row>
    <row r="219" spans="2:5" x14ac:dyDescent="0.25">
      <c r="B219" s="30" t="s">
        <v>347</v>
      </c>
      <c r="C219" s="28"/>
      <c r="D219" s="29"/>
      <c r="E219" s="34">
        <f>F180+E190+E195+E200+E210+E216</f>
        <v>0</v>
      </c>
    </row>
    <row r="225" spans="7:7" x14ac:dyDescent="0.25">
      <c r="G225" s="74"/>
    </row>
    <row r="226" spans="7:7" x14ac:dyDescent="0.25">
      <c r="G226" s="74"/>
    </row>
  </sheetData>
  <sheetProtection algorithmName="SHA-512" hashValue="pThIODY8ewqcg1s+5P72GNvg8EZa2OEZTIbetmy+GtyL2nXIq0JrClGRTj5pimZ2aVDcAMR2IajUpNZgWV6uEg==" saltValue="06gYueV9YM0xlcwhaJ6b7g==" spinCount="100000" sheet="1" objects="1" scenarios="1"/>
  <protectedRanges>
    <protectedRange sqref="D174:D179 D184:D189 D194 D199 D204:D209 D214:D215" name="cene čiščenja s4"/>
  </protectedRanges>
  <mergeCells count="39">
    <mergeCell ref="B217:E217"/>
    <mergeCell ref="C137:D137"/>
    <mergeCell ref="G13:G14"/>
    <mergeCell ref="B14:B15"/>
    <mergeCell ref="G18:G19"/>
    <mergeCell ref="B19:B20"/>
    <mergeCell ref="B54:B55"/>
    <mergeCell ref="B78:B79"/>
    <mergeCell ref="G124:G125"/>
    <mergeCell ref="B138:B139"/>
    <mergeCell ref="C138:D139"/>
    <mergeCell ref="C140:D140"/>
    <mergeCell ref="C141:D141"/>
    <mergeCell ref="C142:D142"/>
    <mergeCell ref="C143:D143"/>
    <mergeCell ref="C144:D144"/>
    <mergeCell ref="H124:H125"/>
    <mergeCell ref="I124:I125"/>
    <mergeCell ref="B135:B136"/>
    <mergeCell ref="C135:D136"/>
    <mergeCell ref="C134:D134"/>
    <mergeCell ref="C160:D160"/>
    <mergeCell ref="C161:D161"/>
    <mergeCell ref="C162:D162"/>
    <mergeCell ref="C156:D156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68:D168"/>
    <mergeCell ref="C163:D163"/>
    <mergeCell ref="C164:D164"/>
    <mergeCell ref="C165:D165"/>
    <mergeCell ref="C166:D166"/>
    <mergeCell ref="C167:D16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48D6182D3E043828A75073C024B8E" ma:contentTypeVersion="9" ma:contentTypeDescription="Ustvari nov dokument." ma:contentTypeScope="" ma:versionID="a88e0e26438f693d492f8482af3ee5c4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80bf4ed008a245fe131bff4daa16264d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DF62BD-00E8-4FAE-B168-B159267EBB85}"/>
</file>

<file path=customXml/itemProps2.xml><?xml version="1.0" encoding="utf-8"?>
<ds:datastoreItem xmlns:ds="http://schemas.openxmlformats.org/officeDocument/2006/customXml" ds:itemID="{8A9FF8FC-5C5B-4166-9938-9E2EEFAF47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C6477D-4D1E-4349-8E76-D93114E3C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SEDEŽ in DE NOVA GORICA</vt:lpstr>
      <vt:lpstr>DE KOPER</vt:lpstr>
      <vt:lpstr>DE SEŽANA</vt:lpstr>
      <vt:lpstr>DE TOLMIN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Fonda</dc:creator>
  <cp:keywords/>
  <dc:description/>
  <cp:lastModifiedBy>Simon Fonda</cp:lastModifiedBy>
  <cp:revision/>
  <dcterms:created xsi:type="dcterms:W3CDTF">2019-03-28T13:18:33Z</dcterms:created>
  <dcterms:modified xsi:type="dcterms:W3CDTF">2021-07-20T10:12:19Z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