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ep.si\Dokumenti\Javna_Narocila\Razpisna dokumentacija\2018\10 SERVISNI PROSTORI KOPER\"/>
    </mc:Choice>
  </mc:AlternateContent>
  <bookViews>
    <workbookView xWindow="108" yWindow="60" windowWidth="14400" windowHeight="12552" tabRatio="825" firstSheet="1" activeTab="1"/>
  </bookViews>
  <sheets>
    <sheet name="REKAPITULACIJA" sheetId="2" r:id="rId1"/>
    <sheet name="popis gradbeno-obrtniških del" sheetId="1" r:id="rId2"/>
    <sheet name="ELEKTRO INSTALACIJE 1F" sheetId="18" r:id="rId3"/>
    <sheet name="STROJNE INSTALACIJE OPOMBE" sheetId="4" r:id="rId4"/>
    <sheet name="notranji vodovod 1F" sheetId="5" r:id="rId5"/>
    <sheet name="ogrevanje in hlajenje 1F" sheetId="6" r:id="rId6"/>
    <sheet name="ventilacija 1F" sheetId="9" r:id="rId7"/>
  </sheets>
  <calcPr calcId="1790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1" i="1" l="1"/>
  <c r="G14" i="1"/>
  <c r="G17" i="1"/>
  <c r="E11" i="1"/>
  <c r="E14" i="1"/>
  <c r="E17" i="1"/>
  <c r="I17" i="6"/>
  <c r="I21" i="6"/>
  <c r="I31" i="6"/>
  <c r="I39" i="6"/>
  <c r="I47" i="6"/>
  <c r="I58" i="6"/>
  <c r="I69" i="6"/>
  <c r="I76" i="6"/>
  <c r="I86" i="6"/>
  <c r="I96" i="6"/>
  <c r="I106" i="6"/>
  <c r="I111" i="6"/>
  <c r="I117" i="6"/>
  <c r="I126" i="6"/>
  <c r="I125" i="6"/>
  <c r="I124" i="6"/>
  <c r="I123" i="6"/>
  <c r="I133" i="6"/>
  <c r="I132" i="6"/>
  <c r="I141" i="6"/>
  <c r="I140" i="6"/>
  <c r="I139" i="6"/>
  <c r="I149" i="6"/>
  <c r="I148" i="6"/>
  <c r="I147" i="6"/>
  <c r="I156" i="6"/>
  <c r="I155" i="6"/>
  <c r="I163" i="6"/>
  <c r="I162" i="6"/>
  <c r="I170" i="6"/>
  <c r="I177" i="6"/>
  <c r="I184" i="6"/>
  <c r="I188" i="6"/>
  <c r="I199" i="6"/>
  <c r="I198" i="6"/>
  <c r="I197" i="6"/>
  <c r="I196" i="6"/>
  <c r="I195" i="6"/>
  <c r="I194" i="6"/>
  <c r="I206" i="6"/>
  <c r="I205" i="6"/>
  <c r="I212" i="6"/>
  <c r="I218" i="6"/>
  <c r="I223" i="6"/>
  <c r="I228" i="6"/>
  <c r="I233" i="6"/>
  <c r="I238" i="6"/>
  <c r="I239" i="6"/>
  <c r="I243" i="6"/>
  <c r="I247" i="6"/>
  <c r="I251" i="6"/>
  <c r="I255" i="6"/>
  <c r="I783" i="6"/>
  <c r="I778" i="6"/>
  <c r="I774" i="6"/>
  <c r="I770" i="6"/>
  <c r="I766" i="6"/>
  <c r="I760" i="6"/>
  <c r="I754" i="6"/>
  <c r="I748" i="6"/>
  <c r="I744" i="6"/>
  <c r="I738" i="6"/>
  <c r="I735" i="6"/>
  <c r="I732" i="6"/>
  <c r="I731" i="6"/>
  <c r="I726" i="6"/>
  <c r="I720" i="6"/>
  <c r="I711" i="6"/>
  <c r="G784" i="6"/>
  <c r="G783" i="6"/>
  <c r="G781" i="6"/>
  <c r="G779" i="6"/>
  <c r="G778" i="6"/>
  <c r="G777" i="6"/>
  <c r="G776" i="6"/>
  <c r="G775" i="6"/>
  <c r="G774" i="6"/>
  <c r="G773" i="6"/>
  <c r="G772" i="6"/>
  <c r="G771" i="6"/>
  <c r="G770" i="6"/>
  <c r="G769" i="6"/>
  <c r="G768" i="6"/>
  <c r="G767" i="6"/>
  <c r="G766" i="6"/>
  <c r="G765" i="6"/>
  <c r="G764" i="6"/>
  <c r="G763" i="6"/>
  <c r="G762" i="6"/>
  <c r="G760" i="6"/>
  <c r="G759" i="6"/>
  <c r="G758" i="6"/>
  <c r="G757" i="6"/>
  <c r="G756" i="6"/>
  <c r="G755" i="6"/>
  <c r="G754" i="6"/>
  <c r="G753" i="6"/>
  <c r="G752" i="6"/>
  <c r="G751" i="6"/>
  <c r="G750" i="6"/>
  <c r="G749" i="6"/>
  <c r="G748" i="6"/>
  <c r="G747" i="6"/>
  <c r="G746" i="6"/>
  <c r="G745" i="6"/>
  <c r="G744" i="6"/>
  <c r="G738" i="6"/>
  <c r="G735" i="6"/>
  <c r="G732" i="6"/>
  <c r="G731" i="6"/>
  <c r="G729" i="6"/>
  <c r="G727" i="6"/>
  <c r="G726" i="6"/>
  <c r="G725" i="6"/>
  <c r="G724" i="6"/>
  <c r="G723" i="6"/>
  <c r="G722" i="6"/>
  <c r="G720" i="6"/>
  <c r="G711" i="6"/>
  <c r="G708" i="6"/>
  <c r="G707" i="6"/>
  <c r="G706" i="6"/>
  <c r="G705" i="6"/>
  <c r="G704" i="6"/>
  <c r="G703" i="6"/>
  <c r="G702" i="6"/>
  <c r="G701" i="6"/>
  <c r="I477" i="6"/>
  <c r="G477" i="6"/>
  <c r="I259" i="6"/>
  <c r="I263" i="6"/>
  <c r="C269" i="6"/>
  <c r="C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199" i="6"/>
  <c r="G198" i="6"/>
  <c r="G197" i="6"/>
  <c r="G196" i="6"/>
  <c r="G195" i="6"/>
  <c r="G194" i="6"/>
  <c r="G193" i="6"/>
  <c r="G192" i="6"/>
  <c r="G191" i="6"/>
  <c r="G190"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06"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69" i="6"/>
  <c r="G68" i="6"/>
  <c r="G67" i="6"/>
  <c r="G66" i="6"/>
  <c r="G65" i="6"/>
  <c r="G64" i="6"/>
  <c r="G62" i="6"/>
  <c r="G61" i="6"/>
  <c r="G60" i="6"/>
  <c r="G59" i="6"/>
  <c r="G58" i="6"/>
  <c r="G56" i="6"/>
  <c r="G55" i="6"/>
  <c r="G53" i="6"/>
  <c r="G52" i="6"/>
  <c r="G51" i="6"/>
  <c r="G50" i="6"/>
  <c r="G49" i="6"/>
  <c r="G47" i="6"/>
  <c r="G46" i="6"/>
  <c r="G45" i="6"/>
  <c r="G44" i="6"/>
  <c r="G43" i="6"/>
  <c r="G42" i="6"/>
  <c r="G41" i="6"/>
  <c r="G40" i="6"/>
  <c r="G39" i="6"/>
  <c r="G38" i="6"/>
  <c r="G37" i="6"/>
  <c r="G36" i="6"/>
  <c r="G35" i="6"/>
  <c r="G34" i="6"/>
  <c r="G33" i="6"/>
  <c r="G32" i="6"/>
  <c r="G31" i="6"/>
  <c r="G30" i="6"/>
  <c r="G29" i="6"/>
  <c r="G28" i="6"/>
  <c r="G27" i="6"/>
  <c r="G26" i="6"/>
  <c r="G25" i="6"/>
  <c r="G24" i="6"/>
  <c r="G23" i="6"/>
  <c r="G22" i="6"/>
  <c r="G21" i="6"/>
  <c r="G19" i="6"/>
  <c r="G17" i="6"/>
  <c r="G15" i="6"/>
  <c r="A15" i="6"/>
  <c r="A19" i="6"/>
  <c r="A23" i="6"/>
  <c r="G785" i="6"/>
  <c r="F787" i="6"/>
  <c r="G787" i="6"/>
  <c r="G789" i="6"/>
  <c r="G7" i="6"/>
  <c r="G265" i="6"/>
  <c r="F267" i="6"/>
  <c r="G267" i="6"/>
  <c r="G269" i="6"/>
  <c r="G3" i="6"/>
  <c r="A33" i="6"/>
  <c r="G94" i="1"/>
  <c r="E94" i="1"/>
  <c r="E186" i="1"/>
  <c r="G186" i="1"/>
  <c r="E188" i="1"/>
  <c r="G188" i="1"/>
  <c r="A41" i="6"/>
  <c r="H172" i="18"/>
  <c r="F172" i="18"/>
  <c r="F173" i="18"/>
  <c r="F11" i="18"/>
  <c r="D63" i="2"/>
  <c r="H167" i="18"/>
  <c r="F167" i="18"/>
  <c r="H166" i="18"/>
  <c r="F166" i="18"/>
  <c r="H165" i="18"/>
  <c r="F165" i="18"/>
  <c r="H164" i="18"/>
  <c r="F164" i="18"/>
  <c r="H163" i="18"/>
  <c r="F163" i="18"/>
  <c r="H162" i="18"/>
  <c r="F162" i="18"/>
  <c r="H161" i="18"/>
  <c r="F161" i="18"/>
  <c r="H160" i="18"/>
  <c r="F160" i="18"/>
  <c r="H159" i="18"/>
  <c r="F159" i="18"/>
  <c r="H157" i="18"/>
  <c r="F157" i="18"/>
  <c r="H156" i="18"/>
  <c r="F156" i="18"/>
  <c r="H155" i="18"/>
  <c r="F155" i="18"/>
  <c r="H154" i="18"/>
  <c r="F154" i="18"/>
  <c r="H153" i="18"/>
  <c r="F153" i="18"/>
  <c r="H152" i="18"/>
  <c r="F152" i="18"/>
  <c r="H151" i="18"/>
  <c r="F151" i="18"/>
  <c r="H150" i="18"/>
  <c r="F150" i="18"/>
  <c r="H149" i="18"/>
  <c r="F149" i="18"/>
  <c r="H148" i="18"/>
  <c r="F148" i="18"/>
  <c r="H147" i="18"/>
  <c r="F147" i="18"/>
  <c r="H146" i="18"/>
  <c r="F146" i="18"/>
  <c r="H145" i="18"/>
  <c r="F145" i="18"/>
  <c r="H144" i="18"/>
  <c r="F144" i="18"/>
  <c r="H143" i="18"/>
  <c r="F143" i="18"/>
  <c r="H137" i="18"/>
  <c r="F137" i="18"/>
  <c r="H136" i="18"/>
  <c r="F136" i="18"/>
  <c r="H135" i="18"/>
  <c r="F135" i="18"/>
  <c r="F130" i="18"/>
  <c r="H130" i="18"/>
  <c r="F131" i="18"/>
  <c r="H131" i="18"/>
  <c r="F132" i="18"/>
  <c r="H132" i="18"/>
  <c r="F133" i="18"/>
  <c r="H133" i="18"/>
  <c r="H129" i="18"/>
  <c r="F129" i="18"/>
  <c r="H128" i="18"/>
  <c r="F128" i="18"/>
  <c r="H127" i="18"/>
  <c r="F127" i="18"/>
  <c r="H126" i="18"/>
  <c r="F126" i="18"/>
  <c r="H125" i="18"/>
  <c r="F125" i="18"/>
  <c r="H124" i="18"/>
  <c r="F124" i="18"/>
  <c r="H123" i="18"/>
  <c r="F123" i="18"/>
  <c r="H116" i="18"/>
  <c r="F116" i="18"/>
  <c r="H117" i="18"/>
  <c r="F117" i="18"/>
  <c r="H114" i="18"/>
  <c r="F114" i="18"/>
  <c r="H113" i="18"/>
  <c r="F113" i="18"/>
  <c r="H112" i="18"/>
  <c r="F112" i="18"/>
  <c r="H111" i="18"/>
  <c r="F111" i="18"/>
  <c r="H110" i="18"/>
  <c r="F110" i="18"/>
  <c r="H109" i="18"/>
  <c r="F109" i="18"/>
  <c r="H108" i="18"/>
  <c r="F108" i="18"/>
  <c r="H102" i="18"/>
  <c r="F102" i="18"/>
  <c r="F97" i="18"/>
  <c r="H97" i="18"/>
  <c r="F98" i="18"/>
  <c r="H98" i="18"/>
  <c r="F99" i="18"/>
  <c r="H99" i="18"/>
  <c r="F100" i="18"/>
  <c r="H100" i="18"/>
  <c r="H96" i="18"/>
  <c r="F96" i="18"/>
  <c r="F81" i="18"/>
  <c r="H81" i="18"/>
  <c r="F82" i="18"/>
  <c r="H82" i="18"/>
  <c r="F83" i="18"/>
  <c r="H83" i="18"/>
  <c r="F84" i="18"/>
  <c r="H84" i="18"/>
  <c r="F85" i="18"/>
  <c r="H85" i="18"/>
  <c r="F86" i="18"/>
  <c r="H86" i="18"/>
  <c r="F87" i="18"/>
  <c r="H87" i="18"/>
  <c r="F88" i="18"/>
  <c r="H88" i="18"/>
  <c r="F89" i="18"/>
  <c r="H89" i="18"/>
  <c r="F90" i="18"/>
  <c r="H90" i="18"/>
  <c r="F91" i="18"/>
  <c r="H91" i="18"/>
  <c r="F92" i="18"/>
  <c r="H92" i="18"/>
  <c r="F93" i="18"/>
  <c r="H93" i="18"/>
  <c r="H80" i="18"/>
  <c r="F80" i="18"/>
  <c r="F40" i="18"/>
  <c r="H40" i="18"/>
  <c r="F41" i="18"/>
  <c r="H41" i="18"/>
  <c r="F42" i="18"/>
  <c r="H42" i="18"/>
  <c r="F43" i="18"/>
  <c r="H43" i="18"/>
  <c r="F44" i="18"/>
  <c r="H44" i="18"/>
  <c r="F45" i="18"/>
  <c r="H45" i="18"/>
  <c r="F46" i="18"/>
  <c r="H46" i="18"/>
  <c r="F47" i="18"/>
  <c r="H47" i="18"/>
  <c r="F48" i="18"/>
  <c r="H48" i="18"/>
  <c r="F49" i="18"/>
  <c r="H49" i="18"/>
  <c r="F50" i="18"/>
  <c r="H50" i="18"/>
  <c r="F51" i="18"/>
  <c r="H51" i="18"/>
  <c r="F52" i="18"/>
  <c r="H52" i="18"/>
  <c r="F53" i="18"/>
  <c r="H53" i="18"/>
  <c r="F54" i="18"/>
  <c r="H54" i="18"/>
  <c r="F55" i="18"/>
  <c r="H55" i="18"/>
  <c r="F56" i="18"/>
  <c r="H56" i="18"/>
  <c r="F57" i="18"/>
  <c r="H57" i="18"/>
  <c r="F58" i="18"/>
  <c r="H58" i="18"/>
  <c r="F59" i="18"/>
  <c r="H59" i="18"/>
  <c r="F60" i="18"/>
  <c r="H60" i="18"/>
  <c r="F61" i="18"/>
  <c r="H61" i="18"/>
  <c r="F62" i="18"/>
  <c r="H62" i="18"/>
  <c r="F63" i="18"/>
  <c r="H63" i="18"/>
  <c r="F64" i="18"/>
  <c r="H64" i="18"/>
  <c r="F65" i="18"/>
  <c r="H65" i="18"/>
  <c r="F66" i="18"/>
  <c r="H66" i="18"/>
  <c r="F67" i="18"/>
  <c r="H67" i="18"/>
  <c r="F68" i="18"/>
  <c r="H68" i="18"/>
  <c r="F69" i="18"/>
  <c r="H69" i="18"/>
  <c r="F70" i="18"/>
  <c r="H70" i="18"/>
  <c r="F71" i="18"/>
  <c r="H71" i="18"/>
  <c r="F73" i="18"/>
  <c r="H73" i="18"/>
  <c r="F74" i="18"/>
  <c r="H74" i="18"/>
  <c r="H39" i="18"/>
  <c r="F39" i="18"/>
  <c r="H33" i="18"/>
  <c r="F33" i="18"/>
  <c r="H32" i="18"/>
  <c r="F32" i="18"/>
  <c r="H31" i="18"/>
  <c r="F31" i="18"/>
  <c r="H29" i="18"/>
  <c r="F29" i="18"/>
  <c r="H28" i="18"/>
  <c r="F28" i="18"/>
  <c r="H27" i="18"/>
  <c r="F27" i="18"/>
  <c r="H26" i="18"/>
  <c r="F26" i="18"/>
  <c r="H25" i="18"/>
  <c r="F25" i="18"/>
  <c r="A50" i="6"/>
  <c r="E72" i="18"/>
  <c r="F72" i="18"/>
  <c r="F75" i="18"/>
  <c r="F6" i="18"/>
  <c r="D58" i="2"/>
  <c r="E115" i="18"/>
  <c r="F115" i="18"/>
  <c r="F118" i="18"/>
  <c r="F8" i="18"/>
  <c r="D60" i="2"/>
  <c r="E158" i="18"/>
  <c r="F158" i="18"/>
  <c r="F168" i="18"/>
  <c r="F10" i="18"/>
  <c r="D62" i="2"/>
  <c r="E134" i="18"/>
  <c r="F134" i="18"/>
  <c r="F138" i="18"/>
  <c r="F9" i="18"/>
  <c r="E30" i="18"/>
  <c r="F30" i="18"/>
  <c r="F34" i="18"/>
  <c r="F5" i="18"/>
  <c r="D57" i="2"/>
  <c r="E94" i="18"/>
  <c r="F94" i="18"/>
  <c r="E101" i="18"/>
  <c r="F101" i="18"/>
  <c r="C695" i="6"/>
  <c r="I689" i="6"/>
  <c r="G689" i="6"/>
  <c r="I685" i="6"/>
  <c r="G685" i="6"/>
  <c r="I681" i="6"/>
  <c r="G681" i="6"/>
  <c r="I677" i="6"/>
  <c r="G677" i="6"/>
  <c r="I673" i="6"/>
  <c r="G673" i="6"/>
  <c r="I669" i="6"/>
  <c r="G669" i="6"/>
  <c r="I668" i="6"/>
  <c r="G668" i="6"/>
  <c r="I663" i="6"/>
  <c r="G663" i="6"/>
  <c r="I658" i="6"/>
  <c r="G658" i="6"/>
  <c r="I653" i="6"/>
  <c r="G653" i="6"/>
  <c r="I647" i="6"/>
  <c r="G647" i="6"/>
  <c r="I641" i="6"/>
  <c r="G641" i="6"/>
  <c r="I636" i="6"/>
  <c r="G636" i="6"/>
  <c r="I631" i="6"/>
  <c r="G631" i="6"/>
  <c r="I625" i="6"/>
  <c r="G625" i="6"/>
  <c r="I619" i="6"/>
  <c r="G619" i="6"/>
  <c r="I618" i="6"/>
  <c r="G618" i="6"/>
  <c r="I617" i="6"/>
  <c r="G617" i="6"/>
  <c r="I612" i="6"/>
  <c r="G612" i="6"/>
  <c r="I605" i="6"/>
  <c r="G605" i="6"/>
  <c r="I599" i="6"/>
  <c r="G599" i="6"/>
  <c r="I592" i="6"/>
  <c r="G592" i="6"/>
  <c r="I591" i="6"/>
  <c r="G591" i="6"/>
  <c r="I585" i="6"/>
  <c r="G585" i="6"/>
  <c r="I579" i="6"/>
  <c r="G579" i="6"/>
  <c r="I578" i="6"/>
  <c r="G578" i="6"/>
  <c r="I571" i="6"/>
  <c r="G571" i="6"/>
  <c r="I564" i="6"/>
  <c r="G564" i="6"/>
  <c r="C550" i="6"/>
  <c r="I544" i="6"/>
  <c r="G544" i="6"/>
  <c r="I540" i="6"/>
  <c r="G540" i="6"/>
  <c r="I536" i="6"/>
  <c r="G536" i="6"/>
  <c r="I532" i="6"/>
  <c r="G532" i="6"/>
  <c r="I526" i="6"/>
  <c r="G526" i="6"/>
  <c r="I520" i="6"/>
  <c r="G520" i="6"/>
  <c r="I519" i="6"/>
  <c r="G519" i="6"/>
  <c r="I513" i="6"/>
  <c r="G513" i="6"/>
  <c r="I508" i="6"/>
  <c r="G508" i="6"/>
  <c r="I503" i="6"/>
  <c r="G503" i="6"/>
  <c r="I498" i="6"/>
  <c r="G498" i="6"/>
  <c r="I492" i="6"/>
  <c r="G492" i="6"/>
  <c r="I491" i="6"/>
  <c r="G491" i="6"/>
  <c r="I485" i="6"/>
  <c r="G485" i="6"/>
  <c r="I484" i="6"/>
  <c r="G484" i="6"/>
  <c r="I483" i="6"/>
  <c r="G483" i="6"/>
  <c r="I482" i="6"/>
  <c r="G482" i="6"/>
  <c r="I476" i="6"/>
  <c r="G476" i="6"/>
  <c r="I475" i="6"/>
  <c r="G475" i="6"/>
  <c r="I469" i="6"/>
  <c r="G469" i="6"/>
  <c r="I468" i="6"/>
  <c r="G468" i="6"/>
  <c r="I467" i="6"/>
  <c r="G467" i="6"/>
  <c r="I461" i="6"/>
  <c r="G461" i="6"/>
  <c r="I454" i="6"/>
  <c r="G454" i="6"/>
  <c r="I453" i="6"/>
  <c r="G453" i="6"/>
  <c r="I447" i="6"/>
  <c r="G447" i="6"/>
  <c r="I446" i="6"/>
  <c r="G446" i="6"/>
  <c r="I440" i="6"/>
  <c r="G440" i="6"/>
  <c r="I434" i="6"/>
  <c r="G434" i="6"/>
  <c r="I426" i="6"/>
  <c r="G426" i="6"/>
  <c r="I420" i="6"/>
  <c r="G420" i="6"/>
  <c r="I411" i="6"/>
  <c r="G411" i="6"/>
  <c r="I406" i="6"/>
  <c r="G406" i="6"/>
  <c r="I399" i="6"/>
  <c r="G399" i="6"/>
  <c r="I391" i="6"/>
  <c r="G391" i="6"/>
  <c r="I383" i="6"/>
  <c r="G383" i="6"/>
  <c r="I114" i="9"/>
  <c r="G114" i="9"/>
  <c r="I110" i="9"/>
  <c r="G110" i="9"/>
  <c r="I106" i="9"/>
  <c r="G106" i="9"/>
  <c r="I100" i="9"/>
  <c r="G100" i="9"/>
  <c r="I96" i="9"/>
  <c r="G96" i="9"/>
  <c r="I91" i="9"/>
  <c r="G91" i="9"/>
  <c r="I84" i="9"/>
  <c r="G84" i="9"/>
  <c r="I83" i="9"/>
  <c r="G83" i="9"/>
  <c r="I77" i="9"/>
  <c r="G77" i="9"/>
  <c r="I76" i="9"/>
  <c r="G76" i="9"/>
  <c r="I75" i="9"/>
  <c r="G75" i="9"/>
  <c r="I69" i="9"/>
  <c r="G69" i="9"/>
  <c r="I68" i="9"/>
  <c r="G68" i="9"/>
  <c r="I62" i="9"/>
  <c r="G62" i="9"/>
  <c r="I61" i="9"/>
  <c r="G61" i="9"/>
  <c r="I55" i="9"/>
  <c r="G55" i="9"/>
  <c r="I50" i="9"/>
  <c r="G50" i="9"/>
  <c r="I41" i="9"/>
  <c r="G41" i="9"/>
  <c r="I40" i="9"/>
  <c r="G40" i="9"/>
  <c r="I34" i="9"/>
  <c r="G34" i="9"/>
  <c r="I26" i="9"/>
  <c r="G26" i="9"/>
  <c r="C120" i="9"/>
  <c r="A5" i="9"/>
  <c r="I360" i="6"/>
  <c r="G360" i="6"/>
  <c r="I356" i="6"/>
  <c r="G356" i="6"/>
  <c r="I352" i="6"/>
  <c r="G352" i="6"/>
  <c r="I348" i="6"/>
  <c r="G348" i="6"/>
  <c r="I344" i="6"/>
  <c r="G344" i="6"/>
  <c r="I339" i="6"/>
  <c r="G339" i="6"/>
  <c r="I334" i="6"/>
  <c r="G334" i="6"/>
  <c r="I333" i="6"/>
  <c r="G333" i="6"/>
  <c r="I327" i="6"/>
  <c r="G327" i="6"/>
  <c r="I322" i="6"/>
  <c r="G322" i="6"/>
  <c r="I316" i="6"/>
  <c r="G316" i="6"/>
  <c r="I310" i="6"/>
  <c r="G310" i="6"/>
  <c r="I309" i="6"/>
  <c r="G309" i="6"/>
  <c r="I308" i="6"/>
  <c r="G308" i="6"/>
  <c r="I302" i="6"/>
  <c r="G302" i="6"/>
  <c r="I297" i="6"/>
  <c r="G297" i="6"/>
  <c r="I291" i="6"/>
  <c r="G291" i="6"/>
  <c r="I285" i="6"/>
  <c r="G285" i="6"/>
  <c r="I284" i="6"/>
  <c r="G284" i="6"/>
  <c r="I283" i="6"/>
  <c r="G283" i="6"/>
  <c r="I282" i="6"/>
  <c r="G282" i="6"/>
  <c r="I280" i="6"/>
  <c r="G280" i="6"/>
  <c r="C366" i="6"/>
  <c r="C371" i="5"/>
  <c r="I364" i="5"/>
  <c r="G364" i="5"/>
  <c r="I360" i="5"/>
  <c r="G360" i="5"/>
  <c r="I355" i="5"/>
  <c r="G355" i="5"/>
  <c r="I350" i="5"/>
  <c r="G350" i="5"/>
  <c r="I349" i="5"/>
  <c r="G349" i="5"/>
  <c r="I345" i="5"/>
  <c r="G345" i="5"/>
  <c r="I341" i="5"/>
  <c r="G341" i="5"/>
  <c r="I336" i="5"/>
  <c r="G336" i="5"/>
  <c r="I332" i="5"/>
  <c r="G332" i="5"/>
  <c r="I327" i="5"/>
  <c r="G327" i="5"/>
  <c r="I322" i="5"/>
  <c r="G322" i="5"/>
  <c r="I321" i="5"/>
  <c r="G321" i="5"/>
  <c r="I315" i="5"/>
  <c r="G315" i="5"/>
  <c r="I314" i="5"/>
  <c r="G314" i="5"/>
  <c r="I308" i="5"/>
  <c r="G308" i="5"/>
  <c r="I307" i="5"/>
  <c r="G307" i="5"/>
  <c r="I301" i="5"/>
  <c r="G301" i="5"/>
  <c r="I300" i="5"/>
  <c r="G300" i="5"/>
  <c r="I299" i="5"/>
  <c r="G299" i="5"/>
  <c r="I298" i="5"/>
  <c r="G298" i="5"/>
  <c r="I292" i="5"/>
  <c r="G292" i="5"/>
  <c r="I286" i="5"/>
  <c r="G286" i="5"/>
  <c r="I280" i="5"/>
  <c r="G280" i="5"/>
  <c r="I276" i="5"/>
  <c r="G276" i="5"/>
  <c r="I266" i="5"/>
  <c r="G266" i="5"/>
  <c r="I260" i="5"/>
  <c r="G260" i="5"/>
  <c r="I254" i="5"/>
  <c r="G254" i="5"/>
  <c r="I253" i="5"/>
  <c r="G253" i="5"/>
  <c r="I246" i="5"/>
  <c r="G246" i="5"/>
  <c r="I240" i="5"/>
  <c r="G240" i="5"/>
  <c r="I239" i="5"/>
  <c r="G239" i="5"/>
  <c r="I238" i="5"/>
  <c r="G238" i="5"/>
  <c r="I237" i="5"/>
  <c r="G237" i="5"/>
  <c r="I231" i="5"/>
  <c r="G231" i="5"/>
  <c r="I225" i="5"/>
  <c r="G225" i="5"/>
  <c r="I219" i="5"/>
  <c r="G219" i="5"/>
  <c r="I213" i="5"/>
  <c r="G213" i="5"/>
  <c r="I207" i="5"/>
  <c r="G207" i="5"/>
  <c r="I201" i="5"/>
  <c r="G201" i="5"/>
  <c r="I195" i="5"/>
  <c r="G195" i="5"/>
  <c r="I191" i="5"/>
  <c r="G191" i="5"/>
  <c r="I185" i="5"/>
  <c r="G185" i="5"/>
  <c r="I179" i="5"/>
  <c r="G179" i="5"/>
  <c r="I172" i="5"/>
  <c r="G172" i="5"/>
  <c r="I166" i="5"/>
  <c r="G166" i="5"/>
  <c r="I159" i="5"/>
  <c r="G159" i="5"/>
  <c r="I153" i="5"/>
  <c r="G153" i="5"/>
  <c r="I146" i="5"/>
  <c r="G146" i="5"/>
  <c r="I140" i="5"/>
  <c r="G140" i="5"/>
  <c r="I134" i="5"/>
  <c r="G134" i="5"/>
  <c r="I127" i="5"/>
  <c r="G127" i="5"/>
  <c r="I120" i="5"/>
  <c r="G120" i="5"/>
  <c r="I114" i="5"/>
  <c r="G114" i="5"/>
  <c r="I107" i="5"/>
  <c r="G107" i="5"/>
  <c r="I101" i="5"/>
  <c r="G101" i="5"/>
  <c r="I94" i="5"/>
  <c r="G94" i="5"/>
  <c r="I88" i="5"/>
  <c r="G88" i="5"/>
  <c r="I81" i="5"/>
  <c r="G81" i="5"/>
  <c r="I75" i="5"/>
  <c r="G75" i="5"/>
  <c r="I69" i="5"/>
  <c r="G69" i="5"/>
  <c r="I63" i="5"/>
  <c r="G63" i="5"/>
  <c r="I57" i="5"/>
  <c r="G57" i="5"/>
  <c r="I52" i="5"/>
  <c r="G52" i="5"/>
  <c r="I47" i="5"/>
  <c r="G47" i="5"/>
  <c r="I42" i="5"/>
  <c r="G42" i="5"/>
  <c r="I36" i="5"/>
  <c r="G36" i="5"/>
  <c r="I29" i="5"/>
  <c r="G29" i="5"/>
  <c r="I22" i="5"/>
  <c r="G22" i="5"/>
  <c r="I15" i="5"/>
  <c r="G15" i="5"/>
  <c r="I9" i="5"/>
  <c r="G9" i="5"/>
  <c r="I8" i="5"/>
  <c r="G8" i="5"/>
  <c r="A5" i="5"/>
  <c r="A11" i="5"/>
  <c r="A17" i="5"/>
  <c r="A16" i="4"/>
  <c r="A17" i="4"/>
  <c r="A18" i="4"/>
  <c r="A19" i="4"/>
  <c r="A20" i="4"/>
  <c r="A21" i="4"/>
  <c r="A22" i="4"/>
  <c r="A23" i="4"/>
  <c r="A24" i="4"/>
  <c r="A25" i="4"/>
  <c r="A26" i="4"/>
  <c r="A27" i="4"/>
  <c r="A60" i="6"/>
  <c r="G116" i="9"/>
  <c r="F118" i="9"/>
  <c r="G118" i="9"/>
  <c r="G120" i="9"/>
  <c r="D71" i="2"/>
  <c r="G691" i="6"/>
  <c r="F693" i="6"/>
  <c r="G693" i="6"/>
  <c r="G695" i="6"/>
  <c r="G6" i="6"/>
  <c r="G546" i="6"/>
  <c r="F548" i="6"/>
  <c r="G548" i="6"/>
  <c r="G550" i="6"/>
  <c r="G5" i="6"/>
  <c r="G362" i="6"/>
  <c r="F364" i="6"/>
  <c r="G364" i="6"/>
  <c r="G366" i="6"/>
  <c r="G4" i="6"/>
  <c r="G366" i="5"/>
  <c r="F368" i="5"/>
  <c r="G368" i="5"/>
  <c r="D61" i="2"/>
  <c r="F103" i="18"/>
  <c r="F7" i="18"/>
  <c r="D59" i="2"/>
  <c r="A28" i="9"/>
  <c r="A36" i="9"/>
  <c r="A24" i="5"/>
  <c r="A78" i="6"/>
  <c r="A88" i="6"/>
  <c r="G371" i="5"/>
  <c r="D69" i="2"/>
  <c r="D64" i="2"/>
  <c r="D24" i="2"/>
  <c r="F12" i="18"/>
  <c r="A43" i="9"/>
  <c r="G8" i="6"/>
  <c r="D70" i="2"/>
  <c r="A31" i="5"/>
  <c r="A38" i="5"/>
  <c r="G281" i="1"/>
  <c r="E281" i="1"/>
  <c r="G117" i="1"/>
  <c r="E117" i="1"/>
  <c r="G343" i="1"/>
  <c r="E343" i="1"/>
  <c r="G340" i="1"/>
  <c r="E340" i="1"/>
  <c r="G337" i="1"/>
  <c r="E337" i="1"/>
  <c r="G334" i="1"/>
  <c r="E334" i="1"/>
  <c r="G332" i="1"/>
  <c r="E332" i="1"/>
  <c r="G323" i="1"/>
  <c r="E323" i="1"/>
  <c r="G320" i="1"/>
  <c r="E320" i="1"/>
  <c r="G317" i="1"/>
  <c r="E317" i="1"/>
  <c r="G314" i="1"/>
  <c r="E314" i="1"/>
  <c r="G311" i="1"/>
  <c r="E311" i="1"/>
  <c r="G308" i="1"/>
  <c r="E308" i="1"/>
  <c r="G305" i="1"/>
  <c r="E305" i="1"/>
  <c r="G302" i="1"/>
  <c r="E302" i="1"/>
  <c r="G299" i="1"/>
  <c r="E299" i="1"/>
  <c r="G289" i="1"/>
  <c r="E289" i="1"/>
  <c r="E291" i="1"/>
  <c r="D50" i="2"/>
  <c r="G273" i="1"/>
  <c r="E273" i="1"/>
  <c r="G270" i="1"/>
  <c r="E270" i="1"/>
  <c r="G262" i="1"/>
  <c r="E262" i="1"/>
  <c r="E264" i="1"/>
  <c r="D47" i="2"/>
  <c r="G254" i="1"/>
  <c r="E254" i="1"/>
  <c r="G251" i="1"/>
  <c r="E251" i="1"/>
  <c r="G248" i="1"/>
  <c r="E248" i="1"/>
  <c r="G245" i="1"/>
  <c r="E245" i="1"/>
  <c r="G237" i="1"/>
  <c r="E237" i="1"/>
  <c r="G234" i="1"/>
  <c r="E234" i="1"/>
  <c r="G226" i="1"/>
  <c r="E226" i="1"/>
  <c r="G223" i="1"/>
  <c r="E223" i="1"/>
  <c r="G213" i="1"/>
  <c r="E213" i="1"/>
  <c r="G210" i="1"/>
  <c r="E210" i="1"/>
  <c r="G207" i="1"/>
  <c r="E207" i="1"/>
  <c r="G204" i="1"/>
  <c r="E204" i="1"/>
  <c r="G194" i="1"/>
  <c r="E194" i="1"/>
  <c r="G191" i="1"/>
  <c r="E191" i="1"/>
  <c r="G181" i="1"/>
  <c r="E181" i="1"/>
  <c r="G178" i="1"/>
  <c r="E178" i="1"/>
  <c r="G175" i="1"/>
  <c r="E175" i="1"/>
  <c r="G172" i="1"/>
  <c r="E172" i="1"/>
  <c r="G169" i="1"/>
  <c r="E169" i="1"/>
  <c r="G166" i="1"/>
  <c r="E166" i="1"/>
  <c r="G163" i="1"/>
  <c r="E163" i="1"/>
  <c r="G155" i="1"/>
  <c r="E155" i="1"/>
  <c r="G152" i="1"/>
  <c r="E152" i="1"/>
  <c r="G149" i="1"/>
  <c r="E149" i="1"/>
  <c r="G146" i="1"/>
  <c r="E146" i="1"/>
  <c r="G143" i="1"/>
  <c r="E143" i="1"/>
  <c r="G135" i="1"/>
  <c r="E135" i="1"/>
  <c r="G132" i="1"/>
  <c r="E132" i="1"/>
  <c r="G129" i="1"/>
  <c r="E129" i="1"/>
  <c r="G125" i="1"/>
  <c r="E125" i="1"/>
  <c r="G122" i="1"/>
  <c r="E122" i="1"/>
  <c r="G120" i="1"/>
  <c r="E120" i="1"/>
  <c r="G114" i="1"/>
  <c r="E114" i="1"/>
  <c r="G106" i="1"/>
  <c r="E106" i="1"/>
  <c r="G103" i="1"/>
  <c r="E103" i="1"/>
  <c r="G100" i="1"/>
  <c r="E100" i="1"/>
  <c r="G97" i="1"/>
  <c r="E97" i="1"/>
  <c r="G91" i="1"/>
  <c r="E91" i="1"/>
  <c r="G83" i="1"/>
  <c r="E83" i="1"/>
  <c r="G81" i="1"/>
  <c r="E81" i="1"/>
  <c r="G79" i="1"/>
  <c r="E79" i="1"/>
  <c r="G74" i="1"/>
  <c r="E74" i="1"/>
  <c r="G71" i="1"/>
  <c r="E71" i="1"/>
  <c r="G69" i="1"/>
  <c r="E69" i="1"/>
  <c r="G64" i="1"/>
  <c r="E64" i="1"/>
  <c r="G61" i="1"/>
  <c r="E61" i="1"/>
  <c r="G58" i="1"/>
  <c r="E58" i="1"/>
  <c r="G55" i="1"/>
  <c r="E55" i="1"/>
  <c r="G52" i="1"/>
  <c r="E52" i="1"/>
  <c r="G49" i="1"/>
  <c r="E49" i="1"/>
  <c r="G46" i="1"/>
  <c r="E46" i="1"/>
  <c r="G43" i="1"/>
  <c r="E43" i="1"/>
  <c r="G40" i="1"/>
  <c r="E40" i="1"/>
  <c r="G37" i="1"/>
  <c r="E37" i="1"/>
  <c r="G34" i="1"/>
  <c r="E34" i="1"/>
  <c r="G32" i="1"/>
  <c r="E32" i="1"/>
  <c r="G30" i="1"/>
  <c r="E30" i="1"/>
  <c r="G28" i="1"/>
  <c r="E28" i="1"/>
  <c r="G23" i="1"/>
  <c r="E23" i="1"/>
  <c r="G20" i="1"/>
  <c r="E20" i="1"/>
  <c r="E85" i="1"/>
  <c r="D38" i="2"/>
  <c r="A98" i="6"/>
  <c r="D72" i="2"/>
  <c r="D26" i="2"/>
  <c r="A57" i="9"/>
  <c r="A44" i="5"/>
  <c r="E345" i="1"/>
  <c r="D52" i="2"/>
  <c r="E275" i="1"/>
  <c r="D48" i="2"/>
  <c r="E239" i="1"/>
  <c r="D45" i="2"/>
  <c r="E325" i="1"/>
  <c r="D51" i="2"/>
  <c r="E283" i="1"/>
  <c r="D49" i="2"/>
  <c r="E228" i="1"/>
  <c r="D44" i="2"/>
  <c r="E256" i="1"/>
  <c r="D46" i="2"/>
  <c r="E215" i="1"/>
  <c r="D43" i="2"/>
  <c r="E157" i="1"/>
  <c r="D41" i="2"/>
  <c r="E196" i="1"/>
  <c r="D42" i="2"/>
  <c r="E137" i="1"/>
  <c r="D40" i="2"/>
  <c r="E108" i="1"/>
  <c r="D39" i="2"/>
  <c r="A113" i="6"/>
  <c r="A119" i="6"/>
  <c r="A64" i="9"/>
  <c r="A71" i="9"/>
  <c r="A79" i="9"/>
  <c r="D53" i="2"/>
  <c r="D22" i="2"/>
  <c r="D30" i="2"/>
  <c r="A50" i="5"/>
  <c r="A128" i="6"/>
  <c r="A135" i="6"/>
  <c r="A86" i="9"/>
  <c r="A55" i="5"/>
  <c r="A143" i="6"/>
  <c r="D33" i="2"/>
  <c r="A93" i="9"/>
  <c r="A98" i="9"/>
  <c r="A59" i="5"/>
  <c r="A151" i="6"/>
  <c r="D31" i="2"/>
  <c r="D32" i="2"/>
  <c r="D34" i="2"/>
  <c r="A102" i="9"/>
  <c r="A108" i="9"/>
  <c r="A112" i="9"/>
  <c r="A118" i="9"/>
  <c r="A65" i="5"/>
  <c r="A158" i="6"/>
  <c r="A165" i="6"/>
  <c r="A71" i="5"/>
  <c r="A77" i="5"/>
  <c r="A83" i="5"/>
  <c r="A90" i="5"/>
  <c r="A96" i="5"/>
  <c r="A103" i="5"/>
  <c r="A109" i="5"/>
  <c r="A116" i="5"/>
  <c r="A122" i="5"/>
  <c r="A129" i="5"/>
  <c r="A136" i="5"/>
  <c r="A142" i="5"/>
  <c r="A148" i="5"/>
  <c r="A155" i="5"/>
  <c r="A161" i="5"/>
  <c r="A168" i="5"/>
  <c r="A174" i="5"/>
  <c r="A181" i="5"/>
  <c r="A187" i="5"/>
  <c r="A193" i="5"/>
  <c r="A197" i="5"/>
  <c r="A203" i="5"/>
  <c r="A209" i="5"/>
  <c r="A215" i="5"/>
  <c r="A221" i="5"/>
  <c r="A227" i="5"/>
  <c r="A233" i="5"/>
  <c r="A242" i="5"/>
  <c r="A248" i="5"/>
  <c r="A256" i="5"/>
  <c r="A262" i="5"/>
  <c r="A268" i="5"/>
  <c r="A278" i="5"/>
  <c r="A282" i="5"/>
  <c r="A288" i="5"/>
  <c r="A295" i="5"/>
  <c r="A303" i="5"/>
  <c r="A310" i="5"/>
  <c r="A317" i="5"/>
  <c r="A324" i="5"/>
  <c r="A329" i="5"/>
  <c r="A334" i="5"/>
  <c r="A338" i="5"/>
  <c r="A343" i="5"/>
  <c r="A347" i="5"/>
  <c r="A352" i="5"/>
  <c r="A357" i="5"/>
  <c r="A362" i="5"/>
  <c r="A368" i="5"/>
  <c r="A172" i="6"/>
  <c r="A179" i="6"/>
  <c r="A186" i="6"/>
  <c r="A191" i="6"/>
  <c r="A201" i="6"/>
  <c r="A208" i="6"/>
  <c r="A214" i="6"/>
  <c r="A220" i="6"/>
  <c r="A225" i="6"/>
  <c r="A230" i="6"/>
  <c r="A235" i="6"/>
  <c r="A241" i="6"/>
  <c r="A245" i="6"/>
  <c r="A249" i="6"/>
  <c r="A253" i="6"/>
  <c r="A257" i="6"/>
  <c r="A261" i="6"/>
  <c r="A267" i="6"/>
  <c r="A275" i="6"/>
  <c r="A287" i="6"/>
  <c r="A293" i="6"/>
  <c r="A299" i="6"/>
  <c r="A304" i="6"/>
  <c r="A312" i="6"/>
  <c r="A318" i="6"/>
  <c r="A324" i="6"/>
  <c r="A329" i="6"/>
  <c r="A336" i="6"/>
  <c r="A341" i="6"/>
  <c r="A346" i="6"/>
  <c r="A350" i="6"/>
  <c r="A354" i="6"/>
  <c r="A358" i="6"/>
  <c r="A364" i="6"/>
  <c r="A373" i="6"/>
  <c r="A401" i="6"/>
  <c r="A409" i="6"/>
  <c r="A413" i="6"/>
  <c r="A428" i="6"/>
  <c r="A436" i="6"/>
  <c r="A442" i="6"/>
  <c r="A449" i="6"/>
  <c r="A456" i="6"/>
  <c r="A463" i="6"/>
  <c r="A471" i="6"/>
  <c r="A479" i="6"/>
  <c r="A487" i="6"/>
  <c r="A494" i="6"/>
  <c r="A500" i="6"/>
  <c r="A505" i="6"/>
  <c r="A510" i="6"/>
  <c r="A515" i="6"/>
  <c r="A522" i="6"/>
  <c r="A528" i="6"/>
  <c r="A534" i="6"/>
  <c r="A538" i="6"/>
  <c r="A542" i="6"/>
  <c r="A548" i="6"/>
  <c r="A557" i="6"/>
  <c r="A566" i="6"/>
  <c r="A574" i="6"/>
  <c r="A581" i="6"/>
  <c r="A587" i="6"/>
  <c r="A594" i="6"/>
  <c r="A601" i="6"/>
  <c r="A607" i="6"/>
  <c r="A614" i="6"/>
  <c r="A621" i="6"/>
  <c r="A627" i="6"/>
  <c r="A633" i="6"/>
  <c r="A638" i="6"/>
  <c r="A643" i="6"/>
  <c r="A649" i="6"/>
  <c r="A655" i="6"/>
  <c r="A660" i="6"/>
  <c r="A665" i="6"/>
  <c r="A671" i="6"/>
  <c r="A675" i="6"/>
  <c r="A679" i="6"/>
  <c r="A683" i="6"/>
  <c r="A687" i="6"/>
  <c r="A693" i="6"/>
  <c r="A702" i="6"/>
  <c r="A713" i="6"/>
  <c r="A722" i="6"/>
  <c r="A728" i="6"/>
  <c r="A734" i="6"/>
  <c r="A737" i="6"/>
  <c r="A740" i="6"/>
  <c r="A746" i="6"/>
  <c r="A750" i="6"/>
  <c r="A756" i="6"/>
  <c r="A762" i="6"/>
  <c r="A768" i="6"/>
  <c r="A772" i="6"/>
  <c r="A776" i="6"/>
  <c r="A780" i="6"/>
  <c r="A787" i="6"/>
</calcChain>
</file>

<file path=xl/sharedStrings.xml><?xml version="1.0" encoding="utf-8"?>
<sst xmlns="http://schemas.openxmlformats.org/spreadsheetml/2006/main" count="2508" uniqueCount="1034">
  <si>
    <t>PONUDNIK:</t>
  </si>
  <si>
    <t>(naziv izvajalca)</t>
  </si>
  <si>
    <t>(naslov izvajalca)</t>
  </si>
  <si>
    <t>(datum ponudbe)</t>
  </si>
  <si>
    <t>(številka ponudbe)</t>
  </si>
  <si>
    <t xml:space="preserve">NAROČNIK:   </t>
  </si>
  <si>
    <t>ELEKTRO Primorska d.d., DE Koper</t>
  </si>
  <si>
    <t>Ulica 15. maja 15, 6000 Koper</t>
  </si>
  <si>
    <t>OBJEKT:</t>
  </si>
  <si>
    <r>
      <t xml:space="preserve">REKONSTRUKCIJA SERVISNE HALE                                     V ULICI 15. MAJA 15 V KOPRU                            </t>
    </r>
    <r>
      <rPr>
        <b/>
        <u/>
        <sz val="18"/>
        <color indexed="8"/>
        <rFont val="Times New Roman"/>
        <family val="1"/>
        <charset val="238"/>
      </rPr>
      <t>1. FAZA</t>
    </r>
  </si>
  <si>
    <t xml:space="preserve"> </t>
  </si>
  <si>
    <t>A.</t>
  </si>
  <si>
    <t>GRADBENO - OBRTNIŠKA DELA:</t>
  </si>
  <si>
    <t>€</t>
  </si>
  <si>
    <t>B.</t>
  </si>
  <si>
    <t>ELEKTRO INSTALACIJE IN OPREMA</t>
  </si>
  <si>
    <t>C.</t>
  </si>
  <si>
    <t>STROJNE INSTALACIJE IN OPREMA</t>
  </si>
  <si>
    <t>D.</t>
  </si>
  <si>
    <t>NEPREDVIDENA DELA</t>
  </si>
  <si>
    <t>SKUPAJ brez DDV:</t>
  </si>
  <si>
    <t>POPUST:</t>
  </si>
  <si>
    <t>SKUPAJ S POPUSTOM brez DDV:</t>
  </si>
  <si>
    <t>DDV 22,0%</t>
  </si>
  <si>
    <t>SKUPAJ z DDV:</t>
  </si>
  <si>
    <t>00 I. FAZA</t>
  </si>
  <si>
    <t>00 00  RUŠITVENA DELA in PREDDELA</t>
  </si>
  <si>
    <t>00 01  ZEMELJSKA DELA</t>
  </si>
  <si>
    <t>00 02  BETONERSKA DELA</t>
  </si>
  <si>
    <t>00 03  TESARSKA DELA</t>
  </si>
  <si>
    <t>00 04  ZIDARSKA DELA</t>
  </si>
  <si>
    <t>00 05  NOTRANJI OMETI</t>
  </si>
  <si>
    <t>00 06  FASADERSKA DELA znotraj objekta</t>
  </si>
  <si>
    <t>00 07  FASADERSKA DELA zunaj</t>
  </si>
  <si>
    <t>00 08  TALNE OBLOGE</t>
  </si>
  <si>
    <t>00 09  TLAKARSKA DELA</t>
  </si>
  <si>
    <t>00 10  SLIKOPLESKARSKA DELA</t>
  </si>
  <si>
    <t>00 11  MAVČNOKARTONSKA DELA</t>
  </si>
  <si>
    <t>00 12  KLJUČAVNIČARSKA DELA</t>
  </si>
  <si>
    <t>00 13  STAVBNO POHIŠTVO</t>
  </si>
  <si>
    <t>00 14  KANALIZACIJSKA DELA</t>
  </si>
  <si>
    <t>I. FAZA SKUPAJ:</t>
  </si>
  <si>
    <t>I. FAZA</t>
  </si>
  <si>
    <t>SVETILNA TELESA</t>
  </si>
  <si>
    <t>VODOVNI MATERIAL</t>
  </si>
  <si>
    <t>STIKALNI BLOKI</t>
  </si>
  <si>
    <t>SISTEM ZAŠČITE PRED DELOVANJEM STRELE</t>
  </si>
  <si>
    <t>GENERIČNI SISTEM OŽIČENJA</t>
  </si>
  <si>
    <t>JAVLJANJE POŽARA</t>
  </si>
  <si>
    <t>IZDELAVA PID-a</t>
  </si>
  <si>
    <t>NOTRANJI VODOVOD</t>
  </si>
  <si>
    <t>OGREVANJE IN HLAJENJE (brez TČ)</t>
  </si>
  <si>
    <t>VENTILACIJA 1. FAZA - KLIMAT Z1.KN1</t>
  </si>
  <si>
    <t>I. F A Z A</t>
  </si>
  <si>
    <t>številka</t>
  </si>
  <si>
    <t>Opis</t>
  </si>
  <si>
    <t>količina</t>
  </si>
  <si>
    <t>cena/enota</t>
  </si>
  <si>
    <t>cena</t>
  </si>
  <si>
    <r>
      <t xml:space="preserve"> </t>
    </r>
    <r>
      <rPr>
        <b/>
        <sz val="11"/>
        <color theme="1"/>
        <rFont val="Times New Roman"/>
        <family val="1"/>
        <charset val="238"/>
      </rPr>
      <t xml:space="preserve">00 00 </t>
    </r>
  </si>
  <si>
    <t>RUŠITVENA DELA in PREDDELA</t>
  </si>
  <si>
    <t xml:space="preserve">OPOMBA! Pri rušitvenih delih je v ceni potrebno upoštevati začasno skladiščenje materiala, sortiranje, nakladanje na prevozno sredstvo ter odvoz na stalno deponijo z vplačilom ekološke takse. Pri obračunu je potrebno priložiti dokumentacijo o skladiščenju materiala . Pri vseh rušitvah je potrebno v ceni upoštevati delovne odre lestve zaščite ipd.. Dodatna dela za dostope in zaščite se pri obračunu ne obračunavajo posebej. </t>
  </si>
  <si>
    <t>00 00 000</t>
  </si>
  <si>
    <t>Dobava materiala in priprava gradbišča in gradbiščne deponije komplet z ureditvijo gradbiščnega priklopša za vodo in elektriko vključno z postavitvijo vseh opozorilnih tabel ter varovanje gradbišča v času gradnje</t>
  </si>
  <si>
    <t xml:space="preserve">kom       </t>
  </si>
  <si>
    <t>00 00 001</t>
  </si>
  <si>
    <t>Naprava varnostnega načrta komplet z koordinacijo del</t>
  </si>
  <si>
    <t>00 00 002</t>
  </si>
  <si>
    <t>Dobava in izdelava PID projektov za gradbena dela ter sestava dokumentacije za pridobitev uporabnega dovoljenja</t>
  </si>
  <si>
    <t>00 00 003</t>
  </si>
  <si>
    <t>Demontaža oken in vrat v kovinski leseni ali alu izvedbi do 4m2/kom vključno z podkonstrukcijami oz. slepimi podboji z odvozom na stalno deponijo z vplačilom ekološke takse</t>
  </si>
  <si>
    <t>00 00 004</t>
  </si>
  <si>
    <t>Demontaža kopelit zasteklitvene stene vključno z kovinskimi okvirji. V ceni je upoštevati demontažo, zaščito, sortiranje ter odvoz na stalno deponijo z vplačilom ekološke tekse</t>
  </si>
  <si>
    <t xml:space="preserve">m2        </t>
  </si>
  <si>
    <t>00 00 005</t>
  </si>
  <si>
    <t xml:space="preserve">Demontaža sanitarnih elementov in priključnih cevi vključno z odklopom dovoda vode in odtoka s sortiranjem materialov ter z odvozom na stalno deponijo z vplačilom ekološke takse </t>
  </si>
  <si>
    <t>a)</t>
  </si>
  <si>
    <t>umivalnik</t>
  </si>
  <si>
    <t>b)</t>
  </si>
  <si>
    <t>ogledalo</t>
  </si>
  <si>
    <t>c)</t>
  </si>
  <si>
    <t>wc školjka z izplakovalnim kotličkom</t>
  </si>
  <si>
    <t>d)</t>
  </si>
  <si>
    <t>tuš kad</t>
  </si>
  <si>
    <t>00 00 006</t>
  </si>
  <si>
    <t>Demontaža dotrajanega prezračevalnega kanala na stropu dolžina cca 6,5m preseka 50x50 iz pocinkane pločevine komplet z sortiranje materialov ter z odvozom nadeponijo z vplačilom ekološke takse</t>
  </si>
  <si>
    <t xml:space="preserve">kpl       </t>
  </si>
  <si>
    <t>00 00 007</t>
  </si>
  <si>
    <t>Demontaža notranjega spuščenega stropa iz pločevine na podkonstrukciji  vključno z sortiranjem materialov in odvozom na deponijo. V ceni je všteti tudi pomični delovni oder</t>
  </si>
  <si>
    <t>00 00 008</t>
  </si>
  <si>
    <t>Ročno deloma strojno rušenje notranjih opečnih sten deb. 10-20cm vključno z obojestranskim ometom ter oblogo (na določenih predelih). v ceno je zajeti sortiranje in odvoz materiala na stalno deponijo z vplačilom ekološke takse</t>
  </si>
  <si>
    <t xml:space="preserve">m3        </t>
  </si>
  <si>
    <t>00 00 009</t>
  </si>
  <si>
    <t>Ročno rušenje stenske keramike z odvozom materiala na stalno deponijo z vplačilom ekološke takse</t>
  </si>
  <si>
    <t>00 00 010</t>
  </si>
  <si>
    <t>Strojno deloma ročno rušenje cem. tlakov vključno z oblogo, toplotno izolacijo in hidroizolacijo. V ceni je upoštevati tudi sortiranje materialov ter odvoz na stalno deponijo z vplačilom ekološke takse</t>
  </si>
  <si>
    <t>00 00 011</t>
  </si>
  <si>
    <t>Demontaža pregradne stene sestavljene in kovinskih profilov cca 4x4 cm in pletene mreže. v ceni je upoštevati razrez na manjše kose, sortiranje materialov ter odvoz na stalno deponijo z vplačilom ekološke takse</t>
  </si>
  <si>
    <t>00 00 012</t>
  </si>
  <si>
    <t>Demontaža notranje betonske police  preseka cca 25x10 vključno z zuanjo pločevinasto r.š. do 45cm. V ceni je upoštevati sortiranje materialov ter odvoz na stalno deponijo</t>
  </si>
  <si>
    <t xml:space="preserve">m1        </t>
  </si>
  <si>
    <t>00 00 013</t>
  </si>
  <si>
    <t>Strojni izkop z manjšim bagrom 2,5 t v zemljini III.- IV. ktg. z direktnim nakladanjem na transportno sredstvo ter z odvozom na deponijo z vplačilom ekološke takse</t>
  </si>
  <si>
    <t>00 00 014</t>
  </si>
  <si>
    <t>Lahki pomični delovni oder za potrebe raznih demontaž manjših elementov, rušenja, krpanja ipd.. Prizna se največ 1x tlorisna površina</t>
  </si>
  <si>
    <t>00 00 015</t>
  </si>
  <si>
    <t>Ročno rušenje armiranobetonskih konstrukcij z odvozom na stalno deponijo z vplačilom ekološke takse. ocena</t>
  </si>
  <si>
    <t>00 00 016</t>
  </si>
  <si>
    <t>Režijsko delo po predhodnem dogovoru z nadzornim organom</t>
  </si>
  <si>
    <t>PK delavec</t>
  </si>
  <si>
    <t xml:space="preserve">ur        </t>
  </si>
  <si>
    <t>KV delavec</t>
  </si>
  <si>
    <t>00 00 017</t>
  </si>
  <si>
    <t xml:space="preserve">Demontaža alu vrat v sanitarijah skladiščenje za kasnejšo montažo. Izvajalec lahko vrata tudi pusti montirana če smatra da jih je lažje zaščititi pred poškodbami med delom. V kolikor se vrata demontirajo je v ceno podati tudi ponovno montažo </t>
  </si>
  <si>
    <t>00 00 018</t>
  </si>
  <si>
    <t>Ročno rušenje šlicev za razne instalacije</t>
  </si>
  <si>
    <t>šlic 10x5</t>
  </si>
  <si>
    <t>šlic 5x5</t>
  </si>
  <si>
    <t>šlic 10x15</t>
  </si>
  <si>
    <t>SKUPAJ:00 00  RUŠITVENA DELA</t>
  </si>
  <si>
    <r>
      <t xml:space="preserve"> </t>
    </r>
    <r>
      <rPr>
        <b/>
        <sz val="11"/>
        <color theme="1"/>
        <rFont val="Times New Roman"/>
        <family val="1"/>
        <charset val="238"/>
      </rPr>
      <t xml:space="preserve">00 01 </t>
    </r>
  </si>
  <si>
    <t>ZEMELJSKA DELA</t>
  </si>
  <si>
    <t>00 01 000</t>
  </si>
  <si>
    <t>Strojni izkop IV.-V. KTG količine do 200 m3 z nakladanjem na transportno sredstvo oz. odlaganjem v bližini izkopa za kasnejši zasip</t>
  </si>
  <si>
    <t>00 01 001</t>
  </si>
  <si>
    <t xml:space="preserve">Odvoz odvečnega materiala na trajno deponijo z vplačilom ekološke takse. Odvoz do 20km </t>
  </si>
  <si>
    <t>00 01 002</t>
  </si>
  <si>
    <t>Planiranje dna gradbene jame s točnostjo 2,00 cm, povprečnim izkopom cca 0,05 m3/m2 vključno z strojnim valjanjem in nakladanjem ter odvozom izkopanega materiala na gradbiščno deponijo</t>
  </si>
  <si>
    <t>00 01 003</t>
  </si>
  <si>
    <t xml:space="preserve">Dobava in razstiranje gramoznega tampona v debelini 10,00 cm vključno s strojnim valjanjem in komprimiranjem do modula stisljivosti min 60 Mpa do kote podložnega betona. V ceni upoštevati tudi merjenje komprimiranja ter poročilo o tem. </t>
  </si>
  <si>
    <t>00 01 004</t>
  </si>
  <si>
    <t>Strojno zasipanje  med temelji z prebranim  materialom pridobljenim od izkopa, vključno s komprimiranjem v plasteh maks. debeline 20,00 cm do zbitosti E 60Mpa in transportom materiala. V ceni upoštevati tudi merjenje komprimiranja ter poročilo o tem.</t>
  </si>
  <si>
    <t>00 01 005</t>
  </si>
  <si>
    <t xml:space="preserve">Ročni izkop v zemljini III.-IV: ktg. z nakladanjem na prevozno sredstvo in odvozom na gradbiščno deponijo  s plačilom komunalnih taks. </t>
  </si>
  <si>
    <t>SKUPAJ:00 01  ZEMELJSKA DELA</t>
  </si>
  <si>
    <r>
      <t xml:space="preserve"> </t>
    </r>
    <r>
      <rPr>
        <b/>
        <sz val="11"/>
        <color theme="1"/>
        <rFont val="Times New Roman"/>
        <family val="1"/>
        <charset val="238"/>
      </rPr>
      <t xml:space="preserve">00 02 </t>
    </r>
  </si>
  <si>
    <t>BETONERSKA DELA</t>
  </si>
  <si>
    <t>00 02 000</t>
  </si>
  <si>
    <t>Dobava in strojno vgrajevanje podložnega in stabilizacijskega betona  C 20/25, debeline 10 cm pod in med pasovne temelje, preseka konstrukcije do 0,12 m3/m2 vključno z vsemi transporti in pomožnimi deli.</t>
  </si>
  <si>
    <t>00 02 001</t>
  </si>
  <si>
    <t>Dobava in strojno vgrajevanje betona C25/30 preseka konstrukcije nad 0,30 m3/m2 v armiranobetonske temelje in temeljne grede</t>
  </si>
  <si>
    <t>00 02 002</t>
  </si>
  <si>
    <t>Dobava in vgradnja betona C25/30 v ab vertikalne vezi  komplet z vsemi prenosi in transporti do mesta vgradnje</t>
  </si>
  <si>
    <t>00 02 003</t>
  </si>
  <si>
    <t>Dobava in vgradnja betona C25/30 v ab horizontalne  vezi  komplet z vsemi prenosi in transporti do mesta vgradnje</t>
  </si>
  <si>
    <t>00 02 004</t>
  </si>
  <si>
    <t>Dobava in vgradnja betona C25/30 v ab konstrukcije malih prerezov komplet z vsemi prenosi in transporti do mesta vgradnje. ocena</t>
  </si>
  <si>
    <t>00 02 005</t>
  </si>
  <si>
    <t>Dobava, ravnanje, čiščenje, sekanje in polaganje ter vezanje srednje komplicirane rebraste armature RA 400/500 premera do fi12 mm - poraba po dejanski porabi</t>
  </si>
  <si>
    <t xml:space="preserve">kg        </t>
  </si>
  <si>
    <t>00 02 006</t>
  </si>
  <si>
    <t>Dobava, ravnanje, čiščenje, sekanje in polaganje ter vezanje srednje komplicirane rebraste armature RA 400/500 premera nad fi 12 mm - obračun po dej. porabi.</t>
  </si>
  <si>
    <t>00 02 007</t>
  </si>
  <si>
    <t>Isto kot postavka zgoraj le armaturne mreže</t>
  </si>
  <si>
    <t>SKUPAJ:00 02  BETONERSKA DELA</t>
  </si>
  <si>
    <r>
      <t xml:space="preserve"> </t>
    </r>
    <r>
      <rPr>
        <b/>
        <sz val="11"/>
        <color theme="1"/>
        <rFont val="Times New Roman"/>
        <family val="1"/>
        <charset val="238"/>
      </rPr>
      <t xml:space="preserve">00 03 </t>
    </r>
  </si>
  <si>
    <t>TESARSKA DELA</t>
  </si>
  <si>
    <t>00 03 000</t>
  </si>
  <si>
    <t>Dobava materiala in izdelava dvostranskega ravnega opaža za pasovne temelje in temeljne nastavke, z lesenim opažem vključno z opaženjem razopaženjem, čiščenjem ter sortiranjem materiala (nevidni beton)</t>
  </si>
  <si>
    <t>00 03 001</t>
  </si>
  <si>
    <t>Dobava materiala in naprava ab vertikalnih vezi komplet z podpiranjem do višine 2m z razopažanjem, sortiranjem ter čiščenjem opaža</t>
  </si>
  <si>
    <t>00 03 002</t>
  </si>
  <si>
    <t>Dobava materiala in naprava ab horizontalnih vezi  komplet z podpiranjem do višine 2m z razopažanjem, sortiranjem ter čiščenjem opaža</t>
  </si>
  <si>
    <t>00 03 003</t>
  </si>
  <si>
    <t>Dobava materiala, montaža in demontaža po končanih delih lahkih kovinskih ali lesenih, odrov višine do 2,00 m, naprava podstavka z obračunom amortizacije, in prevozom do mesta vgradnje (Obračuna se največ 1x tlorisna površina)</t>
  </si>
  <si>
    <t>00 03 004</t>
  </si>
  <si>
    <t>Dobava materiala in naprava ab preklad komplet z podpiranjem do višine 2m z razopažanjem, sortiranjem ter čiščenjem opaža</t>
  </si>
  <si>
    <t>SKUPAJ:00 03  TESARSKA DELA</t>
  </si>
  <si>
    <r>
      <t xml:space="preserve"> </t>
    </r>
    <r>
      <rPr>
        <b/>
        <sz val="11"/>
        <color theme="1"/>
        <rFont val="Times New Roman"/>
        <family val="1"/>
        <charset val="238"/>
      </rPr>
      <t xml:space="preserve">00 04 </t>
    </r>
  </si>
  <si>
    <t>ZIDARSKA DELA</t>
  </si>
  <si>
    <t>00 04 000</t>
  </si>
  <si>
    <t>Dobava materiala in izdelava horizontalne hidroizolacije zidov in talne plošče kot npr. z izotekt  fragmat tim V4 varilnimi trakovi,s predhodnim hladnim premazom na zaključni cementni prevleki in izdelavo varjenih preklopov. Opomba: v ceno všteti tudi stičenje stare HI z novo.</t>
  </si>
  <si>
    <t>00 04 001</t>
  </si>
  <si>
    <t xml:space="preserve">Dobava materiala in vgradnja sidernih palic fi 12mm L= 50cm komplet z hilti maso ali ekvivalento. </t>
  </si>
  <si>
    <t>00 04 002</t>
  </si>
  <si>
    <t>Dobava in zidanje nosilnih opečnih sten z opečnim modularcem deb. 20-30  cm v malti A:C:M 1:3:9 komplet z vsemi prenosi in transporti do mesta vgradnje</t>
  </si>
  <si>
    <t>00 04 003</t>
  </si>
  <si>
    <t>Dobava in zidanje predelnih sten opečnih zidakov debeline 15 cm v malti A:C:M 1:3:9 komplet z vsemi prenosi intransporti do mesta vgradnje</t>
  </si>
  <si>
    <t>00 04 004</t>
  </si>
  <si>
    <t>Dobava in vgradnja montažnih preklad d= 12cm L 120cm</t>
  </si>
  <si>
    <t>00 04 005</t>
  </si>
  <si>
    <t>Dobava materiala in izvedba raznih manjših izravnav z cementno malto . ocena</t>
  </si>
  <si>
    <t>00 04 006</t>
  </si>
  <si>
    <t>Dobava materiala in pozidava nad okenskimi prekladami z ytongom deb. 25cm komplet z vgradnja armaturne palice fi 12mm v predhodno zarezan utor v ytong zidaku komplet z veznim materialom. armaturna palica  se privari na vertiaklne stebre</t>
  </si>
  <si>
    <t>00 04 007</t>
  </si>
  <si>
    <t>Režija zidarsko delo po predhodenem dogovoru z nadzornim organom</t>
  </si>
  <si>
    <t>00 04 008</t>
  </si>
  <si>
    <t>Zidarsko grobo čiščenje objekta</t>
  </si>
  <si>
    <t>00 04 009</t>
  </si>
  <si>
    <t>Zidarsko popravilo tlaka (anuliranje obst. Praga) na prehodu iz hale v upravo v sestavi: rušenje betonskega tlaka v deb. 15 cm in odvozom na deponijo, vgradnja armaturne mreže Q226 vgradnja betona MB30  z izravnavo in kvarčnim posipom</t>
  </si>
  <si>
    <t>SKUPAJ:00 04  ZIDARSKA DELA</t>
  </si>
  <si>
    <r>
      <t xml:space="preserve"> </t>
    </r>
    <r>
      <rPr>
        <b/>
        <sz val="11"/>
        <color theme="1"/>
        <rFont val="Times New Roman"/>
        <family val="1"/>
        <charset val="238"/>
      </rPr>
      <t xml:space="preserve">00 05 </t>
    </r>
  </si>
  <si>
    <t>NOTRANJI OMETI</t>
  </si>
  <si>
    <t>OPOMBA! V ceni je upoštevati lahke pomične odre, zakrpanje manjših lukenj izravnava in prilagoditev linij ometov z obstoječimi. V ceni je potrebno upoštevati tudi vogalnike.</t>
  </si>
  <si>
    <t>00 05 000</t>
  </si>
  <si>
    <t>Dobava materiala in izvedba notranjih grobih ter finih zaribanih apnenocementnih ometov vključno z ojačitvami na vogalih z pvc ali pocinkanim vogalnikom</t>
  </si>
  <si>
    <t>00 05 001</t>
  </si>
  <si>
    <t>Dobava materiala in izravnava podlage na mestih odstranjene steneske keramike z lepilno maso ali cem. malto</t>
  </si>
  <si>
    <t>00 05 002</t>
  </si>
  <si>
    <t>Dobava materiala in premaz stene z primerjem za oprijem lepilne mase na obstoječ zid, nanos lepilne mase, vtiskanje armirne mrežice, ponovni  nanos lepilne mase ter zaribanje v gladko obliko. Lepilna masa in armirna mrežica kot npr. FASA BORTOLO ali ekvivalentno</t>
  </si>
  <si>
    <t>00 05 003</t>
  </si>
  <si>
    <t>Krpanje z grobo cem. malto. ocena</t>
  </si>
  <si>
    <t>SKUPAJ:00 05  NOTRANJI OMETI</t>
  </si>
  <si>
    <r>
      <t xml:space="preserve"> </t>
    </r>
    <r>
      <rPr>
        <b/>
        <sz val="11"/>
        <color theme="1"/>
        <rFont val="Times New Roman"/>
        <family val="1"/>
        <charset val="238"/>
      </rPr>
      <t xml:space="preserve">00 06 </t>
    </r>
  </si>
  <si>
    <t>FASADERSKA DELA znotraj objekta</t>
  </si>
  <si>
    <t>OPOMBA! Pri vseh fasaderskih delih je potrebno v ceni upoštevati tudi dobavo in vgradnjo vseh vogalnikov.</t>
  </si>
  <si>
    <t>00 06 000</t>
  </si>
  <si>
    <t>Dobava materiala in naprava fasadne obloge iz EPS fasadnega styroporja deb. 10 cm, vgradnja sider po navodilu dobavitelja, nanos lepilne mase, vtiskanje armirne mrežice vključno z vsemi vogalniki, ponovni nanos lepilne mase, premaz z emulzijo ter nanos zaključnega slikatnega ometa. v ceni je upoštevati tudi fadani oder</t>
  </si>
  <si>
    <t>00 06 001</t>
  </si>
  <si>
    <t>Doplačilo za xps toplotno izolacijo na predelu cokla v deb. 10cm</t>
  </si>
  <si>
    <t>SKUPAJ:00 06  FASADERSKA DELA znotraj objekta</t>
  </si>
  <si>
    <r>
      <t xml:space="preserve"> </t>
    </r>
    <r>
      <rPr>
        <b/>
        <sz val="11"/>
        <color theme="1"/>
        <rFont val="Times New Roman"/>
        <family val="1"/>
        <charset val="238"/>
      </rPr>
      <t xml:space="preserve">00 07 </t>
    </r>
  </si>
  <si>
    <t>FASADERSKA DELA zunaj</t>
  </si>
  <si>
    <t>00 07 000</t>
  </si>
  <si>
    <t>Dobava materiala in naprava fasadne obloge iz trde kamene volne deb. 12 cm, vgradnja sider po navodilu dobavitelja, nanos lepilne mase, vtiskanje armirne mrežice vključno z vsemi vogalniki, ponovni nanos lepilne mase, premaz z emulzijo ter nanos zaključnega silikonskega ometa. v ceni je upoštevati tudi fadani oder</t>
  </si>
  <si>
    <t>00 07 001</t>
  </si>
  <si>
    <t>Doplačilo za xps toplotno izolacijo na predelu cokla v deb. 12 cm</t>
  </si>
  <si>
    <t>SKUPAJ:00 07  FASADERSKA DELA zunaj</t>
  </si>
  <si>
    <r>
      <t xml:space="preserve"> </t>
    </r>
    <r>
      <rPr>
        <b/>
        <sz val="11"/>
        <color theme="1"/>
        <rFont val="Times New Roman"/>
        <family val="1"/>
        <charset val="238"/>
      </rPr>
      <t xml:space="preserve">00 08 </t>
    </r>
  </si>
  <si>
    <t>TALNE OBLOGE</t>
  </si>
  <si>
    <t>00 08 000</t>
  </si>
  <si>
    <t>Dobava materiala in vgradnja keramičnih ploščic granitogrez dim . Max 20x20 na vertikalne stene v sanitarijah komplet z kvalitetnim veznim materialom in pvc vogalnimi zaključki po izboru arhitekta. Nabavna cena keramike je ca. 20 eur/m2.</t>
  </si>
  <si>
    <t>00 08 001</t>
  </si>
  <si>
    <t xml:space="preserve">Dobava materiala in vgradnja talne granitogrez dim. 20x60 ali podobne mere  nedrsne keramike R11 na kvalitetno lepilno in fugirno maso po izboru arhitekta. Nabavana cena keramike je ca. 25 eur/m2 </t>
  </si>
  <si>
    <t>00 08 002</t>
  </si>
  <si>
    <t>Dobava materiala in vgradnja gumirane rasterske obloge dim 50/50 cm po izboru arhitekta kompet z pripravopodlage ter lepljenjem na kavalitetno lepilnoo maso vključno z pvc obstensko obrobo višine do 8cm. Guma je cenovnega razreda ca. 25 eur/m2</t>
  </si>
  <si>
    <t>00 08 003</t>
  </si>
  <si>
    <t>Dobava materiala in naprava industrijskega betonskega tlaka kot npr. Kvarz posip v skupni debelini 10cm z predhodnim polaganjem toplotne izolacije xps 10cm. Predvideti je armiranje z mrežo Q189, napravo dilatacij z fugiranjem stikov z trajnoelastičnim kitom.</t>
  </si>
  <si>
    <t>SKUPAJ:00 08  TALNE OBLOGE</t>
  </si>
  <si>
    <r>
      <t xml:space="preserve"> </t>
    </r>
    <r>
      <rPr>
        <b/>
        <sz val="11"/>
        <color theme="1"/>
        <rFont val="Times New Roman"/>
        <family val="1"/>
        <charset val="238"/>
      </rPr>
      <t xml:space="preserve">00 09 </t>
    </r>
  </si>
  <si>
    <t>TLAKARSKA DELA</t>
  </si>
  <si>
    <t>00 09 000</t>
  </si>
  <si>
    <t>Dobava materiala in naprava cem. estriha v naslednji sestavi: XPS toplotna izolacija deb. 12 cm, 1x pvc folija, obstenski dilatacijski trak, cem. mikroarmiran in armiran estrih z mrežo Q139 deb. 10-12cm</t>
  </si>
  <si>
    <t>SKUPAJ:00 09  TLAKARSKA DELA</t>
  </si>
  <si>
    <r>
      <t xml:space="preserve"> </t>
    </r>
    <r>
      <rPr>
        <b/>
        <sz val="11"/>
        <color theme="1"/>
        <rFont val="Times New Roman"/>
        <family val="1"/>
        <charset val="238"/>
      </rPr>
      <t xml:space="preserve">00 10 </t>
    </r>
  </si>
  <si>
    <t>SLIKOPLESKARSKA DELA</t>
  </si>
  <si>
    <t>00 10 000</t>
  </si>
  <si>
    <t>Dobava materiala in slikanje finoometanih in mavčnih sten z notranjo Jupol barvo 3x. V ceni upoštevati tudi zaščito z pvc folijami in delovni pomični odri.</t>
  </si>
  <si>
    <t>00 10 001</t>
  </si>
  <si>
    <t>Dobava materiala in miniziranje raznih kovinskih izdelkov 1x z 2x zaključno barvo v tonu. ocena</t>
  </si>
  <si>
    <t>SKUPAJ:00 10  SLIKOPLESKARSKA DELA</t>
  </si>
  <si>
    <r>
      <t xml:space="preserve"> </t>
    </r>
    <r>
      <rPr>
        <b/>
        <sz val="11"/>
        <color theme="1"/>
        <rFont val="Times New Roman"/>
        <family val="1"/>
        <charset val="238"/>
      </rPr>
      <t>00 11</t>
    </r>
  </si>
  <si>
    <t>MAVČNOKARTONSKA DELA</t>
  </si>
  <si>
    <t>00 11 000</t>
  </si>
  <si>
    <t>Dobava materiala in naprava ravnega rasterskega  armstrong stropa v rastru 60/60 cm komplet z  Fe podkonstrukcijo za večje razpone po sistemu ki ga predpiše dobavitel Knauf ali ekvivalentno. Armstrog se upošteva srednji cenovni razred. V ceni je upoštevati tudi toplotno izolacijo tervol deb. 20cm v pvc paketih ali podobno ki ustreza takšni sestavi stropa</t>
  </si>
  <si>
    <t>m2</t>
  </si>
  <si>
    <t>SKUPAJ:00 11  MAVČNOKARTONSKA DELA</t>
  </si>
  <si>
    <r>
      <t xml:space="preserve"> </t>
    </r>
    <r>
      <rPr>
        <b/>
        <sz val="11"/>
        <color theme="1"/>
        <rFont val="Times New Roman"/>
        <family val="1"/>
        <charset val="238"/>
      </rPr>
      <t xml:space="preserve">00 12 </t>
    </r>
  </si>
  <si>
    <t>KLJUČAVNIČARSKA DELA</t>
  </si>
  <si>
    <t>00 12 000</t>
  </si>
  <si>
    <t>Dobava materiala in vgradnja kovinskega L 200x200x16mm profila s stojko 100/2100/5 mm kot preklada za okno komplet z miniziranjem 2x ter bočnim sidranjem na nosilno konstrukcijo.</t>
  </si>
  <si>
    <t>kom</t>
  </si>
  <si>
    <t>SKUPAJ:00 12  KLJUČAVNIČARSKA DELA</t>
  </si>
  <si>
    <r>
      <t xml:space="preserve"> </t>
    </r>
    <r>
      <rPr>
        <b/>
        <sz val="11"/>
        <color theme="1"/>
        <rFont val="Times New Roman"/>
        <family val="1"/>
        <charset val="238"/>
      </rPr>
      <t xml:space="preserve">00 13 </t>
    </r>
  </si>
  <si>
    <t>STAVBNO POHIŠTVO</t>
  </si>
  <si>
    <t>OPOMBA: za izdelavo vseh obrtniških izdelkov obvezno glej sheme izdelkov v načrtu arhitekture.</t>
  </si>
  <si>
    <t>00 13 000</t>
  </si>
  <si>
    <r>
      <rPr>
        <b/>
        <sz val="9"/>
        <color theme="1"/>
        <rFont val="Times New Roman"/>
        <family val="1"/>
        <charset val="238"/>
      </rPr>
      <t xml:space="preserve"> V1.3</t>
    </r>
    <r>
      <rPr>
        <sz val="9"/>
        <color theme="1"/>
        <rFont val="Times New Roman"/>
        <family val="1"/>
        <charset val="238"/>
      </rPr>
      <t xml:space="preserve"> 100/210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Vrata so suhomontažne izvedbe. Vrata vgrajena v zidano steno. Tip in barva laminata,- glej opis v shemi.</t>
    </r>
  </si>
  <si>
    <t>00 13 001</t>
  </si>
  <si>
    <r>
      <t xml:space="preserve"> </t>
    </r>
    <r>
      <rPr>
        <b/>
        <sz val="9"/>
        <color theme="1"/>
        <rFont val="Times New Roman"/>
        <family val="1"/>
        <charset val="238"/>
      </rPr>
      <t>V2.2</t>
    </r>
    <r>
      <rPr>
        <sz val="9"/>
        <color theme="1"/>
        <rFont val="Times New Roman"/>
        <family val="1"/>
        <charset val="238"/>
      </rPr>
      <t xml:space="preserve"> 160/210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Vrata so suhomontažne izvedbe. Vrata vgrajena v zidano steno. Tip in barva laminata, barva podboja ter tip kljuke glej opis v shemi. Vrata so simetrična krila spodaj do 1m obita z zaščitno alu  pločevino obojestransko</t>
    </r>
  </si>
  <si>
    <t>00 13 002</t>
  </si>
  <si>
    <r>
      <rPr>
        <b/>
        <sz val="9"/>
        <color theme="1"/>
        <rFont val="Times New Roman"/>
        <family val="1"/>
        <charset val="238"/>
      </rPr>
      <t>PS4</t>
    </r>
    <r>
      <rPr>
        <sz val="9"/>
        <color theme="1"/>
        <rFont val="Times New Roman"/>
        <family val="1"/>
        <charset val="238"/>
      </rPr>
      <t xml:space="preserve"> Alu predelna stena 435/220. Alu ločilna stena je izdelana iz standard profilov in alu polnil zgoraj vpeta v Fe nosilec 120/60/3mm ki je bočno sidran v nosilne opečne stene, spodaj v tlak. drsni krili sta obešeni na vodilo drsnih vrat zgoraj in spodaj fiksirani s točkovnimi vodili in opremljeni z poglobljenimi ročaji in cilindrično ključavnico za drsna vrata</t>
    </r>
  </si>
  <si>
    <t>00 13 003</t>
  </si>
  <si>
    <r>
      <rPr>
        <b/>
        <sz val="9"/>
        <color theme="1"/>
        <rFont val="Times New Roman"/>
        <family val="1"/>
        <charset val="238"/>
      </rPr>
      <t>PS2</t>
    </r>
    <r>
      <rPr>
        <sz val="9"/>
        <color theme="1"/>
        <rFont val="Times New Roman"/>
        <family val="1"/>
        <charset val="238"/>
      </rPr>
      <t xml:space="preserve"> Sanitarna predelna stena 150/200. sanitarna stena je izdelana iz standard alu profilov in alu polnil. Stena je opremljena t alu tečaji, krožnim zunanjim ročajem in notranjim  zaklepom za WC kabine z označbo zasedenosti. Stena je sidrana v bočne zidove in spodaj fiksirana v tlak zdistančno tipsko inox nožico. Barva alu stene RAL 9003 </t>
    </r>
  </si>
  <si>
    <t>00 13 004</t>
  </si>
  <si>
    <r>
      <rPr>
        <b/>
        <sz val="9"/>
        <color theme="1"/>
        <rFont val="Times New Roman"/>
        <family val="1"/>
        <charset val="238"/>
      </rPr>
      <t>Z1.4</t>
    </r>
    <r>
      <rPr>
        <sz val="9"/>
        <color theme="1"/>
        <rFont val="Times New Roman"/>
        <family val="1"/>
        <charset val="238"/>
      </rPr>
      <t>. Alu zasteklitev z vrati dim. 374/209(99/210+275/210). Alu zasteklitev je izdelek specjaliziranega proizvajalca tovrstnih izdelkov iz alu profilov. sestavljajo jo vertikalni in horizontalni alu profili z enojno  8mm zasteklitvijo. V steno so vgrajena enokrilna zast. vrata opremljena z tesnilnimi gumicami kvalitetnim alu okovjem cilindrično ključavnico s sistemom ključem in alu kljukama. Odpiranje krila reguliramo s talnim odbijačem. V večjo  fiksno zasteklitev  vgrajeno  alu ventus krilo z alu ročico. Vse površine in kovinski deli so barvani v RAL 9007</t>
    </r>
  </si>
  <si>
    <t>00 13 005</t>
  </si>
  <si>
    <r>
      <rPr>
        <b/>
        <sz val="9"/>
        <color theme="1"/>
        <rFont val="Times New Roman"/>
        <family val="1"/>
        <charset val="238"/>
      </rPr>
      <t>A2.2</t>
    </r>
    <r>
      <rPr>
        <sz val="9"/>
        <color theme="1"/>
        <rFont val="Times New Roman"/>
        <family val="1"/>
        <charset val="238"/>
      </rPr>
      <t xml:space="preserve"> Alu zasteklitev z oknom dim. 280/305. Alu zunanja zasteklitev z oknom je izdelek specjaliziranega proizvajalca tovrstnih izdelkov iz alu standardnih profilov s termočlenom. Sestavljajo jo vertikalni in horizontalni alu profil  z dvoslojno termopan zasteklitvijo. V steno je vgrajeno okno z odpiranjem podveh oseh. Izdelek je opremljen z tesnilnimi gumicami, kvalitetnim alu okovjem in alu kljuko. Zunanja in notranj apolica je iz alu pločevine prilagojene oknu in zidu.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</si>
  <si>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00 13 006</t>
  </si>
  <si>
    <r>
      <rPr>
        <b/>
        <sz val="9"/>
        <color theme="1"/>
        <rFont val="Times New Roman"/>
        <family val="1"/>
        <charset val="238"/>
      </rPr>
      <t>A2.1</t>
    </r>
    <r>
      <rPr>
        <sz val="9"/>
        <color theme="1"/>
        <rFont val="Times New Roman"/>
        <family val="1"/>
        <charset val="238"/>
      </rPr>
      <t xml:space="preserve"> Alu zasteklitev z oknom dim. 280/145. Alu zunanja zasteklitev z oknom je izdelek specjaliziranega proizvajalca tovrstnih izdelkov iz alu standardnih profilov s termočlenom. Sestavljajo jo vertikalni in horizontalni alu profil  z dvoslojno termopan zasteklitvijo. V steno je vgrajeno okno z odpiranjem podveh oseh. Izdelek je opremljen z tesnilnimi gumicami, kvalitetnim alu okovjem in alu kljuko. Zunanja in notranja polica je iz alu pločevine prilagojene oknu in zidu.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</si>
  <si>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00 13 007</t>
  </si>
  <si>
    <r>
      <rPr>
        <b/>
        <sz val="9"/>
        <color theme="1"/>
        <rFont val="Times New Roman"/>
        <family val="1"/>
        <charset val="238"/>
      </rPr>
      <t>A2.2</t>
    </r>
    <r>
      <rPr>
        <sz val="9"/>
        <color theme="1"/>
        <rFont val="Times New Roman"/>
        <family val="1"/>
        <charset val="238"/>
      </rPr>
      <t xml:space="preserve"> Alu zasteklitev z oknom dim. 280/305. Alu zunanja zasteklitev z oknom je izdelek specjaliziranega proizvajalca tovrstnih izdelkov iz alu standardnih profilov s termočlenom. Sestavljajo jo vertikalni in horizontalni alu profil  z dvoslojno termopan zasteklitvijo. V steno je vgrajeno okno z odpiranjem podveh oseh. Izdelek je opremljen z tesnilnimi gumicami, kvalitetnim alu okovjem in alu kljuko. Zunanja in notranja polica je iz alu pločevine prilagojena meri okna in zida Izdelek je protisončno zaščiten z zunanjo žaluzijo na elektropogon zbočnimi vodili in zgornjim podometnim ohišjem za pozicjoniranje zaprtih žaluzij. Lamele š= 92mm so nagibne in protivlomne. Žaluzija je proizvajalca Schenker tip GM200 ali ekvivalentno.Je certificiran izdelek  za najvišji 6. razred po EN 13695 standardu protivetrne odpornosti. Vse alu površine in kovinski deli so v barvi RAL 9007 in površinski  SF strukturi</t>
    </r>
  </si>
  <si>
    <t>00 13 008</t>
  </si>
  <si>
    <r>
      <t xml:space="preserve"> </t>
    </r>
    <r>
      <rPr>
        <b/>
        <sz val="9"/>
        <color theme="1"/>
        <rFont val="Times New Roman"/>
        <family val="1"/>
        <charset val="238"/>
      </rPr>
      <t>V2.3</t>
    </r>
    <r>
      <rPr>
        <sz val="9"/>
        <color theme="1"/>
        <rFont val="Times New Roman"/>
        <family val="1"/>
        <charset val="238"/>
      </rPr>
      <t xml:space="preserve"> 160/269 Notranja vrata so ind.izdelek proizvajalcev stavbnega pohištva z Fe standarnim kovinskim podbojem in krilom s finalno mat laminatno prevleko krila (Fundermax ali ekvivalentno). Vrata so opremljena s tečaji, tesnilnimi trakovi, kvalitetnim okovljem in kljuko, cilindrično ključavnico s sistem. kjučem. Enaka izvedba kot V2.2 samo da imajo vrata nadsvetlobo z vstavljenim alu ventus oknom z odpiranjem krila na ventus z pripadajočo ročico Vrata so suhomontažne izvedbe. Vrata vgrajena v zidano steno. Tip in barva laminata, barva podboja ter tip kljuke glej opis v shemi. Vrata so simetrična krila spodaj do 1m obita z zaščitno alu  pločevino obojestransko</t>
    </r>
  </si>
  <si>
    <t>SKUPAJ:00 13  STAVBNO POHIŠTVO</t>
  </si>
  <si>
    <r>
      <t xml:space="preserve"> </t>
    </r>
    <r>
      <rPr>
        <b/>
        <sz val="11"/>
        <color theme="1"/>
        <rFont val="Times New Roman"/>
        <family val="1"/>
        <charset val="238"/>
      </rPr>
      <t xml:space="preserve">00 14 </t>
    </r>
  </si>
  <si>
    <t>KANALIZACIJSKA DELA</t>
  </si>
  <si>
    <t>00 14 000</t>
  </si>
  <si>
    <t>Dobava in polaganje kanalizacijskih cevi komplet z izdelavo betonske posteljice iz betona MB10, vgradnjo pvc cevi ter polnim obbetoniranje z betonom MB30</t>
  </si>
  <si>
    <t>cevi fi 110mm</t>
  </si>
  <si>
    <t>cevi fi 70mm</t>
  </si>
  <si>
    <t>00 14 001</t>
  </si>
  <si>
    <t>Dobava in polaganje kanalizacijskih cevi fi 160mm komplet z izdelavo betonske posteljice iz betona MB10, vgradnjo pvc cevi ter polnim obbetoniranje z betonom MB30</t>
  </si>
  <si>
    <t>00 14 002</t>
  </si>
  <si>
    <t>Dobava materiala in naprava betonskega jaška fi 40cm globine do 1m komplet z obdelavo mulde premazom mulde z vodotesnim premazom ter vgradnjo inox protismradnega pokrova dim. 40x40</t>
  </si>
  <si>
    <t>00 14 003</t>
  </si>
  <si>
    <t>Dobava materiala in naprava betonskega jaška fi 60cm globine do 1m komplet z obdelavo mulde premazom mulde z vodotesnim premazom ter vgradnjo inox protismradnega pokrova dim. 40x40</t>
  </si>
  <si>
    <t>SKUPAJ:00 14  KANALIZACIJSKA DELA</t>
  </si>
  <si>
    <t>ELEKTRO INSTALACIJE IN OPREMA - 1. FAZA</t>
  </si>
  <si>
    <t>REKAPITULACIJA STROŠKOV 1. FAZA</t>
  </si>
  <si>
    <t>Č.</t>
  </si>
  <si>
    <t>E.</t>
  </si>
  <si>
    <t>F.</t>
  </si>
  <si>
    <t>SKUPAJ 1. FAZA:</t>
  </si>
  <si>
    <t>No</t>
  </si>
  <si>
    <t>enota</t>
  </si>
  <si>
    <t xml:space="preserve">SVETILNA TELESA </t>
  </si>
  <si>
    <t>Dobava, montaža, prevoz in preizkus</t>
  </si>
  <si>
    <t>OPOMBA:</t>
  </si>
  <si>
    <t xml:space="preserve">Ponudniki, ki predlagajo alternativna svetila, morajo definirati proizvajalca, tip in oznako svetila ter moč, ki ne sme po moči </t>
  </si>
  <si>
    <t>odstopati za več kot 10% od predlaganih. V primeru, da ponudnik ponuja alternativna svetila, je dolžan izdelati nove</t>
  </si>
  <si>
    <t>izračune osvetljenosti, ki ne smejo bistveno odstopati od projektiranih.</t>
  </si>
  <si>
    <t>1.</t>
  </si>
  <si>
    <t>Enako, le stropna vgradna svetilka kot naprimer ZUMTOBEL Cetus, 24W, 4000K, LED, IP44</t>
  </si>
  <si>
    <t>kos</t>
  </si>
  <si>
    <t>2.</t>
  </si>
  <si>
    <t>Enako, le stropna vgradna svetilka kot naprimer ZUMTOBEL Cetus, 12W, 4000K, LED, IP44</t>
  </si>
  <si>
    <t>3.</t>
  </si>
  <si>
    <t>Enako, le stropna vgradna svetilka kot naprimer ZUMTOBEL Omega, 27W, 4000K, LED, IP44</t>
  </si>
  <si>
    <t>4.</t>
  </si>
  <si>
    <t>Enako, le svetilka varnostne razsvetljave anti-panic stropna vgradna kot naprimer ZUMTOBEL Resclite, 5W, LED, IP40</t>
  </si>
  <si>
    <t>5.</t>
  </si>
  <si>
    <t>Enako, le svetilka varnostne razsvetljave escape stropna vgradna kot naprimer ZUMTOBEL Resclite, 5W, LED, IP40</t>
  </si>
  <si>
    <t>6.</t>
  </si>
  <si>
    <t xml:space="preserve">Drobni material </t>
  </si>
  <si>
    <t>%</t>
  </si>
  <si>
    <t>7.</t>
  </si>
  <si>
    <t>Meritve osvetljenosti svetilk zasilne razsvetljave z izdajo certifikata</t>
  </si>
  <si>
    <t>8.</t>
  </si>
  <si>
    <t>Meritve osvetljenosti delovnih prostorov z izdajo certifikata</t>
  </si>
  <si>
    <t>9.</t>
  </si>
  <si>
    <t>Odstranitev obstoječih svetilk splošne in varnostne razsvetljave</t>
  </si>
  <si>
    <t>ur</t>
  </si>
  <si>
    <t>Skupaj svetilna telesa :</t>
  </si>
  <si>
    <t xml:space="preserve">VODOVNI MATERIAL </t>
  </si>
  <si>
    <t>Pocinkana kabelska polica PK 200 komplet s konzolami, spojnim in pritrdilnim materialom kot naprimer OPTIM</t>
  </si>
  <si>
    <t>m</t>
  </si>
  <si>
    <t>Pocinkana kabelska polica PK 100 komplet s konzolami, spojnim in pritrdilnim materialom kot naprimer OPTIM</t>
  </si>
  <si>
    <t>Kabel NYM-J 4 x 50 mm2, položen na PK police</t>
  </si>
  <si>
    <t>Kabel NYM 4 x 35 mm2, položen na PK police</t>
  </si>
  <si>
    <t>Kabel NYM 4 x 25  mm2, položen na PK police</t>
  </si>
  <si>
    <t>Enako, le kabel NYM 2 x 1,5 mm2</t>
  </si>
  <si>
    <t>Enako, le kabel NYM 3 x 1,5 mm2</t>
  </si>
  <si>
    <t>Enako, le kabel NYM 4 x 1,5 mm2</t>
  </si>
  <si>
    <t>Enako, le kabel NYM 5 x 1,5 mm2</t>
  </si>
  <si>
    <t>10.</t>
  </si>
  <si>
    <t>Enako, le kabel NYM 3 x 2,5 mm2</t>
  </si>
  <si>
    <t>11.</t>
  </si>
  <si>
    <t>Enako, le kabel NYM 5 x 2,5 mm2</t>
  </si>
  <si>
    <t>12.</t>
  </si>
  <si>
    <t>Stikalo navadno belo p/o 10A, 230V z dozo in pokrovom kot naprimer VIMAR-Plana 21 ali ustrezno</t>
  </si>
  <si>
    <t>13.</t>
  </si>
  <si>
    <t>Enako, le p/o tipkalo gor-dol s signalno tlivko 16A, 230V kot naprimer VIMAR-Plana 21 ali ustrezno</t>
  </si>
  <si>
    <t>14.</t>
  </si>
  <si>
    <r>
      <t xml:space="preserve">Inštalacijska cev </t>
    </r>
    <r>
      <rPr>
        <sz val="8"/>
        <rFont val="Calibri"/>
        <family val="2"/>
        <charset val="238"/>
      </rPr>
      <t>Ø</t>
    </r>
    <r>
      <rPr>
        <sz val="8"/>
        <rFont val="Arial"/>
        <family val="2"/>
        <charset val="238"/>
      </rPr>
      <t xml:space="preserve"> 16 mm</t>
    </r>
  </si>
  <si>
    <t>15.</t>
  </si>
  <si>
    <r>
      <t xml:space="preserve">Enako, le </t>
    </r>
    <r>
      <rPr>
        <sz val="8"/>
        <rFont val="Calibri"/>
        <family val="2"/>
        <charset val="238"/>
      </rPr>
      <t>Ø</t>
    </r>
    <r>
      <rPr>
        <sz val="8"/>
        <rFont val="Arial"/>
        <family val="2"/>
        <charset val="238"/>
      </rPr>
      <t xml:space="preserve"> 20 mm</t>
    </r>
  </si>
  <si>
    <t>16.</t>
  </si>
  <si>
    <r>
      <t xml:space="preserve">Enako le </t>
    </r>
    <r>
      <rPr>
        <sz val="8"/>
        <rFont val="Calibri"/>
        <family val="2"/>
        <charset val="238"/>
      </rPr>
      <t>Ø</t>
    </r>
    <r>
      <rPr>
        <sz val="8"/>
        <rFont val="Arial"/>
        <family val="2"/>
        <charset val="238"/>
      </rPr>
      <t xml:space="preserve"> 36 mm</t>
    </r>
  </si>
  <si>
    <t>17.</t>
  </si>
  <si>
    <t xml:space="preserve">Doza n/o 150 x 150 x 50 mm  </t>
  </si>
  <si>
    <t>18.</t>
  </si>
  <si>
    <t>PN cev d =20 mm</t>
  </si>
  <si>
    <t>19.</t>
  </si>
  <si>
    <t>Gibljiva zaščitna plastična cev, ojačena z opleteno trdo plastično žico raznih  dimenzij Euroflex ali podobno</t>
  </si>
  <si>
    <t>20.</t>
  </si>
  <si>
    <t xml:space="preserve">Plastična gibljiva rebrasta cev, znotraj ojačena s spiralno zvito plastično žico, povprečne dolžine 1.5 m, raznih dimenzij, </t>
  </si>
  <si>
    <t>21.</t>
  </si>
  <si>
    <t xml:space="preserve">Fiksni priključek bele barve p/o skupaj z dozo kot naprimer VIMAR Plana 21 </t>
  </si>
  <si>
    <t>22.</t>
  </si>
  <si>
    <t xml:space="preserve">Priklop ventilatorja, bojlerja, črpalke, ter ostalih fiksnih priključkov </t>
  </si>
  <si>
    <t>23.</t>
  </si>
  <si>
    <t>Parapetni kanal dvoprekatni aluminijasti, komplet s pokrovi, spojnimi, zaključnimi in pritrdilnimi elementi kot naprimer
THORSMAN Inka-123/72 ali ustrezen</t>
  </si>
  <si>
    <t>24.</t>
  </si>
  <si>
    <t>Vtičnica bela p/o 16A, 230V z dozo in pokrovom nameščena v steno kot naprimer VIMAR-Plana 21 ali ustrezna</t>
  </si>
  <si>
    <t>25.</t>
  </si>
  <si>
    <t>Vtičnica dvojna bela za vgradnjo v parapetni kanal p/o 16A, 230V z dozo in pokrovom kot naprimer VIMAR-Plana 21 ali ustrezna</t>
  </si>
  <si>
    <t>26.</t>
  </si>
  <si>
    <t>Vtičnica trojna bela za vgradnjo v parapetni kanal p/o 16A, 230V z dozo in pokrovom kot naprimer VIMAR-Plana 21 ali ustrezna</t>
  </si>
  <si>
    <t>27.</t>
  </si>
  <si>
    <t>Vtičnica trojna UPS-rdeča za vgradnjo v parapetni kanal p/o 16A, 230V z dozo in pokrovom kot naprimer VIMAR-Plana 21 ali ustrezna</t>
  </si>
  <si>
    <t>28.</t>
  </si>
  <si>
    <t>3F vtičnica z zaščitnim kontaktom p/o 16A, 400V nameščena v parapetni kanal kot naprimer GEWISS ali ustrezna</t>
  </si>
  <si>
    <t>29.</t>
  </si>
  <si>
    <t>Vodnik N07V-K 6 mm2 za izenačevanje potencialov in povezavo kovinskih mas, položen prosto ali uvlečen v predhodno 
položene instalacijske cevi</t>
  </si>
  <si>
    <t>30.</t>
  </si>
  <si>
    <t>Enako, le 16 mm2</t>
  </si>
  <si>
    <t>31.</t>
  </si>
  <si>
    <t>PS 49 doza za izenačevanje potenciala s Cu zbiralko in pritrdilnim materialom</t>
  </si>
  <si>
    <t>32.</t>
  </si>
  <si>
    <t>Klecno stikalo belo 230V, 16A p/o s tlivko kot naprimer VIMAR-Plana 21 ali ustrezno</t>
  </si>
  <si>
    <t>33.</t>
  </si>
  <si>
    <t>Povezava kovinskih mas z vodnikom za izenačevanje potencialov, komplet z ustreznimi objemkami in pritrdilnim materialom</t>
  </si>
  <si>
    <t>34.</t>
  </si>
  <si>
    <t>Drobni material</t>
  </si>
  <si>
    <t>35.</t>
  </si>
  <si>
    <t>Električne meritve izvedenih elektroinštalacij</t>
  </si>
  <si>
    <t>kpl</t>
  </si>
  <si>
    <t>36.</t>
  </si>
  <si>
    <t>Odstranitev obstoječe jakotočne in šibkotočne inštalacije</t>
  </si>
  <si>
    <t>Skupaj vodovni material :</t>
  </si>
  <si>
    <t xml:space="preserve">Stikalni blok SB-SKH je sestavljen iz tipske prostostoječe omare kot naprimer SCHNEIDER CMO-206/40 PM dim. 2000 x 600 x 400 mm s podnožjem ZUN-124/100 s ključavnico investitorja, opremljen z: </t>
  </si>
  <si>
    <t>. Glavno stikalo - tripolni mrežni odklopnik kot naprimer ABB Tmax 160/50A s tuljavo za izklop v sili, 
   ter ročico montirano na vrata komplet</t>
  </si>
  <si>
    <t>. Varovalčno stikalo kot naprimer Schrack ali Wohner velikost 0, 160A, komplet z zbiralkami, in ostalim potrebnim materialom</t>
  </si>
  <si>
    <t>. Nožaste varovalke za zgoraj opisana varovalčna stikala-80A</t>
  </si>
  <si>
    <t>. KZS stikalo 30mA/16A, 230V kot naprimer ABB</t>
  </si>
  <si>
    <t>. Odvodniki prenapetosti PRD15, 5 kA</t>
  </si>
  <si>
    <t>. Tripolni instalacijski odklopnik kot naprimer S253/10A ABB</t>
  </si>
  <si>
    <t>. Tripolni instalacijski odklopnik kot naprimer S253/16A ABB</t>
  </si>
  <si>
    <t>. Enopolni instalacijski odklopnik kot naprimer S251/6A ABB</t>
  </si>
  <si>
    <t>. Enopolni instalacijski odklopnik kot naprimer S251/10A ABB</t>
  </si>
  <si>
    <t>. Enopolni instalacijski odklopnik kot naprimer S251/16A ABB</t>
  </si>
  <si>
    <t>. Tipka za izklop v sili nameščena na vrata kot naprimer ABB</t>
  </si>
  <si>
    <t>. Bakrene lame Cu 30x6 mm, za povezavo, ničelno in ozemljitveno zbiralko</t>
  </si>
  <si>
    <t>. Napisni okvirčki, listki, vrstne sponke, uvodnice, atesti, ažurirana enopolna shema</t>
  </si>
  <si>
    <t>. Drobni material</t>
  </si>
  <si>
    <t>Stikalni blok brezprekinitvenega napajanja SB-SKH-UPS je nameščen v stikalnem bloku SB-SKH opremljen z:</t>
  </si>
  <si>
    <t>.Tripolno močnostno stikalo 1-0 za nazivni tok 50A kot naprimer ABB  OT50</t>
  </si>
  <si>
    <t>. Prenapetostni odvodnik PRD8/3kA/500V</t>
  </si>
  <si>
    <t>. Napisni okvirčki, listki, vrstne sponke, ažurirana enopolna shema</t>
  </si>
  <si>
    <t>Odstranitev obstoječih stikalnih blokov</t>
  </si>
  <si>
    <t>Skupaj stikalni bloki:</t>
  </si>
  <si>
    <t>Preizkusni spoj izveden n/o kot naprimer OPTIM</t>
  </si>
  <si>
    <t>Varjeni ali vijačeni spoji na krožno ozemljilo</t>
  </si>
  <si>
    <t>Povezave vseh večjih kovinskih mas na krožno ozemljilo, stikalnih blokov, GIP, …</t>
  </si>
  <si>
    <r>
      <t xml:space="preserve">Odvodni sistem s strehe iz Al žice </t>
    </r>
    <r>
      <rPr>
        <sz val="8"/>
        <rFont val="Calibri"/>
        <family val="2"/>
        <charset val="238"/>
      </rPr>
      <t>Ø</t>
    </r>
    <r>
      <rPr>
        <sz val="8"/>
        <rFont val="Arial"/>
        <family val="2"/>
        <charset val="238"/>
      </rPr>
      <t xml:space="preserve"> 8 mm nadometno do krožnega ozemljila kot naprimer OPTIM</t>
    </r>
  </si>
  <si>
    <t>Zaščita mehanska iz Fe/tZn dolžine 1500 mm kot naprimer SF 35 z nosilci OPTIM</t>
  </si>
  <si>
    <t>Križne sponke</t>
  </si>
  <si>
    <t>Objemke za žleb</t>
  </si>
  <si>
    <t>Izvedba meritev ponikalne upornosti ozemljila in ostale meritve</t>
  </si>
  <si>
    <t>Odstranitev obstoječih odvodnih sistemov s strehe</t>
  </si>
  <si>
    <t>Skupaj sistem zaščite pred delovanjem strele:</t>
  </si>
  <si>
    <t xml:space="preserve">Kabel UTP 4 x 2 x 0,6 mm kat. 6 </t>
  </si>
  <si>
    <t>Dvojna podatkovna vtičnica bela RJ45 kat. 6 e kot naprimer VIMAR-Plana 21 nameščena v parapetni kanal</t>
  </si>
  <si>
    <t>Vezalni kabli RJ 45 - kat. 6/1m</t>
  </si>
  <si>
    <t>Vezalni kabli RJ 45 - kat. 6/2m</t>
  </si>
  <si>
    <t>Priključni kabel RJ 45 - kat. 6/3m</t>
  </si>
  <si>
    <r>
      <t xml:space="preserve">Instalacijska ojačana cev </t>
    </r>
    <r>
      <rPr>
        <sz val="8"/>
        <rFont val="Calibri"/>
        <family val="2"/>
        <charset val="238"/>
      </rPr>
      <t>Ø</t>
    </r>
    <r>
      <rPr>
        <sz val="8"/>
        <rFont val="Arial"/>
        <family val="2"/>
        <charset val="238"/>
      </rPr>
      <t xml:space="preserve"> 36 mm </t>
    </r>
  </si>
  <si>
    <r>
      <t xml:space="preserve">Instalacijska cev </t>
    </r>
    <r>
      <rPr>
        <sz val="8"/>
        <rFont val="Calibri"/>
        <family val="2"/>
        <charset val="238"/>
      </rPr>
      <t>Ø</t>
    </r>
    <r>
      <rPr>
        <sz val="8"/>
        <rFont val="Arial"/>
        <family val="2"/>
        <charset val="238"/>
      </rPr>
      <t xml:space="preserve"> 20 mm</t>
    </r>
  </si>
  <si>
    <r>
      <t xml:space="preserve">PN cev </t>
    </r>
    <r>
      <rPr>
        <sz val="8"/>
        <rFont val="Calibri"/>
        <family val="2"/>
        <charset val="238"/>
      </rPr>
      <t>Ø</t>
    </r>
    <r>
      <rPr>
        <sz val="8"/>
        <rFont val="Arial"/>
        <family val="2"/>
        <charset val="238"/>
      </rPr>
      <t xml:space="preserve"> 16mm</t>
    </r>
  </si>
  <si>
    <t>P/O doza PS49</t>
  </si>
  <si>
    <t>Digitalni telefonski aparat kot naprimer SIEMENS</t>
  </si>
  <si>
    <t>Drobni material in manipulativni stroški</t>
  </si>
  <si>
    <t>Konfiguracija in programiranje sistema po specifikaciji investitorja, priklop na javno ISDN omrežje, spuščanje v pogon, šolanje uporabnikov, dodatne programske nastavitve v roku enega meseca od predaje v uporabo</t>
  </si>
  <si>
    <t>Koordinacija s Telekomom in priprava ustrezne dokumentacije za priklop javnih ISDN linij</t>
  </si>
  <si>
    <t>Meritve šibkotočnih inštalacij ter izdaja certifikata</t>
  </si>
  <si>
    <t>Skupaj generični sistem ožičenja:</t>
  </si>
  <si>
    <t>Podnožje za adresibilne javljalnike požara kot naprimer Hochiki YBN-R/3</t>
  </si>
  <si>
    <t>Podnožje z izolatorjem za adresibilne javljalnike požara kot naprimer Hochiki YBO-R/SCI</t>
  </si>
  <si>
    <t>Adresibilni optični javljalnik kot naprimer Hochiki ALK-E</t>
  </si>
  <si>
    <t>Oddaljeni svetlobni indikator kot naprimer Menvier FX251/D</t>
  </si>
  <si>
    <t>Vzorčna komora z cevjo in adresibilnim javljalnikom kot naprimer SDP-2</t>
  </si>
  <si>
    <t>Adresibilni vmesnik 1 izhod kot naprimer (230V/5A)/1 vhod Hichiki CHQ-MRC (SCI)</t>
  </si>
  <si>
    <t>Označevalna ploščica 35*45</t>
  </si>
  <si>
    <t>Kabel JY(St)Y 1 x 2 x 0.8mm rdeč za napajanje javljalnikov požara</t>
  </si>
  <si>
    <t>Kabel NHXH FE 24Vdc 180/E90 2 x 1,5 mm2 za napajanje vmesnika in sirene s priborom za pritrjevanje negorljivih kablov</t>
  </si>
  <si>
    <r>
      <t xml:space="preserve">PN cev </t>
    </r>
    <r>
      <rPr>
        <sz val="8"/>
        <rFont val="Calibri"/>
        <family val="2"/>
        <charset val="238"/>
      </rPr>
      <t>Ø</t>
    </r>
    <r>
      <rPr>
        <sz val="8"/>
        <rFont val="Arial"/>
        <family val="2"/>
        <charset val="238"/>
      </rPr>
      <t xml:space="preserve"> 16 mm</t>
    </r>
  </si>
  <si>
    <r>
      <t xml:space="preserve">Objemka za PN cev </t>
    </r>
    <r>
      <rPr>
        <sz val="8"/>
        <rFont val="Calibri"/>
        <family val="2"/>
        <charset val="238"/>
      </rPr>
      <t>Ø</t>
    </r>
    <r>
      <rPr>
        <sz val="8"/>
        <rFont val="Arial"/>
        <family val="2"/>
        <charset val="238"/>
      </rPr>
      <t xml:space="preserve"> 16 </t>
    </r>
  </si>
  <si>
    <t>Polaganje kabla na instalacijsko polico, kanal, …</t>
  </si>
  <si>
    <t xml:space="preserve">m </t>
  </si>
  <si>
    <t>Polaganje kabla v PN cev, …</t>
  </si>
  <si>
    <t>Polaganje PN cevi</t>
  </si>
  <si>
    <t>Preboji-opeka, beton do 30 cm, fi 15</t>
  </si>
  <si>
    <t>Testiranje instalacij, nadzor nad polaganjem</t>
  </si>
  <si>
    <t>Finomontaža, vezava, adresiranje in označevanje (avtomatskih in ročnih javljalnikov, siren) na položene inštalacije</t>
  </si>
  <si>
    <t>Finomontaža, vezava, adresiranje in označevanje (adresnih vmesnikov, VK, ostalo) na položene inštalacije</t>
  </si>
  <si>
    <t>Zagon sistema in poizkusno delovanje</t>
  </si>
  <si>
    <t>Programiranje</t>
  </si>
  <si>
    <t>Poučitev uporabnika, navodila in primopredaja sistema</t>
  </si>
  <si>
    <t>Ostali stroški (potni, manipulativni)</t>
  </si>
  <si>
    <t>Pregled požarnega sistema s strani pooblaščene osebe in izdaja potrdila za sistem do 102 javljalnika, vmesnika, sirene</t>
  </si>
  <si>
    <t>Organizacija in sodelovanje na pregledu</t>
  </si>
  <si>
    <t>Skupaj javljanje požara:</t>
  </si>
  <si>
    <t>Projekt izvedenih del (PID)</t>
  </si>
  <si>
    <t>Skupaj izdelava PID-a:</t>
  </si>
  <si>
    <t>M5/1. F</t>
  </si>
  <si>
    <t>POPIS MATERIALA IN DEL - STROJNE INSTALACIJE - 1. FAZA</t>
  </si>
  <si>
    <t>Investitor:</t>
  </si>
  <si>
    <t>ELEKTRO Primorska d.d.</t>
  </si>
  <si>
    <t>Erjavčeva 22</t>
  </si>
  <si>
    <t>5000 Nova Gorica</t>
  </si>
  <si>
    <t>Objekt:</t>
  </si>
  <si>
    <t>Rekonstrukcija industrijske hale</t>
  </si>
  <si>
    <t>v kompleksu Elektro Primorska d.d., DE Koper</t>
  </si>
  <si>
    <t xml:space="preserve"> Ulica 15,maja 15, 6000 Koper</t>
  </si>
  <si>
    <t>1. FAZA - BREZ TOPLOTNE ČRPALKE</t>
  </si>
  <si>
    <t>ID:</t>
  </si>
  <si>
    <t>17-12-04-1011</t>
  </si>
  <si>
    <t>Vsa dela na objektu se morajo izvajati v skladu z načrti ter popisi materiala in del faze PZI.</t>
  </si>
  <si>
    <t>Vsi proizvajalci in tipi naprav in elementov v popisu materiala in del so navedeni  "kot na primer  (npr.:)". Oznake naprav služijo kot pomoč pri določitvi tehnične ustreznosti. Vse proizvajalce (tipe) naprav v popisu materiala in del potrdi investitor.</t>
  </si>
  <si>
    <t>Pri izdelavi ponudbe morajo biti vse spremembe proizvajalcev (tipov) naprav navedene in jasno označene. Spremembe potrdi investitor ali pooblaščeni nadzor nad izvedbo gradnje.</t>
  </si>
  <si>
    <t>Vse naprave in elemente se mora dobaviti z ustreznimi certifikati, atesti, garancijami, navodili za obratovanje in vzdrževanje v slovenskem jeziku.</t>
  </si>
  <si>
    <t>Pri vseh napravah in elementih je potrebno upoštevati pripravljalna dela, zarisovanje, izmere….</t>
  </si>
  <si>
    <t>Pri vseh je potrebno upoštevati transportne in vgradne stroške ter stroške zavarovanja in zaščite.</t>
  </si>
  <si>
    <t>Pri vseh elementih je potrebno upoštevati spojni in tesnilni material.</t>
  </si>
  <si>
    <t>Pri vseh inštalacijah je potrebno upoštevati manjša pomožna zidarska dela….</t>
  </si>
  <si>
    <t>Vse naprave in elemente mora vgraditi strokovno usposobljeno osebje, skladno z podrobnimi navodili proizvajalca. Po potrebi naprave vgradi osebje pooblaščeno za montažo.</t>
  </si>
  <si>
    <t>Pri vseh sistemih se upošteva tlačne preizkus, preizkuse tesnosti in druge potrebne preizkuse s sestavo zapisnikov.</t>
  </si>
  <si>
    <t>Pri vseh napravah je potrebno upoštevati stroške zagona, meritve, nastavitev obratovalnih količin in šolanje predstavnika investitorja, s sestavo zapisnikov.</t>
  </si>
  <si>
    <t>Pri ventilacijskih in klimatizacijskih napravah je potrebno upoštevati zahteve za preskus in prevzem sistema iz  pravilnika o prezračevanju in klimatizaciji stavb.</t>
  </si>
  <si>
    <t>Centralni nadzorni sistem CNS: Vsak krmilnik mora omogočati komunikacijo preko TCP/IP MODBUS protokola.  Omogočati mora branje relevantni podatkov o stanju naprave, obratovalne ure in vse napake z opisi. Omogočati mora vlivanje na delovanje naprave v smislu vklop/izklop in stopenjsko delovanje, če je to potrebno. Vsak krmilnik mora imeti brezpotencialni izhod DO: napaka in digitalni vhod DI: vklop/izklop naprave. V primeru da je možno stopenjsko krmiljenje, mora zagotoviti več DI.. Dobavitelj krmilnika mora ob dobavi izročiti dokumentacijo vseh razpoložljivijh sponk s funkcionalnim opisom. Poleg tega mora izročiti tabelo lokacij spremenljivk, ki jih lahko beremo preko TCP/IP MODBUSA, kot tudi tabelo spremenljivk, na katere lahko vplivamo - vpisujemo vrednosti preko bus povezave. Za vse naprave je zahtevano delovanje po urniku. Urnik se vzpostavi centralno na nadzornem računalniku in se prenese na posamezne naprave.</t>
  </si>
  <si>
    <t>1F_1.1</t>
  </si>
  <si>
    <t>PROTIPOŽARNA ZAŠČITA CEVI</t>
  </si>
  <si>
    <t>Požarna zaščita cevnih razvodov, na prehodu požarnih sektrojev, v skladu s Smernica SZPV 408 Požarno varnostne zahteve za električne in cevne napeljave v stavbah.</t>
  </si>
  <si>
    <t>Dobava in montaža:</t>
  </si>
  <si>
    <t>do DN40</t>
  </si>
  <si>
    <t>DN50 ÷ DN100</t>
  </si>
  <si>
    <t>PROTIPOŽARNA TESNILNA MASA</t>
  </si>
  <si>
    <t>Protipožarna tesnilna masa, deluje z ekspandiranjem, za zatesnitev prebojev cevi, ki so vodene skozi zidove in stropove na mejah požarnih sektorjev, komplet z dozirnikom za nanašanje, navodili, certifikati in kontrolnimi tablicami. Masa požarnega razreda B1 po DIN 4102.</t>
  </si>
  <si>
    <t>npr.:</t>
  </si>
  <si>
    <t xml:space="preserve">IMTUMEX </t>
  </si>
  <si>
    <t>tip:</t>
  </si>
  <si>
    <t>Intumex S</t>
  </si>
  <si>
    <t>EURO HIDRANT PODOMETNI</t>
  </si>
  <si>
    <t>Zidni hidrant "EURO", po EN 671-1 in DIN 14461-1, sestoječ iz: tipska omarica za vgradnjo v zid, priključek s priključnim ventilom, ročnik na zasun DN25, gumijasta tlačna cev DN25 na gibljivem kolutu, dolžine L= 30 m, komplet s certifikatom USM GA z vpisanim letom veljavnosti.</t>
  </si>
  <si>
    <t>GALLUS</t>
  </si>
  <si>
    <t>1-C/30</t>
  </si>
  <si>
    <t>B×A/H = 250×740/840 mm</t>
  </si>
  <si>
    <t>GASILNI APARAT (ABC)</t>
  </si>
  <si>
    <t>Gasilni aparat na suhi prah (ABC)
komplet z nastavkom za pritrditev na zid in drobnim pritrdilnim materialom. Aparat opremljen s certifikatom USM GA z vpisanim letom veljavnosti.
Število gsailnih aparatov se zmanjša za število ustreznih obstoječih gasilnih aparatov na objektu!</t>
  </si>
  <si>
    <t xml:space="preserve">npr.: </t>
  </si>
  <si>
    <t xml:space="preserve">tip: </t>
  </si>
  <si>
    <t>S-9</t>
  </si>
  <si>
    <t>9 EG</t>
  </si>
  <si>
    <t>Dobava in montaža</t>
  </si>
  <si>
    <t>GASILNI APARAT (CO2)</t>
  </si>
  <si>
    <t>Gasilni aparat na ogljikov dioksid (CO2)
komplet z nastavkom za pritrditev na zid in drobnim pritrdilnim materialom. Aparat opremljen s certifikatom USM GA z vpisanim letom veljavnosti.</t>
  </si>
  <si>
    <t>CO2-5</t>
  </si>
  <si>
    <t>5 EG</t>
  </si>
  <si>
    <t>PROTIPOŽARNA MANŠETE</t>
  </si>
  <si>
    <t>Protipožarna manšeta za montažo okoli odtočnih kanalizacijskih cevi, s pritrditvijo na strop ali zid, komplet z označitveno nalepko in certifikatom o ustreznosti.
Manšeta sestavljena iz kovinskega ohišja s pritrdili in termoekspanzijske mase.
Požarna odpornost 90 minut.</t>
  </si>
  <si>
    <t>za cevi PP32 ÷ PP110</t>
  </si>
  <si>
    <t>OZNAČITEV GASILNIH APARATOV IN HIDRANTOV</t>
  </si>
  <si>
    <t>Napisne tablice, izdelane v skladu z  SIST ISO 1013, za označitev naprav in sredstev za gašenje požara.</t>
  </si>
  <si>
    <t>ISO 1013</t>
  </si>
  <si>
    <t>DEMONTAŽA</t>
  </si>
  <si>
    <t>Obveščanje zapiranje in praznjenje obstoječih razvodov vodovoda, demontaža enega klasičnega hidranta, sanitarnih porabnikov z armaturami in sifoni 22 kosov, cevnih povezav s toplotno izolacijo L= cca 70 m, čiščenje, odvoz na odpad ali v skladišče.</t>
  </si>
  <si>
    <t>demontaža</t>
  </si>
  <si>
    <t>kompl</t>
  </si>
  <si>
    <t>*</t>
  </si>
  <si>
    <t>Točno dimenzijo se prilagodi obstoječi cevi vodovoda šole.</t>
  </si>
  <si>
    <t>MONTAŽA KORITA PRANJE OBUTVE</t>
  </si>
  <si>
    <t>Montaža korita za pranje obutve, 3200×600 mm komplet z:
- drobnim pritrdilnim materialom za montažo.</t>
  </si>
  <si>
    <t xml:space="preserve">Montaža: </t>
  </si>
  <si>
    <t>PIPA KORITO PRANJE OBUTVE</t>
  </si>
  <si>
    <t>Zidna pipa mrzle vode z dolgim izpustom, komplet kromirano rozet, ter drobnim pritrdilnim in tesnilnim materialom.</t>
  </si>
  <si>
    <t>GROHE</t>
  </si>
  <si>
    <t xml:space="preserve">Dobava in montaža: </t>
  </si>
  <si>
    <t>KONSTRUKCIJA - UMIVALNIK</t>
  </si>
  <si>
    <t>Nosilna konstrukcija za umivalnik, za univerzalno vgradnjo, sestoječa iz: 
- jekleni okvir, površinko zaščiten s praškanjem in opleskan,
- nastavljive nogice 0÷20 cm,
- armaturna priključka mrzle in tople vode DN15-ZN,
- set za pritrditev umivalnika M10,
- nastavljiva montažna plošča za armaturne priključke, 
- PE odtočno koleno Ø50,
- drobni pritrdilnim material.</t>
  </si>
  <si>
    <t>LIV</t>
  </si>
  <si>
    <t>art. 195383</t>
  </si>
  <si>
    <t>KONSTRUKCIJA - WC</t>
  </si>
  <si>
    <t>Nosilna konstrukcija za WC školjko, aktiviranje spredaj, za univerzalno vgradnjo, sestoječa iz: 
- jekleni okvir, površinko zaščiten s praškanjem in opleskan,
- predmontirani in izolirani splakovanik z dvostopenjskim sprožilnim mehanizmom, z dvostopenjskom plastičnim sprožilnim mehanizmom spredaj bele barve
- nastavljive nogice 0÷20 cm,
- set za pritrditev WC,
- nastavljiva montažna plošča za armaturne priključke, 
- armaturni priključek mrzle vode DN15-ZN,
- PE odtočno koleno Ø90,
- sifon
- drobni pritrdilnim material.</t>
  </si>
  <si>
    <t>art. 223468 + tipka Selenite Eco</t>
  </si>
  <si>
    <t>KONSTRUKCIJA - PISOAR</t>
  </si>
  <si>
    <t>Nosilna konstrukcija za pisoar, za univerzalno vgradnjo, sestoječa iz: 
- jekleni okvir, površinko zaščiten s praškanjem in opleskan,
- nastavljive nogice 0÷20 cm,
- armaturni priključek mrzle vode DN15-ZN,
- set za pritrditev pisoarja M8,
- nastavljiva montažna plošča za armaturne priključke, 
- PE odtočno koleno Ø50,
- sifon
- drobni pritrdilnim material.</t>
  </si>
  <si>
    <t>art. 195183</t>
  </si>
  <si>
    <t xml:space="preserve">UMIVALNIK </t>
  </si>
  <si>
    <t>Umivalnik sestoječa iz: 
- umivalnik iz sanitarne keramike, 
- nosilna noga iz sanitarne keramike za montažo na zid,
ter drobnim pritrdilnim materialom za montažo na zid</t>
  </si>
  <si>
    <t>DOLOMITE</t>
  </si>
  <si>
    <t>GEMMA 2 J521201 + J521601</t>
  </si>
  <si>
    <t>B×L= 600×500 mm</t>
  </si>
  <si>
    <t>PIPA UMIVALNIK - STOJEČA</t>
  </si>
  <si>
    <t>Kromirana stoječa enoročna mešalna baterija z veznima cevkama, 
komplet z: 
2×kotni ventil DN15, 
1× kromiran izliv s sifonom DN32, s čepom in zapiralnim mehanizmom</t>
  </si>
  <si>
    <t>EUROSTYLE 33 552 001</t>
  </si>
  <si>
    <t>GEMMA 2 J521401 + J521501</t>
  </si>
  <si>
    <t>B×L= 500×440 mm</t>
  </si>
  <si>
    <t>Umivalnik sestoječa iz: 
- umivalnik iz sanitarne keramike,
ter drobnim pritrdilnim materialom za montažo na zid</t>
  </si>
  <si>
    <t>GEMMA 2 J521901</t>
  </si>
  <si>
    <t>B×L= 400×360 mm</t>
  </si>
  <si>
    <t>WC ŠKOLJKA - STENSKA</t>
  </si>
  <si>
    <t>WC školjka iz sanitarnega porcelana s stenskim odtokom, komplet z:
- sedežna deska s sistemom upočasenega zapiranja, 
- drobni pritrdilni material za montažo na zid</t>
  </si>
  <si>
    <t>CERAMICA DOLOMITE</t>
  </si>
  <si>
    <t>GEMMA 2 J522501 + J523201</t>
  </si>
  <si>
    <t>B×L/H= 520×360/400 mm</t>
  </si>
  <si>
    <t xml:space="preserve">TUŠ </t>
  </si>
  <si>
    <t xml:space="preserve">Tušna kad iz sanitarne keramike, komplet z odlivni kos s sifonskim lokom DN32, kromirana izlivna rozeta  </t>
  </si>
  <si>
    <t>GEMMA 2 J526301</t>
  </si>
  <si>
    <t>B×B/H= 900×900/70 mm</t>
  </si>
  <si>
    <t>PIPA TUŠ - ZIDNA</t>
  </si>
  <si>
    <t>Zidna tušna enoročna mešalna bateija, komplet s pršno glavo, gumi armirano opleteno vezno cevjo, držalomn za pršno glavo, kromiranima rozetama, ter drobnim pritrdilnim in tesnilnim materialom</t>
  </si>
  <si>
    <t>EUROSTYLE 33 590 001 + pršna glav in cev</t>
  </si>
  <si>
    <t>PISOAR</t>
  </si>
  <si>
    <t>Zidni pisoar iz sanitarnega pocelana, z iztokom Ø50 in skritim sifonom, komplet z drobnim pritrdilnim materialom</t>
  </si>
  <si>
    <t>VOLGA J0438</t>
  </si>
  <si>
    <t>PREGRADA PISOAR</t>
  </si>
  <si>
    <t>Pregrada med pisoarji iz sanitarnega pocelana, za montažo na zid, komplet z drobnim pritrdilnim materialom</t>
  </si>
  <si>
    <t>J3662</t>
  </si>
  <si>
    <t>B/H= 450/755 mm</t>
  </si>
  <si>
    <t>SPROŽILO PISOAR - ELEKTRIČNO</t>
  </si>
  <si>
    <t>Podometni elektronski  izplakovalnik za zidni pisoar, komplet z elektromagnetnim ventilom in električno povezavo, komplet z: 
1× kromirana vezna cevka z izlivom za pisoar
1× kromirana odtočna cev
1× odtočni sifoni lok za pisoar DN50</t>
  </si>
  <si>
    <t>37 321 000</t>
  </si>
  <si>
    <t xml:space="preserve">TROKADERO </t>
  </si>
  <si>
    <t>Trokadero sestoječ iz: 
- školjka iz sanitarnega porcelana z talnim izpustom DN100, 
- lovilna rešetka na tečajih iz INOX 1.4301,  
- komplet z drobnim pritrdilnim materialom za montažo v tla.</t>
  </si>
  <si>
    <t>DOLOMTE</t>
  </si>
  <si>
    <t>CORTE J2907+J2909AA</t>
  </si>
  <si>
    <t>B×L/H= 500×460/470 mm</t>
  </si>
  <si>
    <t>PIPA TROKADERO - ZIDNA</t>
  </si>
  <si>
    <t>Zidna enoročna mešalna bateija z dolgim izpustom, komplet kromiranima rozetama, ter drobnim pritrdilnim in tesnilnim materialom.</t>
  </si>
  <si>
    <t>EUROSTYLE 33 982 001</t>
  </si>
  <si>
    <t>SPROŽILO TROKADERO - ROČNO</t>
  </si>
  <si>
    <t>Podometna izplakovalna pipa za trokadero, z navojnima priključkoma, komplet z kromiranim maskiranim maskirnim pokrovom</t>
  </si>
  <si>
    <t>PRESTO</t>
  </si>
  <si>
    <t>PRESTO 13918</t>
  </si>
  <si>
    <t>DN32</t>
  </si>
  <si>
    <t>ZIDNA PIPA</t>
  </si>
  <si>
    <t>Kromirana zidna pipa DN15, z navojnim priključkom DN15 za gibko cev (pralni, pomivalni stroj…).</t>
  </si>
  <si>
    <t>PIPA KUHINJSKA - STOJEČA</t>
  </si>
  <si>
    <t>Stoječa enoročna mešalna baterija z veznima cevkama in dolgim izpustom. 
Komplet z 2× kotni ventil DN15, 2× odliv za dvojno pomivalno korito, priključek za pomivalni stroj, sifon DN32.
POMIVALNO KORITO V OPREMI KUHINJE!</t>
  </si>
  <si>
    <t>EUROSTYLE 33 977 001</t>
  </si>
  <si>
    <t>MONTAŽA KORITA</t>
  </si>
  <si>
    <t>Montaža korita kuhinje, dobavljene v okviru opreme, komplet z drobnim pritrdilnim materialom.</t>
  </si>
  <si>
    <t>DRŽALO - TEKOČE MILO</t>
  </si>
  <si>
    <t xml:space="preserve">Medeninasto kromirano držala za tekoče milo, z kromirano posodico 0,5 l, komplet s pritrdilnim materialom za montažo na zid </t>
  </si>
  <si>
    <t>INDA</t>
  </si>
  <si>
    <t>Hotellerie 567</t>
  </si>
  <si>
    <t>DRŽALO - MILO TUŠ</t>
  </si>
  <si>
    <t xml:space="preserve">Medeninasto kromirano držala za milo - kotne izvedbe, komplet s pritrdilnim materialom za montažo na zid </t>
  </si>
  <si>
    <t>DRŽALO - WC PAPIR</t>
  </si>
  <si>
    <t>Držalo za toaletni papir, komplet z drobnim pritrdilnim materialom za montažo na zid</t>
  </si>
  <si>
    <t>Export 226/CM</t>
  </si>
  <si>
    <t>ŠČETKA WC</t>
  </si>
  <si>
    <t>Ščetka za WC školjko, komplet z posodo za hranjenje.</t>
  </si>
  <si>
    <t>Export 714/B</t>
  </si>
  <si>
    <t>PODAJALEC PAPIRNATIH BRISAČ</t>
  </si>
  <si>
    <t>Podajalec papirnatih brisač v listih, za montažo na zid.</t>
  </si>
  <si>
    <t>KOŠ</t>
  </si>
  <si>
    <t>Plastični koš za odpadne papirnate brisače, bele barve,  z nihajnim pokrovom.</t>
  </si>
  <si>
    <t>V= 15 l</t>
  </si>
  <si>
    <t>KROGELNA PIPA</t>
  </si>
  <si>
    <t>Krogelna pipa z notranjima navojnima priključkoma in zaporno ročico, komplet s tesnilnim materialom.</t>
  </si>
  <si>
    <t>DN15 (pN16)</t>
  </si>
  <si>
    <t>DN 20 (pN40)</t>
  </si>
  <si>
    <t>DN 25 (pN40)</t>
  </si>
  <si>
    <t>DN 32 (pN40)</t>
  </si>
  <si>
    <t>KROGELNA PIPA IZPUSTNA</t>
  </si>
  <si>
    <t>Krogelna pipa z notranjima navojnima priključkoma in zaporno ročico ter nastavkom za gumi cev, komplet s tesnilnim materialom.</t>
  </si>
  <si>
    <t>ZIDNA VRATCA</t>
  </si>
  <si>
    <t>Zidna vratca z vgradnim okvirjem za v zid, zapiralnim mehanizmom z izvijačem ali kovancem, iz nerjaveče pločevine.
Natančne mere se vzame na objektu!</t>
  </si>
  <si>
    <t>L×B=200×200 cm</t>
  </si>
  <si>
    <t>L×B=250×250 cm</t>
  </si>
  <si>
    <t>TERMOMETER</t>
  </si>
  <si>
    <t>Termometer sanitarne vode, komplet s potopno tulko in tesnilnim materialom.
Za vgradnji na obstoječo cirkulacijo.</t>
  </si>
  <si>
    <t>T= 0 ÷ 100 °C</t>
  </si>
  <si>
    <t>PROTIPOVRATNI VENTIL</t>
  </si>
  <si>
    <t>Protipovratni ventil s kovinskim diskom, z notranjima navojnima priključkoma, komplet s tesnilnim materialom.</t>
  </si>
  <si>
    <t>OBTOČNE ČRPALKA ELEKTRONSKA ZA SV</t>
  </si>
  <si>
    <t>Obtočna črpalka z navojnima priključkoma, elektronska, z digitalnim displejem in gumbi za nastavitev režima delovanja, za sanitarno vodo, komplet s tesnili in vijačnim materialom</t>
  </si>
  <si>
    <t>IMP PUMPS</t>
  </si>
  <si>
    <t>SAN 15/60</t>
  </si>
  <si>
    <t>v'= 0,5 m3/h</t>
  </si>
  <si>
    <t>dp= 38 kPa</t>
  </si>
  <si>
    <t>Pel= 90 W (230 V)</t>
  </si>
  <si>
    <t>DN15</t>
  </si>
  <si>
    <t>PRIKLOP NA OBSTOJEČ BOJLER</t>
  </si>
  <si>
    <t>Obveščanje, zapiranje in praznjenje obstoječega bojlerja, predelava obstoječih priključkov tople in cirkulacijske vode za potrebe priklopa novih odcepov.</t>
  </si>
  <si>
    <t>priključki: 1× DN15, 1× DN32</t>
  </si>
  <si>
    <t>SIFON KONDENZA</t>
  </si>
  <si>
    <t>Sifon kondenza za vgradnjo v zid, s kroglico, komplet z vgradnim materiajalom in snemljivim servisnim pokrovom</t>
  </si>
  <si>
    <t>HL</t>
  </si>
  <si>
    <t>PE-HD CEV - DVOPLAŠČNA</t>
  </si>
  <si>
    <t>Polietilenska cev visoke gostote (PE-HD), ISO 4427 in EN 12201, SRD 9, za nazivni tlak pN 16 bar. 
Z zaščitnim PE-LD plaščem.
Komplet s prirobičnimi fitingi (spojke, kolena, odcepi, spojke za kovinsko cev, armaturo…).
Za priklop vrtca od vodomernega jaška do objekta in priklop pipe na igrišču.</t>
  </si>
  <si>
    <t>MINERVA</t>
  </si>
  <si>
    <t>DN32 - PEHD 40 (pN16)</t>
  </si>
  <si>
    <t>V primeru izvedbe dela vodovoda v zunanjem tlaku interne manipulacijske površine.</t>
  </si>
  <si>
    <t>JEKLENA POCINKANA CEV - EN 10255 Zn</t>
  </si>
  <si>
    <r>
      <t>Nelegirana jeklena cev za varenje in vrezovanje, EN 10255, vroče cinkana po EN 10240, z vroče cinkano oblogo</t>
    </r>
    <r>
      <rPr>
        <b/>
        <sz val="10"/>
        <color indexed="8"/>
        <rFont val="Calibri"/>
        <family val="2"/>
        <charset val="238"/>
      </rPr>
      <t xml:space="preserve"> kakovosti A1</t>
    </r>
    <r>
      <rPr>
        <sz val="11"/>
        <color theme="1"/>
        <rFont val="Calibri"/>
        <family val="2"/>
        <charset val="238"/>
        <scheme val="minor"/>
      </rPr>
      <t>.
Komplet z navojnimi fitingi  (kolena, odcepi, redukcije...), ter tesnilnim materialom.</t>
    </r>
  </si>
  <si>
    <t>DN 15 (21,3×2,65)</t>
  </si>
  <si>
    <t>DN 20 (26,9×2,65)</t>
  </si>
  <si>
    <t>DN 25 (33,7×3,25)</t>
  </si>
  <si>
    <t>DN 32 (42,4×3,25)</t>
  </si>
  <si>
    <t>SINTETIČNA IZOLACIJA</t>
  </si>
  <si>
    <t>Parozaporna izolacija iz ekspandiranega polimera,  odpornost na ogenj EN 13501: BL-s3, d0, cevaste oblike, difuzijska upornost (mi &gt; 7000), komplet z lepilom in samolepilnimi trakovi. 
Debelina: 19 mm.</t>
  </si>
  <si>
    <t>ARMACELL</t>
  </si>
  <si>
    <t>AF-3 22 (DN 15)</t>
  </si>
  <si>
    <t>AF-3 28 (DN 20)</t>
  </si>
  <si>
    <t>Parozaporna izolacija iz ekspandiranega polimera, (odpornost na ogenj EN 13501: BL-s3, d0, cevaste oblike, difuzijska upornost (mi &gt; 7000), komplet z lepilom in samolepilnimi trakovi. 
Debelina: 25 mm</t>
  </si>
  <si>
    <t>AF-4 35 (DN 25)</t>
  </si>
  <si>
    <t>AF-4 42 (DN 32)</t>
  </si>
  <si>
    <t>PP KANALIZACIJSKA CEV</t>
  </si>
  <si>
    <t>Odtočna kanalizacijske cevi iz plipropilena - PP, z čašastim priključkom, po DIN 19560.
Komplet s fazonskimi kosti (kolena, odcepi, ekscentri, razširitvami, čistilnimi kosi, …).
Komplet s tesnili in pritrdilnim materialom.</t>
  </si>
  <si>
    <t>POLOPLAST - PoloKal NG</t>
  </si>
  <si>
    <t>Ø110</t>
  </si>
  <si>
    <t>Ø50</t>
  </si>
  <si>
    <t>STREŠNA KAPA</t>
  </si>
  <si>
    <t>Strešna kapa z obrobo oddušnik akanalizacije.</t>
  </si>
  <si>
    <t>DN100</t>
  </si>
  <si>
    <t>TALNI SIFON</t>
  </si>
  <si>
    <t>Talni sifon z vrtljivimi priključki za nastavitev smeri priklopov, z nastavljivim podaljškom po višini, talna plošča in rešetka iz nerjaveče pločevine</t>
  </si>
  <si>
    <t>DN50</t>
  </si>
  <si>
    <t>NOSILNI MATERIAL</t>
  </si>
  <si>
    <t>Spojni, tesnilni,  nosilni in pritrdilni materiala za cevi, sestoječega iz: varilni material,  nosilne objemke z zateznimi vijaki in gumiranim vložkom (npr: MUPRO), jeleni profili (NPU in NPL), jekleni pocinkani preforiran tak, jeklene navojne palice in jekleni vijaki (M8, M10, M12), vložki za vgradnjo v zid ali beton</t>
  </si>
  <si>
    <t>kg</t>
  </si>
  <si>
    <t>ANTIKOROZIJSKA ZAŠČITA</t>
  </si>
  <si>
    <t>Čiščenje in 2-krat korozijska zaščita nosilnega materiala v zvezi z vodovodom.</t>
  </si>
  <si>
    <t>BARVANJE</t>
  </si>
  <si>
    <t>Barvanje vseh kovinskih delov v zvezi z vodovodno instalacijo.</t>
  </si>
  <si>
    <t>RAL 6018 - ZELENA</t>
  </si>
  <si>
    <t>TLAČNI PREIZKUS</t>
  </si>
  <si>
    <t>Tlačni preizkusi strojnih instalacij, s sestavo zapisnika. Vsi preizkusi se izvedejo skladno s standardi navedenimi v tehničnem poročilu.</t>
  </si>
  <si>
    <t>Sanitarna voda</t>
  </si>
  <si>
    <t>Fekalna kanalizacija</t>
  </si>
  <si>
    <t>NAPISI</t>
  </si>
  <si>
    <t>Plastičnih napisnih tablic z napisom v beli barvi za označevanje razvodov pri bojlerju.</t>
  </si>
  <si>
    <t>Označevanje razvodov - ventilov, v omaricah posameznega sanitarnega vozla, s trajnim napisom (npr. alkoholni flumaster).</t>
  </si>
  <si>
    <t>KRONSKO VRTANJE LUKENJ V PLOŠČI IN ZIDOVIH</t>
  </si>
  <si>
    <r>
      <t xml:space="preserve">Vrtanje lukenj Ø65÷135 za potrebe razvodov, v AB plošči in zidovih, </t>
    </r>
    <r>
      <rPr>
        <sz val="10"/>
        <color indexed="8"/>
        <rFont val="Calibri"/>
        <family val="2"/>
        <charset val="238"/>
      </rPr>
      <t>globina do 25 cm</t>
    </r>
    <r>
      <rPr>
        <sz val="11"/>
        <color theme="1"/>
        <rFont val="Calibri"/>
        <family val="2"/>
        <charset val="238"/>
        <scheme val="minor"/>
      </rPr>
      <t>, komplet s s čiščenjem.</t>
    </r>
  </si>
  <si>
    <t>SKUPAJ</t>
  </si>
  <si>
    <t>Zidarska dela in gradbena pomoč inštalaterjem:
- vrtanje lukenj do Ø200 
- izdelava zidnih rež
- pozidave prebojev…</t>
  </si>
  <si>
    <t>1F_2.</t>
  </si>
  <si>
    <t>OGREVANJE IN HLAJENJE</t>
  </si>
  <si>
    <t>1F_2.1</t>
  </si>
  <si>
    <t>TOPLOTNA POSTAJA</t>
  </si>
  <si>
    <t>1F_2.2</t>
  </si>
  <si>
    <t>RADIATORSKI RAZVOD</t>
  </si>
  <si>
    <t>1F_2.3</t>
  </si>
  <si>
    <t>KONVEKTORJI</t>
  </si>
  <si>
    <t>1F_2.4</t>
  </si>
  <si>
    <t>PRIKLOPI KLIMATOV</t>
  </si>
  <si>
    <t>1F_2.5</t>
  </si>
  <si>
    <t>DX HLAJENJE</t>
  </si>
  <si>
    <t>OGREVANJE IN HLAJENJE skupaj</t>
  </si>
  <si>
    <t>DEMONTAŽ INTERNI PROSTOR IN 1. FAZA</t>
  </si>
  <si>
    <t>Obveščanje, zapiranje in praznjenje razvoda ogrevanja, demontaža dela cevi DN15÷DN65 s toplotno izolacijo (L=300 m), zračnih grelnikov s priključnimi armaturami in priklopnimi stikali (cca. 10 kosov), radiatorjev z ventili (cca. 22 kosov), odprte ekspanzijske posode na višini cca. 6,0 m, z izolacijo, odvoz na odpad ali v skladišče.</t>
  </si>
  <si>
    <t>PRIKLOP NA RAZDELILEC V KOTLARNI</t>
  </si>
  <si>
    <t>Predelava razdelilca za potrebe novega odcepa DN65, ponovna izolacija obstoječih cevi.</t>
  </si>
  <si>
    <t>PROGRAMABILNI KRMILNIK</t>
  </si>
  <si>
    <t>Elektronska regulacijska oprema s programabinlim krmilnikom z nadzorno enoto in LCD zaslomom, za krmiljenje vseh delovnih, nadzornih in varnostnih funkcij. Zagon in nastavitev obratovalnih paramterov (leto / zima), šolanje predstavnika investitorja. Modulne izvedbe z možnostjo kasnejše nadgradnje.</t>
  </si>
  <si>
    <t>Možnost priključka na centralni nadzorni sistem CNS kot možnost:
TCP/IP MODBUS, 
DO: napaka,
DI: vklop/izklop napreve.</t>
  </si>
  <si>
    <t>Komplet z ožičenjem krmilnih signalov, v dolžini trase 140 m.</t>
  </si>
  <si>
    <t>SIMENS</t>
  </si>
  <si>
    <t>Komplet z:
1× zunanje temperaturno tipalo
2× temperaturno tiplo predtoka</t>
  </si>
  <si>
    <t>Krmilni signali:
AI: 3
AO: 2
DI: 5  - (1× rezerva)
DO: 5  - (1× rezerva)</t>
  </si>
  <si>
    <t>EKSPANZIJSKA POSODA</t>
  </si>
  <si>
    <t>Zaprta membranska ekspanzijska posoda, za varovanje po SIST EN 12828, sestoječa iz tlačne posode, elastične membrane, zračnega ventila.</t>
  </si>
  <si>
    <t>V= 250 L</t>
  </si>
  <si>
    <t>p_delovna_max=3,0 bar</t>
  </si>
  <si>
    <t>p_zraka=1,1 bar</t>
  </si>
  <si>
    <t>VARNOSTNI VENTIL</t>
  </si>
  <si>
    <t>Vzmetni varnostno izpustni ventil z navojnim priključkom in tesnilnim materialom.</t>
  </si>
  <si>
    <t>DN25/32</t>
  </si>
  <si>
    <t>p,max= 3,0 bar</t>
  </si>
  <si>
    <t>Pred dobavo preveriti dejanski tlak odpiranja na obstoječih ventilih v kotlarni!</t>
  </si>
  <si>
    <t>RAZDELILEC</t>
  </si>
  <si>
    <t>Razdelilec iz črne jeklene cevi, z navojnimi priključki, komplet s parozaporno toplotno izolacijo</t>
  </si>
  <si>
    <t>DN200</t>
  </si>
  <si>
    <t>L= cca. 2500 mm</t>
  </si>
  <si>
    <t>Priključki: 6×DN65, 1× DN32, 1× DN25</t>
  </si>
  <si>
    <t>ČRPALKA ELEKTRONSKA</t>
  </si>
  <si>
    <t>Elektronsko krmiljena obtočna črpalka s prirobničnima priključkoma in tipali. Z displejem za prikaz  delovanja in izbornimi gumbi.
Komplet s protirobnicami, tesnilnim in vijačnim materialom ter povezavo na avtomatiko.</t>
  </si>
  <si>
    <t>NMT SMART 50/100</t>
  </si>
  <si>
    <t>V° = 8,3 m3/h</t>
  </si>
  <si>
    <t>dp = 33 kPa</t>
  </si>
  <si>
    <t>P= 180 W (230 V)</t>
  </si>
  <si>
    <t>DN 50</t>
  </si>
  <si>
    <t>NMT MAX C 50/120</t>
  </si>
  <si>
    <t>V° = 7,8 m3/h</t>
  </si>
  <si>
    <t>dp = 86 kPa</t>
  </si>
  <si>
    <t>P= 560 W (230 V)</t>
  </si>
  <si>
    <t>ČRPALKA ELEKTRONSKA NAVOJNA</t>
  </si>
  <si>
    <t>Elektronsko krmiljena obtočna črpalka z navojnima priključkoma in s tipali. Z izbornimi gumbi.
Komplet s tesnilnim in vijačnim materialom ter povezavo na avtomatiko.</t>
  </si>
  <si>
    <t>NMT PLUS 20/60</t>
  </si>
  <si>
    <t>V° = 0,6 m3/h</t>
  </si>
  <si>
    <t>P= 36 W (230 V)</t>
  </si>
  <si>
    <t>DN 20</t>
  </si>
  <si>
    <t>Elektronsko krmiljena obtočna črpalka z navojnima priključkoma in s tipali. Z displejem za prikaz  delovanja in izbornimi gumbi.
Komplet s tesnilnim in vijačnim materialom ter povezavo na avtomatiko.</t>
  </si>
  <si>
    <t>NMT SMART 32/80</t>
  </si>
  <si>
    <t>V° = 1,4 m3/h</t>
  </si>
  <si>
    <t>dp = 71 kPa</t>
  </si>
  <si>
    <t>P= 140 W (230 V)</t>
  </si>
  <si>
    <t>DN 32</t>
  </si>
  <si>
    <t>MEŠELNI VENTILI</t>
  </si>
  <si>
    <t>Tripotni motorni mešalni ventili, z motornim pogonom, z navojnimi priključki, komplet s tesnilnim materialom.</t>
  </si>
  <si>
    <t>DANFOSS</t>
  </si>
  <si>
    <t>VRG3 15/1,6 + AMV 435/24</t>
  </si>
  <si>
    <t>Kvs=1,6 m3/h</t>
  </si>
  <si>
    <t>U= 24 V</t>
  </si>
  <si>
    <t>VRG3 15/4,0 + AMV 435/24</t>
  </si>
  <si>
    <t>Kvs=4,0 m3/h</t>
  </si>
  <si>
    <t>CEVNI DUŠILEC VIBRACIJ</t>
  </si>
  <si>
    <t>Gumi dušilcev vibracij iz cele gume, za pritrditev med prirobične priključke</t>
  </si>
  <si>
    <t>DN 65 (pN 6)</t>
  </si>
  <si>
    <t>KROGELNA PIPA NAVOJNA</t>
  </si>
  <si>
    <t>Krogelna pipa z navojnima priključkoma.</t>
  </si>
  <si>
    <t>DN 20 (pN 16)</t>
  </si>
  <si>
    <t>DN 25 (pN 16)</t>
  </si>
  <si>
    <t>DN 32 (pN 16)</t>
  </si>
  <si>
    <t>DN 65 (pN 16)</t>
  </si>
  <si>
    <t>KROGELNA PIPA NAVOJNA BLOKIRANA</t>
  </si>
  <si>
    <t>Krogelna pipa z navojnima priključkoma, blokirana v položaju ODPRTO.</t>
  </si>
  <si>
    <t>Protipovratni ventil z navojnima priključkoma.</t>
  </si>
  <si>
    <t>ČISTILNI KOS</t>
  </si>
  <si>
    <t>Čistilni kos z navojnima priključkoma.</t>
  </si>
  <si>
    <t>DUŠILNI VENTIL</t>
  </si>
  <si>
    <t>Dušilni ventil z navojnima priključkoma.</t>
  </si>
  <si>
    <t>Krogelna pipa z notranjim in zunanjim navojnim priključkom, zaporno ročico in nastavkom za gumi cev, komplet s tesnilnim materialom.</t>
  </si>
  <si>
    <t>DN10 (pN16)</t>
  </si>
  <si>
    <t>ODZRAČEVALNI LONČEK</t>
  </si>
  <si>
    <t>Odzračevalni lonček z bombiranima dnema in vsemi priključki po načrtu</t>
  </si>
  <si>
    <t>V= 1,0 l</t>
  </si>
  <si>
    <t>Priključek: 2×DN10</t>
  </si>
  <si>
    <t>DN×L= 150×200 mm</t>
  </si>
  <si>
    <t>Okrogli bimetalni termometer (D= 80 mm), s priključkom zadaj</t>
  </si>
  <si>
    <t>T= 0÷100°C</t>
  </si>
  <si>
    <t>MANOMETER</t>
  </si>
  <si>
    <t>Okrogli manometer (D= 60 mm), z radialnim priključkom komplet z zapornim ventilom.</t>
  </si>
  <si>
    <t>p= 0÷6 bar</t>
  </si>
  <si>
    <t>TEMPERATURNA TIPALA</t>
  </si>
  <si>
    <t>Navojni priključki DN15 s potopnimi tulkami za priklop potopnih temperaturnih tipal, komplet z montažo temperaturnega tipala.</t>
  </si>
  <si>
    <t>Temperaturna tipala se dobavi v okviru krmilnika!</t>
  </si>
  <si>
    <t>JEKLENA CEV - SIST EN 10255</t>
  </si>
  <si>
    <t>Nelegirana jeklena cev za varenje in vrezovanje, SIST EN 10255, protikorozijsko zaščitena.
Komplet s fazonskimi kosi  (kolena, odcepi, redukcije...), ter varilnim materialom.</t>
  </si>
  <si>
    <t>DN 10 (17,2×2,35)</t>
  </si>
  <si>
    <t>DN 65 (76,1×3,65)</t>
  </si>
  <si>
    <t>AF-3 35 (DN 25)</t>
  </si>
  <si>
    <t>Parozaporna izolacija iz ekspandiranega polimera, odpornost na ogenj EN 13501: BL-s3, d0, cevaste oblike, difuzijska upornost (mi &gt; 7000), komplet z lepilom in samolepilnimi trakovi. 
Debelina: 25 mm</t>
  </si>
  <si>
    <t>Parozaporna izolacija iz ekspandiranega polimera, odpornost na ogenj EN 13501: BL-s3, d0, cevaste oblike, difuzijska upornost (mi &gt; 7000), komplet z lepilom in samolepilnimi trakovi. 
Debelina: 45 mm</t>
  </si>
  <si>
    <t>AF-6 76 (DN 65)</t>
  </si>
  <si>
    <t>Čiščenje in 2-krat korozijska zaščita spojev cevi in nosilnega materiala v zvezi z centralno kurjavo. Zaščitna barva s temperaturno odpornostjo do 140°C</t>
  </si>
  <si>
    <t>Barvanje z oljno barvo (2-krat) cevi in nosilni materiala v zvezi z centralno kurjavo. Barva s temperaturno odpornostjo do 140°C.</t>
  </si>
  <si>
    <t>RAL ….. - po izbiri arhitekta</t>
  </si>
  <si>
    <t>Plastičnih napisnih tablic z napisom v beli barvi za označevanje razvodov</t>
  </si>
  <si>
    <t>SMERNE PUŠČICE</t>
  </si>
  <si>
    <t>Plastičnih smernih puščic za označevanje predtoka in povratka</t>
  </si>
  <si>
    <t>Modra</t>
  </si>
  <si>
    <t>Rdeča</t>
  </si>
  <si>
    <t>Spojni, tesnilni, nosilni in pritrdilni material, varilni material, nosilne objemke z zateznimi vijaki in gumiranim vložkom, jekleni profili, pocinkan perforiran trak, navojne palice in vijaki z vložki za vgradnjo v zid ali beton, prirobnice s tesnilnim in vijačnim materialom, materijal za podstavek toplotne črpalke.</t>
  </si>
  <si>
    <t>Ogrevanje - hlajenje</t>
  </si>
  <si>
    <t>ODZRAČEVANJE SISTEMA</t>
  </si>
  <si>
    <t>Polnjenje in odzračevanje sistema.</t>
  </si>
  <si>
    <t>NAVODILA</t>
  </si>
  <si>
    <t>Izdelava navodil za obratovanje in vzdrževanje objekta za strojne instalacije.</t>
  </si>
  <si>
    <t>SHEMA</t>
  </si>
  <si>
    <t>Funkcionalna shema strojnice toplovodnega ogrevanja in hlajenja, v okvirju s steklom in z drobnim materialom za pritrditev na zid.</t>
  </si>
  <si>
    <r>
      <t xml:space="preserve">Vrtanje lukenj Ø65÷135 za potrebe novih razvodov, v AB plošči in zidovih, </t>
    </r>
    <r>
      <rPr>
        <b/>
        <sz val="10"/>
        <color indexed="8"/>
        <rFont val="Calibri"/>
        <family val="2"/>
        <charset val="238"/>
      </rPr>
      <t>globina 20÷30 cm</t>
    </r>
    <r>
      <rPr>
        <sz val="11"/>
        <color theme="1"/>
        <rFont val="Calibri"/>
        <family val="2"/>
        <charset val="238"/>
        <scheme val="minor"/>
      </rPr>
      <t>, komplet s s čiščenjem.</t>
    </r>
  </si>
  <si>
    <t>Velja za vso inštalacijo ogrevanja in haljenja!</t>
  </si>
  <si>
    <t>JEKLENI PLOŠČATI RADIATOR</t>
  </si>
  <si>
    <t>Jekleni ploščati radiator, s priključki za spodnji radiatorski ventil.
Priključki spodaj: 2× DN20
Max. obratovalni tlak pN10 bar.
Max. delovna temperatura 110°C.
Barvan s praškasto barvo RAL 9016 -bela.
Komplet z radiatorskim odzračevalnim ventilom, s spojkami, tesnili, čepi in redukcijami, konzolami.</t>
  </si>
  <si>
    <t>DeLONGHI</t>
  </si>
  <si>
    <t>22KV - H×L= 500 × 400</t>
  </si>
  <si>
    <t>22KV - H×L= 900 × 600</t>
  </si>
  <si>
    <t>22KV - H×L= 900 × 800</t>
  </si>
  <si>
    <t>22KV - H×L= 900 × 900</t>
  </si>
  <si>
    <t>22KV - H×L= 900 × 1600</t>
  </si>
  <si>
    <t>SPODNJI RADIATORSKI VENTIL</t>
  </si>
  <si>
    <t>Dobava in montaža: Kromirani radiatorski ventil s spodnjimi priključki - kotni, za radiatorje z vgrajenim termostatskim ventilom, za dvocevni sistem, z navojnimi priključki, holendri in nastavki za priključitev cevi</t>
  </si>
  <si>
    <t>RLV-KS - DN20</t>
  </si>
  <si>
    <t>TERMOSTATSKA GLAVA</t>
  </si>
  <si>
    <t>Radiatorska termostatska glava, komplet z nastavkom za blokado nastavite z inbusom. V skladu s PURES-om.</t>
  </si>
  <si>
    <t>ROZETA DVODELNA</t>
  </si>
  <si>
    <t>Dvodelna rozeta za dvojni ventil iz UV odporne plastike, bele barve</t>
  </si>
  <si>
    <t>Ø16</t>
  </si>
  <si>
    <t>PE-X CEV V ROLI</t>
  </si>
  <si>
    <t>Večplastna cev v roli: zamrežen polietilena - aluminij- zamrežen polietilen (PE-X-Al-PE-X), EN 21003.
Za pitno vodo, ogrevanje in hlajenje.
Komplet s "PRESS" fitingi (kolena, T kosi, redukcije, spojke, spojke za jekleno cev...).</t>
  </si>
  <si>
    <t>PE-X Ø16×2</t>
  </si>
  <si>
    <t>PE-X Ø18×2</t>
  </si>
  <si>
    <t>PE-X Ø25×2,5</t>
  </si>
  <si>
    <t>Parozaporna izolacija iz ekspandiranega polimera,  odpornost na ogenj EN 13501: BL-s3, d0, cevaste oblike, difuzijska upornost (mi &gt; 7000), komplet z lepilom in samolepilnimi trakovi. 
Debelina: 16 mm.</t>
  </si>
  <si>
    <t>AF-2 18 (DN 10)</t>
  </si>
  <si>
    <t>Parozaporna izolacija iz ekspandiranega polimera, (odpornost na ogenj EN 13501: BL-s3, d0, cevaste oblike, difuzijska upornost (mi &gt; 7000), komplet z lepilom in samolepilnimi trakovi. 
Debelina: 19 mm</t>
  </si>
  <si>
    <t>Parozaporna izolacija iz ekspandiranega polimera,  odpornost na ogenj EN 13501: BL-s3, d0, cevaste oblike, difuzijska upornost (mi &gt; 7000), komplet z lepilom in samolepilnimi trakovi. 
Debelina: 19 mm. Za jeklene cevi.</t>
  </si>
  <si>
    <t>AF-4 25 (DN 40)</t>
  </si>
  <si>
    <t>Spojni, tesnilni, nosilni in pritrdilni material, varilni material, nosilne objemke z zateznimi vijaki in gumiranim vložkom, jekleni profili, pocinkan perforiran trak, navojne palice in vijaki z vložki za vgradnjo v zid ali beton.</t>
  </si>
  <si>
    <t>Ogrevanje</t>
  </si>
  <si>
    <t>NASTAVITEV PRETOKOV</t>
  </si>
  <si>
    <t>Nastavitev pretokov na posameznem ventilu radiatorjev - dušitev pretokov.</t>
  </si>
  <si>
    <t>VENTILATORSKI KONVEKTOR VIDEN STOJEČ</t>
  </si>
  <si>
    <t>Ventilatorski konvektor, za vertikalno vgradnjo ob zidu, sestavljenega iz: maskirno pločevinasto ohišje s čelnim zajemom zraka, vpihovalno rešetko s poševnimi fiksnimi lopaticami z možnostjo obrnitve rešetke za preusmeritev toka zraka, pločevinasto toplo pocinkano ohišje, Cu-Zn menjalnik toplote (voda-zrak), odzračevalni ventil menjalnika toplote, lovilno korito kondenza (plastično) pod izmenjevalcem in priključki, trohitrostni  ventilator z elektromotorjem, filter.</t>
  </si>
  <si>
    <t>AERMEC</t>
  </si>
  <si>
    <t>FCX 32 - UA</t>
  </si>
  <si>
    <t>Tvg= 70/60°C</t>
  </si>
  <si>
    <t>Q°g = 3380/4085/4975 W</t>
  </si>
  <si>
    <t>Tvh= 7/12°C</t>
  </si>
  <si>
    <t>Q°h = 1570/2055/2400 W</t>
  </si>
  <si>
    <t>P= 44 W (230 V)</t>
  </si>
  <si>
    <t>FCX 42 - UA</t>
  </si>
  <si>
    <t>Q°g = 5115/6415/7400 W</t>
  </si>
  <si>
    <t>Q°h = 2130/2800/3400 W</t>
  </si>
  <si>
    <t>P= 57 W (230 V)</t>
  </si>
  <si>
    <t>FCX 50 - UA</t>
  </si>
  <si>
    <t>Q°g = 5420/7530/8620 W</t>
  </si>
  <si>
    <t>Q°h = 2840/3640/3900 W</t>
  </si>
  <si>
    <t>P= 67 W (230 V)</t>
  </si>
  <si>
    <t>KRMILNIKI</t>
  </si>
  <si>
    <t>Prostorski termostat za krmiljenje konvektorjev, zidne izvedbe, z možnostjo določitve treh hitrosti delovanja ventilatorjev, nastavitve temperature, hitrosti konvektorje, ON-OFF konvektorja, preklop ogrevanje hlajenje, komplet z drobnim pritrdilnim materiajalom, kabelsko krmilno povezavo med konvektorjem in krmilnikom (kabel, zaščitna cev, spojni materijal,...) v dolžnimi 10 m.</t>
  </si>
  <si>
    <t>U= 230 V</t>
  </si>
  <si>
    <t>V primeru, da je ta postavka zajeta pri CNS tu odpade!</t>
  </si>
  <si>
    <t>ZAGON</t>
  </si>
  <si>
    <t>Zagon in nastavitev obratovalnih parametrov konvektorjev, preizkusno obratovanje, šolanje predstavnika investitorja, sestava zapisnika</t>
  </si>
  <si>
    <t>REGULACIJSKI VENTIL</t>
  </si>
  <si>
    <t>Balansirni ventil s tlačno neodvisno nastavljivim pretokom, z nastavkom za termoelektrični oz. elektromotorni pogon ventila, komplet s tesnilnim in pritrdilnim materialom ter z električnim povezovalnim materialom. Komplet z nastavitvijo pretokov na ventilih.</t>
  </si>
  <si>
    <t>AB-QM 15 (za FCX 32)</t>
  </si>
  <si>
    <t>V° = 90÷450 l/h</t>
  </si>
  <si>
    <t>dp = min 16 kPa</t>
  </si>
  <si>
    <t>DN 15</t>
  </si>
  <si>
    <t>AB-QM 20  (za FCX42 ÷ 50)</t>
  </si>
  <si>
    <t>V° = 180÷900 l/h</t>
  </si>
  <si>
    <t>ELEKTROMOTORNI POGON</t>
  </si>
  <si>
    <t>Elelktromotorni pogon balansirnega ventila, komplet s pritrdilnim in električnim povezovalnim materialom</t>
  </si>
  <si>
    <t>AMI 140 230 V</t>
  </si>
  <si>
    <t>s= 5,5 mm</t>
  </si>
  <si>
    <t>KROGELNA PIPA METULJNA</t>
  </si>
  <si>
    <t>Krogelna pipa z navojnima priključkoma in metuljno ročico.</t>
  </si>
  <si>
    <t>Krogelna pipa z navojnima priključkoma in ročico.</t>
  </si>
  <si>
    <t>PE-X Ø20×2,25</t>
  </si>
  <si>
    <t>PE-X Ø32×3</t>
  </si>
  <si>
    <t>AF-3-35 (DN 25)</t>
  </si>
  <si>
    <t>ZAŠČITNI PLAŠČ</t>
  </si>
  <si>
    <t>Zaščitni plašč razvodov vodenih vidno po internem manipulacijskem prostoru, iz aluminijaste pločevine (min. 0,8 mm) in z drobnim spojnim materialom.</t>
  </si>
  <si>
    <t>Ø32</t>
  </si>
  <si>
    <t>Parozaporna izolacija iz ekspandiranega polimera,  odpornost na ogenj EN 13501: BL-s3, d0, cevaste oblike, difuzijska upornost (mi &gt; 7000), komplet z lepilom in samolepilnimi trakovi. 
Debelina: 10 mm.</t>
  </si>
  <si>
    <t>AF-2 35 (DN 25)</t>
  </si>
  <si>
    <t>GIBKA CEV</t>
  </si>
  <si>
    <t>Gibka cev iz PVC, komplet z vijačno s spojkamo za odvod kondenza</t>
  </si>
  <si>
    <t>PVC Ø18</t>
  </si>
  <si>
    <t>L= 300 mm</t>
  </si>
  <si>
    <t>Regulacijski ventil s tlačno neodvisno nastavljivim pretokom, z nastavkom za elektromotorni pogon ventila, komplet s tesnilnim in pritrdilnim materialom ter z električnim povezovalnim materialom</t>
  </si>
  <si>
    <t>AB-QM 32</t>
  </si>
  <si>
    <t>V° = 640÷3200 l/h</t>
  </si>
  <si>
    <t>dp = min 20 kPa</t>
  </si>
  <si>
    <t>Elelktromotorni pogon regulacijskega ventila - ZVEZNI, komplet s pritrdilnim in električnim povezovalnim materialom</t>
  </si>
  <si>
    <t>AME 110/24V NL</t>
  </si>
  <si>
    <t>Potrebno napestose elektromotorjev (230 V ali 24 V), preveriti na objektu glede na krmilnike klimatov!</t>
  </si>
  <si>
    <t>AVTOMATSKI ODZRAČEVALNI VENTIL</t>
  </si>
  <si>
    <t>Avtomatski odzračevalni ventil s priključno pipico</t>
  </si>
  <si>
    <t>Priključek: DN10</t>
  </si>
  <si>
    <t>Parozaporna izolacija iz ekspandiranega polimera, odpornost na ogenj EN 13501: BL-s3, d0, cevaste oblike, difuzijska upornost (mi &gt; 7000), komplet z lepilom in samolepilnimi trakovi. 
Debelina: 25 mm. Za jeklene cevi.</t>
  </si>
  <si>
    <t>Odtočna kanalizacijske cevi iz plipropilena - PP, z čašastim priključkom, po DIN 19560.
Komplet s fazonskimi kosti (kolena, odcepi, ekscentri, razširitvami, čistilnimi kosi, …).
Komplet s tesnili in pritrdilnim materialom, ojačitveno letvico iz pocinkane pločevine.</t>
  </si>
  <si>
    <t>Spojni, tesnilni, nosilni in pritrdilni material, varilni material, nosilne objemke z zateznimi vijaki in gumiranim vložkom, jekleni profili, pocinkan perforiran trak, navojne palice in vijaki z vložki za vgradnjo v zid ali beton, prirobnice s tesnilnim in vijačnim materialom.</t>
  </si>
  <si>
    <t>Funkcionalna shema toplovodnega ogrevanja in hlajenja priklopa klimatov, v okvirju s steklom in z drobnim materialom za pritrditev na zid.</t>
  </si>
  <si>
    <t>1F-1_2.5</t>
  </si>
  <si>
    <t>pozicija</t>
  </si>
  <si>
    <t>opis postavke</t>
  </si>
  <si>
    <t>skupaj</t>
  </si>
  <si>
    <t>ZUNANJA DX ENOTA</t>
  </si>
  <si>
    <t>Zunanja hladilna enota z direktno ekspanzijo sestoječa iz: pločevinasto ohišje, kompresor, invertersko delovanje, zračni ventilatorski kondenzator z elektromotorjem, freonska instalacija (termostatiski ventili, varnostna tlačna stikala, varnostni ventili...), s krmilno avtomatiko naprave, zidne nosilne konzole.</t>
  </si>
  <si>
    <t>MITSUBISHI</t>
  </si>
  <si>
    <t>MUZ-SF25VE</t>
  </si>
  <si>
    <t>Medij: R410A</t>
  </si>
  <si>
    <t>P = 1000 W (230 V)</t>
  </si>
  <si>
    <t>Imax = 8,4 A</t>
  </si>
  <si>
    <t>SEER A++</t>
  </si>
  <si>
    <t>SCOP A+</t>
  </si>
  <si>
    <t>NOTRANJA DX ENOTA</t>
  </si>
  <si>
    <t>Notraja hladilna enota za stensko montažo - vidna, z direktno ekspanzijo (DX) sestoječa  iz: maskirno plastično ohišje, DX uparjalnik, ventilator z elektromotorjem, lovilno korito za kondez, filter, maskirno ohišje z zajemno in vpihovalno rešetko iz UV odporne plastike, ter z vsem potrebnim pritrdilnim in nosilnim materialom.</t>
  </si>
  <si>
    <t>MSZ-SF25VE3</t>
  </si>
  <si>
    <t xml:space="preserve">Q°h = 2,5 kW </t>
  </si>
  <si>
    <t xml:space="preserve">Q°g = 2,0 kW </t>
  </si>
  <si>
    <t>U = 230 V</t>
  </si>
  <si>
    <t>KRMILNIK</t>
  </si>
  <si>
    <t>Daljinski krmilnik hladine enote</t>
  </si>
  <si>
    <t>BAKRENA CEV - HLAJENJE ROLA</t>
  </si>
  <si>
    <t>Bakrena brezšivn cev v roli, za instalacijo hlajenja - FREON, po SIST EN 12735-1. 
Komplet z parozaporno izolacijo iz ekspandiranega polimera (negorljivost - klasa B1).</t>
  </si>
  <si>
    <t>Cu 1/4" (Ø6,35x0,81 mm)</t>
  </si>
  <si>
    <t>Cu 3/8" (Ø9,52x0,81 mm)</t>
  </si>
  <si>
    <t>ČRPALKA KONDENZA</t>
  </si>
  <si>
    <t>Črpalka kondenza za kondenz DX enote</t>
  </si>
  <si>
    <t>POLNJENJE SISTEMA</t>
  </si>
  <si>
    <t>Polnjenje DX hladilnega sistema z freonom R410A, komplet z dobavo freona in preizkusnim zagonom</t>
  </si>
  <si>
    <t>PVC Ø20</t>
  </si>
  <si>
    <t>Spojni, tesnilni,  nosilni in pritrdilni materiala za cevi, sestoječ iz: varilni material,  nosilne objemke z zateznimi vijaki in gumiranim vložkom, jeleni profili (NPU in NPL), jekleni pocinkani preforiran tak, jeklene navojne palice in jekleni vijaki (M8, M10, M12), vložki za vgradnjo v zid ali beton.
Vse vroče cinkano ali Inxo.</t>
  </si>
  <si>
    <r>
      <t xml:space="preserve">Vrtanje lukenj Ø65 za potrebe novih razvodov, v zidovih, </t>
    </r>
    <r>
      <rPr>
        <b/>
        <sz val="10"/>
        <color indexed="8"/>
        <rFont val="Calibri"/>
        <family val="2"/>
        <charset val="238"/>
      </rPr>
      <t>globina 25 cm</t>
    </r>
    <r>
      <rPr>
        <sz val="11"/>
        <color theme="1"/>
        <rFont val="Calibri"/>
        <family val="2"/>
        <charset val="238"/>
        <scheme val="minor"/>
      </rPr>
      <t>, komplet s s čiščenjem.</t>
    </r>
  </si>
  <si>
    <t>ELEKTRO PRIKLJUČEK DX ENOT</t>
  </si>
  <si>
    <t>Elektro priključek DX enot, skupaj s kablom, nosilnim, spojnim in pritrdilnim materialom, varovalkami, meritvijo z zapisnikom</t>
  </si>
  <si>
    <t>Dolžina trase kabelskih povezav L= cca. 100 m.</t>
  </si>
  <si>
    <t>ELEKTRO POVEZAVE DX ENOT</t>
  </si>
  <si>
    <t>Povezave notranje in zuanje enote, skupaj s kablom, nosilnim, spojnim in pritrdilnim materialom, varovalkami, meritvijo z zapisnikom</t>
  </si>
  <si>
    <t>Dolžina trase kabelskih povezav L= cca. 35 m.</t>
  </si>
  <si>
    <t>PLASTIČNI KANAL</t>
  </si>
  <si>
    <t>Zaščitni kanal iz UV odporne plastike za vodenje freonskega vidnega razvoda, komplet z drobnim pritrdilnim materiajalom.</t>
  </si>
  <si>
    <t>50×100 mm</t>
  </si>
  <si>
    <t>1F_3.1</t>
  </si>
  <si>
    <t>KLIMAT - KOMPAKTEN VERTIKALEN</t>
  </si>
  <si>
    <t>Klima naprava kompaktna, za vertikalno montažo na tla.</t>
  </si>
  <si>
    <t>Osnovni elementi:</t>
  </si>
  <si>
    <t>Ohišje klimata izdelno iz vroče pocinkanih jeklenih profilov, dvostensko ohišje barvano, z vmesno izolacijo iz kamene volne debeline 30 mm, požarno odporna razreda A1, naprava barvana s praškasto barvo RAL, servisna vrata s sprednje strani, priključki na kanal od zgoral, nosilne noge z dušilci vibracij, ...</t>
  </si>
  <si>
    <t>2× Žaluzija (ON-OFF) z elektromotornim pogonom na priključkih zunanjega zraka.</t>
  </si>
  <si>
    <t>1× Filter, DOVOD kvalitete G4+F7, s tlačnimi stikali za kontrolo zamazanosti.</t>
  </si>
  <si>
    <t>1× Filter, ODVOD kvalitete M5, s tlačnimi stikali za kontrolo zamazanosti.</t>
  </si>
  <si>
    <t>Dovodni in odvodni ventilator z EC motorjema.</t>
  </si>
  <si>
    <t>1× Ploščni protitočni rekuperator toplote (kocka), z by-pass rešetko. Komplet s koritom za zbiranje kondenza in črpalko kondenza in priključno cevko. Rekuperator mora biti v podtlaku - odvodni ventilator na odvodni strani - sesa preko rekuperatorja.</t>
  </si>
  <si>
    <t>1× Elektro krmilni sklop za vodenje klimata - večhitrostno vodenje ventilatorjev, by-pass rekuperatorja, varovanje rekuperatorja pred zamrzovanjem, kontorla zamazanosti filtrov, vodenje ogrevanja in hlajenja dovodnega zraka s kanalskim grelnikom, komplet s temperaturnimi in tlačnimi tipali in stikali.
Zidna krmilna enota z digitalnim displejem, komplet s kabelsko povezavo L=20 m.
Nastavitve obratovalnih parametrov, zagon, preizkusno obratovanje in šolanje predstavnika investitorja.</t>
  </si>
  <si>
    <t>2× sifon na priključkih kondenza s kroglico
4× dušilci vibracij za priključitev klimatov na kanale</t>
  </si>
  <si>
    <t>Klimat v skladu s PURES-om in zahtevami ErP za leto 2018.</t>
  </si>
  <si>
    <t>SALDA</t>
  </si>
  <si>
    <t>RIS 2200 VWL EKO 3.0</t>
  </si>
  <si>
    <t>dovod zraka DOV =  1500 m3/h</t>
  </si>
  <si>
    <t>eksterni padec tlaka na dovodu DOV = 280 Pa</t>
  </si>
  <si>
    <t>električna moč dovoda DOV = 0,75 kW (230 V)</t>
  </si>
  <si>
    <t>odvod zraka ODV = 1500 m3/h</t>
  </si>
  <si>
    <t>eksterni padec tlaka na odvodu ODV = 260 Pa</t>
  </si>
  <si>
    <t>električna moč odvoda ODV = 0,75 kW (230 V)</t>
  </si>
  <si>
    <t>Izkoristem rekuperatorja toplote RRG = 90 %</t>
  </si>
  <si>
    <t>KANALSKI GRELNIK - HLADILNIK</t>
  </si>
  <si>
    <t>Kanalski vodni hladilnik - grelnik, dovedenega zraka, sestavljen iz: pocinkanega ohišja, toplotni izmenjevalec, lovilno korito kondenza s čarpalko in priključno cevko, toplotno izoliran s parozaporno izolacijo b=19 mm.</t>
  </si>
  <si>
    <t>AVA 400</t>
  </si>
  <si>
    <t>Qg= 4,2 kW (tw=45/40 °C)</t>
  </si>
  <si>
    <t>Qh= 9,5 kW (tw=9/14 °C)</t>
  </si>
  <si>
    <t>ALUMINIJASTA ZAŠČITNA REŠETKA</t>
  </si>
  <si>
    <t>Aluminijasta zaščitna rešetka, z mrežico proti insektom, z vgradnim okvirjem.
Barvano v barvi po navodilih arhitekta.</t>
  </si>
  <si>
    <t>LINDAB</t>
  </si>
  <si>
    <t>AZR-3- 500×500</t>
  </si>
  <si>
    <t>AZR-3- 200×200 - sušilne omare</t>
  </si>
  <si>
    <t>DOVODNI DIFUZOR</t>
  </si>
  <si>
    <t>Dovodni difuzor iz pocinkane pločevine, sestoječ iz: komora s priključkom za okroglo cev, toplotno izolirana s parozaporno toplotno izolacijo 19 mm, perforirana difuzijska pločevina, regulacijska loputa, dovodni difuzor s fiksnimi obroči, komplet s pritrdilnim materialom.</t>
  </si>
  <si>
    <t>OD-1-1</t>
  </si>
  <si>
    <t>ØA/H = 244/210 mm</t>
  </si>
  <si>
    <t>Priključek: Ø125</t>
  </si>
  <si>
    <t>OD-1-2</t>
  </si>
  <si>
    <t>ØA/H = 300/240 mm</t>
  </si>
  <si>
    <t>Priključek: Ø160</t>
  </si>
  <si>
    <t>DOVODNI PREZRAČEVALNI VENTIL</t>
  </si>
  <si>
    <t>Prezračevalni ventil sestoječi iz ohišja, nastavljive kape in vgradnega okvirja. Izdelan iz pločevine barvane beloa - RAL 9010</t>
  </si>
  <si>
    <t>PV-2 Ø100</t>
  </si>
  <si>
    <t>PV-2 Ø125</t>
  </si>
  <si>
    <t>ODVODNI PREZRAČEVALNI VENTIL</t>
  </si>
  <si>
    <t>PV-1 Ø100</t>
  </si>
  <si>
    <t>PV-1 Ø160</t>
  </si>
  <si>
    <t>GIBLJIVA CEV</t>
  </si>
  <si>
    <t>Gibljiva aluminijasta cev ojačana z jekleno spiralno, toplotno izolirana. Negorljiva A1 - SIST EN 13501.</t>
  </si>
  <si>
    <t>DN 100</t>
  </si>
  <si>
    <t>DN 125</t>
  </si>
  <si>
    <t>DN 160</t>
  </si>
  <si>
    <t>REGULACIJSKA LOPUTA - OKROGLA:</t>
  </si>
  <si>
    <t>Okrogla regulacijska loputa za montažo v spiro kanal, iz pocinkane pločevine, sestoječa iz: okroglo pocinkano ohišje, regulacijska loputa z ročico z možnostjo blokade v nastavljenem položaju, komplet z drobnim pritrdilnim materialom. Ročna.</t>
  </si>
  <si>
    <t>DL-1/R - DN100</t>
  </si>
  <si>
    <t>DL-1/R - DN200</t>
  </si>
  <si>
    <t>DUŠILEC ZVOKA - OKROGEL</t>
  </si>
  <si>
    <t>Dušilna enota za okroglii kanal, izdelana iz toplo pocinkane pločevine, z vgrajenimi dušilnim polnilom s folijo proti odnašanju polnila, s prirobičnima priključkoma.</t>
  </si>
  <si>
    <t>DN×L= 400×900 mm</t>
  </si>
  <si>
    <t>PRAVOKOTNI in OKROGLI VENTILACIJSKI KANAL</t>
  </si>
  <si>
    <r>
      <t>Pravokotni ventilacijski kanali iz pocinkane pločevine izdelani po SIST EN 1505 in okrogli spiro kanali izdelani po SIST EN 1506, vključno z materialom za fazonske kose (kolena, odcepe, T-kose, odcepe za gibke cevi, lopute za enkratno nastavitev</t>
    </r>
    <r>
      <rPr>
        <sz val="11"/>
        <color theme="1"/>
        <rFont val="Calibri"/>
        <family val="2"/>
        <charset val="238"/>
        <scheme val="minor"/>
      </rPr>
      <t>, redukcije...) Vsi deli ventilacijskih kanalov se opremijo z prirobičnimi (pravokotni kanali) in natičnimi (spiro kanali) spoji in tesnili. 
Izvedba skladno s standardom SIST EN 1507: 
tesnost razred B.</t>
    </r>
  </si>
  <si>
    <t>b = 0,75 mm</t>
  </si>
  <si>
    <t>ČISTILNE ODPRTINE</t>
  </si>
  <si>
    <t>Čistilne revizijske odprtina za montažo na spiro kanale. Velikosti po SIST EN  12097.</t>
  </si>
  <si>
    <t>IZOLACIJA</t>
  </si>
  <si>
    <t>Izolacija vseh ventilacijskih kanalov.
Izolacija iz kamene volne v roli, prevlečena s parozaporno aluminijasto folijo, toplotna odpornost 0,039 W/m2K (SIST EN 13162), odpornost na ogenj A1 (SIST EN 13501-1), komplet z pritrdilnim materialom in  samolepilnimi trakovi…</t>
  </si>
  <si>
    <t>KNAUF</t>
  </si>
  <si>
    <t>b=30 mm</t>
  </si>
  <si>
    <t>Spojni, tesnilni,  nosilni in pritrdilni materiala za kanale in izdelavo podesta za klimat, sestoječega iz: varilni material,  nosilne objemke z zateznimi vijaki in gumiranim vložkom (npr: MUPRO), jeleni pocinkani profili (NPU in NPL), jekleni pocinkani perforiran tak, jeklene navojne palice in jekleni vijaki (M8, M10, M12), vložki za vgradnjo v zid ali beton, prirobnicami s tesnilnim in pritrdilnim materialom.</t>
  </si>
  <si>
    <t>PREGLED SISTEMA</t>
  </si>
  <si>
    <t>Letne in zimske nastavitve in meritve klimatizacijskih sistemov in izdaja poročila.</t>
  </si>
  <si>
    <t>HVAC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</si>
</sst>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
    <numFmt numFmtId="166" formatCode="0.0"/>
    <numFmt numFmtId="167" formatCode="#,##0.00\ _€"/>
  </numFmts>
  <fonts count="79">
    <font>
      <sz val="11"/>
      <color theme="1"/>
      <name val="Calibri"/>
      <family val="2"/>
      <charset val="238"/>
      <scheme val="minor"/>
    </font>
    <font>
      <sz val="9"/>
      <color theme="1"/>
      <name val="Times New Roman"/>
      <family val="1"/>
      <charset val="238"/>
    </font>
    <font>
      <b/>
      <sz val="9"/>
      <color theme="1"/>
      <name val="Times New Roman"/>
      <family val="1"/>
      <charset val="238"/>
    </font>
    <font>
      <sz val="9"/>
      <name val="Times New Roman"/>
      <family val="1"/>
      <charset val="238"/>
    </font>
    <font>
      <b/>
      <sz val="9"/>
      <name val="Times New Roman"/>
      <family val="1"/>
      <charset val="238"/>
    </font>
    <font>
      <b/>
      <sz val="11"/>
      <color theme="1"/>
      <name val="Times New Roman"/>
      <family val="1"/>
      <charset val="238"/>
    </font>
    <font>
      <sz val="11"/>
      <name val="Arial CE"/>
      <family val="2"/>
      <charset val="238"/>
    </font>
    <font>
      <sz val="10"/>
      <name val="Arial"/>
      <family val="2"/>
      <charset val="238"/>
    </font>
    <font>
      <b/>
      <u/>
      <sz val="10"/>
      <color rgb="FFFF0000"/>
      <name val="Arial"/>
      <family val="2"/>
      <charset val="238"/>
    </font>
    <font>
      <sz val="12"/>
      <color theme="1"/>
      <name val="Arial"/>
      <family val="2"/>
      <charset val="238"/>
    </font>
    <font>
      <b/>
      <sz val="12"/>
      <color theme="1"/>
      <name val="Times New Roman"/>
      <family val="1"/>
      <charset val="238"/>
    </font>
    <font>
      <sz val="8"/>
      <name val="Times New Roman"/>
      <family val="1"/>
      <charset val="238"/>
    </font>
    <font>
      <b/>
      <sz val="8"/>
      <name val="Times New Roman"/>
      <family val="1"/>
      <charset val="238"/>
    </font>
    <font>
      <b/>
      <sz val="11"/>
      <color theme="8" tint="-0.249977111117893"/>
      <name val="Times New Roman"/>
      <family val="1"/>
      <charset val="238"/>
    </font>
    <font>
      <b/>
      <u/>
      <sz val="10"/>
      <color rgb="FFFF0000"/>
      <name val="Times New Roman"/>
      <family val="1"/>
      <charset val="238"/>
    </font>
    <font>
      <b/>
      <u/>
      <sz val="9"/>
      <color rgb="FFFF0000"/>
      <name val="Times New Roman"/>
      <family val="1"/>
      <charset val="238"/>
    </font>
    <font>
      <b/>
      <sz val="10"/>
      <color theme="1"/>
      <name val="Times New Roman"/>
      <family val="1"/>
      <charset val="238"/>
    </font>
    <font>
      <b/>
      <sz val="16"/>
      <color theme="1"/>
      <name val="Times New Roman"/>
      <family val="1"/>
      <charset val="238"/>
    </font>
    <font>
      <sz val="11"/>
      <color theme="1"/>
      <name val="Times New Roman"/>
      <family val="1"/>
      <charset val="238"/>
    </font>
    <font>
      <sz val="11"/>
      <color theme="1"/>
      <name val="Calibri"/>
      <family val="2"/>
      <charset val="238"/>
      <scheme val="minor"/>
    </font>
    <font>
      <b/>
      <sz val="18"/>
      <color theme="3"/>
      <name val="Calibri Light"/>
      <family val="2"/>
      <charset val="238"/>
      <scheme val="major"/>
    </font>
    <font>
      <sz val="11"/>
      <color theme="1"/>
      <name val="Calibri"/>
      <family val="2"/>
      <charset val="238"/>
    </font>
    <font>
      <b/>
      <sz val="14"/>
      <color theme="1"/>
      <name val="Times New Roman"/>
      <family val="1"/>
      <charset val="238"/>
    </font>
    <font>
      <b/>
      <sz val="10"/>
      <color indexed="8"/>
      <name val="SL Dutch"/>
      <charset val="238"/>
    </font>
    <font>
      <b/>
      <sz val="12"/>
      <color indexed="8"/>
      <name val="Times New Roman"/>
      <family val="1"/>
      <charset val="238"/>
    </font>
    <font>
      <sz val="11"/>
      <color indexed="8"/>
      <name val="Times New Roman"/>
      <family val="1"/>
      <charset val="238"/>
    </font>
    <font>
      <sz val="10"/>
      <color theme="1"/>
      <name val="Calibri"/>
      <family val="2"/>
      <charset val="238"/>
    </font>
    <font>
      <b/>
      <sz val="10"/>
      <color theme="1"/>
      <name val="Calibri"/>
      <family val="2"/>
      <charset val="238"/>
    </font>
    <font>
      <sz val="10"/>
      <color theme="1"/>
      <name val="Times New Roman"/>
      <family val="1"/>
      <charset val="238"/>
    </font>
    <font>
      <sz val="10"/>
      <name val="Calibri"/>
      <family val="2"/>
      <charset val="238"/>
    </font>
    <font>
      <sz val="9"/>
      <color theme="1"/>
      <name val="Calibri"/>
      <family val="2"/>
      <charset val="238"/>
    </font>
    <font>
      <sz val="10"/>
      <color indexed="8"/>
      <name val="Calibri"/>
      <family val="2"/>
      <charset val="238"/>
    </font>
    <font>
      <sz val="10"/>
      <color indexed="10"/>
      <name val="Calibri"/>
      <family val="2"/>
      <charset val="238"/>
    </font>
    <font>
      <sz val="10"/>
      <name val="Times New Roman"/>
      <family val="1"/>
      <charset val="238"/>
    </font>
    <font>
      <sz val="10"/>
      <color indexed="8"/>
      <name val="Calibri"/>
      <family val="2"/>
      <charset val="238"/>
      <scheme val="minor"/>
    </font>
    <font>
      <b/>
      <sz val="10"/>
      <color indexed="8"/>
      <name val="Calibri"/>
      <family val="2"/>
      <charset val="238"/>
    </font>
    <font>
      <sz val="10"/>
      <color rgb="FFFF0000"/>
      <name val="Calibri"/>
      <family val="2"/>
      <charset val="238"/>
    </font>
    <font>
      <b/>
      <sz val="16"/>
      <name val="Calibri"/>
      <family val="2"/>
      <charset val="238"/>
    </font>
    <font>
      <b/>
      <sz val="18"/>
      <name val="Calibri Light"/>
      <family val="2"/>
      <charset val="238"/>
      <scheme val="major"/>
    </font>
    <font>
      <b/>
      <sz val="16"/>
      <name val="Calibri Light"/>
      <family val="2"/>
      <charset val="238"/>
      <scheme val="major"/>
    </font>
    <font>
      <sz val="12"/>
      <color theme="1"/>
      <name val="Calibri"/>
      <family val="2"/>
      <charset val="238"/>
      <scheme val="minor"/>
    </font>
    <font>
      <sz val="12"/>
      <color theme="1"/>
      <name val="Calibri"/>
      <family val="2"/>
      <charset val="238"/>
    </font>
    <font>
      <b/>
      <sz val="16"/>
      <color theme="3"/>
      <name val="Calibri Light"/>
      <family val="2"/>
      <charset val="238"/>
      <scheme val="major"/>
    </font>
    <font>
      <sz val="16"/>
      <name val="Calibri"/>
      <family val="2"/>
      <charset val="238"/>
    </font>
    <font>
      <sz val="10"/>
      <name val="Calibri"/>
      <family val="2"/>
      <charset val="238"/>
      <scheme val="minor"/>
    </font>
    <font>
      <b/>
      <sz val="14"/>
      <name val="Calibri Light"/>
      <family val="2"/>
      <charset val="238"/>
      <scheme val="major"/>
    </font>
    <font>
      <sz val="14"/>
      <color theme="1"/>
      <name val="Calibri"/>
      <family val="2"/>
      <charset val="238"/>
    </font>
    <font>
      <sz val="8.5"/>
      <name val="Calibri"/>
      <family val="2"/>
      <charset val="238"/>
    </font>
    <font>
      <sz val="10"/>
      <name val="Times New Roman CE"/>
      <charset val="238"/>
    </font>
    <font>
      <sz val="10"/>
      <color indexed="10"/>
      <name val="Times New Roman"/>
      <family val="1"/>
      <charset val="238"/>
    </font>
    <font>
      <sz val="10"/>
      <color theme="1"/>
      <name val="Calibri"/>
      <family val="2"/>
      <charset val="238"/>
      <scheme val="minor"/>
    </font>
    <font>
      <sz val="9"/>
      <color indexed="8"/>
      <name val="Calibri"/>
      <family val="2"/>
      <charset val="238"/>
    </font>
    <font>
      <b/>
      <sz val="8"/>
      <name val="Arial"/>
      <family val="2"/>
      <charset val="238"/>
    </font>
    <font>
      <sz val="8"/>
      <name val="Arial"/>
      <family val="2"/>
      <charset val="238"/>
    </font>
    <font>
      <sz val="8"/>
      <name val="Calibri"/>
      <family val="2"/>
      <charset val="238"/>
    </font>
    <font>
      <sz val="8"/>
      <name val="Arial Narrow"/>
      <family val="2"/>
      <charset val="238"/>
    </font>
    <font>
      <sz val="8"/>
      <name val="Arial CE"/>
      <family val="2"/>
      <charset val="238"/>
    </font>
    <font>
      <sz val="9"/>
      <name val="Arial"/>
      <family val="2"/>
      <charset val="238"/>
    </font>
    <font>
      <sz val="16"/>
      <color theme="1"/>
      <name val="Calibri"/>
      <family val="2"/>
      <charset val="238"/>
      <scheme val="minor"/>
    </font>
    <font>
      <b/>
      <sz val="10"/>
      <name val="Arial"/>
      <family val="2"/>
      <charset val="238"/>
    </font>
    <font>
      <b/>
      <u/>
      <sz val="9"/>
      <color rgb="FFFF0000"/>
      <name val="Arial"/>
      <family val="2"/>
      <charset val="238"/>
    </font>
    <font>
      <sz val="11"/>
      <name val="Arial"/>
      <family val="2"/>
      <charset val="238"/>
    </font>
    <font>
      <b/>
      <sz val="11"/>
      <name val="Arial"/>
      <family val="2"/>
      <charset val="238"/>
    </font>
    <font>
      <b/>
      <sz val="18"/>
      <color indexed="8"/>
      <name val="Times New Roman"/>
      <family val="1"/>
      <charset val="238"/>
    </font>
    <font>
      <b/>
      <sz val="12"/>
      <name val="Times New Roman"/>
      <family val="1"/>
      <charset val="238"/>
    </font>
    <font>
      <b/>
      <sz val="13"/>
      <color theme="1"/>
      <name val="Times New Roman"/>
      <family val="1"/>
      <charset val="238"/>
    </font>
    <font>
      <sz val="11"/>
      <color rgb="FFFF0000"/>
      <name val="Calibri"/>
      <family val="2"/>
      <charset val="238"/>
      <scheme val="minor"/>
    </font>
    <font>
      <sz val="9"/>
      <color rgb="FFFF0000"/>
      <name val="Times New Roman"/>
      <family val="1"/>
      <charset val="238"/>
    </font>
    <font>
      <b/>
      <sz val="9"/>
      <color rgb="FFFF0000"/>
      <name val="Times New Roman"/>
      <family val="1"/>
      <charset val="238"/>
    </font>
    <font>
      <sz val="11"/>
      <color theme="0"/>
      <name val="Calibri"/>
      <family val="2"/>
      <charset val="238"/>
      <scheme val="minor"/>
    </font>
    <font>
      <u/>
      <sz val="11"/>
      <color theme="1"/>
      <name val="Calibri"/>
      <family val="2"/>
      <charset val="238"/>
      <scheme val="minor"/>
    </font>
    <font>
      <b/>
      <u/>
      <sz val="9"/>
      <color theme="1"/>
      <name val="Times New Roman"/>
      <family val="1"/>
      <charset val="238"/>
    </font>
    <font>
      <sz val="8.5"/>
      <color indexed="10"/>
      <name val="Calibri"/>
      <family val="2"/>
      <charset val="238"/>
    </font>
    <font>
      <sz val="9"/>
      <color theme="1"/>
      <name val="Calibri"/>
      <family val="2"/>
      <charset val="238"/>
      <scheme val="minor"/>
    </font>
    <font>
      <sz val="9"/>
      <name val="Calibri"/>
      <family val="2"/>
      <charset val="238"/>
    </font>
    <font>
      <b/>
      <sz val="11"/>
      <name val="Calibri"/>
      <family val="2"/>
      <charset val="238"/>
    </font>
    <font>
      <sz val="12"/>
      <name val="Calibri"/>
      <family val="2"/>
      <charset val="238"/>
    </font>
    <font>
      <sz val="8.5"/>
      <name val="MS Serif"/>
      <family val="1"/>
      <charset val="238"/>
    </font>
    <font>
      <b/>
      <u/>
      <sz val="18"/>
      <color indexed="8"/>
      <name val="Times New Roman"/>
      <family val="1"/>
      <charset val="23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bottom style="medium">
        <color indexed="64"/>
      </bottom>
      <diagonal/>
    </border>
    <border>
      <left/>
      <right/>
      <top/>
      <bottom style="thin">
        <color indexed="64"/>
      </bottom>
      <diagonal/>
    </border>
    <border>
      <left style="thin">
        <color theme="3"/>
      </left>
      <right style="thin">
        <color theme="3"/>
      </right>
      <top style="thin">
        <color theme="3"/>
      </top>
      <bottom style="thin">
        <color theme="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3"/>
      </top>
      <bottom/>
      <diagonal/>
    </border>
    <border>
      <left style="thin">
        <color theme="3"/>
      </left>
      <right/>
      <top style="thin">
        <color indexed="64"/>
      </top>
      <bottom style="thin">
        <color theme="3"/>
      </bottom>
      <diagonal/>
    </border>
    <border>
      <left/>
      <right/>
      <top style="thin">
        <color indexed="64"/>
      </top>
      <bottom style="thin">
        <color theme="3"/>
      </bottom>
      <diagonal/>
    </border>
    <border>
      <left style="thin">
        <color indexed="64"/>
      </left>
      <right style="thin">
        <color indexed="64"/>
      </right>
      <top style="thin">
        <color indexed="64"/>
      </top>
      <bottom style="thin">
        <color indexed="64"/>
      </bottom>
      <diagonal/>
    </border>
    <border>
      <left/>
      <right style="thin">
        <color theme="3"/>
      </right>
      <top style="thin">
        <color theme="3"/>
      </top>
      <bottom style="thin">
        <color theme="3"/>
      </bottom>
      <diagonal/>
    </border>
  </borders>
  <cellStyleXfs count="19">
    <xf numFmtId="0" fontId="0" fillId="0" borderId="0"/>
    <xf numFmtId="0" fontId="6" fillId="0" borderId="0"/>
    <xf numFmtId="9" fontId="19" fillId="0" borderId="0" applyFont="0" applyFill="0" applyBorder="0" applyAlignment="0" applyProtection="0"/>
    <xf numFmtId="0" fontId="20" fillId="0" borderId="0" applyNumberFormat="0" applyFill="0" applyBorder="0" applyAlignment="0" applyProtection="0"/>
    <xf numFmtId="4" fontId="26" fillId="0" borderId="0">
      <alignment horizontal="right" vertical="top" wrapText="1"/>
    </xf>
    <xf numFmtId="4" fontId="27" fillId="0" borderId="0">
      <alignment horizontal="left" vertical="top"/>
    </xf>
    <xf numFmtId="4" fontId="30" fillId="0" borderId="0">
      <alignment horizontal="right" vertical="top"/>
    </xf>
    <xf numFmtId="4" fontId="31" fillId="0" borderId="0">
      <alignment horizontal="right" vertical="top" wrapText="1"/>
    </xf>
    <xf numFmtId="0" fontId="33" fillId="0" borderId="0"/>
    <xf numFmtId="0" fontId="33" fillId="0" borderId="0"/>
    <xf numFmtId="0" fontId="48" fillId="0" borderId="0"/>
    <xf numFmtId="4" fontId="26" fillId="0" borderId="0">
      <alignment horizontal="right" vertical="top" wrapText="1"/>
    </xf>
    <xf numFmtId="0" fontId="20" fillId="0" borderId="0" applyNumberFormat="0" applyFill="0" applyBorder="0" applyAlignment="0" applyProtection="0"/>
    <xf numFmtId="2" fontId="29" fillId="0" borderId="0"/>
    <xf numFmtId="4" fontId="51" fillId="0" borderId="0">
      <alignment horizontal="right" vertical="top"/>
    </xf>
    <xf numFmtId="4" fontId="31" fillId="0" borderId="0">
      <alignment horizontal="left" vertical="top" wrapText="1"/>
    </xf>
    <xf numFmtId="0" fontId="7" fillId="0" borderId="0"/>
    <xf numFmtId="0" fontId="7" fillId="0" borderId="0"/>
    <xf numFmtId="0" fontId="7" fillId="0" borderId="0"/>
  </cellStyleXfs>
  <cellXfs count="358">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horizontal="right" vertical="center" wrapText="1"/>
    </xf>
    <xf numFmtId="0" fontId="2" fillId="0" borderId="0" xfId="0" applyFont="1" applyAlignment="1">
      <alignment horizontal="right" vertical="center" wrapText="1"/>
    </xf>
    <xf numFmtId="0" fontId="2" fillId="0" borderId="0" xfId="0" applyFont="1" applyAlignment="1">
      <alignment vertical="center"/>
    </xf>
    <xf numFmtId="0" fontId="7" fillId="0" borderId="0" xfId="0" applyFont="1"/>
    <xf numFmtId="0" fontId="8" fillId="0" borderId="0" xfId="0" applyFont="1"/>
    <xf numFmtId="0" fontId="14" fillId="0" borderId="0" xfId="0" applyFont="1" applyAlignment="1">
      <alignment vertical="center"/>
    </xf>
    <xf numFmtId="0" fontId="14" fillId="0" borderId="0" xfId="0" applyFont="1"/>
    <xf numFmtId="0" fontId="3" fillId="0" borderId="0" xfId="0" applyFont="1"/>
    <xf numFmtId="0" fontId="15" fillId="0" borderId="0" xfId="0" applyFont="1"/>
    <xf numFmtId="0" fontId="23" fillId="0" borderId="0" xfId="0" applyFont="1" applyAlignment="1">
      <alignment horizontal="left" vertical="center" wrapText="1"/>
    </xf>
    <xf numFmtId="164" fontId="20" fillId="0" borderId="0" xfId="3" applyNumberFormat="1" applyAlignment="1">
      <alignment horizontal="left" vertical="top"/>
    </xf>
    <xf numFmtId="4" fontId="20" fillId="0" borderId="0" xfId="3" applyNumberFormat="1" applyAlignment="1">
      <alignment horizontal="left" vertical="top"/>
    </xf>
    <xf numFmtId="164" fontId="26" fillId="0" borderId="0" xfId="4" applyNumberFormat="1" applyAlignment="1">
      <alignment horizontal="right" vertical="top" indent="1"/>
    </xf>
    <xf numFmtId="0" fontId="0" fillId="0" borderId="0" xfId="0" applyAlignment="1">
      <alignment wrapText="1"/>
    </xf>
    <xf numFmtId="4" fontId="27" fillId="0" borderId="0" xfId="5">
      <alignment horizontal="left" vertical="top"/>
    </xf>
    <xf numFmtId="4" fontId="27" fillId="0" borderId="0" xfId="5" quotePrefix="1">
      <alignment horizontal="left" vertical="top"/>
    </xf>
    <xf numFmtId="0" fontId="0" fillId="0" borderId="0" xfId="0" quotePrefix="1" applyAlignment="1">
      <alignment wrapText="1"/>
    </xf>
    <xf numFmtId="0" fontId="0" fillId="0" borderId="0" xfId="0" applyAlignment="1">
      <alignment horizontal="left" vertical="top" wrapText="1"/>
    </xf>
    <xf numFmtId="4" fontId="20" fillId="4" borderId="0" xfId="3" quotePrefix="1" applyNumberFormat="1" applyFill="1" applyAlignment="1">
      <alignment horizontal="left" vertical="top"/>
    </xf>
    <xf numFmtId="4" fontId="20" fillId="4" borderId="0" xfId="3" applyNumberFormat="1" applyFill="1" applyAlignment="1">
      <alignment horizontal="right" indent="1"/>
    </xf>
    <xf numFmtId="165" fontId="29" fillId="4" borderId="0" xfId="3" applyNumberFormat="1" applyFont="1" applyFill="1" applyAlignment="1">
      <alignment horizontal="left"/>
    </xf>
    <xf numFmtId="164" fontId="26" fillId="0" borderId="0" xfId="4" applyNumberFormat="1">
      <alignment horizontal="right" vertical="top" wrapText="1"/>
    </xf>
    <xf numFmtId="4" fontId="26" fillId="0" borderId="0" xfId="4">
      <alignment horizontal="right" vertical="top" wrapText="1"/>
    </xf>
    <xf numFmtId="0" fontId="0" fillId="0" borderId="0" xfId="0" applyAlignment="1">
      <alignment horizontal="right" indent="1"/>
    </xf>
    <xf numFmtId="165" fontId="0" fillId="0" borderId="0" xfId="0" applyNumberFormat="1" applyAlignment="1">
      <alignment horizontal="left" wrapText="1"/>
    </xf>
    <xf numFmtId="164" fontId="26" fillId="0" borderId="5" xfId="4" applyNumberFormat="1" applyBorder="1">
      <alignment horizontal="right" vertical="top" wrapText="1"/>
    </xf>
    <xf numFmtId="4" fontId="26" fillId="0" borderId="5" xfId="4" applyBorder="1">
      <alignment horizontal="right" vertical="top" wrapText="1"/>
    </xf>
    <xf numFmtId="0" fontId="0" fillId="0" borderId="5" xfId="0" applyBorder="1" applyAlignment="1">
      <alignment horizontal="left" vertical="top" wrapText="1"/>
    </xf>
    <xf numFmtId="164" fontId="29" fillId="0" borderId="0" xfId="4" applyNumberFormat="1" applyFont="1">
      <alignment horizontal="right" vertical="top" wrapText="1"/>
    </xf>
    <xf numFmtId="4" fontId="29" fillId="0" borderId="0" xfId="7" applyFont="1">
      <alignment horizontal="right" vertical="top" wrapText="1"/>
    </xf>
    <xf numFmtId="0" fontId="29" fillId="0" borderId="0" xfId="0" applyFont="1" applyAlignment="1">
      <alignment horizontal="left" vertical="top" wrapText="1"/>
    </xf>
    <xf numFmtId="0" fontId="29" fillId="0" borderId="0" xfId="0" applyFont="1" applyAlignment="1">
      <alignment horizontal="right" vertical="top" indent="1"/>
    </xf>
    <xf numFmtId="165" fontId="29" fillId="0" borderId="0" xfId="0" applyNumberFormat="1" applyFont="1" applyAlignment="1">
      <alignment horizontal="left" vertical="top" wrapText="1"/>
    </xf>
    <xf numFmtId="164" fontId="29" fillId="0" borderId="0" xfId="7" applyNumberFormat="1" applyFont="1">
      <alignment horizontal="right" vertical="top" wrapText="1"/>
    </xf>
    <xf numFmtId="0" fontId="0" fillId="0" borderId="0" xfId="0" applyAlignment="1">
      <alignment horizontal="right" vertical="top" indent="1"/>
    </xf>
    <xf numFmtId="165" fontId="0" fillId="0" borderId="0" xfId="0" applyNumberFormat="1" applyAlignment="1">
      <alignment horizontal="left" vertical="top" wrapText="1"/>
    </xf>
    <xf numFmtId="164" fontId="31" fillId="0" borderId="0" xfId="7" applyNumberFormat="1">
      <alignment horizontal="right" vertical="top" wrapText="1"/>
    </xf>
    <xf numFmtId="4" fontId="31" fillId="0" borderId="0" xfId="7">
      <alignment horizontal="right" vertical="top" wrapText="1"/>
    </xf>
    <xf numFmtId="4" fontId="31" fillId="0" borderId="0" xfId="4" applyFont="1">
      <alignment horizontal="right" vertical="top" wrapText="1"/>
    </xf>
    <xf numFmtId="164" fontId="31" fillId="0" borderId="0" xfId="4" applyNumberFormat="1" applyFont="1">
      <alignment horizontal="right" vertical="top" wrapText="1"/>
    </xf>
    <xf numFmtId="4" fontId="26" fillId="0" borderId="0" xfId="4" applyAlignment="1">
      <alignment horizontal="left" vertical="top" wrapText="1"/>
    </xf>
    <xf numFmtId="4" fontId="0" fillId="0" borderId="0" xfId="0" applyNumberFormat="1" applyAlignment="1">
      <alignment horizontal="right" vertical="top" indent="1"/>
    </xf>
    <xf numFmtId="0" fontId="33" fillId="0" borderId="0" xfId="0" applyFont="1" applyAlignment="1">
      <alignment vertical="top" wrapText="1"/>
    </xf>
    <xf numFmtId="164" fontId="34" fillId="0" borderId="0" xfId="7" applyNumberFormat="1" applyFont="1">
      <alignment horizontal="right" vertical="top" wrapText="1"/>
    </xf>
    <xf numFmtId="4" fontId="34" fillId="0" borderId="0" xfId="7" applyFont="1">
      <alignment horizontal="right" vertical="top" wrapText="1"/>
    </xf>
    <xf numFmtId="0" fontId="34" fillId="0" borderId="0" xfId="0" applyFont="1" applyAlignment="1">
      <alignment horizontal="left" vertical="top" wrapText="1"/>
    </xf>
    <xf numFmtId="4" fontId="34" fillId="0" borderId="0" xfId="0" applyNumberFormat="1" applyFont="1" applyAlignment="1">
      <alignment horizontal="right" vertical="top" indent="1"/>
    </xf>
    <xf numFmtId="165" fontId="34" fillId="0" borderId="0" xfId="0" applyNumberFormat="1" applyFont="1" applyAlignment="1">
      <alignment horizontal="left" vertical="top" wrapText="1"/>
    </xf>
    <xf numFmtId="0" fontId="34" fillId="0" borderId="0" xfId="0" applyFont="1" applyAlignment="1">
      <alignment horizontal="right" vertical="top" indent="1"/>
    </xf>
    <xf numFmtId="4" fontId="29" fillId="0" borderId="0" xfId="4" applyFont="1">
      <alignment horizontal="right" vertical="top" wrapText="1"/>
    </xf>
    <xf numFmtId="4" fontId="29" fillId="0" borderId="0" xfId="0" applyNumberFormat="1" applyFont="1" applyAlignment="1">
      <alignment horizontal="right" vertical="top" indent="1"/>
    </xf>
    <xf numFmtId="0" fontId="37" fillId="4" borderId="0" xfId="3" applyFont="1" applyFill="1" applyAlignment="1">
      <alignment horizontal="left" vertical="top"/>
    </xf>
    <xf numFmtId="4" fontId="21" fillId="0" borderId="5" xfId="6" applyFont="1" applyBorder="1" applyAlignment="1">
      <alignment horizontal="center" vertical="center"/>
    </xf>
    <xf numFmtId="0" fontId="0" fillId="0" borderId="5" xfId="0" applyBorder="1" applyAlignment="1">
      <alignment horizontal="center" vertical="center"/>
    </xf>
    <xf numFmtId="165" fontId="0" fillId="0" borderId="5" xfId="0" applyNumberFormat="1" applyBorder="1" applyAlignment="1">
      <alignment horizontal="center" vertical="center" wrapText="1"/>
    </xf>
    <xf numFmtId="4" fontId="29" fillId="0" borderId="0" xfId="1" applyNumberFormat="1" applyFont="1" applyAlignment="1">
      <alignment horizontal="right"/>
    </xf>
    <xf numFmtId="164" fontId="26" fillId="0" borderId="3" xfId="4" applyNumberFormat="1" applyBorder="1">
      <alignment horizontal="right" vertical="top" wrapText="1"/>
    </xf>
    <xf numFmtId="4" fontId="26" fillId="0" borderId="3" xfId="4" applyBorder="1">
      <alignment horizontal="right" vertical="top" wrapText="1"/>
    </xf>
    <xf numFmtId="0" fontId="0" fillId="0" borderId="3" xfId="0" applyBorder="1" applyAlignment="1">
      <alignment horizontal="left" vertical="top" wrapText="1"/>
    </xf>
    <xf numFmtId="0" fontId="0" fillId="0" borderId="3" xfId="0" applyBorder="1" applyAlignment="1">
      <alignment horizontal="right" indent="1"/>
    </xf>
    <xf numFmtId="165" fontId="0" fillId="0" borderId="3" xfId="0" applyNumberFormat="1" applyBorder="1" applyAlignment="1">
      <alignment horizontal="left" wrapText="1"/>
    </xf>
    <xf numFmtId="4" fontId="26" fillId="0" borderId="4" xfId="4" applyBorder="1">
      <alignment horizontal="right" vertical="top" wrapText="1"/>
    </xf>
    <xf numFmtId="164" fontId="26" fillId="0" borderId="4" xfId="4" applyNumberFormat="1" applyBorder="1">
      <alignment horizontal="right" vertical="top" wrapText="1"/>
    </xf>
    <xf numFmtId="0" fontId="0" fillId="0" borderId="4" xfId="0" applyBorder="1" applyAlignment="1">
      <alignment horizontal="left" vertical="top" wrapText="1"/>
    </xf>
    <xf numFmtId="0" fontId="0" fillId="0" borderId="4" xfId="0" applyBorder="1" applyAlignment="1">
      <alignment horizontal="right" indent="1"/>
    </xf>
    <xf numFmtId="165" fontId="0" fillId="0" borderId="4" xfId="0" applyNumberFormat="1" applyBorder="1" applyAlignment="1">
      <alignment horizontal="left" wrapText="1"/>
    </xf>
    <xf numFmtId="4" fontId="0" fillId="0" borderId="0" xfId="0" applyNumberFormat="1" applyAlignment="1">
      <alignment horizontal="center" wrapText="1"/>
    </xf>
    <xf numFmtId="0" fontId="0" fillId="0" borderId="0" xfId="0" applyAlignment="1">
      <alignment horizontal="center" wrapText="1"/>
    </xf>
    <xf numFmtId="4" fontId="29" fillId="0" borderId="0" xfId="7" applyFont="1" applyAlignment="1">
      <alignment horizontal="center" wrapText="1"/>
    </xf>
    <xf numFmtId="4" fontId="26" fillId="0" borderId="0" xfId="4" applyAlignment="1">
      <alignment horizontal="center" wrapText="1"/>
    </xf>
    <xf numFmtId="4" fontId="31" fillId="0" borderId="0" xfId="7" applyAlignment="1">
      <alignment horizontal="center" wrapText="1"/>
    </xf>
    <xf numFmtId="4" fontId="31" fillId="0" borderId="0" xfId="4" applyFont="1" applyAlignment="1">
      <alignment horizontal="center" wrapText="1"/>
    </xf>
    <xf numFmtId="4" fontId="32" fillId="0" borderId="0" xfId="4" applyFont="1" applyAlignment="1">
      <alignment horizontal="center" wrapText="1"/>
    </xf>
    <xf numFmtId="4" fontId="34" fillId="0" borderId="0" xfId="7" applyFont="1" applyAlignment="1">
      <alignment horizontal="center" wrapText="1"/>
    </xf>
    <xf numFmtId="4" fontId="29" fillId="0" borderId="0" xfId="4" applyFont="1" applyAlignment="1">
      <alignment horizontal="center" wrapText="1"/>
    </xf>
    <xf numFmtId="2" fontId="0" fillId="0" borderId="0" xfId="0" applyNumberFormat="1" applyAlignment="1">
      <alignment horizontal="right" wrapText="1"/>
    </xf>
    <xf numFmtId="4" fontId="40" fillId="0" borderId="0" xfId="0" applyNumberFormat="1" applyFont="1" applyAlignment="1">
      <alignment horizontal="right" vertical="top" wrapText="1"/>
    </xf>
    <xf numFmtId="4" fontId="20" fillId="4" borderId="0" xfId="3" applyNumberFormat="1" applyFill="1" applyAlignment="1">
      <alignment horizontal="left" vertical="top"/>
    </xf>
    <xf numFmtId="165" fontId="29" fillId="4" borderId="0" xfId="3" applyNumberFormat="1" applyFont="1" applyFill="1" applyAlignment="1">
      <alignment horizontal="left" vertical="top"/>
    </xf>
    <xf numFmtId="4" fontId="30" fillId="0" borderId="0" xfId="6">
      <alignment horizontal="right" vertical="top"/>
    </xf>
    <xf numFmtId="0" fontId="0" fillId="0" borderId="5" xfId="0" applyBorder="1" applyAlignment="1">
      <alignment horizontal="right" vertical="top" indent="1"/>
    </xf>
    <xf numFmtId="165" fontId="0" fillId="0" borderId="5" xfId="0" applyNumberFormat="1" applyBorder="1" applyAlignment="1">
      <alignment horizontal="left" vertical="top" wrapText="1"/>
    </xf>
    <xf numFmtId="0" fontId="27" fillId="0" borderId="0" xfId="0" applyFont="1" applyAlignment="1">
      <alignment horizontal="left" vertical="top" wrapText="1"/>
    </xf>
    <xf numFmtId="4" fontId="30" fillId="0" borderId="5" xfId="6" applyBorder="1">
      <alignment horizontal="right" vertical="top"/>
    </xf>
    <xf numFmtId="0" fontId="33" fillId="0" borderId="0" xfId="0" applyFont="1" applyAlignment="1">
      <alignment horizontal="right" vertical="top" wrapText="1"/>
    </xf>
    <xf numFmtId="0" fontId="0" fillId="0" borderId="4" xfId="0" applyBorder="1" applyAlignment="1">
      <alignment horizontal="right" vertical="top" indent="1"/>
    </xf>
    <xf numFmtId="165" fontId="0" fillId="0" borderId="4" xfId="0" applyNumberFormat="1" applyBorder="1" applyAlignment="1">
      <alignment horizontal="left" vertical="top" wrapText="1"/>
    </xf>
    <xf numFmtId="4" fontId="0" fillId="0" borderId="0" xfId="0" applyNumberFormat="1" applyAlignment="1">
      <alignment horizontal="right" wrapText="1"/>
    </xf>
    <xf numFmtId="0" fontId="40" fillId="0" borderId="0" xfId="0" applyFont="1" applyAlignment="1">
      <alignment horizontal="left" vertical="top" wrapText="1"/>
    </xf>
    <xf numFmtId="0" fontId="40" fillId="0" borderId="0" xfId="0" applyFont="1" applyAlignment="1">
      <alignment horizontal="right" indent="1"/>
    </xf>
    <xf numFmtId="165" fontId="40" fillId="0" borderId="0" xfId="0" applyNumberFormat="1" applyFont="1" applyAlignment="1">
      <alignment horizontal="left" wrapText="1"/>
    </xf>
    <xf numFmtId="164" fontId="49" fillId="0" borderId="0" xfId="0" applyNumberFormat="1" applyFont="1" applyAlignment="1">
      <alignment horizontal="left" vertical="top"/>
    </xf>
    <xf numFmtId="49" fontId="0" fillId="0" borderId="0" xfId="0" applyNumberFormat="1" applyAlignment="1">
      <alignment horizontal="right"/>
    </xf>
    <xf numFmtId="4" fontId="40" fillId="0" borderId="0" xfId="0" applyNumberFormat="1" applyFont="1" applyAlignment="1">
      <alignment horizontal="left" vertical="top" wrapText="1"/>
    </xf>
    <xf numFmtId="165" fontId="0" fillId="0" borderId="0" xfId="0" applyNumberFormat="1" applyAlignment="1">
      <alignment horizontal="left" indent="1"/>
    </xf>
    <xf numFmtId="0" fontId="52" fillId="0" borderId="0" xfId="0" applyFont="1" applyAlignment="1">
      <alignment vertical="top"/>
    </xf>
    <xf numFmtId="0" fontId="53" fillId="0" borderId="0" xfId="0" applyFont="1" applyAlignment="1">
      <alignment vertical="top"/>
    </xf>
    <xf numFmtId="0" fontId="53" fillId="0" borderId="0" xfId="0" quotePrefix="1" applyFont="1" applyAlignment="1">
      <alignment vertical="top"/>
    </xf>
    <xf numFmtId="0" fontId="53" fillId="0" borderId="0" xfId="0" applyFont="1" applyAlignment="1">
      <alignment vertical="top" wrapText="1"/>
    </xf>
    <xf numFmtId="0" fontId="53" fillId="0" borderId="0" xfId="0" applyFont="1"/>
    <xf numFmtId="49" fontId="53" fillId="0" borderId="0" xfId="0" applyNumberFormat="1" applyFont="1" applyAlignment="1">
      <alignment vertical="top" wrapText="1"/>
    </xf>
    <xf numFmtId="0" fontId="55" fillId="0" borderId="0" xfId="0" applyFont="1" applyAlignment="1">
      <alignment vertical="top"/>
    </xf>
    <xf numFmtId="49" fontId="53" fillId="0" borderId="0" xfId="0" applyNumberFormat="1" applyFont="1" applyAlignment="1">
      <alignment vertical="top"/>
    </xf>
    <xf numFmtId="49" fontId="56" fillId="0" borderId="0" xfId="16" applyNumberFormat="1" applyFont="1" applyAlignment="1">
      <alignment vertical="top" wrapText="1"/>
    </xf>
    <xf numFmtId="0" fontId="56" fillId="0" borderId="0" xfId="16" applyFont="1" applyAlignment="1">
      <alignment vertical="top"/>
    </xf>
    <xf numFmtId="49" fontId="56" fillId="0" borderId="0" xfId="16" applyNumberFormat="1" applyFont="1" applyAlignment="1">
      <alignment vertical="top"/>
    </xf>
    <xf numFmtId="1" fontId="53" fillId="0" borderId="0" xfId="0" applyNumberFormat="1" applyFont="1" applyAlignment="1">
      <alignment vertical="top" wrapText="1"/>
    </xf>
    <xf numFmtId="0" fontId="53" fillId="0" borderId="0" xfId="17" applyFont="1" applyAlignment="1">
      <alignment wrapText="1"/>
    </xf>
    <xf numFmtId="0" fontId="53" fillId="0" borderId="0" xfId="0" applyFont="1" applyAlignment="1">
      <alignment horizontal="justify"/>
    </xf>
    <xf numFmtId="49" fontId="53" fillId="0" borderId="0" xfId="18" applyNumberFormat="1" applyFont="1" applyAlignment="1">
      <alignment wrapText="1"/>
    </xf>
    <xf numFmtId="0" fontId="53" fillId="0" borderId="0" xfId="18" applyFont="1" applyAlignment="1">
      <alignment horizontal="left" vertical="top" wrapText="1"/>
    </xf>
    <xf numFmtId="0" fontId="59" fillId="0" borderId="0" xfId="0" applyFont="1" applyAlignment="1">
      <alignment vertical="top"/>
    </xf>
    <xf numFmtId="0" fontId="59" fillId="0" borderId="0" xfId="0" applyFont="1" applyAlignment="1">
      <alignment vertical="center"/>
    </xf>
    <xf numFmtId="0" fontId="53" fillId="0" borderId="0" xfId="0" applyFont="1" applyAlignment="1">
      <alignment vertical="center"/>
    </xf>
    <xf numFmtId="0" fontId="59" fillId="0" borderId="3" xfId="0" applyFont="1" applyBorder="1" applyAlignment="1">
      <alignment vertical="center"/>
    </xf>
    <xf numFmtId="0" fontId="53" fillId="0" borderId="3" xfId="0" applyFont="1" applyBorder="1" applyAlignment="1">
      <alignment vertical="center"/>
    </xf>
    <xf numFmtId="0" fontId="59" fillId="0" borderId="4" xfId="0" applyFont="1" applyBorder="1" applyAlignment="1">
      <alignment vertical="center"/>
    </xf>
    <xf numFmtId="0" fontId="52" fillId="0" borderId="4" xfId="0" applyFont="1" applyBorder="1" applyAlignment="1">
      <alignment vertical="top"/>
    </xf>
    <xf numFmtId="0" fontId="53" fillId="0" borderId="4" xfId="0" applyFont="1" applyBorder="1" applyAlignment="1">
      <alignment vertical="top"/>
    </xf>
    <xf numFmtId="0" fontId="7" fillId="0" borderId="4" xfId="0" applyFont="1" applyBorder="1" applyAlignment="1">
      <alignment vertical="center"/>
    </xf>
    <xf numFmtId="0" fontId="7" fillId="0" borderId="0" xfId="0" applyFont="1" applyAlignment="1">
      <alignment vertical="center"/>
    </xf>
    <xf numFmtId="0" fontId="57" fillId="0" borderId="0" xfId="0" applyFont="1"/>
    <xf numFmtId="0" fontId="60" fillId="0" borderId="0" xfId="0" applyFont="1"/>
    <xf numFmtId="49" fontId="53" fillId="0" borderId="4" xfId="0" applyNumberFormat="1" applyFont="1" applyBorder="1" applyAlignment="1">
      <alignment vertical="top" wrapText="1"/>
    </xf>
    <xf numFmtId="4" fontId="7" fillId="0" borderId="0" xfId="0" applyNumberFormat="1" applyFont="1" applyAlignment="1">
      <alignment vertical="center"/>
    </xf>
    <xf numFmtId="2" fontId="7" fillId="0" borderId="0" xfId="0" applyNumberFormat="1" applyFont="1" applyAlignment="1">
      <alignment vertical="center"/>
    </xf>
    <xf numFmtId="0" fontId="53" fillId="0" borderId="4" xfId="18" applyFont="1" applyBorder="1" applyAlignment="1">
      <alignment horizontal="left" vertical="top" wrapText="1"/>
    </xf>
    <xf numFmtId="0" fontId="53" fillId="0" borderId="4" xfId="18" applyFont="1" applyBorder="1" applyAlignment="1">
      <alignment wrapText="1"/>
    </xf>
    <xf numFmtId="4" fontId="61" fillId="0" borderId="0" xfId="0" applyNumberFormat="1" applyFont="1" applyAlignment="1">
      <alignment vertical="center"/>
    </xf>
    <xf numFmtId="0" fontId="62" fillId="0" borderId="0" xfId="0" applyFont="1" applyAlignment="1">
      <alignment vertical="center"/>
    </xf>
    <xf numFmtId="4" fontId="7" fillId="0" borderId="3" xfId="0" applyNumberFormat="1" applyFont="1" applyBorder="1" applyAlignment="1">
      <alignment vertical="center"/>
    </xf>
    <xf numFmtId="0" fontId="53" fillId="0" borderId="4" xfId="0" applyFont="1" applyBorder="1" applyAlignment="1">
      <alignment vertical="center"/>
    </xf>
    <xf numFmtId="10" fontId="64" fillId="0" borderId="3" xfId="2" applyNumberFormat="1" applyFont="1" applyBorder="1" applyAlignment="1" applyProtection="1">
      <alignment horizontal="right"/>
      <protection locked="0"/>
    </xf>
    <xf numFmtId="0" fontId="9" fillId="0" borderId="0" xfId="0" applyFont="1" applyAlignment="1">
      <alignment horizontal="center"/>
    </xf>
    <xf numFmtId="0" fontId="5" fillId="0" borderId="0" xfId="0" applyFont="1" applyAlignment="1">
      <alignment horizontal="center" vertical="center" wrapText="1"/>
    </xf>
    <xf numFmtId="0" fontId="5" fillId="6" borderId="0" xfId="0" applyFont="1" applyFill="1" applyAlignment="1">
      <alignment vertical="center" wrapText="1"/>
    </xf>
    <xf numFmtId="0" fontId="2" fillId="6" borderId="0" xfId="0" applyFont="1" applyFill="1" applyAlignment="1">
      <alignment horizontal="right" vertical="center" wrapText="1"/>
    </xf>
    <xf numFmtId="4" fontId="5" fillId="6" borderId="0" xfId="0" applyNumberFormat="1" applyFont="1" applyFill="1" applyAlignment="1">
      <alignment horizontal="right" vertical="center" wrapText="1"/>
    </xf>
    <xf numFmtId="0" fontId="5" fillId="6" borderId="0" xfId="0" applyFont="1" applyFill="1" applyAlignment="1">
      <alignment vertical="center"/>
    </xf>
    <xf numFmtId="0" fontId="5" fillId="0" borderId="0" xfId="0" applyFont="1" applyAlignment="1">
      <alignment vertical="center" wrapText="1"/>
    </xf>
    <xf numFmtId="4" fontId="5" fillId="0" borderId="0" xfId="0" applyNumberFormat="1" applyFont="1" applyAlignment="1">
      <alignment horizontal="right" vertical="center" wrapText="1"/>
    </xf>
    <xf numFmtId="0" fontId="0" fillId="0" borderId="0" xfId="0" applyAlignment="1">
      <alignment vertical="center"/>
    </xf>
    <xf numFmtId="0" fontId="1" fillId="6" borderId="0" xfId="0" applyFont="1" applyFill="1" applyAlignment="1">
      <alignment horizontal="right"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1" fillId="0" borderId="3" xfId="0" applyFont="1" applyBorder="1" applyAlignment="1">
      <alignment horizontal="right" vertical="center" wrapText="1"/>
    </xf>
    <xf numFmtId="4" fontId="5" fillId="0" borderId="3" xfId="0" applyNumberFormat="1" applyFont="1" applyBorder="1" applyAlignment="1">
      <alignment horizontal="right" vertical="center" wrapText="1"/>
    </xf>
    <xf numFmtId="0" fontId="0" fillId="0" borderId="3" xfId="0" applyBorder="1"/>
    <xf numFmtId="0" fontId="10" fillId="5" borderId="0" xfId="0" applyFont="1" applyFill="1" applyAlignment="1">
      <alignment vertical="center" wrapText="1"/>
    </xf>
    <xf numFmtId="0" fontId="1" fillId="5" borderId="0" xfId="0" applyFont="1" applyFill="1" applyAlignment="1">
      <alignment horizontal="right" vertical="center" wrapText="1"/>
    </xf>
    <xf numFmtId="4" fontId="65" fillId="5" borderId="0" xfId="0" applyNumberFormat="1" applyFont="1" applyFill="1" applyAlignment="1">
      <alignment horizontal="right" vertical="center" wrapText="1"/>
    </xf>
    <xf numFmtId="0" fontId="22" fillId="5" borderId="0" xfId="0" applyFont="1" applyFill="1" applyAlignment="1">
      <alignment vertical="center"/>
    </xf>
    <xf numFmtId="4" fontId="64" fillId="0" borderId="3" xfId="0" applyNumberFormat="1" applyFont="1" applyBorder="1" applyAlignment="1">
      <alignment wrapText="1"/>
    </xf>
    <xf numFmtId="4" fontId="64" fillId="0" borderId="3" xfId="0" applyNumberFormat="1" applyFont="1" applyBorder="1" applyAlignment="1">
      <alignment horizontal="right"/>
    </xf>
    <xf numFmtId="0" fontId="62" fillId="0" borderId="3" xfId="0" applyFont="1" applyBorder="1"/>
    <xf numFmtId="0" fontId="65" fillId="2" borderId="0" xfId="0" applyFont="1" applyFill="1" applyAlignment="1">
      <alignment vertical="center" wrapText="1"/>
    </xf>
    <xf numFmtId="0" fontId="1" fillId="2" borderId="0" xfId="0" applyFont="1" applyFill="1" applyAlignment="1">
      <alignment horizontal="right" vertical="center" wrapText="1"/>
    </xf>
    <xf numFmtId="4" fontId="22" fillId="2" borderId="0" xfId="0" applyNumberFormat="1" applyFont="1" applyFill="1" applyAlignment="1">
      <alignment horizontal="right" vertical="center" wrapText="1"/>
    </xf>
    <xf numFmtId="0" fontId="22" fillId="2" borderId="0" xfId="0" applyFont="1" applyFill="1" applyAlignment="1">
      <alignment vertical="center"/>
    </xf>
    <xf numFmtId="0" fontId="10" fillId="0" borderId="3" xfId="0" applyFont="1" applyBorder="1" applyAlignment="1">
      <alignment vertical="center" wrapText="1"/>
    </xf>
    <xf numFmtId="0" fontId="10" fillId="0" borderId="3" xfId="0" applyFont="1" applyBorder="1" applyAlignment="1">
      <alignment horizontal="right" vertical="center" wrapText="1"/>
    </xf>
    <xf numFmtId="4" fontId="10" fillId="0" borderId="3" xfId="0" applyNumberFormat="1" applyFont="1" applyBorder="1" applyAlignment="1">
      <alignment horizontal="right" vertical="center" wrapText="1"/>
    </xf>
    <xf numFmtId="0" fontId="10" fillId="0" borderId="3" xfId="0" applyFont="1" applyBorder="1" applyAlignment="1">
      <alignment vertical="center"/>
    </xf>
    <xf numFmtId="0" fontId="10" fillId="0" borderId="0" xfId="0" applyFont="1" applyAlignment="1">
      <alignment vertical="center" wrapText="1"/>
    </xf>
    <xf numFmtId="0" fontId="10" fillId="0" borderId="0" xfId="0" applyFont="1" applyAlignment="1">
      <alignment horizontal="right" vertical="center" wrapText="1"/>
    </xf>
    <xf numFmtId="4" fontId="10" fillId="0" borderId="0" xfId="0" applyNumberFormat="1" applyFont="1" applyAlignment="1">
      <alignment horizontal="right" vertical="center" wrapText="1"/>
    </xf>
    <xf numFmtId="0" fontId="10" fillId="0" borderId="0" xfId="0" applyFont="1" applyAlignment="1">
      <alignment vertical="center"/>
    </xf>
    <xf numFmtId="0" fontId="2" fillId="3" borderId="0" xfId="0" applyFont="1" applyFill="1" applyAlignment="1">
      <alignment vertical="center" wrapText="1"/>
    </xf>
    <xf numFmtId="0" fontId="2" fillId="0" borderId="0" xfId="0" applyFont="1" applyAlignment="1">
      <alignment horizontal="center" vertical="center" wrapText="1"/>
    </xf>
    <xf numFmtId="4" fontId="2" fillId="0" borderId="0" xfId="0" applyNumberFormat="1" applyFont="1" applyAlignment="1">
      <alignment horizontal="right" vertical="center" wrapText="1"/>
    </xf>
    <xf numFmtId="0" fontId="2" fillId="0" borderId="4" xfId="0" applyFont="1" applyBorder="1" applyAlignment="1">
      <alignment vertical="center" wrapText="1"/>
    </xf>
    <xf numFmtId="0" fontId="2" fillId="0" borderId="4" xfId="0" applyFont="1" applyBorder="1" applyAlignment="1">
      <alignment horizontal="right" vertical="center" wrapText="1"/>
    </xf>
    <xf numFmtId="4" fontId="2" fillId="0" borderId="4" xfId="0" applyNumberFormat="1" applyFont="1" applyBorder="1" applyAlignment="1">
      <alignment horizontal="right" vertical="center" wrapText="1"/>
    </xf>
    <xf numFmtId="4" fontId="16" fillId="0" borderId="0" xfId="0" applyNumberFormat="1" applyFont="1" applyAlignment="1">
      <alignment horizontal="right" vertical="center" wrapText="1"/>
    </xf>
    <xf numFmtId="0" fontId="4" fillId="0" borderId="0" xfId="0" applyFont="1" applyAlignment="1">
      <alignment vertical="center"/>
    </xf>
    <xf numFmtId="0" fontId="4" fillId="0" borderId="4" xfId="0" applyFont="1" applyBorder="1" applyAlignment="1">
      <alignment vertical="center"/>
    </xf>
    <xf numFmtId="0" fontId="2" fillId="0" borderId="0" xfId="0" applyFont="1" applyAlignment="1">
      <alignment horizontal="left" vertical="center" wrapText="1"/>
    </xf>
    <xf numFmtId="4" fontId="16" fillId="0" borderId="0" xfId="0" applyNumberFormat="1" applyFont="1"/>
    <xf numFmtId="0" fontId="5" fillId="0" borderId="0" xfId="0" applyFont="1" applyAlignment="1">
      <alignment horizontal="left" vertical="center" wrapText="1"/>
    </xf>
    <xf numFmtId="4" fontId="26" fillId="0" borderId="0" xfId="4" applyAlignment="1">
      <alignment horizontal="right" vertical="top" indent="1"/>
    </xf>
    <xf numFmtId="0" fontId="2" fillId="0" borderId="0" xfId="0" quotePrefix="1" applyFont="1" applyAlignment="1">
      <alignment horizontal="left" vertical="center" wrapText="1"/>
    </xf>
    <xf numFmtId="4" fontId="2" fillId="0" borderId="0" xfId="0" applyNumberFormat="1" applyFont="1"/>
    <xf numFmtId="0" fontId="2" fillId="0" borderId="4" xfId="0" quotePrefix="1" applyFont="1" applyBorder="1" applyAlignment="1">
      <alignment horizontal="left" vertical="center" wrapText="1"/>
    </xf>
    <xf numFmtId="0" fontId="0" fillId="0" borderId="4" xfId="0" applyBorder="1"/>
    <xf numFmtId="4" fontId="2" fillId="0" borderId="4" xfId="0" applyNumberFormat="1" applyFont="1" applyBorder="1"/>
    <xf numFmtId="0" fontId="17" fillId="0" borderId="0" xfId="0" applyFont="1" applyAlignment="1">
      <alignment horizontal="center" vertical="center" wrapText="1"/>
    </xf>
    <xf numFmtId="164" fontId="28" fillId="0" borderId="5" xfId="4" applyNumberFormat="1" applyFont="1" applyBorder="1" applyAlignment="1">
      <alignment horizontal="center" vertical="center" wrapText="1"/>
    </xf>
    <xf numFmtId="0" fontId="28" fillId="0" borderId="5" xfId="0" applyFont="1" applyBorder="1" applyAlignment="1">
      <alignment horizontal="center" vertical="center" wrapText="1"/>
    </xf>
    <xf numFmtId="165" fontId="28" fillId="0" borderId="5" xfId="0" applyNumberFormat="1" applyFont="1" applyBorder="1" applyAlignment="1">
      <alignment horizontal="center" vertical="center" wrapText="1"/>
    </xf>
    <xf numFmtId="4" fontId="28" fillId="0" borderId="5" xfId="6" applyFont="1" applyBorder="1" applyAlignment="1">
      <alignment horizontal="center" vertical="center"/>
    </xf>
    <xf numFmtId="164" fontId="28" fillId="0" borderId="0" xfId="4" applyNumberFormat="1"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right" indent="1"/>
    </xf>
    <xf numFmtId="165" fontId="18" fillId="0" borderId="0" xfId="0" applyNumberFormat="1" applyFont="1" applyAlignment="1">
      <alignment horizontal="left" wrapText="1"/>
    </xf>
    <xf numFmtId="4" fontId="1" fillId="0" borderId="0" xfId="6" applyFont="1" applyAlignment="1">
      <alignment horizontal="right"/>
    </xf>
    <xf numFmtId="0" fontId="18" fillId="0" borderId="2" xfId="0" applyFont="1" applyBorder="1" applyAlignment="1">
      <alignment vertical="center" wrapText="1"/>
    </xf>
    <xf numFmtId="0" fontId="5" fillId="0" borderId="2" xfId="0" applyFont="1" applyBorder="1" applyAlignment="1">
      <alignment vertical="center" wrapText="1"/>
    </xf>
    <xf numFmtId="0" fontId="1" fillId="0" borderId="2" xfId="0" applyFont="1" applyBorder="1" applyAlignment="1">
      <alignment horizontal="right" vertical="center" wrapText="1"/>
    </xf>
    <xf numFmtId="0" fontId="2" fillId="0" borderId="1" xfId="0" applyFont="1" applyBorder="1" applyAlignment="1">
      <alignment vertical="center" wrapText="1"/>
    </xf>
    <xf numFmtId="4" fontId="1" fillId="0" borderId="0" xfId="0" applyNumberFormat="1" applyFont="1" applyAlignment="1">
      <alignment horizontal="right" vertical="center" wrapText="1"/>
    </xf>
    <xf numFmtId="4" fontId="3" fillId="0" borderId="0" xfId="1" applyNumberFormat="1" applyFont="1" applyAlignment="1">
      <alignment horizontal="right"/>
    </xf>
    <xf numFmtId="0" fontId="1" fillId="0" borderId="4" xfId="0" applyFont="1" applyBorder="1" applyAlignment="1">
      <alignment vertical="center" wrapText="1"/>
    </xf>
    <xf numFmtId="4" fontId="1" fillId="0" borderId="4" xfId="0" applyNumberFormat="1" applyFont="1" applyBorder="1" applyAlignment="1">
      <alignment horizontal="right" vertical="center" wrapText="1"/>
    </xf>
    <xf numFmtId="0" fontId="1" fillId="0" borderId="4" xfId="0" applyFont="1" applyBorder="1" applyAlignment="1">
      <alignment horizontal="right" vertical="center" wrapText="1"/>
    </xf>
    <xf numFmtId="0" fontId="5" fillId="0" borderId="0" xfId="0" applyFont="1" applyAlignment="1">
      <alignment vertical="center"/>
    </xf>
    <xf numFmtId="4" fontId="1" fillId="0" borderId="2" xfId="0" applyNumberFormat="1" applyFont="1" applyBorder="1" applyAlignment="1">
      <alignment horizontal="right" vertical="center" wrapText="1"/>
    </xf>
    <xf numFmtId="0" fontId="18" fillId="0" borderId="0" xfId="0" applyFont="1" applyAlignment="1">
      <alignment vertical="center" wrapText="1"/>
    </xf>
    <xf numFmtId="4" fontId="1" fillId="0" borderId="0" xfId="0" applyNumberFormat="1" applyFont="1" applyAlignment="1" applyProtection="1">
      <alignment horizontal="right" vertical="center" wrapText="1"/>
      <protection locked="0"/>
    </xf>
    <xf numFmtId="2" fontId="53" fillId="0" borderId="0" xfId="0" applyNumberFormat="1" applyFont="1" applyAlignment="1" applyProtection="1">
      <alignment vertical="center"/>
      <protection locked="0"/>
    </xf>
    <xf numFmtId="2" fontId="53" fillId="0" borderId="0" xfId="0" applyNumberFormat="1" applyFont="1" applyAlignment="1">
      <alignment vertical="center"/>
    </xf>
    <xf numFmtId="4" fontId="57" fillId="0" borderId="0" xfId="1" applyNumberFormat="1" applyFont="1" applyAlignment="1">
      <alignment horizontal="right" vertical="center"/>
    </xf>
    <xf numFmtId="4" fontId="57" fillId="0" borderId="4" xfId="1" applyNumberFormat="1" applyFont="1" applyBorder="1" applyAlignment="1">
      <alignment horizontal="right" vertical="center"/>
    </xf>
    <xf numFmtId="0" fontId="55" fillId="0" borderId="0" xfId="0" applyFont="1" applyAlignment="1">
      <alignment vertical="center"/>
    </xf>
    <xf numFmtId="3" fontId="56" fillId="0" borderId="0" xfId="16" applyNumberFormat="1" applyFont="1" applyAlignment="1">
      <alignment horizontal="right" vertical="center"/>
    </xf>
    <xf numFmtId="0" fontId="53" fillId="0" borderId="0" xfId="0" applyFont="1" applyAlignment="1">
      <alignment horizontal="right" vertical="center"/>
    </xf>
    <xf numFmtId="2" fontId="53" fillId="0" borderId="4" xfId="0" applyNumberFormat="1" applyFont="1" applyBorder="1" applyAlignment="1" applyProtection="1">
      <alignment vertical="center"/>
      <protection locked="0"/>
    </xf>
    <xf numFmtId="2" fontId="53" fillId="0" borderId="4" xfId="0" applyNumberFormat="1" applyFont="1" applyBorder="1" applyAlignment="1">
      <alignment vertical="center"/>
    </xf>
    <xf numFmtId="2" fontId="52" fillId="0" borderId="4" xfId="0" applyNumberFormat="1" applyFont="1" applyBorder="1" applyAlignment="1">
      <alignment vertical="center"/>
    </xf>
    <xf numFmtId="4" fontId="29" fillId="0" borderId="0" xfId="7" applyFont="1" applyAlignment="1" applyProtection="1">
      <alignment horizontal="center" wrapText="1"/>
      <protection locked="0"/>
    </xf>
    <xf numFmtId="4" fontId="26" fillId="0" borderId="0" xfId="4" applyAlignment="1" applyProtection="1">
      <alignment horizontal="center" wrapText="1"/>
      <protection locked="0"/>
    </xf>
    <xf numFmtId="4" fontId="32" fillId="0" borderId="0" xfId="4" applyFont="1" applyAlignment="1" applyProtection="1">
      <alignment horizontal="center" wrapText="1"/>
      <protection locked="0"/>
    </xf>
    <xf numFmtId="4" fontId="31" fillId="0" borderId="0" xfId="7" applyAlignment="1" applyProtection="1">
      <alignment horizontal="center" wrapText="1"/>
      <protection locked="0"/>
    </xf>
    <xf numFmtId="4" fontId="36" fillId="0" borderId="0" xfId="4" applyFont="1" applyAlignment="1" applyProtection="1">
      <alignment horizontal="center" wrapText="1"/>
      <protection locked="0"/>
    </xf>
    <xf numFmtId="4" fontId="31" fillId="0" borderId="0" xfId="4" applyFont="1" applyAlignment="1" applyProtection="1">
      <alignment horizontal="center" wrapText="1"/>
      <protection locked="0"/>
    </xf>
    <xf numFmtId="2" fontId="50" fillId="0" borderId="0" xfId="0" applyNumberFormat="1" applyFont="1" applyAlignment="1" applyProtection="1">
      <alignment horizontal="center" wrapText="1"/>
      <protection locked="0"/>
    </xf>
    <xf numFmtId="0" fontId="66" fillId="0" borderId="0" xfId="0" applyFont="1"/>
    <xf numFmtId="4" fontId="67" fillId="0" borderId="0" xfId="1" applyNumberFormat="1" applyFont="1" applyAlignment="1">
      <alignment horizontal="right"/>
    </xf>
    <xf numFmtId="0" fontId="69" fillId="0" borderId="0" xfId="0" applyFont="1"/>
    <xf numFmtId="0" fontId="67" fillId="0" borderId="0" xfId="0" applyFont="1" applyAlignment="1">
      <alignment vertical="center" wrapText="1"/>
    </xf>
    <xf numFmtId="4" fontId="67" fillId="0" borderId="0" xfId="0" applyNumberFormat="1" applyFont="1" applyAlignment="1">
      <alignment horizontal="right" vertical="center" wrapText="1"/>
    </xf>
    <xf numFmtId="0" fontId="67" fillId="0" borderId="0" xfId="0" applyFont="1" applyAlignment="1">
      <alignment horizontal="right" vertical="center" wrapText="1"/>
    </xf>
    <xf numFmtId="4" fontId="67" fillId="0" borderId="0" xfId="0" applyNumberFormat="1" applyFont="1" applyAlignment="1" applyProtection="1">
      <alignment horizontal="right" vertical="center" wrapText="1"/>
      <protection locked="0"/>
    </xf>
    <xf numFmtId="0" fontId="67" fillId="0" borderId="0" xfId="0" applyFont="1"/>
    <xf numFmtId="0" fontId="68" fillId="0" borderId="0" xfId="0" applyFont="1" applyAlignment="1">
      <alignment vertical="center" wrapText="1"/>
    </xf>
    <xf numFmtId="0" fontId="3" fillId="0" borderId="0" xfId="0" applyFont="1" applyAlignment="1">
      <alignment vertical="center" wrapText="1"/>
    </xf>
    <xf numFmtId="0" fontId="70" fillId="0" borderId="0" xfId="0" applyFont="1"/>
    <xf numFmtId="0" fontId="71" fillId="0" borderId="0" xfId="0" quotePrefix="1" applyFont="1" applyAlignment="1">
      <alignment horizontal="left" vertical="center" wrapText="1"/>
    </xf>
    <xf numFmtId="4" fontId="71" fillId="0" borderId="0" xfId="0" applyNumberFormat="1" applyFont="1"/>
    <xf numFmtId="0" fontId="11" fillId="0" borderId="0" xfId="0" applyFont="1" applyAlignment="1">
      <alignment horizontal="center"/>
    </xf>
    <xf numFmtId="0" fontId="52" fillId="0" borderId="6" xfId="0" applyFont="1" applyBorder="1" applyAlignment="1">
      <alignment vertical="top"/>
    </xf>
    <xf numFmtId="0" fontId="53" fillId="0" borderId="7" xfId="0" applyFont="1" applyBorder="1" applyAlignment="1">
      <alignment vertical="top"/>
    </xf>
    <xf numFmtId="0" fontId="53" fillId="0" borderId="8" xfId="0" applyFont="1" applyBorder="1" applyAlignment="1">
      <alignment vertical="top"/>
    </xf>
    <xf numFmtId="4" fontId="77" fillId="0" borderId="0" xfId="0" applyNumberFormat="1" applyFont="1"/>
    <xf numFmtId="4" fontId="38" fillId="4" borderId="0" xfId="3" quotePrefix="1" applyNumberFormat="1" applyFont="1" applyFill="1" applyAlignment="1">
      <alignment horizontal="left" vertical="top"/>
    </xf>
    <xf numFmtId="4" fontId="38" fillId="0" borderId="0" xfId="3" applyNumberFormat="1" applyFont="1" applyAlignment="1">
      <alignment horizontal="left" vertical="top"/>
    </xf>
    <xf numFmtId="0" fontId="38" fillId="4" borderId="0" xfId="3" applyFont="1" applyFill="1" applyAlignment="1">
      <alignment horizontal="left" vertical="top"/>
    </xf>
    <xf numFmtId="4" fontId="38" fillId="0" borderId="0" xfId="3" quotePrefix="1" applyNumberFormat="1" applyFont="1" applyAlignment="1">
      <alignment horizontal="left" vertical="top"/>
    </xf>
    <xf numFmtId="0" fontId="38" fillId="0" borderId="0" xfId="3" applyFont="1" applyAlignment="1">
      <alignment horizontal="left" vertical="top"/>
    </xf>
    <xf numFmtId="165" fontId="29" fillId="0" borderId="0" xfId="3" applyNumberFormat="1" applyFont="1" applyAlignment="1">
      <alignment horizontal="left" vertical="top"/>
    </xf>
    <xf numFmtId="4" fontId="45" fillId="0" borderId="0" xfId="3" quotePrefix="1" applyNumberFormat="1" applyFont="1" applyAlignment="1">
      <alignment horizontal="left" vertical="top"/>
    </xf>
    <xf numFmtId="4" fontId="45" fillId="0" borderId="0" xfId="3" applyNumberFormat="1" applyFont="1" applyAlignment="1">
      <alignment horizontal="left" vertical="top"/>
    </xf>
    <xf numFmtId="0" fontId="45" fillId="0" borderId="0" xfId="3" applyFont="1" applyAlignment="1">
      <alignment horizontal="left" vertical="top"/>
    </xf>
    <xf numFmtId="4" fontId="41" fillId="0" borderId="0" xfId="4" applyFont="1" applyAlignment="1">
      <alignment horizontal="right" wrapText="1"/>
    </xf>
    <xf numFmtId="4" fontId="45" fillId="0" borderId="3" xfId="3" quotePrefix="1" applyNumberFormat="1" applyFont="1" applyBorder="1" applyAlignment="1">
      <alignment horizontal="left" vertical="top"/>
    </xf>
    <xf numFmtId="4" fontId="45" fillId="0" borderId="3" xfId="3" applyNumberFormat="1" applyFont="1" applyBorder="1" applyAlignment="1">
      <alignment horizontal="left" vertical="top"/>
    </xf>
    <xf numFmtId="0" fontId="45" fillId="0" borderId="3" xfId="3" applyFont="1" applyBorder="1" applyAlignment="1">
      <alignment horizontal="left" vertical="top"/>
    </xf>
    <xf numFmtId="4" fontId="20" fillId="0" borderId="3" xfId="3" applyNumberFormat="1" applyBorder="1" applyAlignment="1">
      <alignment horizontal="left" vertical="top"/>
    </xf>
    <xf numFmtId="165" fontId="29" fillId="0" borderId="3" xfId="3" applyNumberFormat="1" applyFont="1" applyBorder="1" applyAlignment="1">
      <alignment horizontal="left" vertical="top"/>
    </xf>
    <xf numFmtId="4" fontId="41" fillId="0" borderId="3" xfId="4" applyFont="1" applyBorder="1" applyAlignment="1">
      <alignment horizontal="right" wrapText="1"/>
    </xf>
    <xf numFmtId="4" fontId="46" fillId="0" borderId="0" xfId="4" applyFont="1" applyAlignment="1">
      <alignment horizontal="right" wrapText="1"/>
    </xf>
    <xf numFmtId="4" fontId="39" fillId="4" borderId="0" xfId="3" quotePrefix="1" applyNumberFormat="1" applyFont="1" applyFill="1" applyAlignment="1">
      <alignment horizontal="left" vertical="top"/>
    </xf>
    <xf numFmtId="4" fontId="39" fillId="0" borderId="0" xfId="3" applyNumberFormat="1" applyFont="1" applyAlignment="1">
      <alignment horizontal="left" vertical="top"/>
    </xf>
    <xf numFmtId="0" fontId="39" fillId="4" borderId="0" xfId="3" applyFont="1" applyFill="1" applyAlignment="1">
      <alignment horizontal="left" vertical="top"/>
    </xf>
    <xf numFmtId="4" fontId="42" fillId="4" borderId="0" xfId="3" applyNumberFormat="1" applyFont="1" applyFill="1" applyAlignment="1">
      <alignment horizontal="left" vertical="top"/>
    </xf>
    <xf numFmtId="165" fontId="43" fillId="4" borderId="0" xfId="3" applyNumberFormat="1" applyFont="1" applyFill="1" applyAlignment="1">
      <alignment horizontal="left" vertical="top"/>
    </xf>
    <xf numFmtId="4" fontId="21" fillId="0" borderId="5" xfId="6" applyFont="1" applyBorder="1" applyAlignment="1">
      <alignment horizontal="right"/>
    </xf>
    <xf numFmtId="4" fontId="21" fillId="0" borderId="0" xfId="6" applyFont="1" applyAlignment="1">
      <alignment horizontal="right"/>
    </xf>
    <xf numFmtId="164" fontId="32" fillId="0" borderId="0" xfId="0" applyNumberFormat="1" applyFont="1" applyAlignment="1">
      <alignment horizontal="left" vertical="top"/>
    </xf>
    <xf numFmtId="0" fontId="29" fillId="0" borderId="0" xfId="0" applyFont="1"/>
    <xf numFmtId="49" fontId="29" fillId="0" borderId="0" xfId="0" applyNumberFormat="1" applyFont="1" applyAlignment="1">
      <alignment horizontal="right"/>
    </xf>
    <xf numFmtId="1" fontId="29" fillId="0" borderId="0" xfId="0" applyNumberFormat="1" applyFont="1" applyAlignment="1">
      <alignment horizontal="left" indent="1"/>
    </xf>
    <xf numFmtId="4" fontId="47" fillId="0" borderId="0" xfId="0" applyNumberFormat="1" applyFont="1"/>
    <xf numFmtId="4" fontId="72" fillId="0" borderId="0" xfId="0" applyNumberFormat="1" applyFont="1"/>
    <xf numFmtId="0" fontId="29" fillId="0" borderId="0" xfId="0" applyFont="1" applyAlignment="1">
      <alignment vertical="top" wrapText="1"/>
    </xf>
    <xf numFmtId="166" fontId="29" fillId="0" borderId="0" xfId="0" applyNumberFormat="1" applyFont="1" applyAlignment="1">
      <alignment horizontal="left"/>
    </xf>
    <xf numFmtId="166" fontId="0" fillId="0" borderId="0" xfId="0" applyNumberFormat="1" applyAlignment="1">
      <alignment horizontal="left" vertical="top" wrapText="1"/>
    </xf>
    <xf numFmtId="0" fontId="33" fillId="0" borderId="0" xfId="9" applyAlignment="1">
      <alignment wrapText="1"/>
    </xf>
    <xf numFmtId="4" fontId="27" fillId="0" borderId="0" xfId="4" applyFont="1">
      <alignment horizontal="right" vertical="top" wrapText="1"/>
    </xf>
    <xf numFmtId="4" fontId="51" fillId="0" borderId="0" xfId="14">
      <alignment horizontal="right" vertical="top"/>
    </xf>
    <xf numFmtId="4" fontId="51" fillId="0" borderId="0" xfId="6" applyFont="1">
      <alignment horizontal="right" vertical="top"/>
    </xf>
    <xf numFmtId="164" fontId="26" fillId="0" borderId="9" xfId="4" applyNumberFormat="1" applyBorder="1">
      <alignment horizontal="right" vertical="top" wrapText="1"/>
    </xf>
    <xf numFmtId="4" fontId="26" fillId="0" borderId="9" xfId="4" applyBorder="1">
      <alignment horizontal="right" vertical="top" wrapText="1"/>
    </xf>
    <xf numFmtId="0" fontId="0" fillId="0" borderId="9" xfId="0" applyBorder="1" applyAlignment="1">
      <alignment horizontal="left" vertical="top" wrapText="1"/>
    </xf>
    <xf numFmtId="0" fontId="0" fillId="0" borderId="9" xfId="0" applyBorder="1" applyAlignment="1">
      <alignment horizontal="right" vertical="top" indent="1"/>
    </xf>
    <xf numFmtId="165" fontId="0" fillId="0" borderId="9" xfId="0" applyNumberFormat="1" applyBorder="1" applyAlignment="1">
      <alignment horizontal="left" vertical="top" wrapText="1"/>
    </xf>
    <xf numFmtId="4" fontId="30" fillId="0" borderId="9" xfId="6" applyBorder="1">
      <alignment horizontal="right" vertical="top"/>
    </xf>
    <xf numFmtId="4" fontId="30" fillId="0" borderId="0" xfId="6" applyAlignment="1">
      <alignment horizontal="right"/>
    </xf>
    <xf numFmtId="4" fontId="50" fillId="0" borderId="0" xfId="0" applyNumberFormat="1" applyFont="1" applyAlignment="1">
      <alignment horizontal="right" wrapText="1"/>
    </xf>
    <xf numFmtId="4" fontId="50" fillId="0" borderId="3" xfId="0" applyNumberFormat="1" applyFont="1" applyBorder="1" applyAlignment="1">
      <alignment horizontal="left" vertical="top" wrapText="1"/>
    </xf>
    <xf numFmtId="4" fontId="50" fillId="0" borderId="0" xfId="0" applyNumberFormat="1" applyFont="1" applyAlignment="1">
      <alignment horizontal="left" vertical="top" wrapText="1"/>
    </xf>
    <xf numFmtId="4" fontId="21" fillId="0" borderId="5" xfId="6" applyFont="1" applyBorder="1">
      <alignment horizontal="right" vertical="top"/>
    </xf>
    <xf numFmtId="0" fontId="29" fillId="0" borderId="0" xfId="8" applyFont="1" applyAlignment="1">
      <alignment horizontal="left" vertical="top" wrapText="1"/>
    </xf>
    <xf numFmtId="4" fontId="44" fillId="0" borderId="0" xfId="8" applyNumberFormat="1" applyFont="1" applyAlignment="1">
      <alignment horizontal="right" vertical="top" indent="1"/>
    </xf>
    <xf numFmtId="165" fontId="44" fillId="0" borderId="0" xfId="8" applyNumberFormat="1" applyFont="1" applyAlignment="1">
      <alignment horizontal="left" vertical="top" wrapText="1"/>
    </xf>
    <xf numFmtId="4" fontId="50" fillId="0" borderId="0" xfId="0" applyNumberFormat="1" applyFont="1" applyAlignment="1">
      <alignment horizontal="right"/>
    </xf>
    <xf numFmtId="4" fontId="0" fillId="0" borderId="0" xfId="0" applyNumberFormat="1" applyAlignment="1">
      <alignment horizontal="right"/>
    </xf>
    <xf numFmtId="4" fontId="73" fillId="0" borderId="0" xfId="6" applyFont="1">
      <alignment horizontal="right" vertical="top"/>
    </xf>
    <xf numFmtId="0" fontId="0" fillId="0" borderId="0" xfId="0" applyAlignment="1">
      <alignment horizontal="right"/>
    </xf>
    <xf numFmtId="4" fontId="50" fillId="0" borderId="0" xfId="0" applyNumberFormat="1" applyFont="1"/>
    <xf numFmtId="0" fontId="20" fillId="4" borderId="0" xfId="3" applyFill="1" applyAlignment="1">
      <alignment horizontal="left" vertical="top"/>
    </xf>
    <xf numFmtId="4" fontId="29" fillId="0" borderId="0" xfId="0" applyNumberFormat="1" applyFont="1" applyAlignment="1">
      <alignment horizontal="right"/>
    </xf>
    <xf numFmtId="164" fontId="29" fillId="0" borderId="0" xfId="0" applyNumberFormat="1" applyFont="1" applyAlignment="1">
      <alignment horizontal="right" vertical="top"/>
    </xf>
    <xf numFmtId="4" fontId="29" fillId="0" borderId="0" xfId="0" applyNumberFormat="1" applyFont="1" applyAlignment="1">
      <alignment horizontal="left" vertical="top" wrapText="1"/>
    </xf>
    <xf numFmtId="3" fontId="29" fillId="0" borderId="0" xfId="0" applyNumberFormat="1" applyFont="1" applyAlignment="1">
      <alignment horizontal="left" indent="1"/>
    </xf>
    <xf numFmtId="164" fontId="32" fillId="0" borderId="0" xfId="0" applyNumberFormat="1" applyFont="1" applyAlignment="1">
      <alignment horizontal="right" vertical="top"/>
    </xf>
    <xf numFmtId="4" fontId="74" fillId="0" borderId="0" xfId="6" applyFont="1">
      <alignment horizontal="right" vertical="top"/>
    </xf>
    <xf numFmtId="164" fontId="29" fillId="0" borderId="0" xfId="10" applyNumberFormat="1" applyFont="1" applyAlignment="1">
      <alignment horizontal="left" vertical="top"/>
    </xf>
    <xf numFmtId="0" fontId="29" fillId="0" borderId="0" xfId="10" applyFont="1" applyAlignment="1">
      <alignment vertical="top" wrapText="1"/>
    </xf>
    <xf numFmtId="49" fontId="29" fillId="0" borderId="0" xfId="10" applyNumberFormat="1" applyFont="1" applyAlignment="1">
      <alignment horizontal="right"/>
    </xf>
    <xf numFmtId="1" fontId="29" fillId="0" borderId="0" xfId="10" applyNumberFormat="1" applyFont="1" applyAlignment="1">
      <alignment horizontal="left" indent="1"/>
    </xf>
    <xf numFmtId="167" fontId="47" fillId="0" borderId="0" xfId="10" applyNumberFormat="1" applyFont="1"/>
    <xf numFmtId="0" fontId="29" fillId="0" borderId="0" xfId="10" applyFont="1" applyAlignment="1">
      <alignment horizontal="right"/>
    </xf>
    <xf numFmtId="4" fontId="29" fillId="0" borderId="0" xfId="10" applyNumberFormat="1" applyFont="1" applyAlignment="1">
      <alignment horizontal="right"/>
    </xf>
    <xf numFmtId="3" fontId="29" fillId="0" borderId="0" xfId="10" applyNumberFormat="1" applyFont="1" applyAlignment="1">
      <alignment horizontal="left" indent="1"/>
    </xf>
    <xf numFmtId="0" fontId="29" fillId="0" borderId="0" xfId="10" applyFont="1"/>
    <xf numFmtId="164" fontId="29" fillId="0" borderId="0" xfId="10" applyNumberFormat="1" applyFont="1" applyAlignment="1">
      <alignment horizontal="right" vertical="top"/>
    </xf>
    <xf numFmtId="164" fontId="29" fillId="0" borderId="0" xfId="0" applyNumberFormat="1" applyFont="1" applyAlignment="1">
      <alignment horizontal="left" vertical="top"/>
    </xf>
    <xf numFmtId="165" fontId="29" fillId="0" borderId="0" xfId="10" applyNumberFormat="1" applyFont="1" applyAlignment="1">
      <alignment horizontal="left" indent="1"/>
    </xf>
    <xf numFmtId="4" fontId="26" fillId="0" borderId="0" xfId="7" applyFont="1">
      <alignment horizontal="right" vertical="top" wrapText="1"/>
    </xf>
    <xf numFmtId="4" fontId="38" fillId="4" borderId="0" xfId="3" applyNumberFormat="1" applyFont="1" applyFill="1" applyAlignment="1">
      <alignment horizontal="left" vertical="top"/>
    </xf>
    <xf numFmtId="4" fontId="75" fillId="4" borderId="0" xfId="3" applyNumberFormat="1" applyFont="1" applyFill="1" applyAlignment="1">
      <alignment horizontal="left" vertical="top"/>
    </xf>
    <xf numFmtId="0" fontId="29" fillId="0" borderId="12" xfId="8" applyFont="1" applyBorder="1" applyAlignment="1">
      <alignment horizontal="left" vertical="top" wrapText="1"/>
    </xf>
    <xf numFmtId="4" fontId="29" fillId="0" borderId="13" xfId="8" applyNumberFormat="1" applyFont="1" applyBorder="1" applyAlignment="1">
      <alignment horizontal="right" vertical="top" indent="1"/>
    </xf>
    <xf numFmtId="165" fontId="29" fillId="0" borderId="5" xfId="8" applyNumberFormat="1" applyFont="1" applyBorder="1" applyAlignment="1">
      <alignment horizontal="left" vertical="top" wrapText="1"/>
    </xf>
    <xf numFmtId="4" fontId="74" fillId="0" borderId="5" xfId="6" applyFont="1" applyBorder="1">
      <alignment horizontal="right" vertical="top"/>
    </xf>
    <xf numFmtId="167" fontId="47" fillId="0" borderId="0" xfId="10" applyNumberFormat="1" applyFont="1" applyAlignment="1">
      <alignment horizontal="right"/>
    </xf>
    <xf numFmtId="165" fontId="29" fillId="0" borderId="0" xfId="10" applyNumberFormat="1" applyFont="1" applyAlignment="1">
      <alignment horizontal="left"/>
    </xf>
    <xf numFmtId="0" fontId="76" fillId="0" borderId="0" xfId="0" applyFont="1" applyAlignment="1">
      <alignment horizontal="left" vertical="top" wrapText="1"/>
    </xf>
    <xf numFmtId="4" fontId="47" fillId="0" borderId="0" xfId="0" applyNumberFormat="1" applyFont="1" applyProtection="1">
      <protection locked="0"/>
    </xf>
    <xf numFmtId="4" fontId="30" fillId="0" borderId="0" xfId="6" applyProtection="1">
      <alignment horizontal="right" vertical="top"/>
      <protection locked="0"/>
    </xf>
    <xf numFmtId="4" fontId="51" fillId="0" borderId="0" xfId="14" applyProtection="1">
      <alignment horizontal="right" vertical="top"/>
      <protection locked="0"/>
    </xf>
    <xf numFmtId="4" fontId="51" fillId="0" borderId="0" xfId="6" applyFont="1" applyProtection="1">
      <alignment horizontal="right" vertical="top"/>
      <protection locked="0"/>
    </xf>
    <xf numFmtId="4" fontId="30" fillId="0" borderId="0" xfId="6" applyAlignment="1" applyProtection="1">
      <alignment horizontal="right"/>
      <protection locked="0"/>
    </xf>
    <xf numFmtId="4" fontId="73" fillId="0" borderId="0" xfId="6" applyFont="1" applyProtection="1">
      <alignment horizontal="right" vertical="top"/>
      <protection locked="0"/>
    </xf>
    <xf numFmtId="4" fontId="74" fillId="0" borderId="0" xfId="6" applyFont="1" applyProtection="1">
      <alignment horizontal="right" vertical="top"/>
      <protection locked="0"/>
    </xf>
    <xf numFmtId="167" fontId="47" fillId="0" borderId="0" xfId="10" applyNumberFormat="1" applyFont="1" applyProtection="1">
      <protection locked="0"/>
    </xf>
    <xf numFmtId="4" fontId="77" fillId="0" borderId="0" xfId="0" applyNumberFormat="1" applyFont="1" applyProtection="1">
      <protection locked="0"/>
    </xf>
    <xf numFmtId="0" fontId="5" fillId="6" borderId="3" xfId="0" applyFont="1" applyFill="1" applyBorder="1" applyAlignment="1">
      <alignment horizontal="left" vertical="center" wrapText="1"/>
    </xf>
    <xf numFmtId="14" fontId="13"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11" fillId="0" borderId="0" xfId="0" applyFont="1" applyAlignment="1">
      <alignment horizontal="center"/>
    </xf>
    <xf numFmtId="0" fontId="24" fillId="3" borderId="0" xfId="0" applyFont="1"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4" fillId="7" borderId="0" xfId="0" applyFont="1" applyFill="1" applyAlignment="1">
      <alignment horizontal="center" vertical="center" wrapText="1"/>
    </xf>
    <xf numFmtId="0" fontId="63" fillId="7" borderId="0" xfId="0" applyFont="1" applyFill="1" applyAlignment="1">
      <alignment horizontal="center" vertical="center" wrapText="1"/>
    </xf>
    <xf numFmtId="0" fontId="10" fillId="3" borderId="0" xfId="0" applyFont="1" applyFill="1" applyAlignment="1">
      <alignment horizontal="center"/>
    </xf>
    <xf numFmtId="0" fontId="22" fillId="0" borderId="0" xfId="0" applyFont="1" applyAlignment="1" applyProtection="1">
      <alignment horizontal="center"/>
      <protection locked="0"/>
    </xf>
    <xf numFmtId="0" fontId="12" fillId="0" borderId="0" xfId="0" applyFont="1" applyAlignment="1">
      <alignment horizontal="center"/>
    </xf>
    <xf numFmtId="0" fontId="17" fillId="2" borderId="0" xfId="0" applyFont="1" applyFill="1" applyAlignment="1">
      <alignment horizontal="center" vertical="center" wrapText="1"/>
    </xf>
    <xf numFmtId="0" fontId="17" fillId="2" borderId="3" xfId="0" applyFont="1" applyFill="1" applyBorder="1" applyAlignment="1">
      <alignment horizontal="center" vertical="center" wrapText="1"/>
    </xf>
    <xf numFmtId="0" fontId="58" fillId="3" borderId="0" xfId="0" applyFont="1" applyFill="1" applyAlignment="1">
      <alignment horizontal="center"/>
    </xf>
    <xf numFmtId="4" fontId="39" fillId="4" borderId="0" xfId="3" quotePrefix="1" applyNumberFormat="1" applyFont="1" applyFill="1" applyAlignment="1">
      <alignment horizontal="center" vertical="top"/>
    </xf>
    <xf numFmtId="164" fontId="29" fillId="0" borderId="10" xfId="4" applyNumberFormat="1" applyFont="1" applyBorder="1" applyAlignment="1">
      <alignment horizontal="left" vertical="top" wrapText="1"/>
    </xf>
    <xf numFmtId="0" fontId="0" fillId="0" borderId="11" xfId="0" applyBorder="1" applyAlignment="1">
      <alignment horizontal="left" vertical="top" wrapText="1"/>
    </xf>
  </cellXfs>
  <cellStyles count="19">
    <cellStyle name="Desno" xfId="4"/>
    <cellStyle name="Desno 2" xfId="7"/>
    <cellStyle name="Desno 3" xfId="11"/>
    <cellStyle name="Izračuni" xfId="6"/>
    <cellStyle name="Izračuni 2" xfId="14"/>
    <cellStyle name="Krepko" xfId="5"/>
    <cellStyle name="Naslov" xfId="3" builtinId="15"/>
    <cellStyle name="Naslov 5" xfId="12"/>
    <cellStyle name="Navadno" xfId="0" builtinId="0"/>
    <cellStyle name="Navadno 2 2" xfId="8"/>
    <cellStyle name="Navadno 8" xfId="9"/>
    <cellStyle name="Navadno 8 2" xfId="13"/>
    <cellStyle name="Navadno 8 3" xfId="15"/>
    <cellStyle name="Navadno_Igralnica" xfId="17"/>
    <cellStyle name="Navadno_PZI-POPIS KRISTAL UMAG" xfId="16"/>
    <cellStyle name="Navadno_Varnost ICIT" xfId="18"/>
    <cellStyle name="Normal 3" xfId="10"/>
    <cellStyle name="Normal_Troškovnici-Z2-BE" xfId="1"/>
    <cellStyle name="Odstote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topLeftCell="A55" workbookViewId="0">
      <selection activeCell="A4" sqref="A4:D4"/>
    </sheetView>
  </sheetViews>
  <sheetFormatPr defaultRowHeight="14.4"/>
  <cols>
    <col min="1" max="1" width="6" customWidth="1"/>
    <col min="2" max="2" width="42.5546875" customWidth="1"/>
    <col min="3" max="3" width="9.5546875" bestFit="1" customWidth="1"/>
    <col min="4" max="4" width="17.6640625" customWidth="1"/>
    <col min="5" max="5" width="2.6640625" customWidth="1"/>
  </cols>
  <sheetData>
    <row r="1" spans="1:6" ht="15.6">
      <c r="A1" s="349" t="s">
        <v>0</v>
      </c>
      <c r="B1" s="349"/>
      <c r="C1" s="349"/>
      <c r="D1" s="349"/>
      <c r="E1" s="6"/>
      <c r="F1" s="6"/>
    </row>
    <row r="2" spans="1:6" ht="17.399999999999999">
      <c r="A2" s="350"/>
      <c r="B2" s="350"/>
      <c r="C2" s="350"/>
      <c r="D2" s="350"/>
      <c r="F2" s="8"/>
    </row>
    <row r="3" spans="1:6">
      <c r="A3" s="343" t="s">
        <v>1</v>
      </c>
      <c r="B3" s="351"/>
      <c r="C3" s="351"/>
      <c r="D3" s="351"/>
      <c r="E3" s="6"/>
      <c r="F3" s="9"/>
    </row>
    <row r="4" spans="1:6">
      <c r="A4" s="342"/>
      <c r="B4" s="342"/>
      <c r="C4" s="342"/>
      <c r="D4" s="342"/>
      <c r="E4" s="6"/>
      <c r="F4" s="9"/>
    </row>
    <row r="5" spans="1:6">
      <c r="A5" s="343" t="s">
        <v>2</v>
      </c>
      <c r="B5" s="343"/>
      <c r="C5" s="343"/>
      <c r="D5" s="343"/>
      <c r="E5" s="6"/>
      <c r="F5" s="9"/>
    </row>
    <row r="6" spans="1:6">
      <c r="A6" s="341"/>
      <c r="B6" s="342"/>
      <c r="C6" s="342"/>
      <c r="D6" s="342"/>
      <c r="E6" s="6"/>
      <c r="F6" s="9"/>
    </row>
    <row r="7" spans="1:6">
      <c r="A7" s="343" t="s">
        <v>3</v>
      </c>
      <c r="B7" s="343"/>
      <c r="C7" s="343"/>
      <c r="D7" s="343"/>
      <c r="E7" s="6"/>
      <c r="F7" s="9"/>
    </row>
    <row r="8" spans="1:6">
      <c r="A8" s="342"/>
      <c r="B8" s="342"/>
      <c r="C8" s="342"/>
      <c r="D8" s="342"/>
      <c r="E8" s="6"/>
      <c r="F8" s="9"/>
    </row>
    <row r="9" spans="1:6">
      <c r="A9" s="343" t="s">
        <v>4</v>
      </c>
      <c r="B9" s="343"/>
      <c r="C9" s="343"/>
      <c r="D9" s="343"/>
      <c r="E9" s="6"/>
      <c r="F9" s="7"/>
    </row>
    <row r="10" spans="1:6">
      <c r="A10" s="241"/>
      <c r="B10" s="241"/>
      <c r="C10" s="241"/>
      <c r="D10" s="241"/>
      <c r="E10" s="6"/>
      <c r="F10" s="7"/>
    </row>
    <row r="11" spans="1:6">
      <c r="A11" s="241"/>
      <c r="B11" s="241"/>
      <c r="C11" s="241"/>
      <c r="D11" s="241"/>
      <c r="E11" s="6"/>
      <c r="F11" s="7"/>
    </row>
    <row r="12" spans="1:6" ht="18" customHeight="1">
      <c r="A12" s="344" t="s">
        <v>5</v>
      </c>
      <c r="B12" s="344"/>
      <c r="C12" s="344"/>
      <c r="D12" s="344"/>
      <c r="E12" s="6"/>
      <c r="F12" s="7"/>
    </row>
    <row r="13" spans="1:6" ht="18" customHeight="1">
      <c r="A13" s="345" t="s">
        <v>6</v>
      </c>
      <c r="B13" s="345"/>
      <c r="C13" s="345"/>
      <c r="D13" s="345"/>
      <c r="E13" s="6"/>
      <c r="F13" s="7"/>
    </row>
    <row r="14" spans="1:6" ht="18" customHeight="1">
      <c r="A14" s="346" t="s">
        <v>7</v>
      </c>
      <c r="B14" s="346"/>
      <c r="C14" s="346"/>
      <c r="D14" s="346"/>
      <c r="E14" s="6"/>
      <c r="F14" s="7"/>
    </row>
    <row r="15" spans="1:6">
      <c r="A15" s="12"/>
      <c r="B15" s="12"/>
      <c r="C15" s="241"/>
      <c r="D15" s="241"/>
      <c r="E15" s="6"/>
      <c r="F15" s="7"/>
    </row>
    <row r="16" spans="1:6" ht="15.75" customHeight="1">
      <c r="A16" s="347" t="s">
        <v>8</v>
      </c>
      <c r="B16" s="347"/>
      <c r="C16" s="347"/>
      <c r="D16" s="347"/>
      <c r="E16" s="6"/>
      <c r="F16" s="7"/>
    </row>
    <row r="17" spans="1:6" ht="25.5" customHeight="1">
      <c r="A17" s="348" t="s">
        <v>9</v>
      </c>
      <c r="B17" s="348"/>
      <c r="C17" s="348"/>
      <c r="D17" s="348"/>
      <c r="E17" s="6"/>
      <c r="F17" s="7"/>
    </row>
    <row r="18" spans="1:6" ht="53.25" customHeight="1">
      <c r="A18" s="348"/>
      <c r="B18" s="348"/>
      <c r="C18" s="348"/>
      <c r="D18" s="348"/>
      <c r="E18" s="6"/>
      <c r="F18" s="7"/>
    </row>
    <row r="19" spans="1:6">
      <c r="A19" s="241"/>
      <c r="B19" s="241"/>
      <c r="C19" s="241"/>
      <c r="D19" s="241"/>
      <c r="E19" s="6"/>
      <c r="F19" s="7"/>
    </row>
    <row r="20" spans="1:6" ht="15.6">
      <c r="A20" s="136"/>
      <c r="B20" s="136"/>
      <c r="C20" s="136"/>
      <c r="D20" s="136"/>
      <c r="E20" s="6"/>
      <c r="F20" s="6"/>
    </row>
    <row r="21" spans="1:6">
      <c r="A21" s="2" t="s">
        <v>10</v>
      </c>
      <c r="B21" s="2"/>
      <c r="C21" s="4"/>
      <c r="D21" s="4"/>
    </row>
    <row r="22" spans="1:6">
      <c r="A22" s="137" t="s">
        <v>11</v>
      </c>
      <c r="B22" s="138" t="s">
        <v>12</v>
      </c>
      <c r="C22" s="139"/>
      <c r="D22" s="140">
        <f>+D53</f>
        <v>0</v>
      </c>
      <c r="E22" s="141" t="s">
        <v>13</v>
      </c>
    </row>
    <row r="23" spans="1:6">
      <c r="A23" s="137"/>
      <c r="B23" s="142"/>
      <c r="C23" s="4"/>
      <c r="D23" s="143"/>
      <c r="E23" s="144"/>
    </row>
    <row r="24" spans="1:6">
      <c r="A24" s="137" t="s">
        <v>14</v>
      </c>
      <c r="B24" s="138" t="s">
        <v>15</v>
      </c>
      <c r="C24" s="139"/>
      <c r="D24" s="140">
        <f>D64</f>
        <v>0</v>
      </c>
      <c r="E24" s="141" t="s">
        <v>13</v>
      </c>
      <c r="F24" s="228"/>
    </row>
    <row r="25" spans="1:6">
      <c r="A25" s="137"/>
      <c r="B25" s="142"/>
      <c r="C25" s="4"/>
      <c r="D25" s="143"/>
      <c r="E25" s="144"/>
    </row>
    <row r="26" spans="1:6">
      <c r="A26" s="137" t="s">
        <v>16</v>
      </c>
      <c r="B26" s="138" t="s">
        <v>17</v>
      </c>
      <c r="C26" s="145"/>
      <c r="D26" s="140">
        <f>D72</f>
        <v>0</v>
      </c>
      <c r="E26" s="141" t="s">
        <v>13</v>
      </c>
    </row>
    <row r="27" spans="1:6">
      <c r="A27" s="137"/>
      <c r="B27" s="142"/>
      <c r="C27" s="4"/>
      <c r="D27" s="143"/>
      <c r="E27" s="144"/>
    </row>
    <row r="28" spans="1:6">
      <c r="A28" s="137" t="s">
        <v>18</v>
      </c>
      <c r="B28" s="138" t="s">
        <v>19</v>
      </c>
      <c r="C28" s="145"/>
      <c r="D28" s="140">
        <v>25000</v>
      </c>
      <c r="E28" s="141" t="s">
        <v>13</v>
      </c>
      <c r="F28" s="228"/>
    </row>
    <row r="29" spans="1:6" ht="15" thickBot="1">
      <c r="A29" s="146"/>
      <c r="B29" s="147"/>
      <c r="C29" s="148"/>
      <c r="D29" s="149"/>
      <c r="E29" s="150"/>
    </row>
    <row r="30" spans="1:6" ht="20.25" customHeight="1">
      <c r="A30" s="137"/>
      <c r="B30" s="151" t="s">
        <v>20</v>
      </c>
      <c r="C30" s="152"/>
      <c r="D30" s="153">
        <f>+D26+D24+D22+D28</f>
        <v>25000</v>
      </c>
      <c r="E30" s="154" t="s">
        <v>13</v>
      </c>
    </row>
    <row r="31" spans="1:6" ht="20.25" customHeight="1" thickBot="1">
      <c r="A31" s="137"/>
      <c r="B31" s="155" t="s">
        <v>21</v>
      </c>
      <c r="C31" s="135">
        <v>0</v>
      </c>
      <c r="D31" s="156">
        <f>C31*D30</f>
        <v>0</v>
      </c>
      <c r="E31" s="157" t="s">
        <v>13</v>
      </c>
    </row>
    <row r="32" spans="1:6" ht="20.25" customHeight="1">
      <c r="A32" s="137"/>
      <c r="B32" s="158" t="s">
        <v>22</v>
      </c>
      <c r="C32" s="159"/>
      <c r="D32" s="160">
        <f>D30-D31</f>
        <v>25000</v>
      </c>
      <c r="E32" s="161" t="s">
        <v>13</v>
      </c>
    </row>
    <row r="33" spans="1:5" ht="20.25" customHeight="1" thickBot="1">
      <c r="A33" s="146"/>
      <c r="B33" s="162" t="s">
        <v>23</v>
      </c>
      <c r="C33" s="163"/>
      <c r="D33" s="164">
        <f>0.22*D30</f>
        <v>5500</v>
      </c>
      <c r="E33" s="165" t="s">
        <v>13</v>
      </c>
    </row>
    <row r="34" spans="1:5" ht="20.25" customHeight="1">
      <c r="A34" s="137"/>
      <c r="B34" s="166" t="s">
        <v>24</v>
      </c>
      <c r="C34" s="167"/>
      <c r="D34" s="168">
        <f>SUM(D32:D33)</f>
        <v>30500</v>
      </c>
      <c r="E34" s="169" t="s">
        <v>13</v>
      </c>
    </row>
    <row r="35" spans="1:5" ht="23.25" customHeight="1">
      <c r="A35" s="137"/>
      <c r="B35" s="142"/>
      <c r="C35" s="4"/>
      <c r="D35" s="143"/>
    </row>
    <row r="36" spans="1:5" ht="17.25" customHeight="1" thickBot="1">
      <c r="A36" s="137" t="s">
        <v>11</v>
      </c>
      <c r="B36" s="340" t="s">
        <v>12</v>
      </c>
      <c r="C36" s="340"/>
      <c r="D36" s="340"/>
    </row>
    <row r="37" spans="1:5">
      <c r="B37" s="170" t="s">
        <v>25</v>
      </c>
      <c r="C37" s="3"/>
      <c r="D37" s="3"/>
    </row>
    <row r="38" spans="1:5">
      <c r="A38" s="171"/>
      <c r="B38" s="2" t="s">
        <v>26</v>
      </c>
      <c r="C38" s="4"/>
      <c r="D38" s="172">
        <f>'popis gradbeno-obrtniških del'!E85</f>
        <v>0</v>
      </c>
    </row>
    <row r="39" spans="1:5">
      <c r="A39" s="171"/>
      <c r="B39" s="2" t="s">
        <v>27</v>
      </c>
      <c r="C39" s="4"/>
      <c r="D39" s="172">
        <f>'popis gradbeno-obrtniških del'!E108</f>
        <v>0</v>
      </c>
    </row>
    <row r="40" spans="1:5">
      <c r="A40" s="171"/>
      <c r="B40" s="2" t="s">
        <v>28</v>
      </c>
      <c r="C40" s="4"/>
      <c r="D40" s="172">
        <f>'popis gradbeno-obrtniških del'!E137</f>
        <v>0</v>
      </c>
    </row>
    <row r="41" spans="1:5">
      <c r="A41" s="171"/>
      <c r="B41" s="2" t="s">
        <v>29</v>
      </c>
      <c r="C41" s="4"/>
      <c r="D41" s="172">
        <f>'popis gradbeno-obrtniških del'!E157</f>
        <v>0</v>
      </c>
    </row>
    <row r="42" spans="1:5">
      <c r="A42" s="171"/>
      <c r="B42" s="2" t="s">
        <v>30</v>
      </c>
      <c r="C42" s="4"/>
      <c r="D42" s="172">
        <f>'popis gradbeno-obrtniških del'!E196</f>
        <v>0</v>
      </c>
    </row>
    <row r="43" spans="1:5">
      <c r="A43" s="171"/>
      <c r="B43" s="2" t="s">
        <v>31</v>
      </c>
      <c r="C43" s="4"/>
      <c r="D43" s="172">
        <f>'popis gradbeno-obrtniških del'!E215</f>
        <v>0</v>
      </c>
    </row>
    <row r="44" spans="1:5">
      <c r="A44" s="171"/>
      <c r="B44" s="2" t="s">
        <v>32</v>
      </c>
      <c r="C44" s="4"/>
      <c r="D44" s="172">
        <f>'popis gradbeno-obrtniških del'!E228</f>
        <v>0</v>
      </c>
    </row>
    <row r="45" spans="1:5">
      <c r="A45" s="171"/>
      <c r="B45" s="2" t="s">
        <v>33</v>
      </c>
      <c r="C45" s="4"/>
      <c r="D45" s="172">
        <f>'popis gradbeno-obrtniških del'!E239</f>
        <v>0</v>
      </c>
    </row>
    <row r="46" spans="1:5">
      <c r="A46" s="171"/>
      <c r="B46" s="2" t="s">
        <v>34</v>
      </c>
      <c r="C46" s="4"/>
      <c r="D46" s="172">
        <f>'popis gradbeno-obrtniških del'!E256</f>
        <v>0</v>
      </c>
    </row>
    <row r="47" spans="1:5">
      <c r="A47" s="171"/>
      <c r="B47" s="2" t="s">
        <v>35</v>
      </c>
      <c r="C47" s="4"/>
      <c r="D47" s="172">
        <f>'popis gradbeno-obrtniških del'!E264</f>
        <v>0</v>
      </c>
    </row>
    <row r="48" spans="1:5">
      <c r="A48" s="171"/>
      <c r="B48" s="2" t="s">
        <v>36</v>
      </c>
      <c r="C48" s="4"/>
      <c r="D48" s="172">
        <f>'popis gradbeno-obrtniških del'!E275</f>
        <v>0</v>
      </c>
    </row>
    <row r="49" spans="1:4">
      <c r="A49" s="171"/>
      <c r="B49" s="2" t="s">
        <v>37</v>
      </c>
      <c r="C49" s="4"/>
      <c r="D49" s="172">
        <f>'popis gradbeno-obrtniških del'!E283</f>
        <v>0</v>
      </c>
    </row>
    <row r="50" spans="1:4">
      <c r="A50" s="171"/>
      <c r="B50" s="2" t="s">
        <v>38</v>
      </c>
      <c r="C50" s="4"/>
      <c r="D50" s="172">
        <f>'popis gradbeno-obrtniških del'!E291</f>
        <v>0</v>
      </c>
    </row>
    <row r="51" spans="1:4">
      <c r="A51" s="171"/>
      <c r="B51" s="2" t="s">
        <v>39</v>
      </c>
      <c r="C51" s="4"/>
      <c r="D51" s="172">
        <f>'popis gradbeno-obrtniških del'!E325</f>
        <v>0</v>
      </c>
    </row>
    <row r="52" spans="1:4">
      <c r="A52" s="171"/>
      <c r="B52" s="173" t="s">
        <v>40</v>
      </c>
      <c r="C52" s="174"/>
      <c r="D52" s="175">
        <f>'popis gradbeno-obrtniških del'!E345</f>
        <v>0</v>
      </c>
    </row>
    <row r="53" spans="1:4">
      <c r="A53" s="171"/>
      <c r="B53" s="2" t="s">
        <v>41</v>
      </c>
      <c r="C53" s="4"/>
      <c r="D53" s="176">
        <f>SUM(D38:D52)</f>
        <v>0</v>
      </c>
    </row>
    <row r="54" spans="1:4">
      <c r="A54" s="171"/>
      <c r="B54" s="2"/>
      <c r="C54" s="4"/>
      <c r="D54" s="176"/>
    </row>
    <row r="55" spans="1:4" ht="15" thickBot="1">
      <c r="A55" s="137" t="s">
        <v>14</v>
      </c>
      <c r="B55" s="340" t="s">
        <v>15</v>
      </c>
      <c r="C55" s="340"/>
      <c r="D55" s="340"/>
    </row>
    <row r="56" spans="1:4">
      <c r="A56" s="171"/>
      <c r="B56" s="170" t="s">
        <v>42</v>
      </c>
      <c r="C56" s="4"/>
      <c r="D56" s="176"/>
    </row>
    <row r="57" spans="1:4">
      <c r="A57" s="171"/>
      <c r="B57" s="177" t="s">
        <v>43</v>
      </c>
      <c r="C57" s="4"/>
      <c r="D57" s="172">
        <f>'ELEKTRO INSTALACIJE 1F'!F5</f>
        <v>0</v>
      </c>
    </row>
    <row r="58" spans="1:4">
      <c r="A58" s="171"/>
      <c r="B58" s="177" t="s">
        <v>44</v>
      </c>
      <c r="C58" s="4"/>
      <c r="D58" s="172">
        <f>'ELEKTRO INSTALACIJE 1F'!F6</f>
        <v>0</v>
      </c>
    </row>
    <row r="59" spans="1:4">
      <c r="A59" s="171"/>
      <c r="B59" s="177" t="s">
        <v>45</v>
      </c>
      <c r="C59" s="4"/>
      <c r="D59" s="172">
        <f>'ELEKTRO INSTALACIJE 1F'!F7</f>
        <v>0</v>
      </c>
    </row>
    <row r="60" spans="1:4">
      <c r="A60" s="171"/>
      <c r="B60" s="177" t="s">
        <v>46</v>
      </c>
      <c r="C60" s="4"/>
      <c r="D60" s="172">
        <f>'ELEKTRO INSTALACIJE 1F'!F8</f>
        <v>0</v>
      </c>
    </row>
    <row r="61" spans="1:4">
      <c r="A61" s="171"/>
      <c r="B61" s="177" t="s">
        <v>47</v>
      </c>
      <c r="C61" s="4"/>
      <c r="D61" s="172">
        <f>'ELEKTRO INSTALACIJE 1F'!F9</f>
        <v>0</v>
      </c>
    </row>
    <row r="62" spans="1:4">
      <c r="A62" s="171"/>
      <c r="B62" s="177" t="s">
        <v>48</v>
      </c>
      <c r="C62" s="4"/>
      <c r="D62" s="172">
        <f>'ELEKTRO INSTALACIJE 1F'!F10</f>
        <v>0</v>
      </c>
    </row>
    <row r="63" spans="1:4">
      <c r="A63" s="171"/>
      <c r="B63" s="178" t="s">
        <v>49</v>
      </c>
      <c r="C63" s="174"/>
      <c r="D63" s="175">
        <f>'ELEKTRO INSTALACIJE 1F'!F11</f>
        <v>0</v>
      </c>
    </row>
    <row r="64" spans="1:4">
      <c r="A64" s="171"/>
      <c r="B64" s="179" t="s">
        <v>41</v>
      </c>
      <c r="D64" s="180">
        <f>SUM(D57:D63)</f>
        <v>0</v>
      </c>
    </row>
    <row r="65" spans="1:4">
      <c r="A65" s="171"/>
      <c r="B65" s="2"/>
      <c r="C65" s="4"/>
      <c r="D65" s="176"/>
    </row>
    <row r="66" spans="1:4">
      <c r="A66" s="171"/>
      <c r="B66" s="1"/>
      <c r="C66" s="3"/>
      <c r="D66" s="3"/>
    </row>
    <row r="67" spans="1:4" ht="17.25" customHeight="1" thickBot="1">
      <c r="A67" s="137" t="s">
        <v>16</v>
      </c>
      <c r="B67" s="340" t="s">
        <v>17</v>
      </c>
      <c r="C67" s="340"/>
      <c r="D67" s="340"/>
    </row>
    <row r="68" spans="1:4" ht="15" customHeight="1">
      <c r="A68" s="137"/>
      <c r="B68" s="170" t="s">
        <v>42</v>
      </c>
      <c r="C68" s="181"/>
      <c r="D68" s="181"/>
    </row>
    <row r="69" spans="1:4">
      <c r="A69" s="182"/>
      <c r="B69" s="183" t="s">
        <v>50</v>
      </c>
      <c r="D69" s="172">
        <f>'notranji vodovod 1F'!G371</f>
        <v>0</v>
      </c>
    </row>
    <row r="70" spans="1:4">
      <c r="A70" s="182"/>
      <c r="B70" s="183" t="s">
        <v>51</v>
      </c>
      <c r="D70" s="184">
        <f>'ogrevanje in hlajenje 1F'!G8</f>
        <v>0</v>
      </c>
    </row>
    <row r="71" spans="1:4">
      <c r="A71" s="182"/>
      <c r="B71" s="185" t="s">
        <v>52</v>
      </c>
      <c r="C71" s="186"/>
      <c r="D71" s="187">
        <f>'ventilacija 1F'!G120</f>
        <v>0</v>
      </c>
    </row>
    <row r="72" spans="1:4">
      <c r="B72" s="179" t="s">
        <v>41</v>
      </c>
      <c r="D72" s="180">
        <f>SUM(D69:D71)</f>
        <v>0</v>
      </c>
    </row>
    <row r="73" spans="1:4">
      <c r="B73" s="183"/>
    </row>
    <row r="74" spans="1:4">
      <c r="B74" s="183"/>
      <c r="D74" s="184"/>
    </row>
    <row r="75" spans="1:4">
      <c r="B75" s="183"/>
      <c r="D75" s="184"/>
    </row>
    <row r="76" spans="1:4" s="238" customFormat="1">
      <c r="B76" s="239"/>
      <c r="D76" s="240"/>
    </row>
    <row r="77" spans="1:4">
      <c r="B77" s="179"/>
      <c r="D77" s="180"/>
    </row>
    <row r="91" spans="1:4">
      <c r="A91" s="171"/>
      <c r="B91" s="177"/>
      <c r="C91" s="4"/>
      <c r="D91" s="172"/>
    </row>
    <row r="92" spans="1:4">
      <c r="A92" s="171"/>
      <c r="B92" s="177"/>
      <c r="C92" s="4"/>
      <c r="D92" s="172"/>
    </row>
    <row r="93" spans="1:4">
      <c r="A93" s="171"/>
      <c r="B93" s="177"/>
      <c r="C93" s="4"/>
      <c r="D93" s="172"/>
    </row>
    <row r="94" spans="1:4">
      <c r="A94" s="171"/>
      <c r="B94" s="177"/>
      <c r="C94" s="4"/>
      <c r="D94" s="172"/>
    </row>
    <row r="95" spans="1:4">
      <c r="A95" s="171"/>
      <c r="B95" s="177"/>
      <c r="C95" s="4"/>
      <c r="D95" s="172"/>
    </row>
    <row r="96" spans="1:4">
      <c r="A96" s="171"/>
      <c r="B96" s="177"/>
      <c r="C96" s="4"/>
      <c r="D96" s="172"/>
    </row>
    <row r="97" spans="1:4">
      <c r="A97" s="171"/>
      <c r="B97" s="177"/>
      <c r="C97" s="4"/>
      <c r="D97" s="172"/>
    </row>
    <row r="98" spans="1:4">
      <c r="A98" s="171"/>
      <c r="B98" s="179"/>
      <c r="D98" s="180"/>
    </row>
    <row r="99" spans="1:4">
      <c r="A99" s="171"/>
      <c r="B99" s="179"/>
      <c r="D99" s="180"/>
    </row>
    <row r="102" spans="1:4">
      <c r="A102" s="171"/>
      <c r="B102" s="177"/>
      <c r="C102" s="4"/>
      <c r="D102" s="172"/>
    </row>
    <row r="103" spans="1:4">
      <c r="A103" s="171"/>
      <c r="B103" s="177"/>
      <c r="C103" s="4"/>
      <c r="D103" s="172"/>
    </row>
    <row r="104" spans="1:4">
      <c r="A104" s="171"/>
      <c r="B104" s="177"/>
      <c r="C104" s="4"/>
      <c r="D104" s="172"/>
    </row>
    <row r="105" spans="1:4">
      <c r="A105" s="171"/>
      <c r="B105" s="177"/>
      <c r="C105" s="4"/>
      <c r="D105" s="172"/>
    </row>
    <row r="106" spans="1:4">
      <c r="A106" s="171"/>
      <c r="B106" s="177"/>
      <c r="C106" s="4"/>
      <c r="D106" s="172"/>
    </row>
    <row r="107" spans="1:4">
      <c r="A107" s="171"/>
      <c r="B107" s="177"/>
      <c r="C107" s="4"/>
      <c r="D107" s="172"/>
    </row>
    <row r="108" spans="1:4">
      <c r="A108" s="171"/>
      <c r="B108" s="179"/>
      <c r="D108" s="180"/>
    </row>
    <row r="109" spans="1:4">
      <c r="A109" s="171"/>
      <c r="B109" s="179"/>
      <c r="D109" s="180"/>
    </row>
    <row r="111" spans="1:4">
      <c r="A111" s="171"/>
      <c r="B111" s="177"/>
      <c r="C111" s="4"/>
      <c r="D111" s="172"/>
    </row>
    <row r="112" spans="1:4">
      <c r="A112" s="171"/>
      <c r="B112" s="177"/>
      <c r="C112" s="4"/>
      <c r="D112" s="172"/>
    </row>
    <row r="113" spans="1:4">
      <c r="A113" s="171"/>
      <c r="B113" s="177"/>
      <c r="C113" s="4"/>
      <c r="D113" s="172"/>
    </row>
    <row r="114" spans="1:4">
      <c r="A114" s="171"/>
      <c r="B114" s="177"/>
      <c r="C114" s="4"/>
      <c r="D114" s="172"/>
    </row>
    <row r="115" spans="1:4">
      <c r="A115" s="171"/>
      <c r="B115" s="177"/>
      <c r="C115" s="4"/>
      <c r="D115" s="172"/>
    </row>
    <row r="116" spans="1:4">
      <c r="A116" s="171"/>
      <c r="B116" s="177"/>
      <c r="C116" s="4"/>
      <c r="D116" s="172"/>
    </row>
    <row r="117" spans="1:4">
      <c r="A117" s="171"/>
      <c r="B117" s="177"/>
      <c r="C117" s="4"/>
      <c r="D117" s="172"/>
    </row>
    <row r="118" spans="1:4">
      <c r="A118" s="171"/>
      <c r="B118" s="179"/>
      <c r="D118" s="180"/>
    </row>
    <row r="119" spans="1:4">
      <c r="A119" s="171"/>
      <c r="B119" s="2"/>
      <c r="C119" s="4"/>
      <c r="D119" s="176"/>
    </row>
  </sheetData>
  <sheetProtection password="CA19" sheet="1" objects="1" scenarios="1" selectLockedCells="1"/>
  <mergeCells count="17">
    <mergeCell ref="A1:D1"/>
    <mergeCell ref="A2:D2"/>
    <mergeCell ref="A3:D3"/>
    <mergeCell ref="A4:D4"/>
    <mergeCell ref="A5:D5"/>
    <mergeCell ref="B67:D67"/>
    <mergeCell ref="B55:D55"/>
    <mergeCell ref="A6:D6"/>
    <mergeCell ref="A7:D7"/>
    <mergeCell ref="A8:D8"/>
    <mergeCell ref="A9:D9"/>
    <mergeCell ref="B36:D36"/>
    <mergeCell ref="A12:D12"/>
    <mergeCell ref="A13:D13"/>
    <mergeCell ref="A14:D14"/>
    <mergeCell ref="A16:D16"/>
    <mergeCell ref="A17:D18"/>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4"/>
  <sheetViews>
    <sheetView tabSelected="1" topLeftCell="A37" zoomScaleSheetLayoutView="100" workbookViewId="0">
      <selection activeCell="D11" sqref="D11"/>
    </sheetView>
  </sheetViews>
  <sheetFormatPr defaultRowHeight="14.4"/>
  <cols>
    <col min="2" max="2" width="36.33203125" customWidth="1"/>
    <col min="4" max="4" width="9.5546875" customWidth="1"/>
    <col min="5" max="5" width="12.88671875" customWidth="1"/>
    <col min="6" max="6" width="3.109375" customWidth="1"/>
  </cols>
  <sheetData>
    <row r="1" spans="1:7" ht="15" customHeight="1">
      <c r="A1" s="352" t="s">
        <v>53</v>
      </c>
      <c r="B1" s="352"/>
      <c r="C1" s="352"/>
      <c r="D1" s="352"/>
      <c r="E1" s="352"/>
    </row>
    <row r="2" spans="1:7" ht="15.75" customHeight="1" thickBot="1">
      <c r="A2" s="353"/>
      <c r="B2" s="353"/>
      <c r="C2" s="353"/>
      <c r="D2" s="353"/>
      <c r="E2" s="353"/>
    </row>
    <row r="3" spans="1:7" ht="15.75" customHeight="1">
      <c r="A3" s="188"/>
      <c r="B3" s="188"/>
      <c r="C3" s="188"/>
      <c r="D3" s="188"/>
      <c r="E3" s="188"/>
    </row>
    <row r="4" spans="1:7">
      <c r="A4" s="189" t="s">
        <v>54</v>
      </c>
      <c r="B4" s="190" t="s">
        <v>55</v>
      </c>
      <c r="C4" s="191" t="s">
        <v>56</v>
      </c>
      <c r="D4" s="192" t="s">
        <v>57</v>
      </c>
      <c r="E4" s="192" t="s">
        <v>58</v>
      </c>
    </row>
    <row r="5" spans="1:7">
      <c r="A5" s="193"/>
      <c r="B5" s="194"/>
      <c r="D5" s="195"/>
      <c r="E5" s="196"/>
      <c r="F5" s="197"/>
      <c r="G5" s="197"/>
    </row>
    <row r="6" spans="1:7" ht="15" thickBot="1">
      <c r="A6" s="198" t="s">
        <v>59</v>
      </c>
      <c r="B6" s="199" t="s">
        <v>60</v>
      </c>
      <c r="C6" s="200"/>
      <c r="D6" s="200"/>
      <c r="E6" s="200"/>
    </row>
    <row r="7" spans="1:7" ht="15.6" thickTop="1" thickBot="1">
      <c r="A7" s="1" t="s">
        <v>10</v>
      </c>
      <c r="B7" s="1"/>
      <c r="C7" s="3"/>
      <c r="D7" s="3"/>
      <c r="E7" s="3"/>
    </row>
    <row r="8" spans="1:7" ht="128.25" customHeight="1" thickBot="1">
      <c r="A8" s="1"/>
      <c r="B8" s="201" t="s">
        <v>61</v>
      </c>
      <c r="C8" s="202"/>
      <c r="D8" s="3"/>
      <c r="E8" s="3"/>
    </row>
    <row r="9" spans="1:7">
      <c r="A9" s="1"/>
      <c r="B9" s="2"/>
      <c r="C9" s="202"/>
      <c r="D9" s="3"/>
      <c r="E9" s="3"/>
    </row>
    <row r="10" spans="1:7" ht="60">
      <c r="A10" s="1" t="s">
        <v>62</v>
      </c>
      <c r="B10" s="1" t="s">
        <v>63</v>
      </c>
      <c r="C10" s="202"/>
      <c r="D10" s="202"/>
      <c r="E10" s="3"/>
    </row>
    <row r="11" spans="1:7">
      <c r="A11" s="1"/>
      <c r="B11" s="1" t="s">
        <v>64</v>
      </c>
      <c r="C11" s="202">
        <v>1</v>
      </c>
      <c r="D11" s="210"/>
      <c r="E11" s="203">
        <f>C11*D11</f>
        <v>0</v>
      </c>
      <c r="G11" s="11" t="str">
        <f>IF(D11="","VNESI CENO NA ENOTO!","")</f>
        <v>VNESI CENO NA ENOTO!</v>
      </c>
    </row>
    <row r="12" spans="1:7">
      <c r="A12" s="1"/>
      <c r="B12" s="1"/>
      <c r="C12" s="202"/>
      <c r="D12" s="202"/>
      <c r="E12" s="3"/>
    </row>
    <row r="13" spans="1:7" ht="24">
      <c r="A13" s="1" t="s">
        <v>65</v>
      </c>
      <c r="B13" s="1" t="s">
        <v>66</v>
      </c>
      <c r="C13" s="202"/>
      <c r="D13" s="202"/>
      <c r="E13" s="3"/>
    </row>
    <row r="14" spans="1:7">
      <c r="A14" s="1"/>
      <c r="B14" s="1" t="s">
        <v>64</v>
      </c>
      <c r="C14" s="202">
        <v>1</v>
      </c>
      <c r="D14" s="210"/>
      <c r="E14" s="203">
        <f>C14*D14</f>
        <v>0</v>
      </c>
      <c r="G14" s="11" t="str">
        <f>IF(D14="","VNESI CENO NA ENOTO!","")</f>
        <v>VNESI CENO NA ENOTO!</v>
      </c>
    </row>
    <row r="15" spans="1:7">
      <c r="A15" s="1"/>
      <c r="B15" s="1"/>
      <c r="C15" s="202"/>
      <c r="D15" s="202"/>
      <c r="E15" s="3"/>
    </row>
    <row r="16" spans="1:7" ht="36">
      <c r="A16" s="1" t="s">
        <v>67</v>
      </c>
      <c r="B16" s="1" t="s">
        <v>68</v>
      </c>
      <c r="C16" s="202"/>
      <c r="D16" s="202"/>
      <c r="E16" s="3"/>
    </row>
    <row r="17" spans="1:7">
      <c r="A17" s="1"/>
      <c r="B17" s="1" t="s">
        <v>64</v>
      </c>
      <c r="C17" s="202">
        <v>1</v>
      </c>
      <c r="D17" s="210"/>
      <c r="E17" s="203">
        <f>C17*D17</f>
        <v>0</v>
      </c>
      <c r="G17" s="11" t="str">
        <f>IF(D17="","VNESI CENO NA ENOTO!","")</f>
        <v>VNESI CENO NA ENOTO!</v>
      </c>
    </row>
    <row r="18" spans="1:7">
      <c r="A18" s="1"/>
      <c r="B18" s="1"/>
      <c r="C18" s="202"/>
      <c r="D18" s="202"/>
      <c r="E18" s="3"/>
    </row>
    <row r="19" spans="1:7" ht="48">
      <c r="A19" s="1" t="s">
        <v>69</v>
      </c>
      <c r="B19" s="1" t="s">
        <v>70</v>
      </c>
      <c r="C19" s="202"/>
      <c r="D19" s="202"/>
      <c r="E19" s="3"/>
    </row>
    <row r="20" spans="1:7">
      <c r="A20" s="1"/>
      <c r="B20" s="1" t="s">
        <v>64</v>
      </c>
      <c r="C20" s="202">
        <v>7</v>
      </c>
      <c r="D20" s="210"/>
      <c r="E20" s="203">
        <f>C20*D20</f>
        <v>0</v>
      </c>
      <c r="F20" s="10"/>
      <c r="G20" s="11" t="str">
        <f>IF(D20="","VNESI CENO NA ENOTO!","")</f>
        <v>VNESI CENO NA ENOTO!</v>
      </c>
    </row>
    <row r="21" spans="1:7">
      <c r="A21" s="1" t="s">
        <v>10</v>
      </c>
      <c r="B21" s="1"/>
      <c r="C21" s="202"/>
      <c r="D21" s="202"/>
      <c r="E21" s="3"/>
    </row>
    <row r="22" spans="1:7" ht="48">
      <c r="A22" s="1" t="s">
        <v>71</v>
      </c>
      <c r="B22" s="1" t="s">
        <v>72</v>
      </c>
      <c r="C22" s="202"/>
      <c r="D22" s="202"/>
      <c r="E22" s="3"/>
    </row>
    <row r="23" spans="1:7">
      <c r="A23" s="1"/>
      <c r="B23" s="1" t="s">
        <v>73</v>
      </c>
      <c r="C23" s="202">
        <v>69</v>
      </c>
      <c r="D23" s="210"/>
      <c r="E23" s="203">
        <f>C23*D23</f>
        <v>0</v>
      </c>
      <c r="F23" s="10"/>
      <c r="G23" s="11" t="str">
        <f>IF(D23="","VNESI CENO NA ENOTO!","")</f>
        <v>VNESI CENO NA ENOTO!</v>
      </c>
    </row>
    <row r="24" spans="1:7">
      <c r="A24" s="1" t="s">
        <v>10</v>
      </c>
      <c r="B24" s="1"/>
      <c r="C24" s="202"/>
      <c r="D24" s="202"/>
      <c r="E24" s="3"/>
    </row>
    <row r="25" spans="1:7" ht="48">
      <c r="A25" s="1" t="s">
        <v>74</v>
      </c>
      <c r="B25" s="1" t="s">
        <v>75</v>
      </c>
      <c r="C25" s="202"/>
      <c r="D25" s="202"/>
      <c r="E25" s="3"/>
    </row>
    <row r="26" spans="1:7">
      <c r="A26" s="1" t="s">
        <v>10</v>
      </c>
      <c r="B26" s="1"/>
      <c r="C26" s="202"/>
      <c r="D26" s="202"/>
      <c r="E26" s="3"/>
    </row>
    <row r="27" spans="1:7">
      <c r="A27" s="3" t="s">
        <v>76</v>
      </c>
      <c r="B27" s="1" t="s">
        <v>77</v>
      </c>
      <c r="C27" s="202"/>
      <c r="D27" s="202"/>
      <c r="E27" s="3"/>
    </row>
    <row r="28" spans="1:7">
      <c r="A28" s="3"/>
      <c r="B28" s="1" t="s">
        <v>64</v>
      </c>
      <c r="C28" s="202">
        <v>12</v>
      </c>
      <c r="D28" s="210"/>
      <c r="E28" s="203">
        <f>C28*D28</f>
        <v>0</v>
      </c>
      <c r="F28" s="10"/>
      <c r="G28" s="11" t="str">
        <f>IF(D28="","VNESI CENO NA ENOTO!","")</f>
        <v>VNESI CENO NA ENOTO!</v>
      </c>
    </row>
    <row r="29" spans="1:7">
      <c r="A29" s="3" t="s">
        <v>78</v>
      </c>
      <c r="B29" s="1" t="s">
        <v>79</v>
      </c>
      <c r="C29" s="202"/>
      <c r="D29" s="202"/>
      <c r="E29" s="3"/>
    </row>
    <row r="30" spans="1:7">
      <c r="A30" s="3"/>
      <c r="B30" s="1" t="s">
        <v>64</v>
      </c>
      <c r="C30" s="202">
        <v>12</v>
      </c>
      <c r="D30" s="210"/>
      <c r="E30" s="203">
        <f>C30*D30</f>
        <v>0</v>
      </c>
      <c r="F30" s="10"/>
      <c r="G30" s="11" t="str">
        <f>IF(D30="","VNESI CENO NA ENOTO!","")</f>
        <v>VNESI CENO NA ENOTO!</v>
      </c>
    </row>
    <row r="31" spans="1:7">
      <c r="A31" s="3" t="s">
        <v>80</v>
      </c>
      <c r="B31" s="1" t="s">
        <v>81</v>
      </c>
      <c r="C31" s="202"/>
      <c r="D31" s="202"/>
      <c r="E31" s="3"/>
    </row>
    <row r="32" spans="1:7">
      <c r="A32" s="3"/>
      <c r="B32" s="1" t="s">
        <v>64</v>
      </c>
      <c r="C32" s="202">
        <v>3</v>
      </c>
      <c r="D32" s="210"/>
      <c r="E32" s="203">
        <f>C32*D32</f>
        <v>0</v>
      </c>
      <c r="F32" s="10"/>
      <c r="G32" s="11" t="str">
        <f>IF(D32="","VNESI CENO NA ENOTO!","")</f>
        <v>VNESI CENO NA ENOTO!</v>
      </c>
    </row>
    <row r="33" spans="1:7">
      <c r="A33" s="3" t="s">
        <v>82</v>
      </c>
      <c r="B33" s="1" t="s">
        <v>83</v>
      </c>
      <c r="C33" s="202"/>
      <c r="D33" s="202"/>
      <c r="E33" s="3"/>
    </row>
    <row r="34" spans="1:7">
      <c r="A34" s="1"/>
      <c r="B34" s="1" t="s">
        <v>64</v>
      </c>
      <c r="C34" s="202">
        <v>2</v>
      </c>
      <c r="D34" s="210"/>
      <c r="E34" s="203">
        <f>C34*D34</f>
        <v>0</v>
      </c>
      <c r="F34" s="10"/>
      <c r="G34" s="11" t="str">
        <f>IF(D34="","VNESI CENO NA ENOTO!","")</f>
        <v>VNESI CENO NA ENOTO!</v>
      </c>
    </row>
    <row r="35" spans="1:7">
      <c r="A35" s="1" t="s">
        <v>10</v>
      </c>
      <c r="B35" s="1"/>
      <c r="C35" s="202"/>
      <c r="D35" s="202"/>
      <c r="E35" s="3"/>
    </row>
    <row r="36" spans="1:7" ht="48">
      <c r="A36" s="1" t="s">
        <v>84</v>
      </c>
      <c r="B36" s="1" t="s">
        <v>85</v>
      </c>
      <c r="C36" s="202"/>
      <c r="D36" s="202"/>
      <c r="E36" s="3"/>
    </row>
    <row r="37" spans="1:7">
      <c r="A37" s="1"/>
      <c r="B37" s="1" t="s">
        <v>86</v>
      </c>
      <c r="C37" s="202">
        <v>1</v>
      </c>
      <c r="D37" s="210"/>
      <c r="E37" s="203">
        <f>C37*D37</f>
        <v>0</v>
      </c>
      <c r="F37" s="10"/>
      <c r="G37" s="11" t="str">
        <f>IF(D37="","VNESI CENO NA ENOTO!","")</f>
        <v>VNESI CENO NA ENOTO!</v>
      </c>
    </row>
    <row r="38" spans="1:7">
      <c r="A38" s="1" t="s">
        <v>10</v>
      </c>
      <c r="B38" s="1"/>
      <c r="C38" s="202"/>
      <c r="D38" s="202"/>
      <c r="E38" s="3"/>
    </row>
    <row r="39" spans="1:7" ht="48">
      <c r="A39" s="1" t="s">
        <v>87</v>
      </c>
      <c r="B39" s="1" t="s">
        <v>88</v>
      </c>
      <c r="C39" s="202"/>
      <c r="D39" s="202"/>
      <c r="E39" s="3"/>
    </row>
    <row r="40" spans="1:7">
      <c r="A40" s="1"/>
      <c r="B40" s="1" t="s">
        <v>73</v>
      </c>
      <c r="C40" s="202">
        <v>116</v>
      </c>
      <c r="D40" s="210"/>
      <c r="E40" s="203">
        <f>C40*D40</f>
        <v>0</v>
      </c>
      <c r="F40" s="10"/>
      <c r="G40" s="11" t="str">
        <f>IF(D40="","VNESI CENO NA ENOTO!","")</f>
        <v>VNESI CENO NA ENOTO!</v>
      </c>
    </row>
    <row r="41" spans="1:7">
      <c r="A41" s="1" t="s">
        <v>10</v>
      </c>
      <c r="B41" s="1"/>
      <c r="C41" s="202"/>
      <c r="D41" s="202"/>
      <c r="E41" s="3"/>
    </row>
    <row r="42" spans="1:7" ht="60">
      <c r="A42" s="1" t="s">
        <v>89</v>
      </c>
      <c r="B42" s="1" t="s">
        <v>90</v>
      </c>
      <c r="C42" s="202"/>
      <c r="D42" s="202"/>
      <c r="E42" s="3"/>
    </row>
    <row r="43" spans="1:7">
      <c r="A43" s="1"/>
      <c r="B43" s="1" t="s">
        <v>91</v>
      </c>
      <c r="C43" s="202">
        <v>52.5</v>
      </c>
      <c r="D43" s="210"/>
      <c r="E43" s="203">
        <f>C43*D43</f>
        <v>0</v>
      </c>
      <c r="F43" s="10"/>
      <c r="G43" s="11" t="str">
        <f>IF(D43="","VNESI CENO NA ENOTO!","")</f>
        <v>VNESI CENO NA ENOTO!</v>
      </c>
    </row>
    <row r="44" spans="1:7">
      <c r="A44" s="1" t="s">
        <v>10</v>
      </c>
      <c r="B44" s="1"/>
      <c r="C44" s="202"/>
      <c r="D44" s="202"/>
      <c r="E44" s="3"/>
    </row>
    <row r="45" spans="1:7" ht="24">
      <c r="A45" s="1" t="s">
        <v>92</v>
      </c>
      <c r="B45" s="1" t="s">
        <v>93</v>
      </c>
      <c r="C45" s="202"/>
      <c r="D45" s="202"/>
      <c r="E45" s="3"/>
    </row>
    <row r="46" spans="1:7">
      <c r="A46" s="1"/>
      <c r="B46" s="1" t="s">
        <v>73</v>
      </c>
      <c r="C46" s="202">
        <v>91.5</v>
      </c>
      <c r="D46" s="210"/>
      <c r="E46" s="203">
        <f>C46*D46</f>
        <v>0</v>
      </c>
      <c r="F46" s="10"/>
      <c r="G46" s="11" t="str">
        <f>IF(D46="","VNESI CENO NA ENOTO!","")</f>
        <v>VNESI CENO NA ENOTO!</v>
      </c>
    </row>
    <row r="47" spans="1:7">
      <c r="A47" s="1" t="s">
        <v>10</v>
      </c>
      <c r="B47" s="1"/>
      <c r="C47" s="202"/>
      <c r="D47" s="202"/>
      <c r="E47" s="3"/>
    </row>
    <row r="48" spans="1:7" ht="48">
      <c r="A48" s="1" t="s">
        <v>94</v>
      </c>
      <c r="B48" s="1" t="s">
        <v>95</v>
      </c>
      <c r="C48" s="202"/>
      <c r="D48" s="202"/>
      <c r="E48" s="3"/>
    </row>
    <row r="49" spans="1:7">
      <c r="A49" s="1"/>
      <c r="B49" s="1" t="s">
        <v>73</v>
      </c>
      <c r="C49" s="202">
        <v>289.60000000000002</v>
      </c>
      <c r="D49" s="210"/>
      <c r="E49" s="203">
        <f>C49*D49</f>
        <v>0</v>
      </c>
      <c r="F49" s="10"/>
      <c r="G49" s="11" t="str">
        <f>IF(D49="","VNESI CENO NA ENOTO!","")</f>
        <v>VNESI CENO NA ENOTO!</v>
      </c>
    </row>
    <row r="50" spans="1:7">
      <c r="A50" s="1" t="s">
        <v>10</v>
      </c>
      <c r="B50" s="1"/>
      <c r="C50" s="202"/>
      <c r="D50" s="202"/>
      <c r="E50" s="3"/>
    </row>
    <row r="51" spans="1:7" ht="60">
      <c r="A51" s="1" t="s">
        <v>96</v>
      </c>
      <c r="B51" s="1" t="s">
        <v>97</v>
      </c>
      <c r="C51" s="202"/>
      <c r="D51" s="202"/>
      <c r="E51" s="3"/>
    </row>
    <row r="52" spans="1:7">
      <c r="A52" s="1"/>
      <c r="B52" s="1" t="s">
        <v>73</v>
      </c>
      <c r="C52" s="202">
        <v>98</v>
      </c>
      <c r="D52" s="210"/>
      <c r="E52" s="203">
        <f>C52*D52</f>
        <v>0</v>
      </c>
      <c r="F52" s="10"/>
      <c r="G52" s="11" t="str">
        <f>IF(D52="","VNESI CENO NA ENOTO!","")</f>
        <v>VNESI CENO NA ENOTO!</v>
      </c>
    </row>
    <row r="53" spans="1:7">
      <c r="A53" s="1" t="s">
        <v>10</v>
      </c>
      <c r="B53" s="1"/>
      <c r="C53" s="202"/>
      <c r="D53" s="202"/>
      <c r="E53" s="3"/>
    </row>
    <row r="54" spans="1:7" ht="48">
      <c r="A54" s="1" t="s">
        <v>98</v>
      </c>
      <c r="B54" s="1" t="s">
        <v>99</v>
      </c>
      <c r="C54" s="202"/>
      <c r="D54" s="202"/>
      <c r="E54" s="3"/>
    </row>
    <row r="55" spans="1:7">
      <c r="A55" s="1"/>
      <c r="B55" s="1" t="s">
        <v>100</v>
      </c>
      <c r="C55" s="202">
        <v>18</v>
      </c>
      <c r="D55" s="210"/>
      <c r="E55" s="203">
        <f>C55*D55</f>
        <v>0</v>
      </c>
      <c r="F55" s="10"/>
      <c r="G55" s="11" t="str">
        <f>IF(D55="","VNESI CENO NA ENOTO!","")</f>
        <v>VNESI CENO NA ENOTO!</v>
      </c>
    </row>
    <row r="56" spans="1:7">
      <c r="A56" s="1" t="s">
        <v>10</v>
      </c>
      <c r="B56" s="1"/>
      <c r="C56" s="202"/>
      <c r="D56" s="202"/>
      <c r="E56" s="3"/>
    </row>
    <row r="57" spans="1:7" ht="48">
      <c r="A57" s="1" t="s">
        <v>101</v>
      </c>
      <c r="B57" s="1" t="s">
        <v>102</v>
      </c>
      <c r="C57" s="202"/>
      <c r="D57" s="202"/>
      <c r="E57" s="3"/>
    </row>
    <row r="58" spans="1:7">
      <c r="A58" s="1"/>
      <c r="B58" s="1" t="s">
        <v>91</v>
      </c>
      <c r="C58" s="202">
        <v>43</v>
      </c>
      <c r="D58" s="210"/>
      <c r="E58" s="203">
        <f>C58*D58</f>
        <v>0</v>
      </c>
      <c r="F58" s="10"/>
      <c r="G58" s="11" t="str">
        <f>IF(D58="","VNESI CENO NA ENOTO!","")</f>
        <v>VNESI CENO NA ENOTO!</v>
      </c>
    </row>
    <row r="59" spans="1:7">
      <c r="A59" s="1" t="s">
        <v>10</v>
      </c>
      <c r="B59" s="1"/>
      <c r="C59" s="202"/>
      <c r="D59" s="202"/>
      <c r="E59" s="3"/>
    </row>
    <row r="60" spans="1:7" ht="36">
      <c r="A60" s="1" t="s">
        <v>103</v>
      </c>
      <c r="B60" s="1" t="s">
        <v>104</v>
      </c>
      <c r="C60" s="202"/>
      <c r="D60" s="202"/>
      <c r="E60" s="3"/>
    </row>
    <row r="61" spans="1:7">
      <c r="A61" s="1"/>
      <c r="B61" s="1" t="s">
        <v>73</v>
      </c>
      <c r="C61" s="202">
        <v>290</v>
      </c>
      <c r="D61" s="210"/>
      <c r="E61" s="203">
        <f>C61*D61</f>
        <v>0</v>
      </c>
      <c r="F61" s="10"/>
      <c r="G61" s="11" t="str">
        <f>IF(D61="","VNESI CENO NA ENOTO!","")</f>
        <v>VNESI CENO NA ENOTO!</v>
      </c>
    </row>
    <row r="62" spans="1:7">
      <c r="A62" s="1" t="s">
        <v>10</v>
      </c>
      <c r="B62" s="1"/>
      <c r="C62" s="202"/>
      <c r="D62" s="202"/>
      <c r="E62" s="3"/>
    </row>
    <row r="63" spans="1:7" ht="36">
      <c r="A63" s="1" t="s">
        <v>105</v>
      </c>
      <c r="B63" s="1" t="s">
        <v>106</v>
      </c>
      <c r="C63" s="202"/>
      <c r="D63" s="202"/>
      <c r="E63" s="3"/>
    </row>
    <row r="64" spans="1:7">
      <c r="A64" s="1"/>
      <c r="B64" s="1" t="s">
        <v>91</v>
      </c>
      <c r="C64" s="202">
        <v>5</v>
      </c>
      <c r="D64" s="210"/>
      <c r="E64" s="203">
        <f>C64*D64</f>
        <v>0</v>
      </c>
      <c r="F64" s="10"/>
      <c r="G64" s="11" t="str">
        <f>IF(D64="","VNESI CENO NA ENOTO!","")</f>
        <v>VNESI CENO NA ENOTO!</v>
      </c>
    </row>
    <row r="65" spans="1:7">
      <c r="A65" s="1" t="s">
        <v>10</v>
      </c>
      <c r="B65" s="1"/>
      <c r="C65" s="202"/>
      <c r="D65" s="202"/>
      <c r="E65" s="3"/>
    </row>
    <row r="66" spans="1:7" ht="24">
      <c r="A66" s="1" t="s">
        <v>107</v>
      </c>
      <c r="B66" s="1" t="s">
        <v>108</v>
      </c>
      <c r="C66" s="202"/>
      <c r="D66" s="202"/>
      <c r="E66" s="3"/>
    </row>
    <row r="67" spans="1:7">
      <c r="A67" s="1" t="s">
        <v>10</v>
      </c>
      <c r="B67" s="1"/>
      <c r="C67" s="202"/>
      <c r="D67" s="202"/>
      <c r="E67" s="3"/>
    </row>
    <row r="68" spans="1:7">
      <c r="A68" s="3" t="s">
        <v>76</v>
      </c>
      <c r="B68" s="1" t="s">
        <v>109</v>
      </c>
      <c r="C68" s="202"/>
      <c r="D68" s="202"/>
      <c r="E68" s="3"/>
    </row>
    <row r="69" spans="1:7">
      <c r="A69" s="3"/>
      <c r="B69" s="1" t="s">
        <v>110</v>
      </c>
      <c r="C69" s="202">
        <v>1</v>
      </c>
      <c r="D69" s="210"/>
      <c r="E69" s="203">
        <f>C69*D69</f>
        <v>0</v>
      </c>
      <c r="F69" s="10"/>
      <c r="G69" s="11" t="str">
        <f>IF(D69="","VNESI CENO NA ENOTO!","")</f>
        <v>VNESI CENO NA ENOTO!</v>
      </c>
    </row>
    <row r="70" spans="1:7">
      <c r="A70" s="3" t="s">
        <v>78</v>
      </c>
      <c r="B70" s="1" t="s">
        <v>111</v>
      </c>
      <c r="C70" s="202"/>
      <c r="D70" s="202"/>
      <c r="E70" s="3"/>
    </row>
    <row r="71" spans="1:7">
      <c r="A71" s="1"/>
      <c r="B71" s="1" t="s">
        <v>110</v>
      </c>
      <c r="C71" s="202">
        <v>1</v>
      </c>
      <c r="D71" s="210"/>
      <c r="E71" s="203">
        <f>C71*D71</f>
        <v>0</v>
      </c>
      <c r="F71" s="10"/>
      <c r="G71" s="11" t="str">
        <f>IF(D71="","VNESI CENO NA ENOTO!","")</f>
        <v>VNESI CENO NA ENOTO!</v>
      </c>
    </row>
    <row r="72" spans="1:7">
      <c r="A72" s="1" t="s">
        <v>10</v>
      </c>
      <c r="B72" s="1"/>
      <c r="C72" s="202"/>
      <c r="D72" s="202"/>
      <c r="E72" s="3"/>
    </row>
    <row r="73" spans="1:7" ht="60">
      <c r="A73" s="1" t="s">
        <v>112</v>
      </c>
      <c r="B73" s="1" t="s">
        <v>113</v>
      </c>
      <c r="C73" s="202"/>
      <c r="D73" s="202"/>
      <c r="E73" s="3"/>
    </row>
    <row r="74" spans="1:7">
      <c r="A74" s="1"/>
      <c r="B74" s="1" t="s">
        <v>64</v>
      </c>
      <c r="C74" s="202">
        <v>9</v>
      </c>
      <c r="D74" s="210"/>
      <c r="E74" s="203">
        <f>C74*D74</f>
        <v>0</v>
      </c>
      <c r="F74" s="10"/>
      <c r="G74" s="11" t="str">
        <f>IF(D74="","VNESI CENO NA ENOTO!","")</f>
        <v>VNESI CENO NA ENOTO!</v>
      </c>
    </row>
    <row r="75" spans="1:7">
      <c r="A75" s="1" t="s">
        <v>10</v>
      </c>
      <c r="B75" s="1"/>
      <c r="C75" s="202"/>
      <c r="D75" s="202"/>
      <c r="E75" s="3"/>
    </row>
    <row r="76" spans="1:7">
      <c r="A76" s="1" t="s">
        <v>114</v>
      </c>
      <c r="B76" s="1" t="s">
        <v>115</v>
      </c>
      <c r="C76" s="202"/>
      <c r="D76" s="202"/>
      <c r="E76" s="3"/>
    </row>
    <row r="77" spans="1:7">
      <c r="A77" s="1"/>
      <c r="B77" s="1"/>
      <c r="C77" s="202"/>
      <c r="D77" s="202"/>
      <c r="E77" s="3"/>
    </row>
    <row r="78" spans="1:7">
      <c r="A78" s="3" t="s">
        <v>76</v>
      </c>
      <c r="B78" s="1" t="s">
        <v>116</v>
      </c>
      <c r="C78" s="202"/>
      <c r="D78" s="202"/>
      <c r="E78" s="3"/>
    </row>
    <row r="79" spans="1:7">
      <c r="A79" s="3"/>
      <c r="B79" s="1" t="s">
        <v>100</v>
      </c>
      <c r="C79" s="202">
        <v>100</v>
      </c>
      <c r="D79" s="210"/>
      <c r="E79" s="203">
        <f>C79*D79</f>
        <v>0</v>
      </c>
      <c r="F79" s="10"/>
      <c r="G79" s="11" t="str">
        <f>IF(D79="","VNESI CENO NA ENOTO!","")</f>
        <v>VNESI CENO NA ENOTO!</v>
      </c>
    </row>
    <row r="80" spans="1:7">
      <c r="A80" s="3" t="s">
        <v>78</v>
      </c>
      <c r="B80" s="1" t="s">
        <v>117</v>
      </c>
      <c r="C80" s="202"/>
      <c r="D80" s="202"/>
      <c r="E80" s="3"/>
    </row>
    <row r="81" spans="1:7">
      <c r="A81" s="3"/>
      <c r="B81" s="1" t="s">
        <v>100</v>
      </c>
      <c r="C81" s="202">
        <v>150</v>
      </c>
      <c r="D81" s="210"/>
      <c r="E81" s="203">
        <f>C81*D81</f>
        <v>0</v>
      </c>
      <c r="F81" s="10"/>
      <c r="G81" s="11" t="str">
        <f>IF(D81="","VNESI CENO NA ENOTO!","")</f>
        <v>VNESI CENO NA ENOTO!</v>
      </c>
    </row>
    <row r="82" spans="1:7">
      <c r="A82" s="3" t="s">
        <v>80</v>
      </c>
      <c r="B82" s="1" t="s">
        <v>118</v>
      </c>
      <c r="C82" s="202"/>
      <c r="D82" s="202"/>
      <c r="E82" s="3"/>
    </row>
    <row r="83" spans="1:7">
      <c r="A83" s="1"/>
      <c r="B83" s="1" t="s">
        <v>100</v>
      </c>
      <c r="C83" s="202">
        <v>70</v>
      </c>
      <c r="D83" s="210"/>
      <c r="E83" s="203">
        <f>C83*D83</f>
        <v>0</v>
      </c>
      <c r="F83" s="10"/>
      <c r="G83" s="11" t="str">
        <f>IF(D83="","VNESI CENO NA ENOTO!","")</f>
        <v>VNESI CENO NA ENOTO!</v>
      </c>
    </row>
    <row r="84" spans="1:7">
      <c r="A84" s="204" t="s">
        <v>10</v>
      </c>
      <c r="B84" s="204"/>
      <c r="C84" s="205"/>
      <c r="D84" s="205"/>
      <c r="E84" s="206"/>
    </row>
    <row r="85" spans="1:7">
      <c r="A85" s="1"/>
      <c r="B85" s="142" t="s">
        <v>119</v>
      </c>
      <c r="C85" s="172"/>
      <c r="D85" s="172"/>
      <c r="E85" s="143">
        <f>SUM(E9:E84)</f>
        <v>0</v>
      </c>
      <c r="F85" s="207" t="s">
        <v>13</v>
      </c>
    </row>
    <row r="86" spans="1:7">
      <c r="A86" s="1"/>
      <c r="B86" s="1"/>
      <c r="C86" s="202"/>
      <c r="D86" s="202"/>
      <c r="E86" s="3"/>
    </row>
    <row r="87" spans="1:7">
      <c r="A87" s="1" t="s">
        <v>10</v>
      </c>
      <c r="B87" s="1"/>
      <c r="C87" s="202"/>
      <c r="D87" s="202"/>
      <c r="E87" s="3"/>
    </row>
    <row r="88" spans="1:7" ht="15" thickBot="1">
      <c r="A88" s="198" t="s">
        <v>120</v>
      </c>
      <c r="B88" s="199" t="s">
        <v>121</v>
      </c>
      <c r="C88" s="208"/>
      <c r="D88" s="208"/>
      <c r="E88" s="200"/>
    </row>
    <row r="89" spans="1:7" ht="15" thickTop="1">
      <c r="A89" s="1"/>
      <c r="B89" s="1"/>
      <c r="C89" s="202"/>
      <c r="D89" s="202"/>
      <c r="E89" s="3"/>
    </row>
    <row r="90" spans="1:7" ht="36">
      <c r="A90" s="1" t="s">
        <v>122</v>
      </c>
      <c r="B90" s="1" t="s">
        <v>123</v>
      </c>
      <c r="C90" s="202"/>
      <c r="D90" s="202"/>
      <c r="E90" s="3"/>
    </row>
    <row r="91" spans="1:7">
      <c r="A91" s="1"/>
      <c r="B91" s="1" t="s">
        <v>91</v>
      </c>
      <c r="C91" s="202">
        <v>20</v>
      </c>
      <c r="D91" s="210"/>
      <c r="E91" s="203">
        <f>C91*D91</f>
        <v>0</v>
      </c>
      <c r="F91" s="10"/>
      <c r="G91" s="11" t="str">
        <f>IF(D91="","VNESI CENO NA ENOTO!","")</f>
        <v>VNESI CENO NA ENOTO!</v>
      </c>
    </row>
    <row r="92" spans="1:7">
      <c r="A92" s="1"/>
      <c r="B92" s="1"/>
      <c r="C92" s="202"/>
      <c r="D92" s="202"/>
      <c r="E92" s="203"/>
      <c r="F92" s="10"/>
      <c r="G92" s="11"/>
    </row>
    <row r="93" spans="1:7" ht="24">
      <c r="A93" s="1" t="s">
        <v>124</v>
      </c>
      <c r="B93" s="1" t="s">
        <v>125</v>
      </c>
      <c r="C93" s="202"/>
      <c r="D93" s="202"/>
      <c r="E93" s="203"/>
      <c r="F93" s="10"/>
      <c r="G93" s="11"/>
    </row>
    <row r="94" spans="1:7">
      <c r="A94" s="1"/>
      <c r="B94" s="1" t="s">
        <v>91</v>
      </c>
      <c r="C94" s="202">
        <v>4</v>
      </c>
      <c r="D94" s="210"/>
      <c r="E94" s="203">
        <f>C94*D94</f>
        <v>0</v>
      </c>
      <c r="F94" s="10"/>
      <c r="G94" s="11" t="str">
        <f>IF(D94="","VNESI CENO NA ENOTO!","")</f>
        <v>VNESI CENO NA ENOTO!</v>
      </c>
    </row>
    <row r="95" spans="1:7">
      <c r="A95" s="1" t="s">
        <v>10</v>
      </c>
      <c r="B95" s="1"/>
      <c r="C95" s="202"/>
      <c r="D95" s="202"/>
      <c r="E95" s="3"/>
    </row>
    <row r="96" spans="1:7" ht="48">
      <c r="A96" s="1" t="s">
        <v>126</v>
      </c>
      <c r="B96" s="1" t="s">
        <v>127</v>
      </c>
      <c r="C96" s="202"/>
      <c r="D96" s="202"/>
      <c r="E96" s="3"/>
    </row>
    <row r="97" spans="1:7">
      <c r="A97" s="1"/>
      <c r="B97" s="1" t="s">
        <v>73</v>
      </c>
      <c r="C97" s="202">
        <v>294</v>
      </c>
      <c r="D97" s="210"/>
      <c r="E97" s="203">
        <f>C97*D97</f>
        <v>0</v>
      </c>
      <c r="F97" s="10"/>
      <c r="G97" s="11" t="str">
        <f>IF(D97="","VNESI CENO NA ENOTO!","")</f>
        <v>VNESI CENO NA ENOTO!</v>
      </c>
    </row>
    <row r="98" spans="1:7">
      <c r="A98" s="1" t="s">
        <v>10</v>
      </c>
      <c r="B98" s="1"/>
      <c r="C98" s="202"/>
      <c r="D98" s="202"/>
      <c r="E98" s="3"/>
    </row>
    <row r="99" spans="1:7" ht="60">
      <c r="A99" s="1" t="s">
        <v>128</v>
      </c>
      <c r="B99" s="1" t="s">
        <v>129</v>
      </c>
      <c r="C99" s="202"/>
      <c r="D99" s="202"/>
      <c r="E99" s="3"/>
    </row>
    <row r="100" spans="1:7">
      <c r="A100" s="1"/>
      <c r="B100" s="1" t="s">
        <v>91</v>
      </c>
      <c r="C100" s="202">
        <v>30</v>
      </c>
      <c r="D100" s="210"/>
      <c r="E100" s="203">
        <f>C100*D100</f>
        <v>0</v>
      </c>
      <c r="F100" s="10"/>
      <c r="G100" s="11" t="str">
        <f>IF(D100="","VNESI CENO NA ENOTO!","")</f>
        <v>VNESI CENO NA ENOTO!</v>
      </c>
    </row>
    <row r="101" spans="1:7">
      <c r="A101" s="1" t="s">
        <v>10</v>
      </c>
      <c r="B101" s="1"/>
      <c r="C101" s="202"/>
      <c r="D101" s="202"/>
      <c r="E101" s="3"/>
    </row>
    <row r="102" spans="1:7" ht="72">
      <c r="A102" s="1" t="s">
        <v>130</v>
      </c>
      <c r="B102" s="1" t="s">
        <v>131</v>
      </c>
      <c r="C102" s="202"/>
      <c r="D102" s="202"/>
      <c r="E102" s="3"/>
    </row>
    <row r="103" spans="1:7">
      <c r="A103" s="1"/>
      <c r="B103" s="1" t="s">
        <v>91</v>
      </c>
      <c r="C103" s="202">
        <v>16</v>
      </c>
      <c r="D103" s="210"/>
      <c r="E103" s="203">
        <f>C103*D103</f>
        <v>0</v>
      </c>
      <c r="F103" s="10"/>
      <c r="G103" s="11" t="str">
        <f>IF(D103="","VNESI CENO NA ENOTO!","")</f>
        <v>VNESI CENO NA ENOTO!</v>
      </c>
    </row>
    <row r="104" spans="1:7">
      <c r="A104" s="1" t="s">
        <v>10</v>
      </c>
      <c r="B104" s="1"/>
      <c r="C104" s="202"/>
      <c r="D104" s="202"/>
      <c r="E104" s="3"/>
    </row>
    <row r="105" spans="1:7" ht="36">
      <c r="A105" s="1" t="s">
        <v>132</v>
      </c>
      <c r="B105" s="1" t="s">
        <v>133</v>
      </c>
      <c r="C105" s="202"/>
      <c r="D105" s="202"/>
      <c r="E105" s="3"/>
    </row>
    <row r="106" spans="1:7">
      <c r="A106" s="1"/>
      <c r="B106" s="1" t="s">
        <v>91</v>
      </c>
      <c r="C106" s="202">
        <v>2</v>
      </c>
      <c r="D106" s="210"/>
      <c r="E106" s="203">
        <f>C106*D106</f>
        <v>0</v>
      </c>
      <c r="F106" s="10"/>
      <c r="G106" s="11" t="str">
        <f>IF(D106="","VNESI CENO NA ENOTO!","")</f>
        <v>VNESI CENO NA ENOTO!</v>
      </c>
    </row>
    <row r="107" spans="1:7">
      <c r="A107" s="204" t="s">
        <v>10</v>
      </c>
      <c r="B107" s="204"/>
      <c r="C107" s="205"/>
      <c r="D107" s="205"/>
      <c r="E107" s="206"/>
    </row>
    <row r="108" spans="1:7">
      <c r="A108" s="1"/>
      <c r="B108" s="142" t="s">
        <v>134</v>
      </c>
      <c r="C108" s="172"/>
      <c r="D108" s="172"/>
      <c r="E108" s="143">
        <f>SUM(E89:E107)</f>
        <v>0</v>
      </c>
      <c r="F108" s="207" t="s">
        <v>13</v>
      </c>
    </row>
    <row r="109" spans="1:7">
      <c r="A109" s="1"/>
      <c r="B109" s="2"/>
      <c r="C109" s="172"/>
      <c r="D109" s="172"/>
      <c r="E109" s="4"/>
    </row>
    <row r="110" spans="1:7">
      <c r="A110" s="1"/>
      <c r="B110" s="1"/>
      <c r="C110" s="202"/>
      <c r="D110" s="202"/>
      <c r="E110" s="3"/>
    </row>
    <row r="111" spans="1:7" ht="15" thickBot="1">
      <c r="A111" s="198" t="s">
        <v>135</v>
      </c>
      <c r="B111" s="199" t="s">
        <v>136</v>
      </c>
      <c r="C111" s="208"/>
      <c r="D111" s="208"/>
      <c r="E111" s="200"/>
    </row>
    <row r="112" spans="1:7" ht="15" thickTop="1">
      <c r="A112" s="1"/>
      <c r="B112" s="1"/>
      <c r="C112" s="202"/>
      <c r="D112" s="202"/>
      <c r="E112" s="3"/>
    </row>
    <row r="113" spans="1:7" ht="48">
      <c r="A113" s="1" t="s">
        <v>137</v>
      </c>
      <c r="B113" s="1" t="s">
        <v>138</v>
      </c>
      <c r="C113" s="202"/>
      <c r="D113" s="202"/>
      <c r="E113" s="3"/>
    </row>
    <row r="114" spans="1:7">
      <c r="A114" s="1"/>
      <c r="B114" s="1" t="s">
        <v>91</v>
      </c>
      <c r="C114" s="202">
        <v>29.4</v>
      </c>
      <c r="D114" s="210"/>
      <c r="E114" s="203">
        <f>C114*D114</f>
        <v>0</v>
      </c>
      <c r="F114" s="10"/>
      <c r="G114" s="11" t="str">
        <f>IF(D114="","VNESI CENO NA ENOTO!","")</f>
        <v>VNESI CENO NA ENOTO!</v>
      </c>
    </row>
    <row r="115" spans="1:7">
      <c r="A115" s="1"/>
      <c r="B115" s="1"/>
      <c r="C115" s="202"/>
      <c r="D115" s="202"/>
      <c r="E115" s="203"/>
      <c r="F115" s="10"/>
      <c r="G115" s="11"/>
    </row>
    <row r="116" spans="1:7" ht="36">
      <c r="A116" s="1" t="s">
        <v>139</v>
      </c>
      <c r="B116" s="1" t="s">
        <v>140</v>
      </c>
      <c r="C116" s="202"/>
      <c r="D116" s="202"/>
      <c r="E116" s="203"/>
      <c r="F116" s="10"/>
      <c r="G116" s="11"/>
    </row>
    <row r="117" spans="1:7">
      <c r="A117" s="1"/>
      <c r="B117" s="1" t="s">
        <v>91</v>
      </c>
      <c r="C117" s="202">
        <v>19.5</v>
      </c>
      <c r="D117" s="210"/>
      <c r="E117" s="203">
        <f>C117*D117</f>
        <v>0</v>
      </c>
      <c r="F117" s="10"/>
      <c r="G117" s="11" t="str">
        <f>IF(D117="","VNESI CENO NA ENOTO!","")</f>
        <v>VNESI CENO NA ENOTO!</v>
      </c>
    </row>
    <row r="118" spans="1:7">
      <c r="A118" s="1"/>
      <c r="B118" s="1"/>
      <c r="C118" s="202"/>
      <c r="D118" s="202"/>
      <c r="E118" s="203"/>
      <c r="F118" s="10"/>
      <c r="G118" s="11"/>
    </row>
    <row r="119" spans="1:7" ht="36">
      <c r="A119" s="1" t="s">
        <v>141</v>
      </c>
      <c r="B119" s="1" t="s">
        <v>142</v>
      </c>
      <c r="C119" s="202"/>
      <c r="D119" s="202"/>
      <c r="E119" s="3"/>
    </row>
    <row r="120" spans="1:7">
      <c r="A120" s="1"/>
      <c r="B120" s="1" t="s">
        <v>91</v>
      </c>
      <c r="C120" s="202">
        <v>2.5</v>
      </c>
      <c r="D120" s="210"/>
      <c r="E120" s="203">
        <f>C120*D120</f>
        <v>0</v>
      </c>
      <c r="F120" s="10"/>
      <c r="G120" s="11" t="str">
        <f>IF(D120="","VNESI CENO NA ENOTO!","")</f>
        <v>VNESI CENO NA ENOTO!</v>
      </c>
    </row>
    <row r="121" spans="1:7" ht="36">
      <c r="A121" s="1" t="s">
        <v>143</v>
      </c>
      <c r="B121" s="1" t="s">
        <v>144</v>
      </c>
      <c r="C121" s="202"/>
      <c r="D121" s="202"/>
      <c r="E121" s="3"/>
    </row>
    <row r="122" spans="1:7">
      <c r="A122" s="1"/>
      <c r="B122" s="1" t="s">
        <v>91</v>
      </c>
      <c r="C122" s="202">
        <v>3.5</v>
      </c>
      <c r="D122" s="210"/>
      <c r="E122" s="203">
        <f>C122*D122</f>
        <v>0</v>
      </c>
      <c r="F122" s="10"/>
      <c r="G122" s="11" t="str">
        <f>IF(D122="","VNESI CENO NA ENOTO!","")</f>
        <v>VNESI CENO NA ENOTO!</v>
      </c>
    </row>
    <row r="123" spans="1:7">
      <c r="A123" s="1" t="s">
        <v>10</v>
      </c>
      <c r="B123" s="1"/>
      <c r="C123" s="202"/>
      <c r="D123" s="202"/>
      <c r="E123" s="3"/>
    </row>
    <row r="124" spans="1:7" ht="36">
      <c r="A124" s="1" t="s">
        <v>145</v>
      </c>
      <c r="B124" s="1" t="s">
        <v>146</v>
      </c>
      <c r="C124" s="202"/>
      <c r="D124" s="202"/>
      <c r="E124" s="3"/>
    </row>
    <row r="125" spans="1:7">
      <c r="A125" s="1"/>
      <c r="B125" s="1" t="s">
        <v>91</v>
      </c>
      <c r="C125" s="202">
        <v>4</v>
      </c>
      <c r="D125" s="210"/>
      <c r="E125" s="203">
        <f>C125*D125</f>
        <v>0</v>
      </c>
      <c r="F125" s="10"/>
      <c r="G125" s="11" t="str">
        <f>IF(D125="","VNESI CENO NA ENOTO!","")</f>
        <v>VNESI CENO NA ENOTO!</v>
      </c>
    </row>
    <row r="126" spans="1:7">
      <c r="A126" s="1" t="s">
        <v>10</v>
      </c>
      <c r="B126" s="1"/>
      <c r="C126" s="202"/>
      <c r="D126" s="202"/>
      <c r="E126" s="3"/>
    </row>
    <row r="127" spans="1:7">
      <c r="A127" s="1" t="s">
        <v>10</v>
      </c>
      <c r="B127" s="1"/>
      <c r="C127" s="202"/>
      <c r="D127" s="202"/>
      <c r="E127" s="3"/>
    </row>
    <row r="128" spans="1:7" ht="48">
      <c r="A128" s="1" t="s">
        <v>147</v>
      </c>
      <c r="B128" s="1" t="s">
        <v>148</v>
      </c>
      <c r="C128" s="202"/>
      <c r="D128" s="202"/>
      <c r="E128" s="3"/>
    </row>
    <row r="129" spans="1:7">
      <c r="A129" s="1"/>
      <c r="B129" s="1" t="s">
        <v>149</v>
      </c>
      <c r="C129" s="202">
        <v>1900</v>
      </c>
      <c r="D129" s="210"/>
      <c r="E129" s="203">
        <f>C129*D129</f>
        <v>0</v>
      </c>
      <c r="F129" s="10"/>
      <c r="G129" s="11" t="str">
        <f>IF(D129="","VNESI CENO NA ENOTO!","")</f>
        <v>VNESI CENO NA ENOTO!</v>
      </c>
    </row>
    <row r="130" spans="1:7">
      <c r="A130" s="1" t="s">
        <v>10</v>
      </c>
      <c r="B130" s="1"/>
      <c r="C130" s="202"/>
      <c r="D130" s="202"/>
      <c r="E130" s="3"/>
    </row>
    <row r="131" spans="1:7" ht="48">
      <c r="A131" s="1" t="s">
        <v>150</v>
      </c>
      <c r="B131" s="1" t="s">
        <v>151</v>
      </c>
      <c r="C131" s="202"/>
      <c r="D131" s="202"/>
      <c r="E131" s="3"/>
    </row>
    <row r="132" spans="1:7">
      <c r="A132" s="1"/>
      <c r="B132" s="1" t="s">
        <v>149</v>
      </c>
      <c r="C132" s="202">
        <v>1700</v>
      </c>
      <c r="D132" s="210"/>
      <c r="E132" s="203">
        <f>C132*D132</f>
        <v>0</v>
      </c>
      <c r="F132" s="10"/>
      <c r="G132" s="11" t="str">
        <f>IF(D132="","VNESI CENO NA ENOTO!","")</f>
        <v>VNESI CENO NA ENOTO!</v>
      </c>
    </row>
    <row r="133" spans="1:7">
      <c r="A133" s="1" t="s">
        <v>10</v>
      </c>
      <c r="B133" s="1"/>
      <c r="C133" s="202"/>
      <c r="D133" s="202"/>
      <c r="E133" s="3"/>
    </row>
    <row r="134" spans="1:7">
      <c r="A134" s="1" t="s">
        <v>152</v>
      </c>
      <c r="B134" s="1" t="s">
        <v>153</v>
      </c>
      <c r="C134" s="202"/>
      <c r="D134" s="202"/>
      <c r="E134" s="3"/>
    </row>
    <row r="135" spans="1:7">
      <c r="A135" s="1"/>
      <c r="B135" s="1" t="s">
        <v>149</v>
      </c>
      <c r="C135" s="202">
        <v>400</v>
      </c>
      <c r="D135" s="210"/>
      <c r="E135" s="203">
        <f>C135*D135</f>
        <v>0</v>
      </c>
      <c r="F135" s="10"/>
      <c r="G135" s="11" t="str">
        <f>IF(D135="","VNESI CENO NA ENOTO!","")</f>
        <v>VNESI CENO NA ENOTO!</v>
      </c>
    </row>
    <row r="136" spans="1:7">
      <c r="A136" s="204" t="s">
        <v>10</v>
      </c>
      <c r="B136" s="204"/>
      <c r="C136" s="205"/>
      <c r="D136" s="205"/>
      <c r="E136" s="206"/>
    </row>
    <row r="137" spans="1:7">
      <c r="A137" s="1"/>
      <c r="B137" s="142" t="s">
        <v>154</v>
      </c>
      <c r="C137" s="172"/>
      <c r="D137" s="172"/>
      <c r="E137" s="143">
        <f>SUM(E112:E136)</f>
        <v>0</v>
      </c>
      <c r="F137" s="207" t="s">
        <v>13</v>
      </c>
    </row>
    <row r="138" spans="1:7">
      <c r="A138" s="1"/>
      <c r="B138" s="1"/>
      <c r="C138" s="202"/>
      <c r="D138" s="202"/>
      <c r="E138" s="3"/>
    </row>
    <row r="139" spans="1:7">
      <c r="A139" s="1" t="s">
        <v>10</v>
      </c>
      <c r="B139" s="1"/>
      <c r="C139" s="202"/>
      <c r="D139" s="202"/>
      <c r="E139" s="3"/>
    </row>
    <row r="140" spans="1:7" ht="15" thickBot="1">
      <c r="A140" s="198" t="s">
        <v>155</v>
      </c>
      <c r="B140" s="199" t="s">
        <v>156</v>
      </c>
      <c r="C140" s="208"/>
      <c r="D140" s="208"/>
      <c r="E140" s="200"/>
    </row>
    <row r="141" spans="1:7" ht="15" thickTop="1">
      <c r="A141" s="1"/>
      <c r="B141" s="1"/>
      <c r="C141" s="202"/>
      <c r="D141" s="202"/>
      <c r="E141" s="3"/>
    </row>
    <row r="142" spans="1:7" ht="48">
      <c r="A142" s="1" t="s">
        <v>157</v>
      </c>
      <c r="B142" s="1" t="s">
        <v>158</v>
      </c>
      <c r="C142" s="202"/>
      <c r="D142" s="202"/>
      <c r="E142" s="3"/>
    </row>
    <row r="143" spans="1:7">
      <c r="A143" s="1"/>
      <c r="B143" s="1" t="s">
        <v>73</v>
      </c>
      <c r="C143" s="202">
        <v>76.63</v>
      </c>
      <c r="D143" s="210"/>
      <c r="E143" s="203">
        <f>C143*D143</f>
        <v>0</v>
      </c>
      <c r="F143" s="10"/>
      <c r="G143" s="11" t="str">
        <f>IF(D143="","VNESI CENO NA ENOTO!","")</f>
        <v>VNESI CENO NA ENOTO!</v>
      </c>
    </row>
    <row r="144" spans="1:7">
      <c r="A144" s="1" t="s">
        <v>10</v>
      </c>
      <c r="B144" s="1"/>
      <c r="C144" s="202"/>
      <c r="D144" s="202"/>
      <c r="E144" s="3"/>
    </row>
    <row r="145" spans="1:7" ht="36">
      <c r="A145" s="1" t="s">
        <v>159</v>
      </c>
      <c r="B145" s="1" t="s">
        <v>160</v>
      </c>
      <c r="C145" s="202"/>
      <c r="D145" s="202"/>
      <c r="E145" s="3"/>
    </row>
    <row r="146" spans="1:7">
      <c r="A146" s="1"/>
      <c r="B146" s="1" t="s">
        <v>73</v>
      </c>
      <c r="C146" s="202">
        <v>22</v>
      </c>
      <c r="D146" s="210"/>
      <c r="E146" s="203">
        <f>C146*D146</f>
        <v>0</v>
      </c>
      <c r="F146" s="10"/>
      <c r="G146" s="11" t="str">
        <f>IF(D146="","VNESI CENO NA ENOTO!","")</f>
        <v>VNESI CENO NA ENOTO!</v>
      </c>
    </row>
    <row r="147" spans="1:7">
      <c r="A147" s="1" t="s">
        <v>10</v>
      </c>
      <c r="B147" s="1"/>
      <c r="C147" s="202"/>
      <c r="D147" s="202"/>
      <c r="E147" s="3"/>
    </row>
    <row r="148" spans="1:7" ht="36">
      <c r="A148" s="1" t="s">
        <v>161</v>
      </c>
      <c r="B148" s="1" t="s">
        <v>162</v>
      </c>
      <c r="C148" s="202"/>
      <c r="D148" s="202"/>
      <c r="E148" s="3"/>
    </row>
    <row r="149" spans="1:7">
      <c r="A149" s="1"/>
      <c r="B149" s="1" t="s">
        <v>73</v>
      </c>
      <c r="C149" s="202">
        <v>35</v>
      </c>
      <c r="D149" s="210"/>
      <c r="E149" s="203">
        <f>C149*D149</f>
        <v>0</v>
      </c>
      <c r="F149" s="10"/>
      <c r="G149" s="11" t="str">
        <f>IF(D149="","VNESI CENO NA ENOTO!","")</f>
        <v>VNESI CENO NA ENOTO!</v>
      </c>
    </row>
    <row r="150" spans="1:7">
      <c r="A150" s="1" t="s">
        <v>10</v>
      </c>
      <c r="B150" s="1"/>
      <c r="C150" s="202"/>
      <c r="D150" s="202"/>
      <c r="E150" s="3"/>
    </row>
    <row r="151" spans="1:7" ht="60">
      <c r="A151" s="1" t="s">
        <v>163</v>
      </c>
      <c r="B151" s="1" t="s">
        <v>164</v>
      </c>
      <c r="C151" s="202"/>
      <c r="D151" s="202"/>
      <c r="E151" s="3"/>
    </row>
    <row r="152" spans="1:7">
      <c r="A152" s="1"/>
      <c r="B152" s="1" t="s">
        <v>73</v>
      </c>
      <c r="C152" s="202">
        <v>294</v>
      </c>
      <c r="D152" s="210"/>
      <c r="E152" s="203">
        <f>C152*D152</f>
        <v>0</v>
      </c>
      <c r="F152" s="10"/>
      <c r="G152" s="11" t="str">
        <f>IF(D152="","VNESI CENO NA ENOTO!","")</f>
        <v>VNESI CENO NA ENOTO!</v>
      </c>
    </row>
    <row r="153" spans="1:7">
      <c r="A153" s="1"/>
      <c r="B153" s="1"/>
      <c r="C153" s="202"/>
      <c r="D153" s="202"/>
      <c r="E153" s="3"/>
    </row>
    <row r="154" spans="1:7" ht="36">
      <c r="A154" s="1" t="s">
        <v>165</v>
      </c>
      <c r="B154" s="1" t="s">
        <v>166</v>
      </c>
      <c r="C154" s="202"/>
      <c r="D154" s="202"/>
      <c r="E154" s="3"/>
    </row>
    <row r="155" spans="1:7">
      <c r="A155" s="1"/>
      <c r="B155" s="1" t="s">
        <v>73</v>
      </c>
      <c r="C155" s="202">
        <v>7.8</v>
      </c>
      <c r="D155" s="210"/>
      <c r="E155" s="203">
        <f>C155*D155</f>
        <v>0</v>
      </c>
      <c r="F155" s="10"/>
      <c r="G155" s="11" t="str">
        <f>IF(D155="","VNESI CENO NA ENOTO!","")</f>
        <v>VNESI CENO NA ENOTO!</v>
      </c>
    </row>
    <row r="156" spans="1:7">
      <c r="A156" s="204" t="s">
        <v>10</v>
      </c>
      <c r="B156" s="204"/>
      <c r="C156" s="205"/>
      <c r="D156" s="205"/>
      <c r="E156" s="206"/>
    </row>
    <row r="157" spans="1:7" ht="28.5" customHeight="1">
      <c r="A157" s="1"/>
      <c r="B157" s="142" t="s">
        <v>167</v>
      </c>
      <c r="C157" s="172"/>
      <c r="D157" s="172"/>
      <c r="E157" s="143">
        <f>SUM(E141:E156)</f>
        <v>0</v>
      </c>
      <c r="F157" s="207" t="s">
        <v>13</v>
      </c>
    </row>
    <row r="158" spans="1:7">
      <c r="A158" s="1"/>
      <c r="B158" s="1"/>
      <c r="C158" s="202"/>
      <c r="D158" s="202"/>
      <c r="E158" s="3"/>
    </row>
    <row r="159" spans="1:7">
      <c r="A159" s="1"/>
      <c r="B159" s="1"/>
      <c r="C159" s="202"/>
      <c r="D159" s="202"/>
      <c r="E159" s="3"/>
    </row>
    <row r="160" spans="1:7" ht="15" thickBot="1">
      <c r="A160" s="198" t="s">
        <v>168</v>
      </c>
      <c r="B160" s="199" t="s">
        <v>169</v>
      </c>
      <c r="C160" s="208"/>
      <c r="D160" s="208"/>
      <c r="E160" s="200"/>
    </row>
    <row r="161" spans="1:7" ht="15" thickTop="1">
      <c r="A161" s="1"/>
      <c r="B161" s="1"/>
      <c r="C161" s="202"/>
      <c r="D161" s="202"/>
      <c r="E161" s="3"/>
    </row>
    <row r="162" spans="1:7" ht="72">
      <c r="A162" s="1" t="s">
        <v>170</v>
      </c>
      <c r="B162" s="1" t="s">
        <v>171</v>
      </c>
      <c r="C162" s="202"/>
      <c r="D162" s="202"/>
      <c r="E162" s="3"/>
    </row>
    <row r="163" spans="1:7">
      <c r="A163" s="1"/>
      <c r="B163" s="1" t="s">
        <v>73</v>
      </c>
      <c r="C163" s="202">
        <v>310</v>
      </c>
      <c r="D163" s="210"/>
      <c r="E163" s="203">
        <f>C163*D163</f>
        <v>0</v>
      </c>
      <c r="F163" s="10"/>
      <c r="G163" s="11" t="str">
        <f>IF(D163="","VNESI CENO NA ENOTO!","")</f>
        <v>VNESI CENO NA ENOTO!</v>
      </c>
    </row>
    <row r="164" spans="1:7">
      <c r="A164" s="1" t="s">
        <v>10</v>
      </c>
      <c r="B164" s="1"/>
      <c r="C164" s="202"/>
      <c r="D164" s="202"/>
      <c r="E164" s="3"/>
    </row>
    <row r="165" spans="1:7" ht="33.75" customHeight="1">
      <c r="A165" s="1" t="s">
        <v>172</v>
      </c>
      <c r="B165" s="1" t="s">
        <v>173</v>
      </c>
      <c r="C165" s="202"/>
      <c r="D165" s="202"/>
      <c r="E165" s="3"/>
    </row>
    <row r="166" spans="1:7">
      <c r="A166" s="1"/>
      <c r="B166" s="1" t="s">
        <v>64</v>
      </c>
      <c r="C166" s="202">
        <v>60</v>
      </c>
      <c r="D166" s="210"/>
      <c r="E166" s="203">
        <f>C166*D166</f>
        <v>0</v>
      </c>
      <c r="F166" s="10"/>
      <c r="G166" s="11" t="str">
        <f>IF(D166="","VNESI CENO NA ENOTO!","")</f>
        <v>VNESI CENO NA ENOTO!</v>
      </c>
    </row>
    <row r="167" spans="1:7">
      <c r="A167" s="1" t="s">
        <v>10</v>
      </c>
      <c r="B167" s="1"/>
      <c r="C167" s="202"/>
      <c r="D167" s="202"/>
      <c r="E167" s="3"/>
    </row>
    <row r="168" spans="1:7" ht="48">
      <c r="A168" s="1" t="s">
        <v>174</v>
      </c>
      <c r="B168" s="1" t="s">
        <v>175</v>
      </c>
      <c r="C168" s="202"/>
      <c r="D168" s="202"/>
      <c r="E168" s="3"/>
    </row>
    <row r="169" spans="1:7">
      <c r="A169" s="1"/>
      <c r="B169" s="1" t="s">
        <v>91</v>
      </c>
      <c r="C169" s="202">
        <v>41</v>
      </c>
      <c r="D169" s="210"/>
      <c r="E169" s="203">
        <f>C169*D169</f>
        <v>0</v>
      </c>
      <c r="F169" s="10"/>
      <c r="G169" s="11" t="str">
        <f>IF(D169="","VNESI CENO NA ENOTO!","")</f>
        <v>VNESI CENO NA ENOTO!</v>
      </c>
    </row>
    <row r="170" spans="1:7">
      <c r="A170" s="1" t="s">
        <v>10</v>
      </c>
      <c r="B170" s="1"/>
      <c r="C170" s="202"/>
      <c r="D170" s="202"/>
      <c r="E170" s="3"/>
    </row>
    <row r="171" spans="1:7" ht="36">
      <c r="A171" s="1" t="s">
        <v>176</v>
      </c>
      <c r="B171" s="1" t="s">
        <v>177</v>
      </c>
      <c r="C171" s="202"/>
      <c r="D171" s="202"/>
      <c r="E171" s="3"/>
    </row>
    <row r="172" spans="1:7">
      <c r="A172" s="1"/>
      <c r="B172" s="1" t="s">
        <v>73</v>
      </c>
      <c r="C172" s="202">
        <v>19.2</v>
      </c>
      <c r="D172" s="210"/>
      <c r="E172" s="203">
        <f>C172*D172</f>
        <v>0</v>
      </c>
      <c r="F172" s="10"/>
      <c r="G172" s="11" t="str">
        <f>IF(D172="","VNESI CENO NA ENOTO!","")</f>
        <v>VNESI CENO NA ENOTO!</v>
      </c>
    </row>
    <row r="173" spans="1:7">
      <c r="A173" s="1" t="s">
        <v>10</v>
      </c>
      <c r="B173" s="1"/>
      <c r="C173" s="202"/>
      <c r="D173" s="202"/>
      <c r="E173" s="3"/>
    </row>
    <row r="174" spans="1:7" ht="24">
      <c r="A174" s="1" t="s">
        <v>178</v>
      </c>
      <c r="B174" s="1" t="s">
        <v>179</v>
      </c>
      <c r="C174" s="202"/>
      <c r="D174" s="202"/>
      <c r="E174" s="3"/>
    </row>
    <row r="175" spans="1:7">
      <c r="A175" s="1"/>
      <c r="B175" s="1" t="s">
        <v>64</v>
      </c>
      <c r="C175" s="202">
        <v>2</v>
      </c>
      <c r="D175" s="210"/>
      <c r="E175" s="203">
        <f>C175*D175</f>
        <v>0</v>
      </c>
      <c r="F175" s="10"/>
      <c r="G175" s="11" t="str">
        <f>IF(D175="","VNESI CENO NA ENOTO!","")</f>
        <v>VNESI CENO NA ENOTO!</v>
      </c>
    </row>
    <row r="176" spans="1:7">
      <c r="A176" s="1" t="s">
        <v>10</v>
      </c>
      <c r="B176" s="1"/>
      <c r="C176" s="202"/>
      <c r="D176" s="202"/>
      <c r="E176" s="3"/>
    </row>
    <row r="177" spans="1:7" ht="24">
      <c r="A177" s="1" t="s">
        <v>180</v>
      </c>
      <c r="B177" s="1" t="s">
        <v>181</v>
      </c>
      <c r="C177" s="202"/>
      <c r="D177" s="202"/>
      <c r="E177" s="3"/>
    </row>
    <row r="178" spans="1:7">
      <c r="A178" s="1"/>
      <c r="B178" s="1" t="s">
        <v>73</v>
      </c>
      <c r="C178" s="202">
        <v>35</v>
      </c>
      <c r="D178" s="210"/>
      <c r="E178" s="203">
        <f>C178*D178</f>
        <v>0</v>
      </c>
      <c r="F178" s="10"/>
      <c r="G178" s="11" t="str">
        <f>IF(D178="","VNESI CENO NA ENOTO!","")</f>
        <v>VNESI CENO NA ENOTO!</v>
      </c>
    </row>
    <row r="179" spans="1:7">
      <c r="A179" s="1" t="s">
        <v>10</v>
      </c>
      <c r="B179" s="1"/>
      <c r="C179" s="202"/>
      <c r="D179" s="202"/>
      <c r="E179" s="3"/>
    </row>
    <row r="180" spans="1:7" ht="60">
      <c r="A180" s="1" t="s">
        <v>182</v>
      </c>
      <c r="B180" s="1" t="s">
        <v>183</v>
      </c>
      <c r="C180" s="202"/>
      <c r="D180" s="202"/>
      <c r="E180" s="3"/>
    </row>
    <row r="181" spans="1:7">
      <c r="A181" s="1"/>
      <c r="B181" s="1" t="s">
        <v>91</v>
      </c>
      <c r="C181" s="202">
        <v>9.5</v>
      </c>
      <c r="D181" s="210"/>
      <c r="E181" s="203">
        <f>C181*D181</f>
        <v>0</v>
      </c>
      <c r="F181" s="10"/>
      <c r="G181" s="11" t="str">
        <f>IF(D181="","VNESI CENO NA ENOTO!","")</f>
        <v>VNESI CENO NA ENOTO!</v>
      </c>
    </row>
    <row r="182" spans="1:7">
      <c r="A182" s="1" t="s">
        <v>10</v>
      </c>
      <c r="B182" s="1"/>
      <c r="C182" s="202"/>
      <c r="D182" s="202"/>
      <c r="E182" s="3"/>
    </row>
    <row r="183" spans="1:7" ht="24">
      <c r="A183" s="1" t="s">
        <v>184</v>
      </c>
      <c r="B183" s="1" t="s">
        <v>185</v>
      </c>
      <c r="C183" s="202"/>
      <c r="D183" s="202"/>
      <c r="E183" s="3"/>
    </row>
    <row r="184" spans="1:7">
      <c r="A184" s="1"/>
      <c r="B184" s="1"/>
      <c r="C184" s="202"/>
      <c r="D184" s="202"/>
      <c r="E184" s="3"/>
    </row>
    <row r="185" spans="1:7">
      <c r="A185" s="3" t="s">
        <v>76</v>
      </c>
      <c r="B185" s="1" t="s">
        <v>109</v>
      </c>
      <c r="C185" s="202"/>
      <c r="D185" s="202"/>
      <c r="E185" s="3"/>
    </row>
    <row r="186" spans="1:7">
      <c r="A186" s="3"/>
      <c r="B186" s="1" t="s">
        <v>110</v>
      </c>
      <c r="C186" s="202">
        <v>1</v>
      </c>
      <c r="D186" s="210"/>
      <c r="E186" s="203">
        <f>C186*D186</f>
        <v>0</v>
      </c>
      <c r="F186" s="10"/>
      <c r="G186" s="11" t="str">
        <f>IF(D186="","VNESI CENO NA ENOTO!","")</f>
        <v>VNESI CENO NA ENOTO!</v>
      </c>
    </row>
    <row r="187" spans="1:7">
      <c r="A187" s="3" t="s">
        <v>78</v>
      </c>
      <c r="B187" s="1" t="s">
        <v>111</v>
      </c>
      <c r="C187" s="202"/>
      <c r="D187" s="202"/>
      <c r="E187" s="3"/>
    </row>
    <row r="188" spans="1:7">
      <c r="A188" s="1"/>
      <c r="B188" s="1" t="s">
        <v>110</v>
      </c>
      <c r="C188" s="202">
        <v>1</v>
      </c>
      <c r="D188" s="210"/>
      <c r="E188" s="203">
        <f>C188*D188</f>
        <v>0</v>
      </c>
      <c r="F188" s="10"/>
      <c r="G188" s="11" t="str">
        <f>IF(D188="","VNESI CENO NA ENOTO!","")</f>
        <v>VNESI CENO NA ENOTO!</v>
      </c>
    </row>
    <row r="189" spans="1:7">
      <c r="A189" s="1" t="s">
        <v>10</v>
      </c>
      <c r="B189" s="1"/>
      <c r="C189" s="202"/>
      <c r="D189" s="202"/>
      <c r="E189" s="3"/>
    </row>
    <row r="190" spans="1:7">
      <c r="A190" s="1" t="s">
        <v>186</v>
      </c>
      <c r="B190" s="1" t="s">
        <v>187</v>
      </c>
      <c r="C190" s="202"/>
      <c r="D190" s="202"/>
      <c r="E190" s="3"/>
    </row>
    <row r="191" spans="1:7">
      <c r="A191" s="1"/>
      <c r="B191" s="1" t="s">
        <v>73</v>
      </c>
      <c r="C191" s="202">
        <v>310</v>
      </c>
      <c r="D191" s="210"/>
      <c r="E191" s="203">
        <f>C191*D191</f>
        <v>0</v>
      </c>
      <c r="F191" s="10"/>
      <c r="G191" s="11" t="str">
        <f>IF(D191="","VNESI CENO NA ENOTO!","")</f>
        <v>VNESI CENO NA ENOTO!</v>
      </c>
    </row>
    <row r="192" spans="1:7">
      <c r="A192" s="1" t="s">
        <v>10</v>
      </c>
      <c r="B192" s="1"/>
      <c r="C192" s="202"/>
      <c r="D192" s="202"/>
      <c r="E192" s="3"/>
    </row>
    <row r="193" spans="1:7" ht="60">
      <c r="A193" s="1" t="s">
        <v>188</v>
      </c>
      <c r="B193" s="1" t="s">
        <v>189</v>
      </c>
      <c r="C193" s="202"/>
      <c r="D193" s="202"/>
      <c r="E193" s="3"/>
    </row>
    <row r="194" spans="1:7">
      <c r="A194" s="1"/>
      <c r="B194" s="1" t="s">
        <v>73</v>
      </c>
      <c r="C194" s="202">
        <v>6</v>
      </c>
      <c r="D194" s="210"/>
      <c r="E194" s="203">
        <f>C194*D194</f>
        <v>0</v>
      </c>
      <c r="F194" s="10"/>
      <c r="G194" s="11" t="str">
        <f>IF(D194="","VNESI CENO NA ENOTO!","")</f>
        <v>VNESI CENO NA ENOTO!</v>
      </c>
    </row>
    <row r="195" spans="1:7">
      <c r="A195" s="204" t="s">
        <v>10</v>
      </c>
      <c r="B195" s="204"/>
      <c r="C195" s="205"/>
      <c r="D195" s="205"/>
      <c r="E195" s="206"/>
    </row>
    <row r="196" spans="1:7" ht="28.5" customHeight="1">
      <c r="A196" s="1"/>
      <c r="B196" s="142" t="s">
        <v>190</v>
      </c>
      <c r="C196" s="172"/>
      <c r="D196" s="172"/>
      <c r="E196" s="143">
        <f>SUM(E161:E195)</f>
        <v>0</v>
      </c>
      <c r="F196" s="207" t="s">
        <v>13</v>
      </c>
    </row>
    <row r="197" spans="1:7">
      <c r="A197" s="1"/>
      <c r="B197" s="1"/>
      <c r="C197" s="202"/>
      <c r="D197" s="202"/>
      <c r="E197" s="3"/>
    </row>
    <row r="198" spans="1:7">
      <c r="A198" s="1" t="s">
        <v>10</v>
      </c>
      <c r="B198" s="1"/>
      <c r="C198" s="202"/>
      <c r="D198" s="202"/>
      <c r="E198" s="3"/>
    </row>
    <row r="199" spans="1:7" ht="15" thickBot="1">
      <c r="A199" s="198" t="s">
        <v>191</v>
      </c>
      <c r="B199" s="199" t="s">
        <v>192</v>
      </c>
      <c r="C199" s="208"/>
      <c r="D199" s="208"/>
      <c r="E199" s="200"/>
    </row>
    <row r="200" spans="1:7" ht="15.6" thickTop="1" thickBot="1">
      <c r="A200" s="1"/>
      <c r="B200" s="1"/>
      <c r="C200" s="202"/>
      <c r="D200" s="202"/>
      <c r="E200" s="3"/>
    </row>
    <row r="201" spans="1:7" ht="46.2" thickBot="1">
      <c r="A201" s="1"/>
      <c r="B201" s="201" t="s">
        <v>193</v>
      </c>
      <c r="C201" s="202"/>
      <c r="D201" s="202"/>
      <c r="E201" s="3"/>
    </row>
    <row r="202" spans="1:7">
      <c r="A202" s="1" t="s">
        <v>10</v>
      </c>
      <c r="B202" s="1"/>
      <c r="C202" s="202"/>
      <c r="D202" s="202"/>
      <c r="E202" s="3"/>
    </row>
    <row r="203" spans="1:7" ht="36">
      <c r="A203" s="1" t="s">
        <v>194</v>
      </c>
      <c r="B203" s="1" t="s">
        <v>195</v>
      </c>
      <c r="C203" s="202"/>
      <c r="D203" s="202"/>
      <c r="E203" s="3"/>
    </row>
    <row r="204" spans="1:7">
      <c r="A204" s="1"/>
      <c r="B204" s="1" t="s">
        <v>73</v>
      </c>
      <c r="C204" s="202">
        <v>445</v>
      </c>
      <c r="D204" s="210"/>
      <c r="E204" s="203">
        <f>C204*D204</f>
        <v>0</v>
      </c>
      <c r="F204" s="10"/>
      <c r="G204" s="11" t="str">
        <f>IF(D204="","VNESI CENO NA ENOTO!","")</f>
        <v>VNESI CENO NA ENOTO!</v>
      </c>
    </row>
    <row r="205" spans="1:7">
      <c r="A205" s="1" t="s">
        <v>10</v>
      </c>
      <c r="B205" s="1"/>
      <c r="C205" s="202"/>
      <c r="D205" s="202"/>
      <c r="E205" s="3"/>
    </row>
    <row r="206" spans="1:7" ht="36">
      <c r="A206" s="1" t="s">
        <v>196</v>
      </c>
      <c r="B206" s="1" t="s">
        <v>197</v>
      </c>
      <c r="C206" s="202"/>
      <c r="D206" s="202"/>
      <c r="E206" s="3"/>
    </row>
    <row r="207" spans="1:7">
      <c r="A207" s="1"/>
      <c r="B207" s="1" t="s">
        <v>73</v>
      </c>
      <c r="C207" s="202">
        <v>91</v>
      </c>
      <c r="D207" s="210"/>
      <c r="E207" s="203">
        <f>C207*D207</f>
        <v>0</v>
      </c>
      <c r="F207" s="10"/>
      <c r="G207" s="11" t="str">
        <f>IF(D207="","VNESI CENO NA ENOTO!","")</f>
        <v>VNESI CENO NA ENOTO!</v>
      </c>
    </row>
    <row r="208" spans="1:7">
      <c r="A208" s="1" t="s">
        <v>10</v>
      </c>
      <c r="B208" s="1"/>
      <c r="C208" s="202"/>
      <c r="D208" s="202"/>
      <c r="E208" s="3"/>
    </row>
    <row r="209" spans="1:7" ht="72">
      <c r="A209" s="1" t="s">
        <v>198</v>
      </c>
      <c r="B209" s="1" t="s">
        <v>199</v>
      </c>
      <c r="C209" s="202"/>
      <c r="D209" s="202"/>
      <c r="E209" s="3"/>
    </row>
    <row r="210" spans="1:7">
      <c r="A210" s="1"/>
      <c r="B210" s="1" t="s">
        <v>73</v>
      </c>
      <c r="C210" s="202">
        <v>150</v>
      </c>
      <c r="D210" s="210"/>
      <c r="E210" s="203">
        <f>C210*D210</f>
        <v>0</v>
      </c>
      <c r="F210" s="10"/>
      <c r="G210" s="11" t="str">
        <f>IF(D210="","VNESI CENO NA ENOTO!","")</f>
        <v>VNESI CENO NA ENOTO!</v>
      </c>
    </row>
    <row r="211" spans="1:7">
      <c r="A211" s="1" t="s">
        <v>10</v>
      </c>
      <c r="B211" s="1"/>
      <c r="C211" s="202"/>
      <c r="D211" s="202"/>
      <c r="E211" s="3"/>
    </row>
    <row r="212" spans="1:7">
      <c r="A212" s="1" t="s">
        <v>200</v>
      </c>
      <c r="B212" s="1" t="s">
        <v>201</v>
      </c>
      <c r="C212" s="202"/>
      <c r="D212" s="202"/>
      <c r="E212" s="3"/>
    </row>
    <row r="213" spans="1:7">
      <c r="A213" s="1"/>
      <c r="B213" s="1" t="s">
        <v>73</v>
      </c>
      <c r="C213" s="202">
        <v>30</v>
      </c>
      <c r="D213" s="210"/>
      <c r="E213" s="203">
        <f>C213*D213</f>
        <v>0</v>
      </c>
      <c r="F213" s="10"/>
      <c r="G213" s="11" t="str">
        <f>IF(D213="","VNESI CENO NA ENOTO!","")</f>
        <v>VNESI CENO NA ENOTO!</v>
      </c>
    </row>
    <row r="214" spans="1:7">
      <c r="A214" s="204" t="s">
        <v>10</v>
      </c>
      <c r="B214" s="204"/>
      <c r="C214" s="205"/>
      <c r="D214" s="205"/>
      <c r="E214" s="206"/>
    </row>
    <row r="215" spans="1:7">
      <c r="A215" s="1"/>
      <c r="B215" s="142" t="s">
        <v>202</v>
      </c>
      <c r="C215" s="172"/>
      <c r="D215" s="172"/>
      <c r="E215" s="143">
        <f>SUM(E202:E214)</f>
        <v>0</v>
      </c>
      <c r="F215" s="207" t="s">
        <v>13</v>
      </c>
    </row>
    <row r="216" spans="1:7">
      <c r="A216" s="1"/>
      <c r="B216" s="1"/>
      <c r="C216" s="202"/>
      <c r="D216" s="202"/>
      <c r="E216" s="3"/>
    </row>
    <row r="217" spans="1:7">
      <c r="A217" s="1" t="s">
        <v>10</v>
      </c>
      <c r="B217" s="1"/>
      <c r="C217" s="202"/>
      <c r="D217" s="202"/>
      <c r="E217" s="3"/>
    </row>
    <row r="218" spans="1:7" ht="15.75" customHeight="1" thickBot="1">
      <c r="A218" s="198" t="s">
        <v>203</v>
      </c>
      <c r="B218" s="199" t="s">
        <v>204</v>
      </c>
      <c r="C218" s="208"/>
      <c r="D218" s="208"/>
      <c r="E218" s="200"/>
    </row>
    <row r="219" spans="1:7" ht="15.75" customHeight="1" thickTop="1" thickBot="1">
      <c r="A219" s="209"/>
      <c r="B219" s="142"/>
      <c r="C219" s="202"/>
      <c r="D219" s="202"/>
      <c r="E219" s="3"/>
    </row>
    <row r="220" spans="1:7" ht="34.799999999999997" thickBot="1">
      <c r="A220" s="209"/>
      <c r="B220" s="201" t="s">
        <v>205</v>
      </c>
      <c r="C220" s="202"/>
      <c r="D220" s="202"/>
      <c r="E220" s="3"/>
    </row>
    <row r="221" spans="1:7">
      <c r="A221" s="1"/>
      <c r="B221" s="1"/>
      <c r="C221" s="202"/>
      <c r="D221" s="202"/>
      <c r="E221" s="3"/>
    </row>
    <row r="222" spans="1:7" ht="84">
      <c r="A222" s="1" t="s">
        <v>206</v>
      </c>
      <c r="B222" s="1" t="s">
        <v>207</v>
      </c>
      <c r="C222" s="202"/>
      <c r="D222" s="202"/>
      <c r="E222" s="3"/>
    </row>
    <row r="223" spans="1:7">
      <c r="A223" s="1"/>
      <c r="B223" s="1" t="s">
        <v>73</v>
      </c>
      <c r="C223" s="202">
        <v>200</v>
      </c>
      <c r="D223" s="210"/>
      <c r="E223" s="203">
        <f>C223*D223</f>
        <v>0</v>
      </c>
      <c r="F223" s="10"/>
      <c r="G223" s="11" t="str">
        <f>IF(D223="","VNESI CENO NA ENOTO!","")</f>
        <v>VNESI CENO NA ENOTO!</v>
      </c>
    </row>
    <row r="224" spans="1:7">
      <c r="A224" s="1" t="s">
        <v>10</v>
      </c>
      <c r="B224" s="1"/>
      <c r="C224" s="202"/>
      <c r="D224" s="202"/>
      <c r="E224" s="3"/>
    </row>
    <row r="225" spans="1:7" ht="24">
      <c r="A225" s="1" t="s">
        <v>208</v>
      </c>
      <c r="B225" s="1" t="s">
        <v>209</v>
      </c>
      <c r="C225" s="202"/>
      <c r="D225" s="202"/>
      <c r="E225" s="3"/>
    </row>
    <row r="226" spans="1:7">
      <c r="A226" s="1"/>
      <c r="B226" s="1" t="s">
        <v>73</v>
      </c>
      <c r="C226" s="202">
        <v>42</v>
      </c>
      <c r="D226" s="210"/>
      <c r="E226" s="203">
        <f>C226*D226</f>
        <v>0</v>
      </c>
      <c r="F226" s="10"/>
      <c r="G226" s="11" t="str">
        <f>IF(D226="","VNESI CENO NA ENOTO!","")</f>
        <v>VNESI CENO NA ENOTO!</v>
      </c>
    </row>
    <row r="227" spans="1:7">
      <c r="A227" s="204" t="s">
        <v>10</v>
      </c>
      <c r="B227" s="204"/>
      <c r="C227" s="205"/>
      <c r="D227" s="205"/>
      <c r="E227" s="206"/>
    </row>
    <row r="228" spans="1:7" ht="27.6">
      <c r="A228" s="1"/>
      <c r="B228" s="142" t="s">
        <v>210</v>
      </c>
      <c r="C228" s="172"/>
      <c r="D228" s="172"/>
      <c r="E228" s="143">
        <f>SUM(E221:E227)</f>
        <v>0</v>
      </c>
      <c r="F228" s="207" t="s">
        <v>13</v>
      </c>
    </row>
    <row r="229" spans="1:7">
      <c r="A229" s="1"/>
      <c r="B229" s="2"/>
      <c r="C229" s="172"/>
      <c r="D229" s="172"/>
      <c r="E229" s="4"/>
    </row>
    <row r="230" spans="1:7">
      <c r="A230" s="1" t="s">
        <v>10</v>
      </c>
      <c r="B230" s="1"/>
      <c r="C230" s="202"/>
      <c r="D230" s="202"/>
      <c r="E230" s="3"/>
    </row>
    <row r="231" spans="1:7" ht="15" thickBot="1">
      <c r="A231" s="198" t="s">
        <v>211</v>
      </c>
      <c r="B231" s="199" t="s">
        <v>212</v>
      </c>
      <c r="C231" s="208"/>
      <c r="D231" s="208"/>
      <c r="E231" s="200"/>
    </row>
    <row r="232" spans="1:7" ht="15" thickTop="1">
      <c r="A232" s="1"/>
      <c r="B232" s="1"/>
      <c r="C232" s="202"/>
      <c r="D232" s="202"/>
      <c r="E232" s="3"/>
    </row>
    <row r="233" spans="1:7" ht="84">
      <c r="A233" s="1" t="s">
        <v>213</v>
      </c>
      <c r="B233" s="1" t="s">
        <v>214</v>
      </c>
      <c r="C233" s="202"/>
      <c r="D233" s="202"/>
      <c r="E233" s="3"/>
    </row>
    <row r="234" spans="1:7">
      <c r="A234" s="1"/>
      <c r="B234" s="1" t="s">
        <v>73</v>
      </c>
      <c r="C234" s="202">
        <v>145</v>
      </c>
      <c r="D234" s="210"/>
      <c r="E234" s="203">
        <f>C234*D234</f>
        <v>0</v>
      </c>
      <c r="F234" s="10"/>
      <c r="G234" s="11" t="str">
        <f>IF(D234="","VNESI CENO NA ENOTO!","")</f>
        <v>VNESI CENO NA ENOTO!</v>
      </c>
    </row>
    <row r="235" spans="1:7">
      <c r="A235" s="1" t="s">
        <v>10</v>
      </c>
      <c r="B235" s="1"/>
      <c r="C235" s="202"/>
      <c r="D235" s="202"/>
      <c r="E235" s="3"/>
    </row>
    <row r="236" spans="1:7" ht="24">
      <c r="A236" s="1" t="s">
        <v>215</v>
      </c>
      <c r="B236" s="1" t="s">
        <v>216</v>
      </c>
      <c r="C236" s="202"/>
      <c r="D236" s="202"/>
      <c r="E236" s="3"/>
    </row>
    <row r="237" spans="1:7">
      <c r="A237" s="1"/>
      <c r="B237" s="1" t="s">
        <v>73</v>
      </c>
      <c r="C237" s="202">
        <v>34</v>
      </c>
      <c r="D237" s="210"/>
      <c r="E237" s="203">
        <f>C237*D237</f>
        <v>0</v>
      </c>
      <c r="F237" s="10"/>
      <c r="G237" s="11" t="str">
        <f>IF(D237="","VNESI CENO NA ENOTO!","")</f>
        <v>VNESI CENO NA ENOTO!</v>
      </c>
    </row>
    <row r="238" spans="1:7">
      <c r="A238" s="204" t="s">
        <v>10</v>
      </c>
      <c r="B238" s="204"/>
      <c r="C238" s="205"/>
      <c r="D238" s="205"/>
      <c r="E238" s="206"/>
    </row>
    <row r="239" spans="1:7" ht="27.6">
      <c r="A239" s="1"/>
      <c r="B239" s="142" t="s">
        <v>217</v>
      </c>
      <c r="C239" s="172"/>
      <c r="D239" s="172"/>
      <c r="E239" s="143">
        <f>SUM(E232:E238)</f>
        <v>0</v>
      </c>
      <c r="F239" s="207" t="s">
        <v>13</v>
      </c>
    </row>
    <row r="240" spans="1:7">
      <c r="A240" s="1"/>
      <c r="B240" s="2"/>
      <c r="C240" s="172"/>
      <c r="D240" s="172"/>
      <c r="E240" s="4"/>
    </row>
    <row r="241" spans="1:7">
      <c r="A241" s="1"/>
      <c r="B241" s="1"/>
      <c r="C241" s="202"/>
      <c r="D241" s="202"/>
      <c r="E241" s="3"/>
    </row>
    <row r="242" spans="1:7" ht="15" thickBot="1">
      <c r="A242" s="198" t="s">
        <v>218</v>
      </c>
      <c r="B242" s="199" t="s">
        <v>219</v>
      </c>
      <c r="C242" s="208"/>
      <c r="D242" s="208"/>
      <c r="E242" s="200"/>
    </row>
    <row r="243" spans="1:7" ht="15" thickTop="1">
      <c r="A243" s="1"/>
      <c r="B243" s="1"/>
      <c r="C243" s="202"/>
      <c r="D243" s="202"/>
      <c r="E243" s="3"/>
    </row>
    <row r="244" spans="1:7" ht="60">
      <c r="A244" s="1" t="s">
        <v>220</v>
      </c>
      <c r="B244" s="1" t="s">
        <v>221</v>
      </c>
      <c r="C244" s="202"/>
      <c r="D244" s="202"/>
      <c r="E244" s="3"/>
    </row>
    <row r="245" spans="1:7">
      <c r="A245" s="1"/>
      <c r="B245" s="1" t="s">
        <v>73</v>
      </c>
      <c r="C245" s="202">
        <v>102</v>
      </c>
      <c r="D245" s="210"/>
      <c r="E245" s="203">
        <f>C245*D245</f>
        <v>0</v>
      </c>
      <c r="F245" s="10"/>
      <c r="G245" s="11" t="str">
        <f>IF(D245="","VNESI CENO NA ENOTO!","")</f>
        <v>VNESI CENO NA ENOTO!</v>
      </c>
    </row>
    <row r="246" spans="1:7">
      <c r="A246" s="1" t="s">
        <v>10</v>
      </c>
      <c r="B246" s="1"/>
      <c r="C246" s="202"/>
      <c r="D246" s="202"/>
      <c r="E246" s="3"/>
    </row>
    <row r="247" spans="1:7" ht="48">
      <c r="A247" s="1" t="s">
        <v>222</v>
      </c>
      <c r="B247" s="1" t="s">
        <v>223</v>
      </c>
      <c r="C247" s="202"/>
      <c r="D247" s="202"/>
      <c r="E247" s="3"/>
    </row>
    <row r="248" spans="1:7">
      <c r="A248" s="1"/>
      <c r="B248" s="1" t="s">
        <v>73</v>
      </c>
      <c r="C248" s="202">
        <v>114.15</v>
      </c>
      <c r="D248" s="210"/>
      <c r="E248" s="203">
        <f>C248*D248</f>
        <v>0</v>
      </c>
      <c r="F248" s="10"/>
      <c r="G248" s="11" t="str">
        <f>IF(D248="","VNESI CENO NA ENOTO!","")</f>
        <v>VNESI CENO NA ENOTO!</v>
      </c>
    </row>
    <row r="249" spans="1:7">
      <c r="A249" s="1" t="s">
        <v>10</v>
      </c>
      <c r="B249" s="1"/>
      <c r="C249" s="202"/>
      <c r="D249" s="202"/>
      <c r="E249" s="3"/>
    </row>
    <row r="250" spans="1:7" ht="60">
      <c r="A250" s="1" t="s">
        <v>224</v>
      </c>
      <c r="B250" s="1" t="s">
        <v>225</v>
      </c>
      <c r="C250" s="202"/>
      <c r="D250" s="202"/>
      <c r="E250" s="3"/>
    </row>
    <row r="251" spans="1:7">
      <c r="A251" s="1"/>
      <c r="B251" s="1" t="s">
        <v>100</v>
      </c>
      <c r="C251" s="202">
        <v>31.7</v>
      </c>
      <c r="D251" s="210"/>
      <c r="E251" s="203">
        <f>C251*D251</f>
        <v>0</v>
      </c>
      <c r="F251" s="10"/>
      <c r="G251" s="11" t="str">
        <f>IF(D251="","VNESI CENO NA ENOTO!","")</f>
        <v>VNESI CENO NA ENOTO!</v>
      </c>
    </row>
    <row r="252" spans="1:7">
      <c r="A252" s="1" t="s">
        <v>10</v>
      </c>
      <c r="B252" s="1"/>
      <c r="C252" s="202"/>
      <c r="D252" s="202"/>
      <c r="E252" s="3"/>
    </row>
    <row r="253" spans="1:7" ht="72">
      <c r="A253" s="1" t="s">
        <v>226</v>
      </c>
      <c r="B253" s="1" t="s">
        <v>227</v>
      </c>
      <c r="C253" s="202"/>
      <c r="D253" s="202"/>
      <c r="E253" s="3"/>
    </row>
    <row r="254" spans="1:7">
      <c r="A254" s="1"/>
      <c r="B254" s="1" t="s">
        <v>73</v>
      </c>
      <c r="C254" s="202">
        <v>125.4</v>
      </c>
      <c r="D254" s="210"/>
      <c r="E254" s="203">
        <f>C254*D254</f>
        <v>0</v>
      </c>
      <c r="F254" s="10"/>
      <c r="G254" s="11" t="str">
        <f>IF(D254="","VNESI CENO NA ENOTO!","")</f>
        <v>VNESI CENO NA ENOTO!</v>
      </c>
    </row>
    <row r="255" spans="1:7">
      <c r="A255" s="204" t="s">
        <v>10</v>
      </c>
      <c r="B255" s="204"/>
      <c r="C255" s="205"/>
      <c r="D255" s="205"/>
      <c r="E255" s="206"/>
    </row>
    <row r="256" spans="1:7" ht="28.5" customHeight="1">
      <c r="A256" s="1"/>
      <c r="B256" s="142" t="s">
        <v>228</v>
      </c>
      <c r="C256" s="172"/>
      <c r="D256" s="172"/>
      <c r="E256" s="143">
        <f>SUM(E243:E255)</f>
        <v>0</v>
      </c>
      <c r="F256" s="207" t="s">
        <v>13</v>
      </c>
    </row>
    <row r="257" spans="1:7">
      <c r="A257" s="1"/>
      <c r="B257" s="1"/>
      <c r="C257" s="202"/>
      <c r="D257" s="202"/>
      <c r="E257" s="3"/>
    </row>
    <row r="258" spans="1:7">
      <c r="A258" s="1" t="s">
        <v>10</v>
      </c>
      <c r="B258" s="1"/>
      <c r="C258" s="202"/>
      <c r="D258" s="202"/>
      <c r="E258" s="3"/>
    </row>
    <row r="259" spans="1:7" ht="15" thickBot="1">
      <c r="A259" s="198" t="s">
        <v>229</v>
      </c>
      <c r="B259" s="199" t="s">
        <v>230</v>
      </c>
      <c r="C259" s="208"/>
      <c r="D259" s="208"/>
      <c r="E259" s="200"/>
    </row>
    <row r="260" spans="1:7" ht="15" thickTop="1">
      <c r="A260" s="1"/>
      <c r="B260" s="1"/>
      <c r="C260" s="202"/>
      <c r="D260" s="202"/>
      <c r="E260" s="3"/>
    </row>
    <row r="261" spans="1:7" ht="48">
      <c r="A261" s="1" t="s">
        <v>231</v>
      </c>
      <c r="B261" s="1" t="s">
        <v>232</v>
      </c>
      <c r="C261" s="202"/>
      <c r="D261" s="202"/>
      <c r="E261" s="3"/>
    </row>
    <row r="262" spans="1:7">
      <c r="A262" s="1"/>
      <c r="B262" s="1" t="s">
        <v>73</v>
      </c>
      <c r="C262" s="202">
        <v>145.6</v>
      </c>
      <c r="D262" s="210"/>
      <c r="E262" s="203">
        <f>C262*D262</f>
        <v>0</v>
      </c>
      <c r="F262" s="10"/>
      <c r="G262" s="11" t="str">
        <f>IF(D262="","VNESI CENO NA ENOTO!","")</f>
        <v>VNESI CENO NA ENOTO!</v>
      </c>
    </row>
    <row r="263" spans="1:7">
      <c r="A263" s="204" t="s">
        <v>10</v>
      </c>
      <c r="B263" s="204"/>
      <c r="C263" s="205"/>
      <c r="D263" s="205"/>
      <c r="E263" s="206"/>
    </row>
    <row r="264" spans="1:7">
      <c r="A264" s="1"/>
      <c r="B264" s="142" t="s">
        <v>233</v>
      </c>
      <c r="C264" s="172"/>
      <c r="D264" s="172"/>
      <c r="E264" s="143">
        <f>SUM(E260:E263)</f>
        <v>0</v>
      </c>
      <c r="F264" s="207" t="s">
        <v>13</v>
      </c>
    </row>
    <row r="265" spans="1:7">
      <c r="A265" s="1"/>
      <c r="B265" s="2"/>
      <c r="C265" s="172"/>
      <c r="D265" s="172"/>
      <c r="E265" s="4"/>
    </row>
    <row r="266" spans="1:7">
      <c r="A266" s="1"/>
      <c r="B266" s="1"/>
      <c r="C266" s="202"/>
      <c r="D266" s="202"/>
      <c r="E266" s="3"/>
    </row>
    <row r="267" spans="1:7" ht="15" thickBot="1">
      <c r="A267" s="198" t="s">
        <v>234</v>
      </c>
      <c r="B267" s="199" t="s">
        <v>235</v>
      </c>
      <c r="C267" s="208"/>
      <c r="D267" s="208"/>
      <c r="E267" s="200"/>
    </row>
    <row r="268" spans="1:7" ht="15" thickTop="1">
      <c r="A268" s="1"/>
      <c r="B268" s="1"/>
      <c r="C268" s="202"/>
      <c r="D268" s="202"/>
      <c r="E268" s="3"/>
    </row>
    <row r="269" spans="1:7" ht="36">
      <c r="A269" s="1" t="s">
        <v>236</v>
      </c>
      <c r="B269" s="1" t="s">
        <v>237</v>
      </c>
      <c r="C269" s="202"/>
      <c r="D269" s="202"/>
      <c r="E269" s="3"/>
    </row>
    <row r="270" spans="1:7">
      <c r="A270" s="1"/>
      <c r="B270" s="1" t="s">
        <v>73</v>
      </c>
      <c r="C270" s="202">
        <v>594</v>
      </c>
      <c r="D270" s="210"/>
      <c r="E270" s="203">
        <f>C270*D270</f>
        <v>0</v>
      </c>
      <c r="F270" s="10"/>
      <c r="G270" s="11" t="str">
        <f>IF(D270="","VNESI CENO NA ENOTO!","")</f>
        <v>VNESI CENO NA ENOTO!</v>
      </c>
    </row>
    <row r="271" spans="1:7">
      <c r="A271" s="1" t="s">
        <v>10</v>
      </c>
      <c r="B271" s="1"/>
      <c r="C271" s="202"/>
      <c r="D271" s="202"/>
      <c r="E271" s="3"/>
    </row>
    <row r="272" spans="1:7" ht="24">
      <c r="A272" s="1" t="s">
        <v>238</v>
      </c>
      <c r="B272" s="1" t="s">
        <v>239</v>
      </c>
      <c r="C272" s="202"/>
      <c r="D272" s="202"/>
      <c r="E272" s="3"/>
    </row>
    <row r="273" spans="1:7">
      <c r="A273" s="1"/>
      <c r="B273" s="1" t="s">
        <v>73</v>
      </c>
      <c r="C273" s="202">
        <v>25</v>
      </c>
      <c r="D273" s="210"/>
      <c r="E273" s="203">
        <f>C273*D273</f>
        <v>0</v>
      </c>
      <c r="F273" s="10"/>
      <c r="G273" s="11" t="str">
        <f>IF(D273="","VNESI CENO NA ENOTO!","")</f>
        <v>VNESI CENO NA ENOTO!</v>
      </c>
    </row>
    <row r="274" spans="1:7">
      <c r="A274" s="204" t="s">
        <v>10</v>
      </c>
      <c r="B274" s="204"/>
      <c r="C274" s="205"/>
      <c r="D274" s="205"/>
      <c r="E274" s="206"/>
    </row>
    <row r="275" spans="1:7" ht="27.6">
      <c r="A275" s="1"/>
      <c r="B275" s="142" t="s">
        <v>240</v>
      </c>
      <c r="C275" s="172"/>
      <c r="D275" s="172"/>
      <c r="E275" s="143">
        <f>SUM(E268:E274)</f>
        <v>0</v>
      </c>
      <c r="F275" s="207" t="s">
        <v>13</v>
      </c>
    </row>
    <row r="276" spans="1:7">
      <c r="A276" s="1"/>
      <c r="B276" s="142"/>
      <c r="C276" s="172"/>
      <c r="D276" s="172"/>
      <c r="E276" s="143"/>
      <c r="F276" s="207"/>
    </row>
    <row r="277" spans="1:7">
      <c r="A277" s="1"/>
      <c r="B277" s="1"/>
      <c r="C277" s="202"/>
      <c r="D277" s="202"/>
      <c r="E277" s="3"/>
    </row>
    <row r="278" spans="1:7" ht="15" thickBot="1">
      <c r="A278" s="198" t="s">
        <v>241</v>
      </c>
      <c r="B278" s="199" t="s">
        <v>242</v>
      </c>
      <c r="C278" s="208"/>
      <c r="D278" s="208"/>
      <c r="E278" s="200"/>
    </row>
    <row r="279" spans="1:7" ht="15" thickTop="1">
      <c r="A279" s="1"/>
      <c r="B279" s="1"/>
      <c r="C279" s="202"/>
      <c r="D279" s="202"/>
      <c r="E279" s="3"/>
    </row>
    <row r="280" spans="1:7" ht="96">
      <c r="A280" s="1" t="s">
        <v>243</v>
      </c>
      <c r="B280" s="1" t="s">
        <v>244</v>
      </c>
      <c r="C280" s="202"/>
      <c r="D280" s="202"/>
      <c r="E280" s="3"/>
    </row>
    <row r="281" spans="1:7">
      <c r="A281" s="1"/>
      <c r="B281" s="1" t="s">
        <v>245</v>
      </c>
      <c r="C281" s="202">
        <v>271</v>
      </c>
      <c r="D281" s="210"/>
      <c r="E281" s="203">
        <f>C281*D281</f>
        <v>0</v>
      </c>
      <c r="F281" s="10"/>
      <c r="G281" s="11" t="str">
        <f>IF(D281="","VNESI CENO NA ENOTO!","")</f>
        <v>VNESI CENO NA ENOTO!</v>
      </c>
    </row>
    <row r="282" spans="1:7">
      <c r="A282" s="204"/>
      <c r="B282" s="204"/>
      <c r="C282" s="205"/>
      <c r="D282" s="205"/>
      <c r="E282" s="206"/>
    </row>
    <row r="283" spans="1:7" ht="27.6">
      <c r="A283" s="1"/>
      <c r="B283" s="142" t="s">
        <v>246</v>
      </c>
      <c r="C283" s="172"/>
      <c r="D283" s="172"/>
      <c r="E283" s="143">
        <f>SUM(E279:E282)</f>
        <v>0</v>
      </c>
      <c r="F283" s="207" t="s">
        <v>13</v>
      </c>
    </row>
    <row r="284" spans="1:7">
      <c r="A284" s="1"/>
      <c r="B284" s="1"/>
      <c r="C284" s="202"/>
      <c r="D284" s="202"/>
      <c r="E284" s="3"/>
    </row>
    <row r="285" spans="1:7">
      <c r="A285" s="1" t="s">
        <v>10</v>
      </c>
      <c r="B285" s="1"/>
      <c r="C285" s="202"/>
      <c r="D285" s="202"/>
      <c r="E285" s="3"/>
    </row>
    <row r="286" spans="1:7" ht="15" thickBot="1">
      <c r="A286" s="198" t="s">
        <v>247</v>
      </c>
      <c r="B286" s="199" t="s">
        <v>248</v>
      </c>
      <c r="C286" s="208"/>
      <c r="D286" s="208"/>
      <c r="E286" s="200"/>
    </row>
    <row r="287" spans="1:7" ht="15" thickTop="1">
      <c r="A287" s="1"/>
      <c r="B287" s="1"/>
      <c r="C287" s="202"/>
      <c r="D287" s="202"/>
      <c r="E287" s="3"/>
    </row>
    <row r="288" spans="1:7" ht="48">
      <c r="A288" s="1" t="s">
        <v>249</v>
      </c>
      <c r="B288" s="1" t="s">
        <v>250</v>
      </c>
      <c r="C288" s="202"/>
      <c r="D288" s="202"/>
      <c r="E288" s="3"/>
    </row>
    <row r="289" spans="1:7">
      <c r="A289" s="1"/>
      <c r="B289" s="1" t="s">
        <v>251</v>
      </c>
      <c r="C289" s="202">
        <v>5</v>
      </c>
      <c r="D289" s="210"/>
      <c r="E289" s="203">
        <f>C289*D289</f>
        <v>0</v>
      </c>
      <c r="F289" s="10"/>
      <c r="G289" s="11" t="str">
        <f>IF(D289="","VNESI CENO NA ENOTO!","")</f>
        <v>VNESI CENO NA ENOTO!</v>
      </c>
    </row>
    <row r="290" spans="1:7">
      <c r="A290" s="204" t="s">
        <v>10</v>
      </c>
      <c r="B290" s="204"/>
      <c r="C290" s="205"/>
      <c r="D290" s="205"/>
      <c r="E290" s="206"/>
    </row>
    <row r="291" spans="1:7" ht="27.6">
      <c r="A291" s="1"/>
      <c r="B291" s="142" t="s">
        <v>252</v>
      </c>
      <c r="C291" s="172"/>
      <c r="D291" s="172"/>
      <c r="E291" s="143">
        <f>SUM(E287:E290)</f>
        <v>0</v>
      </c>
      <c r="F291" s="207" t="s">
        <v>13</v>
      </c>
    </row>
    <row r="292" spans="1:7">
      <c r="A292" s="1"/>
      <c r="B292" s="1"/>
      <c r="C292" s="202"/>
      <c r="D292" s="202"/>
      <c r="E292" s="3"/>
    </row>
    <row r="293" spans="1:7">
      <c r="A293" s="1" t="s">
        <v>10</v>
      </c>
      <c r="B293" s="1"/>
      <c r="C293" s="202"/>
      <c r="D293" s="202"/>
      <c r="E293" s="3"/>
    </row>
    <row r="294" spans="1:7" ht="15" thickBot="1">
      <c r="A294" s="198" t="s">
        <v>253</v>
      </c>
      <c r="B294" s="199" t="s">
        <v>254</v>
      </c>
      <c r="C294" s="208"/>
      <c r="D294" s="208"/>
      <c r="E294" s="200"/>
    </row>
    <row r="295" spans="1:7" ht="15.6" thickTop="1" thickBot="1">
      <c r="A295" s="1"/>
      <c r="B295" s="1"/>
      <c r="C295" s="202"/>
      <c r="D295" s="202"/>
      <c r="E295" s="3"/>
    </row>
    <row r="296" spans="1:7" ht="34.799999999999997" thickBot="1">
      <c r="A296" s="1"/>
      <c r="B296" s="201" t="s">
        <v>255</v>
      </c>
      <c r="C296" s="202"/>
      <c r="D296" s="202"/>
      <c r="E296" s="3"/>
    </row>
    <row r="297" spans="1:7">
      <c r="A297" s="1" t="s">
        <v>10</v>
      </c>
      <c r="B297" s="1"/>
      <c r="C297" s="202"/>
      <c r="D297" s="202"/>
      <c r="E297" s="3"/>
    </row>
    <row r="298" spans="1:7" ht="108">
      <c r="A298" s="1" t="s">
        <v>256</v>
      </c>
      <c r="B298" s="1" t="s">
        <v>257</v>
      </c>
      <c r="C298" s="202"/>
      <c r="D298" s="202"/>
      <c r="E298" s="3"/>
    </row>
    <row r="299" spans="1:7">
      <c r="A299" s="1"/>
      <c r="B299" s="1" t="s">
        <v>64</v>
      </c>
      <c r="C299" s="202">
        <v>2</v>
      </c>
      <c r="D299" s="210"/>
      <c r="E299" s="203">
        <f>C299*D299</f>
        <v>0</v>
      </c>
      <c r="F299" s="10"/>
      <c r="G299" s="11" t="str">
        <f>IF(D299="","VNESI CENO NA ENOTO!","")</f>
        <v>VNESI CENO NA ENOTO!</v>
      </c>
    </row>
    <row r="300" spans="1:7">
      <c r="A300" s="1" t="s">
        <v>10</v>
      </c>
      <c r="B300" s="1"/>
      <c r="C300" s="202"/>
      <c r="D300" s="202"/>
      <c r="E300" s="3"/>
    </row>
    <row r="301" spans="1:7" ht="132">
      <c r="A301" s="1" t="s">
        <v>258</v>
      </c>
      <c r="B301" s="1" t="s">
        <v>259</v>
      </c>
      <c r="C301" s="202"/>
      <c r="D301" s="202"/>
      <c r="E301" s="3"/>
    </row>
    <row r="302" spans="1:7">
      <c r="A302" s="1"/>
      <c r="B302" s="1" t="s">
        <v>64</v>
      </c>
      <c r="C302" s="202">
        <v>3</v>
      </c>
      <c r="D302" s="210"/>
      <c r="E302" s="203">
        <f>C302*D302</f>
        <v>0</v>
      </c>
      <c r="F302" s="10"/>
      <c r="G302" s="11" t="str">
        <f>IF(D302="","VNESI CENO NA ENOTO!","")</f>
        <v>VNESI CENO NA ENOTO!</v>
      </c>
    </row>
    <row r="303" spans="1:7">
      <c r="A303" s="1" t="s">
        <v>10</v>
      </c>
      <c r="B303" s="1"/>
      <c r="C303" s="202"/>
      <c r="D303" s="202"/>
      <c r="E303" s="3"/>
    </row>
    <row r="304" spans="1:7" ht="84">
      <c r="A304" s="1" t="s">
        <v>260</v>
      </c>
      <c r="B304" s="1" t="s">
        <v>261</v>
      </c>
      <c r="C304" s="202"/>
      <c r="D304" s="202"/>
      <c r="E304" s="3"/>
    </row>
    <row r="305" spans="1:7">
      <c r="A305" s="1"/>
      <c r="B305" s="1" t="s">
        <v>64</v>
      </c>
      <c r="C305" s="202">
        <v>1</v>
      </c>
      <c r="D305" s="210"/>
      <c r="E305" s="203">
        <f>C305*D305</f>
        <v>0</v>
      </c>
      <c r="F305" s="10"/>
      <c r="G305" s="11" t="str">
        <f>IF(D305="","VNESI CENO NA ENOTO!","")</f>
        <v>VNESI CENO NA ENOTO!</v>
      </c>
    </row>
    <row r="306" spans="1:7">
      <c r="A306" s="1" t="s">
        <v>10</v>
      </c>
      <c r="B306" s="1"/>
      <c r="C306" s="202"/>
      <c r="D306" s="202"/>
      <c r="E306" s="3"/>
    </row>
    <row r="307" spans="1:7" ht="84">
      <c r="A307" s="1" t="s">
        <v>262</v>
      </c>
      <c r="B307" s="1" t="s">
        <v>263</v>
      </c>
      <c r="C307" s="202"/>
      <c r="D307" s="202"/>
      <c r="E307" s="3"/>
    </row>
    <row r="308" spans="1:7">
      <c r="A308" s="1"/>
      <c r="B308" s="1" t="s">
        <v>64</v>
      </c>
      <c r="C308" s="202">
        <v>1</v>
      </c>
      <c r="D308" s="210"/>
      <c r="E308" s="203">
        <f>C308*D308</f>
        <v>0</v>
      </c>
      <c r="F308" s="10"/>
      <c r="G308" s="11" t="str">
        <f>IF(D308="","VNESI CENO NA ENOTO!","")</f>
        <v>VNESI CENO NA ENOTO!</v>
      </c>
    </row>
    <row r="309" spans="1:7">
      <c r="A309" s="1" t="s">
        <v>10</v>
      </c>
      <c r="B309" s="1"/>
      <c r="C309" s="202"/>
      <c r="D309" s="202"/>
      <c r="E309" s="3"/>
    </row>
    <row r="310" spans="1:7" ht="144">
      <c r="A310" s="1" t="s">
        <v>264</v>
      </c>
      <c r="B310" s="1" t="s">
        <v>265</v>
      </c>
      <c r="C310" s="202"/>
      <c r="D310" s="202"/>
      <c r="E310" s="3"/>
    </row>
    <row r="311" spans="1:7">
      <c r="A311" s="1"/>
      <c r="B311" s="1" t="s">
        <v>64</v>
      </c>
      <c r="C311" s="202">
        <v>1</v>
      </c>
      <c r="D311" s="210"/>
      <c r="E311" s="203">
        <f>C311*D311</f>
        <v>0</v>
      </c>
      <c r="F311" s="10"/>
      <c r="G311" s="11" t="str">
        <f>IF(D311="","VNESI CENO NA ENOTO!","")</f>
        <v>VNESI CENO NA ENOTO!</v>
      </c>
    </row>
    <row r="312" spans="1:7">
      <c r="A312" s="1" t="s">
        <v>10</v>
      </c>
      <c r="B312" s="1"/>
      <c r="C312" s="202"/>
      <c r="D312" s="202"/>
      <c r="E312" s="3"/>
    </row>
    <row r="313" spans="1:7" ht="216">
      <c r="A313" s="1" t="s">
        <v>266</v>
      </c>
      <c r="B313" s="1" t="s">
        <v>267</v>
      </c>
      <c r="C313" s="202"/>
      <c r="D313" s="202"/>
      <c r="E313" s="3"/>
    </row>
    <row r="314" spans="1:7">
      <c r="A314" s="1"/>
      <c r="B314" s="1" t="s">
        <v>64</v>
      </c>
      <c r="C314" s="202">
        <v>3</v>
      </c>
      <c r="D314" s="210"/>
      <c r="E314" s="203">
        <f>C314*D314</f>
        <v>0</v>
      </c>
      <c r="F314" s="10"/>
      <c r="G314" s="11" t="str">
        <f>IF(D314="","VNESI CENO NA ENOTO!","")</f>
        <v>VNESI CENO NA ENOTO!</v>
      </c>
    </row>
    <row r="315" spans="1:7">
      <c r="A315" s="1" t="s">
        <v>10</v>
      </c>
      <c r="B315" s="1"/>
      <c r="C315" s="202"/>
      <c r="D315" s="202"/>
      <c r="E315" s="3"/>
    </row>
    <row r="316" spans="1:7" ht="216">
      <c r="A316" s="1" t="s">
        <v>268</v>
      </c>
      <c r="B316" s="1" t="s">
        <v>269</v>
      </c>
      <c r="C316" s="202"/>
      <c r="D316" s="202"/>
      <c r="E316" s="3"/>
    </row>
    <row r="317" spans="1:7">
      <c r="A317" s="1"/>
      <c r="B317" s="1" t="s">
        <v>64</v>
      </c>
      <c r="C317" s="202">
        <v>4</v>
      </c>
      <c r="D317" s="210"/>
      <c r="E317" s="203">
        <f>C317*D317</f>
        <v>0</v>
      </c>
      <c r="F317" s="10"/>
      <c r="G317" s="11" t="str">
        <f>IF(D317="","VNESI CENO NA ENOTO!","")</f>
        <v>VNESI CENO NA ENOTO!</v>
      </c>
    </row>
    <row r="318" spans="1:7">
      <c r="A318" s="1"/>
      <c r="B318" s="1"/>
      <c r="C318" s="202"/>
      <c r="D318" s="202"/>
      <c r="E318" s="3"/>
    </row>
    <row r="319" spans="1:7" ht="216">
      <c r="A319" s="1" t="s">
        <v>270</v>
      </c>
      <c r="B319" s="1" t="s">
        <v>271</v>
      </c>
      <c r="C319" s="202"/>
      <c r="D319" s="202"/>
      <c r="E319" s="3"/>
    </row>
    <row r="320" spans="1:7">
      <c r="A320" s="1"/>
      <c r="B320" s="1" t="s">
        <v>251</v>
      </c>
      <c r="C320" s="202">
        <v>1</v>
      </c>
      <c r="D320" s="210"/>
      <c r="E320" s="203">
        <f>C320*D320</f>
        <v>0</v>
      </c>
      <c r="F320" s="10"/>
      <c r="G320" s="11" t="str">
        <f>IF(D320="","VNESI CENO NA ENOTO!","")</f>
        <v>VNESI CENO NA ENOTO!</v>
      </c>
    </row>
    <row r="321" spans="1:7">
      <c r="A321" s="1"/>
      <c r="B321" s="1"/>
      <c r="C321" s="202"/>
      <c r="D321" s="202"/>
      <c r="E321" s="3"/>
    </row>
    <row r="322" spans="1:7" ht="168">
      <c r="A322" s="1" t="s">
        <v>272</v>
      </c>
      <c r="B322" s="1" t="s">
        <v>273</v>
      </c>
      <c r="C322" s="202"/>
      <c r="D322" s="202"/>
      <c r="E322" s="3"/>
    </row>
    <row r="323" spans="1:7">
      <c r="A323" s="1"/>
      <c r="B323" s="1" t="s">
        <v>251</v>
      </c>
      <c r="C323" s="202">
        <v>1</v>
      </c>
      <c r="D323" s="210"/>
      <c r="E323" s="203">
        <f>C323*D323</f>
        <v>0</v>
      </c>
      <c r="F323" s="10"/>
      <c r="G323" s="11" t="str">
        <f>IF(D323="","VNESI CENO NA ENOTO!","")</f>
        <v>VNESI CENO NA ENOTO!</v>
      </c>
    </row>
    <row r="324" spans="1:7">
      <c r="A324" s="204"/>
      <c r="B324" s="204"/>
      <c r="C324" s="205"/>
      <c r="D324" s="205"/>
      <c r="E324" s="206"/>
    </row>
    <row r="325" spans="1:7">
      <c r="A325" s="1"/>
      <c r="B325" s="142" t="s">
        <v>274</v>
      </c>
      <c r="C325" s="172"/>
      <c r="D325" s="172"/>
      <c r="E325" s="143">
        <f>SUM(E297:E324)</f>
        <v>0</v>
      </c>
      <c r="F325" s="207" t="s">
        <v>13</v>
      </c>
    </row>
    <row r="326" spans="1:7">
      <c r="A326" s="1"/>
      <c r="B326" s="1"/>
      <c r="C326" s="202"/>
      <c r="D326" s="202"/>
      <c r="E326" s="3"/>
    </row>
    <row r="327" spans="1:7">
      <c r="A327" s="1" t="s">
        <v>10</v>
      </c>
      <c r="B327" s="1"/>
      <c r="C327" s="202"/>
      <c r="D327" s="202"/>
      <c r="E327" s="3"/>
    </row>
    <row r="328" spans="1:7" ht="15" thickBot="1">
      <c r="A328" s="198" t="s">
        <v>275</v>
      </c>
      <c r="B328" s="199" t="s">
        <v>276</v>
      </c>
      <c r="C328" s="208"/>
      <c r="D328" s="208"/>
      <c r="E328" s="200"/>
    </row>
    <row r="329" spans="1:7" ht="15" thickTop="1">
      <c r="A329" s="1"/>
      <c r="B329" s="1"/>
      <c r="C329" s="202"/>
      <c r="D329" s="202"/>
      <c r="E329" s="3"/>
    </row>
    <row r="330" spans="1:7" ht="48">
      <c r="A330" s="1" t="s">
        <v>277</v>
      </c>
      <c r="B330" s="1" t="s">
        <v>278</v>
      </c>
      <c r="C330" s="202"/>
      <c r="D330" s="202"/>
      <c r="E330" s="3"/>
    </row>
    <row r="331" spans="1:7">
      <c r="A331" s="3" t="s">
        <v>76</v>
      </c>
      <c r="B331" s="1" t="s">
        <v>279</v>
      </c>
      <c r="C331" s="202"/>
      <c r="D331" s="202"/>
      <c r="E331" s="3"/>
    </row>
    <row r="332" spans="1:7">
      <c r="A332" s="3"/>
      <c r="B332" s="1" t="s">
        <v>100</v>
      </c>
      <c r="C332" s="202">
        <v>10.199999999999999</v>
      </c>
      <c r="D332" s="210"/>
      <c r="E332" s="203">
        <f>C332*D332</f>
        <v>0</v>
      </c>
      <c r="F332" s="10"/>
      <c r="G332" s="11" t="str">
        <f>IF(D332="","VNESI CENO NA ENOTO!","")</f>
        <v>VNESI CENO NA ENOTO!</v>
      </c>
    </row>
    <row r="333" spans="1:7">
      <c r="A333" s="3" t="s">
        <v>78</v>
      </c>
      <c r="B333" s="1" t="s">
        <v>280</v>
      </c>
      <c r="C333" s="202"/>
      <c r="D333" s="202"/>
      <c r="E333" s="3"/>
    </row>
    <row r="334" spans="1:7">
      <c r="A334" s="1"/>
      <c r="B334" s="1" t="s">
        <v>100</v>
      </c>
      <c r="C334" s="202">
        <v>6.3</v>
      </c>
      <c r="D334" s="210"/>
      <c r="E334" s="203">
        <f>C334*D334</f>
        <v>0</v>
      </c>
      <c r="F334" s="10"/>
      <c r="G334" s="11" t="str">
        <f>IF(D334="","VNESI CENO NA ENOTO!","")</f>
        <v>VNESI CENO NA ENOTO!</v>
      </c>
    </row>
    <row r="335" spans="1:7">
      <c r="A335" s="1"/>
      <c r="B335" s="1"/>
      <c r="C335" s="202"/>
      <c r="D335" s="202"/>
      <c r="E335" s="203"/>
      <c r="F335" s="10"/>
      <c r="G335" s="11"/>
    </row>
    <row r="336" spans="1:7" ht="48">
      <c r="A336" s="1" t="s">
        <v>281</v>
      </c>
      <c r="B336" s="1" t="s">
        <v>282</v>
      </c>
      <c r="C336" s="202"/>
      <c r="D336" s="202"/>
      <c r="E336" s="3"/>
    </row>
    <row r="337" spans="1:7">
      <c r="A337" s="1"/>
      <c r="B337" s="1" t="s">
        <v>100</v>
      </c>
      <c r="C337" s="202">
        <v>6.2</v>
      </c>
      <c r="D337" s="210"/>
      <c r="E337" s="203">
        <f>C337*D337</f>
        <v>0</v>
      </c>
      <c r="F337" s="10"/>
      <c r="G337" s="11" t="str">
        <f>IF(D337="","VNESI CENO NA ENOTO!","")</f>
        <v>VNESI CENO NA ENOTO!</v>
      </c>
    </row>
    <row r="338" spans="1:7">
      <c r="A338" s="1" t="s">
        <v>10</v>
      </c>
      <c r="B338" s="1"/>
      <c r="C338" s="202"/>
      <c r="D338" s="202"/>
      <c r="E338" s="3"/>
    </row>
    <row r="339" spans="1:7" ht="48">
      <c r="A339" s="1" t="s">
        <v>283</v>
      </c>
      <c r="B339" s="1" t="s">
        <v>284</v>
      </c>
      <c r="C339" s="202"/>
      <c r="D339" s="202"/>
      <c r="E339" s="3"/>
    </row>
    <row r="340" spans="1:7">
      <c r="A340" s="1"/>
      <c r="B340" s="1" t="s">
        <v>64</v>
      </c>
      <c r="C340" s="202">
        <v>1</v>
      </c>
      <c r="D340" s="210"/>
      <c r="E340" s="203">
        <f>C340*D340</f>
        <v>0</v>
      </c>
      <c r="F340" s="10"/>
      <c r="G340" s="11" t="str">
        <f>IF(D340="","VNESI CENO NA ENOTO!","")</f>
        <v>VNESI CENO NA ENOTO!</v>
      </c>
    </row>
    <row r="341" spans="1:7">
      <c r="A341" s="1" t="s">
        <v>10</v>
      </c>
      <c r="B341" s="1"/>
      <c r="C341" s="202"/>
      <c r="D341" s="202"/>
      <c r="E341" s="3"/>
    </row>
    <row r="342" spans="1:7" ht="48">
      <c r="A342" s="1" t="s">
        <v>285</v>
      </c>
      <c r="B342" s="1" t="s">
        <v>286</v>
      </c>
      <c r="C342" s="202"/>
      <c r="D342" s="202"/>
      <c r="E342" s="3"/>
    </row>
    <row r="343" spans="1:7">
      <c r="A343" s="1"/>
      <c r="B343" s="1" t="s">
        <v>64</v>
      </c>
      <c r="C343" s="202">
        <v>1</v>
      </c>
      <c r="D343" s="210"/>
      <c r="E343" s="203">
        <f>C343*D343</f>
        <v>0</v>
      </c>
      <c r="F343" s="10"/>
      <c r="G343" s="11" t="str">
        <f>IF(D343="","VNESI CENO NA ENOTO!","")</f>
        <v>VNESI CENO NA ENOTO!</v>
      </c>
    </row>
    <row r="344" spans="1:7">
      <c r="A344" s="204" t="s">
        <v>10</v>
      </c>
      <c r="B344" s="204"/>
      <c r="C344" s="205"/>
      <c r="D344" s="205"/>
      <c r="E344" s="206"/>
    </row>
    <row r="345" spans="1:7" ht="27.6">
      <c r="A345" s="1"/>
      <c r="B345" s="142" t="s">
        <v>287</v>
      </c>
      <c r="C345" s="172"/>
      <c r="D345" s="172"/>
      <c r="E345" s="143">
        <f>SUM(E329:E344)</f>
        <v>0</v>
      </c>
      <c r="F345" s="207" t="s">
        <v>13</v>
      </c>
    </row>
    <row r="346" spans="1:7">
      <c r="A346" s="1"/>
      <c r="B346" s="2"/>
      <c r="C346" s="172"/>
      <c r="D346" s="172"/>
      <c r="E346" s="4"/>
    </row>
    <row r="347" spans="1:7" s="230" customFormat="1"/>
    <row r="348" spans="1:7" s="230" customFormat="1"/>
    <row r="349" spans="1:7">
      <c r="A349" s="1"/>
      <c r="B349" s="1"/>
      <c r="C349" s="202"/>
      <c r="D349" s="202"/>
      <c r="E349" s="3"/>
    </row>
    <row r="350" spans="1:7">
      <c r="A350" s="209"/>
      <c r="B350" s="142"/>
      <c r="C350" s="202"/>
      <c r="D350" s="202"/>
      <c r="E350" s="3"/>
    </row>
    <row r="351" spans="1:7">
      <c r="A351" s="1"/>
      <c r="B351" s="1"/>
      <c r="C351" s="202"/>
      <c r="D351" s="202"/>
      <c r="E351" s="3"/>
    </row>
    <row r="352" spans="1:7">
      <c r="A352" s="1"/>
      <c r="B352" s="2"/>
      <c r="C352" s="202"/>
      <c r="D352" s="202"/>
      <c r="E352" s="3"/>
    </row>
    <row r="353" spans="1:7">
      <c r="A353" s="1"/>
      <c r="B353" s="2"/>
      <c r="C353" s="202"/>
      <c r="D353" s="202"/>
      <c r="E353" s="3"/>
    </row>
    <row r="354" spans="1:7">
      <c r="A354" s="1"/>
      <c r="B354" s="1"/>
      <c r="C354" s="202"/>
      <c r="D354" s="202"/>
      <c r="E354" s="3"/>
    </row>
    <row r="355" spans="1:7">
      <c r="A355" s="1"/>
      <c r="B355" s="1"/>
      <c r="C355" s="202"/>
      <c r="D355" s="202"/>
      <c r="E355" s="3"/>
    </row>
    <row r="356" spans="1:7">
      <c r="A356" s="1"/>
      <c r="B356" s="1"/>
      <c r="C356" s="202"/>
      <c r="D356" s="202"/>
      <c r="E356" s="3"/>
    </row>
    <row r="357" spans="1:7">
      <c r="A357" s="1"/>
      <c r="B357" s="1"/>
      <c r="C357" s="202"/>
      <c r="D357" s="202"/>
      <c r="E357" s="3"/>
    </row>
    <row r="358" spans="1:7">
      <c r="A358" s="1"/>
      <c r="B358" s="1"/>
      <c r="C358" s="202"/>
      <c r="D358" s="202"/>
      <c r="E358" s="3"/>
    </row>
    <row r="359" spans="1:7">
      <c r="A359" s="1"/>
      <c r="B359" s="1"/>
      <c r="C359" s="202"/>
      <c r="D359" s="202"/>
      <c r="E359" s="3"/>
    </row>
    <row r="360" spans="1:7">
      <c r="A360" s="1"/>
      <c r="B360" s="1"/>
      <c r="C360" s="202"/>
      <c r="D360" s="202"/>
      <c r="E360" s="3"/>
    </row>
    <row r="361" spans="1:7" ht="54.75" customHeight="1">
      <c r="A361" s="1"/>
      <c r="B361" s="1"/>
      <c r="C361" s="202"/>
      <c r="D361" s="202"/>
      <c r="E361" s="3"/>
    </row>
    <row r="362" spans="1:7">
      <c r="A362" s="1"/>
      <c r="B362" s="1"/>
      <c r="C362" s="202"/>
      <c r="D362" s="202"/>
      <c r="E362" s="3"/>
    </row>
    <row r="363" spans="1:7">
      <c r="A363" s="1"/>
      <c r="B363" s="1"/>
      <c r="C363" s="202"/>
      <c r="D363" s="202"/>
      <c r="E363" s="3"/>
    </row>
    <row r="364" spans="1:7">
      <c r="A364" s="1"/>
      <c r="B364" s="1"/>
      <c r="C364" s="202"/>
      <c r="D364" s="210"/>
      <c r="E364" s="203"/>
      <c r="F364" s="10"/>
      <c r="G364" s="11"/>
    </row>
    <row r="365" spans="1:7">
      <c r="A365" s="1"/>
      <c r="B365" s="1"/>
      <c r="C365" s="202"/>
      <c r="D365" s="202"/>
      <c r="E365" s="3"/>
    </row>
    <row r="366" spans="1:7">
      <c r="A366" s="1"/>
      <c r="B366" s="1"/>
      <c r="C366" s="202"/>
      <c r="D366" s="202"/>
      <c r="E366" s="3"/>
    </row>
    <row r="367" spans="1:7">
      <c r="A367" s="1"/>
      <c r="B367" s="1"/>
      <c r="C367" s="202"/>
      <c r="D367" s="210"/>
      <c r="E367" s="203"/>
      <c r="F367" s="10"/>
      <c r="G367" s="11"/>
    </row>
    <row r="368" spans="1:7">
      <c r="A368" s="1"/>
      <c r="B368" s="1"/>
      <c r="C368" s="202"/>
      <c r="D368" s="202"/>
      <c r="E368" s="3"/>
    </row>
    <row r="369" spans="1:7">
      <c r="A369" s="1"/>
      <c r="B369" s="1"/>
      <c r="C369" s="202"/>
      <c r="D369" s="202"/>
      <c r="E369" s="3"/>
    </row>
    <row r="370" spans="1:7">
      <c r="A370" s="1"/>
      <c r="B370" s="1"/>
      <c r="C370" s="202"/>
      <c r="D370" s="210"/>
      <c r="E370" s="203"/>
      <c r="F370" s="10"/>
      <c r="G370" s="11"/>
    </row>
    <row r="371" spans="1:7">
      <c r="A371" s="1"/>
      <c r="B371" s="1"/>
      <c r="C371" s="202"/>
      <c r="D371" s="202"/>
      <c r="E371" s="3"/>
    </row>
    <row r="372" spans="1:7">
      <c r="A372" s="1"/>
      <c r="B372" s="1"/>
      <c r="C372" s="202"/>
      <c r="D372" s="202"/>
      <c r="E372" s="3"/>
    </row>
    <row r="373" spans="1:7">
      <c r="A373" s="1"/>
      <c r="B373" s="1"/>
      <c r="C373" s="202"/>
      <c r="D373" s="210"/>
      <c r="E373" s="203"/>
      <c r="F373" s="10"/>
      <c r="G373" s="11"/>
    </row>
    <row r="374" spans="1:7">
      <c r="A374" s="1"/>
      <c r="B374" s="1"/>
      <c r="C374" s="202"/>
      <c r="D374" s="202"/>
      <c r="E374" s="3"/>
    </row>
    <row r="375" spans="1:7">
      <c r="A375" s="1"/>
      <c r="B375" s="1"/>
      <c r="C375" s="202"/>
      <c r="D375" s="202"/>
      <c r="E375" s="3"/>
    </row>
    <row r="376" spans="1:7">
      <c r="A376" s="1"/>
      <c r="B376" s="1"/>
      <c r="C376" s="202"/>
      <c r="D376" s="210"/>
      <c r="E376" s="203"/>
      <c r="F376" s="10"/>
      <c r="G376" s="11"/>
    </row>
    <row r="377" spans="1:7">
      <c r="A377" s="1"/>
      <c r="B377" s="1"/>
      <c r="C377" s="202"/>
      <c r="D377" s="202"/>
      <c r="E377" s="3"/>
    </row>
    <row r="378" spans="1:7">
      <c r="A378" s="1"/>
      <c r="B378" s="1"/>
      <c r="C378" s="202"/>
      <c r="D378" s="202"/>
      <c r="E378" s="3"/>
    </row>
    <row r="379" spans="1:7">
      <c r="A379" s="1"/>
      <c r="B379" s="1"/>
      <c r="C379" s="202"/>
      <c r="D379" s="210"/>
      <c r="E379" s="203"/>
      <c r="F379" s="10"/>
      <c r="G379" s="11"/>
    </row>
    <row r="380" spans="1:7">
      <c r="A380" s="1"/>
      <c r="B380" s="1"/>
      <c r="C380" s="202"/>
      <c r="D380" s="202"/>
      <c r="E380" s="3"/>
    </row>
    <row r="381" spans="1:7">
      <c r="A381" s="1"/>
      <c r="B381" s="1"/>
      <c r="C381" s="202"/>
      <c r="D381" s="202"/>
      <c r="E381" s="3"/>
    </row>
    <row r="382" spans="1:7">
      <c r="A382" s="1"/>
      <c r="B382" s="1"/>
      <c r="C382" s="202"/>
      <c r="D382" s="210"/>
      <c r="E382" s="203"/>
      <c r="F382" s="10"/>
      <c r="G382" s="11"/>
    </row>
    <row r="383" spans="1:7">
      <c r="A383" s="1"/>
      <c r="B383" s="1"/>
      <c r="C383" s="202"/>
      <c r="D383" s="202"/>
      <c r="E383" s="3"/>
    </row>
    <row r="384" spans="1:7">
      <c r="A384" s="1"/>
      <c r="B384" s="1"/>
      <c r="C384" s="202"/>
      <c r="D384" s="202"/>
      <c r="E384" s="3"/>
    </row>
    <row r="385" spans="1:7">
      <c r="A385" s="1"/>
      <c r="B385" s="1"/>
      <c r="C385" s="202"/>
      <c r="D385" s="210"/>
      <c r="E385" s="203"/>
      <c r="F385" s="10"/>
      <c r="G385" s="11"/>
    </row>
    <row r="386" spans="1:7">
      <c r="A386" s="1"/>
      <c r="B386" s="1"/>
      <c r="C386" s="202"/>
      <c r="D386" s="202"/>
      <c r="E386" s="3"/>
    </row>
    <row r="387" spans="1:7">
      <c r="A387" s="1"/>
      <c r="B387" s="1"/>
      <c r="C387" s="202"/>
      <c r="D387" s="202"/>
      <c r="E387" s="3"/>
    </row>
    <row r="388" spans="1:7">
      <c r="A388" s="1"/>
      <c r="B388" s="1"/>
      <c r="C388" s="202"/>
      <c r="D388" s="210"/>
      <c r="E388" s="203"/>
      <c r="F388" s="10"/>
      <c r="G388" s="11"/>
    </row>
    <row r="389" spans="1:7">
      <c r="A389" s="1"/>
      <c r="B389" s="1"/>
      <c r="C389" s="202"/>
      <c r="D389" s="202"/>
      <c r="E389" s="3"/>
    </row>
    <row r="390" spans="1:7">
      <c r="A390" s="1"/>
      <c r="B390" s="1"/>
      <c r="C390" s="202"/>
      <c r="D390" s="202"/>
      <c r="E390" s="3"/>
    </row>
    <row r="391" spans="1:7">
      <c r="A391" s="1"/>
      <c r="B391" s="1"/>
      <c r="C391" s="202"/>
      <c r="D391" s="210"/>
      <c r="E391" s="203"/>
      <c r="F391" s="10"/>
      <c r="G391" s="11"/>
    </row>
    <row r="392" spans="1:7">
      <c r="A392" s="1"/>
      <c r="B392" s="1"/>
      <c r="C392" s="202"/>
      <c r="D392" s="202"/>
      <c r="E392" s="3"/>
    </row>
    <row r="393" spans="1:7">
      <c r="A393" s="1"/>
      <c r="B393" s="1"/>
      <c r="C393" s="202"/>
      <c r="D393" s="202"/>
      <c r="E393" s="3"/>
    </row>
    <row r="394" spans="1:7">
      <c r="A394" s="1"/>
      <c r="B394" s="1"/>
      <c r="C394" s="202"/>
      <c r="D394" s="210"/>
      <c r="E394" s="203"/>
      <c r="F394" s="10"/>
      <c r="G394" s="11"/>
    </row>
    <row r="395" spans="1:7">
      <c r="A395" s="1"/>
      <c r="B395" s="1"/>
      <c r="C395" s="202"/>
      <c r="D395" s="202"/>
      <c r="E395" s="3"/>
    </row>
    <row r="396" spans="1:7">
      <c r="A396" s="1"/>
      <c r="B396" s="1"/>
      <c r="C396" s="202"/>
      <c r="D396" s="202"/>
      <c r="E396" s="3"/>
    </row>
    <row r="397" spans="1:7">
      <c r="A397" s="1"/>
      <c r="B397" s="1"/>
      <c r="C397" s="202"/>
      <c r="D397" s="202"/>
      <c r="E397" s="3"/>
    </row>
    <row r="398" spans="1:7">
      <c r="A398" s="3"/>
      <c r="B398" s="1"/>
      <c r="C398" s="202"/>
      <c r="D398" s="202"/>
      <c r="E398" s="3"/>
    </row>
    <row r="399" spans="1:7">
      <c r="A399" s="3"/>
      <c r="B399" s="1"/>
      <c r="C399" s="202"/>
      <c r="D399" s="210"/>
      <c r="E399" s="203"/>
      <c r="F399" s="10"/>
      <c r="G399" s="11"/>
    </row>
    <row r="400" spans="1:7">
      <c r="A400" s="3"/>
      <c r="B400" s="1"/>
      <c r="C400" s="202"/>
      <c r="D400" s="202"/>
      <c r="E400" s="3"/>
    </row>
    <row r="401" spans="1:7">
      <c r="A401" s="1"/>
      <c r="B401" s="1"/>
      <c r="C401" s="202"/>
      <c r="D401" s="210"/>
      <c r="E401" s="203"/>
      <c r="F401" s="10"/>
      <c r="G401" s="11"/>
    </row>
    <row r="402" spans="1:7">
      <c r="A402" s="1"/>
      <c r="B402" s="1"/>
      <c r="C402" s="202"/>
      <c r="D402" s="202"/>
      <c r="E402" s="3"/>
    </row>
    <row r="403" spans="1:7">
      <c r="A403" s="1"/>
      <c r="B403" s="1"/>
      <c r="C403" s="202"/>
      <c r="D403" s="202"/>
      <c r="E403" s="3"/>
    </row>
    <row r="404" spans="1:7">
      <c r="A404" s="1"/>
      <c r="B404" s="1"/>
      <c r="C404" s="202"/>
      <c r="D404" s="210"/>
      <c r="E404" s="203"/>
      <c r="F404" s="10"/>
      <c r="G404" s="11"/>
    </row>
    <row r="405" spans="1:7">
      <c r="A405" s="1"/>
      <c r="B405" s="1"/>
      <c r="C405" s="202"/>
      <c r="D405" s="202"/>
      <c r="E405" s="3"/>
    </row>
    <row r="406" spans="1:7">
      <c r="A406" s="1"/>
      <c r="B406" s="1"/>
      <c r="C406" s="202"/>
      <c r="D406" s="202"/>
      <c r="E406" s="3"/>
    </row>
    <row r="407" spans="1:7">
      <c r="A407" s="1"/>
      <c r="B407" s="1"/>
      <c r="C407" s="202"/>
      <c r="D407" s="210"/>
      <c r="E407" s="203"/>
      <c r="F407" s="10"/>
      <c r="G407" s="11"/>
    </row>
    <row r="408" spans="1:7">
      <c r="A408" s="1"/>
      <c r="B408" s="1"/>
      <c r="C408" s="202"/>
      <c r="D408" s="202"/>
      <c r="E408" s="3"/>
    </row>
    <row r="409" spans="1:7">
      <c r="A409" s="1"/>
      <c r="B409" s="1"/>
      <c r="C409" s="202"/>
      <c r="D409" s="202"/>
      <c r="E409" s="3"/>
    </row>
    <row r="410" spans="1:7">
      <c r="A410" s="1"/>
      <c r="B410" s="1"/>
      <c r="C410" s="202"/>
      <c r="D410" s="210"/>
      <c r="E410" s="203"/>
      <c r="F410" s="10"/>
      <c r="G410" s="11"/>
    </row>
    <row r="411" spans="1:7">
      <c r="A411" s="1"/>
      <c r="B411" s="1"/>
      <c r="C411" s="202"/>
      <c r="D411" s="202"/>
      <c r="E411" s="3"/>
    </row>
    <row r="412" spans="1:7">
      <c r="A412" s="1"/>
      <c r="B412" s="1"/>
      <c r="C412" s="202"/>
      <c r="D412" s="202"/>
      <c r="E412" s="3"/>
    </row>
    <row r="413" spans="1:7">
      <c r="A413" s="1"/>
      <c r="B413" s="1"/>
      <c r="C413" s="202"/>
      <c r="D413" s="210"/>
      <c r="E413" s="203"/>
      <c r="F413" s="10"/>
      <c r="G413" s="11"/>
    </row>
    <row r="414" spans="1:7">
      <c r="A414" s="1"/>
      <c r="B414" s="1"/>
      <c r="C414" s="202"/>
      <c r="D414" s="202"/>
      <c r="E414" s="3"/>
    </row>
    <row r="415" spans="1:7">
      <c r="A415" s="1"/>
      <c r="B415" s="1"/>
      <c r="C415" s="202"/>
      <c r="D415" s="202"/>
      <c r="E415" s="3"/>
    </row>
    <row r="416" spans="1:7">
      <c r="A416" s="1"/>
      <c r="B416" s="1"/>
      <c r="C416" s="202"/>
      <c r="D416" s="210"/>
      <c r="E416" s="203"/>
      <c r="F416" s="10"/>
      <c r="G416" s="11"/>
    </row>
    <row r="417" spans="1:7">
      <c r="A417" s="1"/>
      <c r="B417" s="1"/>
      <c r="C417" s="202"/>
      <c r="D417" s="202"/>
      <c r="E417" s="3"/>
    </row>
    <row r="418" spans="1:7">
      <c r="A418" s="1"/>
      <c r="B418" s="1"/>
      <c r="C418" s="202"/>
      <c r="D418" s="202"/>
      <c r="E418" s="3"/>
    </row>
    <row r="419" spans="1:7">
      <c r="A419" s="1"/>
      <c r="B419" s="1"/>
      <c r="C419" s="202"/>
      <c r="D419" s="210"/>
      <c r="E419" s="203"/>
      <c r="F419" s="10"/>
      <c r="G419" s="11"/>
    </row>
    <row r="420" spans="1:7">
      <c r="A420" s="1"/>
      <c r="B420" s="1"/>
      <c r="C420" s="202"/>
      <c r="D420" s="202"/>
      <c r="E420" s="3"/>
    </row>
    <row r="421" spans="1:7">
      <c r="A421" s="1"/>
      <c r="B421" s="1"/>
      <c r="C421" s="202"/>
      <c r="D421" s="202"/>
      <c r="E421" s="3"/>
    </row>
    <row r="422" spans="1:7">
      <c r="A422" s="1"/>
      <c r="B422" s="1"/>
      <c r="C422" s="202"/>
      <c r="D422" s="210"/>
      <c r="E422" s="203"/>
      <c r="F422" s="10"/>
      <c r="G422" s="11"/>
    </row>
    <row r="423" spans="1:7">
      <c r="A423" s="1"/>
      <c r="B423" s="1"/>
      <c r="C423" s="202"/>
      <c r="D423" s="202"/>
      <c r="E423" s="3"/>
    </row>
    <row r="424" spans="1:7">
      <c r="A424" s="1"/>
      <c r="B424" s="1"/>
      <c r="C424" s="202"/>
      <c r="D424" s="202"/>
      <c r="E424" s="3"/>
    </row>
    <row r="425" spans="1:7">
      <c r="A425" s="1"/>
      <c r="B425" s="1"/>
      <c r="C425" s="202"/>
      <c r="D425" s="210"/>
      <c r="E425" s="203"/>
      <c r="F425" s="10"/>
      <c r="G425" s="11"/>
    </row>
    <row r="426" spans="1:7">
      <c r="A426" s="1"/>
      <c r="B426" s="1"/>
      <c r="C426" s="202"/>
      <c r="D426" s="202"/>
      <c r="E426" s="3"/>
    </row>
    <row r="427" spans="1:7">
      <c r="A427" s="1"/>
      <c r="B427" s="1"/>
      <c r="C427" s="202"/>
      <c r="D427" s="202"/>
      <c r="E427" s="3"/>
    </row>
    <row r="428" spans="1:7">
      <c r="A428" s="1"/>
      <c r="B428" s="1"/>
      <c r="C428" s="202"/>
      <c r="D428" s="210"/>
      <c r="E428" s="203"/>
      <c r="F428" s="10"/>
      <c r="G428" s="11"/>
    </row>
    <row r="429" spans="1:7">
      <c r="A429" s="1"/>
      <c r="B429" s="1"/>
      <c r="C429" s="202"/>
      <c r="D429" s="202"/>
      <c r="E429" s="3"/>
    </row>
    <row r="430" spans="1:7">
      <c r="A430" s="1"/>
      <c r="B430" s="1"/>
      <c r="C430" s="202"/>
      <c r="D430" s="202"/>
      <c r="E430" s="3"/>
    </row>
    <row r="431" spans="1:7">
      <c r="A431" s="1"/>
      <c r="B431" s="1"/>
      <c r="C431" s="202"/>
      <c r="D431" s="210"/>
      <c r="E431" s="203"/>
      <c r="F431" s="10"/>
      <c r="G431" s="11"/>
    </row>
    <row r="432" spans="1:7">
      <c r="A432" s="1"/>
      <c r="B432" s="1"/>
      <c r="C432" s="202"/>
      <c r="D432" s="202"/>
      <c r="E432" s="3"/>
    </row>
    <row r="433" spans="1:7">
      <c r="A433" s="1"/>
      <c r="B433" s="142"/>
      <c r="C433" s="172"/>
      <c r="D433" s="172"/>
      <c r="E433" s="143"/>
      <c r="F433" s="207"/>
    </row>
    <row r="434" spans="1:7">
      <c r="A434" s="1"/>
      <c r="B434" s="142"/>
      <c r="C434" s="172"/>
      <c r="D434" s="172"/>
      <c r="E434" s="143"/>
      <c r="F434" s="207"/>
    </row>
    <row r="435" spans="1:7">
      <c r="A435" s="1"/>
      <c r="B435" s="1"/>
      <c r="C435" s="202"/>
      <c r="D435" s="202"/>
      <c r="E435" s="3"/>
    </row>
    <row r="436" spans="1:7">
      <c r="A436" s="209"/>
      <c r="B436" s="142"/>
      <c r="C436" s="202"/>
      <c r="D436" s="202"/>
      <c r="E436" s="3"/>
    </row>
    <row r="437" spans="1:7">
      <c r="A437" s="1"/>
      <c r="B437" s="1"/>
      <c r="C437" s="202"/>
      <c r="D437" s="202"/>
      <c r="E437" s="3"/>
    </row>
    <row r="438" spans="1:7">
      <c r="A438" s="1"/>
      <c r="B438" s="1"/>
      <c r="C438" s="202"/>
      <c r="D438" s="202"/>
      <c r="E438" s="3"/>
    </row>
    <row r="439" spans="1:7">
      <c r="A439" s="1"/>
      <c r="B439" s="1"/>
      <c r="C439" s="202"/>
      <c r="D439" s="210"/>
      <c r="E439" s="203"/>
      <c r="F439" s="10"/>
      <c r="G439" s="11"/>
    </row>
    <row r="440" spans="1:7">
      <c r="A440" s="1"/>
      <c r="B440" s="1"/>
      <c r="C440" s="202"/>
      <c r="D440" s="202"/>
      <c r="E440" s="3"/>
    </row>
    <row r="441" spans="1:7">
      <c r="A441" s="1"/>
      <c r="B441" s="1"/>
      <c r="C441" s="202"/>
      <c r="D441" s="202"/>
      <c r="E441" s="3"/>
    </row>
    <row r="442" spans="1:7">
      <c r="A442" s="1"/>
      <c r="B442" s="1"/>
      <c r="C442" s="202"/>
      <c r="D442" s="210"/>
      <c r="E442" s="203"/>
      <c r="F442" s="10"/>
      <c r="G442" s="11"/>
    </row>
    <row r="443" spans="1:7">
      <c r="A443" s="1"/>
      <c r="B443" s="1"/>
      <c r="C443" s="202"/>
      <c r="D443" s="202"/>
      <c r="E443" s="3"/>
    </row>
    <row r="444" spans="1:7">
      <c r="A444" s="1"/>
      <c r="B444" s="1"/>
      <c r="C444" s="202"/>
      <c r="D444" s="202"/>
      <c r="E444" s="3"/>
    </row>
    <row r="445" spans="1:7">
      <c r="A445" s="1"/>
      <c r="B445" s="1"/>
      <c r="C445" s="202"/>
      <c r="D445" s="210"/>
      <c r="E445" s="203"/>
      <c r="F445" s="10"/>
      <c r="G445" s="11"/>
    </row>
    <row r="446" spans="1:7">
      <c r="A446" s="1"/>
      <c r="B446" s="1"/>
      <c r="C446" s="202"/>
      <c r="D446" s="202"/>
      <c r="E446" s="3"/>
    </row>
    <row r="447" spans="1:7">
      <c r="A447" s="1"/>
      <c r="B447" s="1"/>
      <c r="C447" s="202"/>
      <c r="D447" s="202"/>
      <c r="E447" s="3"/>
    </row>
    <row r="448" spans="1:7">
      <c r="A448" s="1"/>
      <c r="B448" s="1"/>
      <c r="C448" s="202"/>
      <c r="D448" s="210"/>
      <c r="E448" s="203"/>
      <c r="F448" s="10"/>
      <c r="G448" s="11"/>
    </row>
    <row r="449" spans="1:7">
      <c r="A449" s="1"/>
      <c r="B449" s="1"/>
      <c r="C449" s="202"/>
      <c r="D449" s="202"/>
      <c r="E449" s="3"/>
    </row>
    <row r="450" spans="1:7">
      <c r="A450" s="1"/>
      <c r="B450" s="1"/>
      <c r="C450" s="202"/>
      <c r="D450" s="202"/>
      <c r="E450" s="3"/>
    </row>
    <row r="451" spans="1:7">
      <c r="A451" s="1"/>
      <c r="B451" s="1"/>
      <c r="C451" s="202"/>
      <c r="D451" s="210"/>
      <c r="E451" s="203"/>
      <c r="F451" s="10"/>
      <c r="G451" s="11"/>
    </row>
    <row r="452" spans="1:7">
      <c r="A452" s="1"/>
      <c r="B452" s="1"/>
      <c r="C452" s="202"/>
      <c r="D452" s="202"/>
      <c r="E452" s="3"/>
    </row>
    <row r="453" spans="1:7">
      <c r="A453" s="1"/>
      <c r="B453" s="1"/>
      <c r="C453" s="202"/>
      <c r="D453" s="202"/>
      <c r="E453" s="3"/>
    </row>
    <row r="454" spans="1:7">
      <c r="A454" s="1"/>
      <c r="B454" s="1"/>
      <c r="C454" s="202"/>
      <c r="D454" s="210"/>
      <c r="E454" s="203"/>
      <c r="F454" s="10"/>
      <c r="G454" s="11"/>
    </row>
    <row r="455" spans="1:7">
      <c r="A455" s="1"/>
      <c r="B455" s="1"/>
      <c r="C455" s="202"/>
      <c r="D455" s="202"/>
      <c r="E455" s="3"/>
    </row>
    <row r="456" spans="1:7">
      <c r="A456" s="1"/>
      <c r="B456" s="1"/>
      <c r="C456" s="202"/>
      <c r="D456" s="202"/>
      <c r="E456" s="3"/>
    </row>
    <row r="457" spans="1:7">
      <c r="A457" s="1"/>
      <c r="B457" s="1"/>
      <c r="C457" s="202"/>
      <c r="D457" s="210"/>
      <c r="E457" s="203"/>
      <c r="F457" s="10"/>
      <c r="G457" s="11"/>
    </row>
    <row r="458" spans="1:7">
      <c r="A458" s="1"/>
      <c r="B458" s="1"/>
      <c r="C458" s="202"/>
      <c r="D458" s="202"/>
      <c r="E458" s="3"/>
    </row>
    <row r="459" spans="1:7">
      <c r="A459" s="1"/>
      <c r="B459" s="1"/>
      <c r="C459" s="202"/>
      <c r="D459" s="202"/>
      <c r="E459" s="3"/>
    </row>
    <row r="460" spans="1:7">
      <c r="A460" s="1"/>
      <c r="B460" s="1"/>
      <c r="C460" s="202"/>
      <c r="D460" s="210"/>
      <c r="E460" s="203"/>
      <c r="F460" s="10"/>
      <c r="G460" s="11"/>
    </row>
    <row r="461" spans="1:7">
      <c r="A461" s="1"/>
      <c r="B461" s="1"/>
      <c r="C461" s="202"/>
      <c r="D461" s="202"/>
      <c r="E461" s="3"/>
    </row>
    <row r="462" spans="1:7">
      <c r="A462" s="1"/>
      <c r="B462" s="1"/>
      <c r="C462" s="202"/>
      <c r="D462" s="202"/>
      <c r="E462" s="3"/>
    </row>
    <row r="463" spans="1:7">
      <c r="A463" s="1"/>
      <c r="B463" s="1"/>
      <c r="C463" s="202"/>
      <c r="D463" s="210"/>
      <c r="E463" s="203"/>
      <c r="F463" s="10"/>
      <c r="G463" s="11"/>
    </row>
    <row r="464" spans="1:7">
      <c r="A464" s="1"/>
      <c r="B464" s="1"/>
      <c r="C464" s="202"/>
      <c r="D464" s="202"/>
      <c r="E464" s="3"/>
    </row>
    <row r="465" spans="1:7">
      <c r="A465" s="1"/>
      <c r="B465" s="1"/>
      <c r="C465" s="202"/>
      <c r="D465" s="202"/>
      <c r="E465" s="3"/>
    </row>
    <row r="466" spans="1:7">
      <c r="A466" s="1"/>
      <c r="B466" s="1"/>
      <c r="C466" s="202"/>
      <c r="D466" s="210"/>
      <c r="E466" s="203"/>
      <c r="F466" s="10"/>
      <c r="G466" s="11"/>
    </row>
    <row r="467" spans="1:7">
      <c r="A467" s="1"/>
      <c r="B467" s="1"/>
      <c r="C467" s="202"/>
      <c r="D467" s="202"/>
      <c r="E467" s="3"/>
    </row>
    <row r="468" spans="1:7">
      <c r="A468" s="1"/>
      <c r="B468" s="1"/>
      <c r="C468" s="202"/>
      <c r="D468" s="202"/>
      <c r="E468" s="3"/>
    </row>
    <row r="469" spans="1:7">
      <c r="A469" s="1"/>
      <c r="B469" s="1"/>
      <c r="C469" s="202"/>
      <c r="D469" s="210"/>
      <c r="E469" s="203"/>
      <c r="F469" s="10"/>
      <c r="G469" s="11"/>
    </row>
    <row r="470" spans="1:7">
      <c r="A470" s="1"/>
      <c r="B470" s="1"/>
      <c r="C470" s="202"/>
      <c r="D470" s="202"/>
      <c r="E470" s="3"/>
    </row>
    <row r="471" spans="1:7">
      <c r="A471" s="1"/>
      <c r="B471" s="1"/>
      <c r="C471" s="202"/>
      <c r="D471" s="202"/>
      <c r="E471" s="3"/>
    </row>
    <row r="472" spans="1:7">
      <c r="A472" s="1"/>
      <c r="B472" s="1"/>
      <c r="C472" s="202"/>
      <c r="D472" s="210"/>
      <c r="E472" s="203"/>
      <c r="F472" s="10"/>
      <c r="G472" s="11"/>
    </row>
    <row r="473" spans="1:7">
      <c r="A473" s="1"/>
      <c r="B473" s="1"/>
      <c r="C473" s="202"/>
      <c r="D473" s="202"/>
      <c r="E473" s="3"/>
    </row>
    <row r="474" spans="1:7">
      <c r="A474" s="1"/>
      <c r="B474" s="1"/>
      <c r="C474" s="202"/>
      <c r="D474" s="202"/>
      <c r="E474" s="3"/>
    </row>
    <row r="475" spans="1:7">
      <c r="A475" s="1"/>
      <c r="B475" s="1"/>
      <c r="C475" s="202"/>
      <c r="D475" s="210"/>
      <c r="E475" s="203"/>
      <c r="F475" s="10"/>
      <c r="G475" s="11"/>
    </row>
    <row r="476" spans="1:7">
      <c r="A476" s="1"/>
      <c r="B476" s="1"/>
      <c r="C476" s="202"/>
      <c r="D476" s="202"/>
      <c r="E476" s="3"/>
    </row>
    <row r="477" spans="1:7">
      <c r="A477" s="1"/>
      <c r="B477" s="1"/>
      <c r="C477" s="202"/>
      <c r="D477" s="202"/>
      <c r="E477" s="3"/>
    </row>
    <row r="478" spans="1:7">
      <c r="A478" s="1"/>
      <c r="B478" s="1"/>
      <c r="C478" s="202"/>
      <c r="D478" s="210"/>
      <c r="E478" s="203"/>
      <c r="F478" s="10"/>
      <c r="G478" s="11"/>
    </row>
    <row r="479" spans="1:7">
      <c r="A479" s="1"/>
      <c r="B479" s="1"/>
      <c r="C479" s="202"/>
      <c r="D479" s="202"/>
      <c r="E479" s="3"/>
    </row>
    <row r="480" spans="1:7">
      <c r="A480" s="1"/>
      <c r="B480" s="1"/>
      <c r="C480" s="202"/>
      <c r="D480" s="202"/>
      <c r="E480" s="3"/>
    </row>
    <row r="481" spans="1:7">
      <c r="A481" s="1"/>
      <c r="B481" s="1"/>
      <c r="C481" s="202"/>
      <c r="D481" s="210"/>
      <c r="E481" s="203"/>
      <c r="F481" s="10"/>
      <c r="G481" s="11"/>
    </row>
    <row r="482" spans="1:7">
      <c r="A482" s="1"/>
      <c r="B482" s="1"/>
      <c r="C482" s="202"/>
      <c r="D482" s="202"/>
      <c r="E482" s="3"/>
    </row>
    <row r="483" spans="1:7">
      <c r="A483" s="1"/>
      <c r="B483" s="1"/>
      <c r="C483" s="202"/>
      <c r="D483" s="202"/>
      <c r="E483" s="3"/>
    </row>
    <row r="484" spans="1:7">
      <c r="A484" s="1"/>
      <c r="B484" s="1"/>
      <c r="C484" s="202"/>
      <c r="D484" s="210"/>
      <c r="E484" s="203"/>
      <c r="F484" s="10"/>
      <c r="G484" s="11"/>
    </row>
    <row r="485" spans="1:7">
      <c r="A485" s="1"/>
      <c r="B485" s="1"/>
      <c r="C485" s="202"/>
      <c r="D485" s="202"/>
      <c r="E485" s="3"/>
    </row>
    <row r="486" spans="1:7">
      <c r="A486" s="1"/>
      <c r="B486" s="1"/>
      <c r="C486" s="202"/>
      <c r="D486" s="202"/>
      <c r="E486" s="3"/>
    </row>
    <row r="487" spans="1:7">
      <c r="A487" s="1"/>
      <c r="B487" s="1"/>
      <c r="C487" s="202"/>
      <c r="D487" s="210"/>
      <c r="E487" s="203"/>
      <c r="F487" s="10"/>
      <c r="G487" s="11"/>
    </row>
    <row r="488" spans="1:7">
      <c r="A488" s="1"/>
      <c r="B488" s="1"/>
      <c r="C488" s="202"/>
      <c r="D488" s="202"/>
      <c r="E488" s="3"/>
    </row>
    <row r="489" spans="1:7">
      <c r="A489" s="1"/>
      <c r="B489" s="1"/>
      <c r="C489" s="202"/>
      <c r="D489" s="202"/>
      <c r="E489" s="3"/>
    </row>
    <row r="490" spans="1:7">
      <c r="A490" s="1"/>
      <c r="B490" s="1"/>
      <c r="C490" s="202"/>
      <c r="D490" s="210"/>
      <c r="E490" s="203"/>
      <c r="F490" s="10"/>
      <c r="G490" s="11"/>
    </row>
    <row r="491" spans="1:7">
      <c r="A491" s="1"/>
      <c r="B491" s="1"/>
      <c r="C491" s="202"/>
      <c r="D491" s="202"/>
      <c r="E491" s="3"/>
    </row>
    <row r="492" spans="1:7">
      <c r="A492" s="1"/>
      <c r="B492" s="1"/>
      <c r="C492" s="202"/>
      <c r="D492" s="202"/>
      <c r="E492" s="3"/>
    </row>
    <row r="493" spans="1:7">
      <c r="A493" s="1"/>
      <c r="B493" s="1"/>
      <c r="C493" s="202"/>
      <c r="D493" s="202"/>
      <c r="E493" s="3"/>
    </row>
    <row r="494" spans="1:7">
      <c r="A494" s="3"/>
      <c r="B494" s="1"/>
      <c r="C494" s="202"/>
      <c r="D494" s="202"/>
      <c r="E494" s="3"/>
    </row>
    <row r="495" spans="1:7">
      <c r="A495" s="3"/>
      <c r="B495" s="1"/>
      <c r="C495" s="202"/>
      <c r="D495" s="210"/>
      <c r="E495" s="203"/>
      <c r="F495" s="10"/>
      <c r="G495" s="11"/>
    </row>
    <row r="496" spans="1:7">
      <c r="A496" s="3"/>
      <c r="B496" s="1"/>
      <c r="C496" s="202"/>
      <c r="D496" s="202"/>
      <c r="E496" s="3"/>
    </row>
    <row r="497" spans="1:7">
      <c r="A497" s="3"/>
      <c r="B497" s="1"/>
      <c r="C497" s="202"/>
      <c r="D497" s="202"/>
      <c r="E497" s="3"/>
    </row>
    <row r="498" spans="1:7">
      <c r="A498" s="1"/>
      <c r="B498" s="1"/>
      <c r="C498" s="202"/>
      <c r="D498" s="210"/>
      <c r="E498" s="203"/>
      <c r="F498" s="10"/>
      <c r="G498" s="11"/>
    </row>
    <row r="499" spans="1:7">
      <c r="A499" s="1"/>
      <c r="B499" s="1"/>
      <c r="C499" s="202"/>
      <c r="D499" s="202"/>
      <c r="E499" s="3"/>
    </row>
    <row r="500" spans="1:7">
      <c r="A500" s="1"/>
      <c r="B500" s="1"/>
      <c r="C500" s="202"/>
      <c r="D500" s="202"/>
      <c r="E500" s="3"/>
    </row>
    <row r="501" spans="1:7">
      <c r="A501" s="1"/>
      <c r="B501" s="1"/>
      <c r="C501" s="202"/>
      <c r="D501" s="210"/>
      <c r="E501" s="203"/>
      <c r="F501" s="10"/>
      <c r="G501" s="11"/>
    </row>
    <row r="502" spans="1:7">
      <c r="A502" s="1"/>
      <c r="B502" s="1"/>
      <c r="C502" s="202"/>
      <c r="D502" s="202"/>
      <c r="E502" s="3"/>
    </row>
    <row r="503" spans="1:7" ht="28.5" customHeight="1">
      <c r="A503" s="1"/>
      <c r="B503" s="142"/>
      <c r="C503" s="172"/>
      <c r="D503" s="172"/>
      <c r="E503" s="143"/>
      <c r="F503" s="207"/>
    </row>
    <row r="504" spans="1:7">
      <c r="A504" s="1"/>
      <c r="B504" s="1"/>
      <c r="C504" s="202"/>
      <c r="D504" s="202"/>
      <c r="E504" s="3"/>
    </row>
    <row r="505" spans="1:7">
      <c r="A505" s="1"/>
      <c r="B505" s="1"/>
      <c r="C505" s="202"/>
      <c r="D505" s="202"/>
      <c r="E505" s="3"/>
    </row>
    <row r="506" spans="1:7">
      <c r="A506" s="209"/>
      <c r="B506" s="142"/>
      <c r="C506" s="202"/>
      <c r="D506" s="202"/>
      <c r="E506" s="3"/>
    </row>
    <row r="507" spans="1:7">
      <c r="A507" s="1"/>
      <c r="B507" s="1"/>
      <c r="C507" s="202"/>
      <c r="D507" s="202"/>
      <c r="E507" s="3"/>
    </row>
    <row r="508" spans="1:7">
      <c r="A508" s="1"/>
      <c r="B508" s="2"/>
      <c r="C508" s="202"/>
      <c r="D508" s="202"/>
      <c r="E508" s="3"/>
    </row>
    <row r="509" spans="1:7">
      <c r="A509" s="1"/>
      <c r="B509" s="1"/>
      <c r="C509" s="202"/>
      <c r="D509" s="202"/>
      <c r="E509" s="3"/>
    </row>
    <row r="510" spans="1:7">
      <c r="A510" s="1"/>
      <c r="B510" s="1"/>
      <c r="C510" s="202"/>
      <c r="D510" s="202"/>
      <c r="E510" s="3"/>
    </row>
    <row r="511" spans="1:7">
      <c r="A511" s="1"/>
      <c r="B511" s="1"/>
      <c r="C511" s="202"/>
      <c r="D511" s="210"/>
      <c r="E511" s="203"/>
      <c r="F511" s="10"/>
      <c r="G511" s="11"/>
    </row>
    <row r="512" spans="1:7">
      <c r="A512" s="1"/>
      <c r="B512" s="1"/>
      <c r="C512" s="202"/>
      <c r="D512" s="202"/>
      <c r="E512" s="3"/>
    </row>
    <row r="513" spans="1:7">
      <c r="A513" s="1"/>
      <c r="B513" s="1"/>
      <c r="C513" s="202"/>
      <c r="D513" s="202"/>
      <c r="E513" s="3"/>
    </row>
    <row r="514" spans="1:7">
      <c r="A514" s="1"/>
      <c r="B514" s="1"/>
      <c r="C514" s="202"/>
      <c r="D514" s="210"/>
      <c r="E514" s="203"/>
      <c r="F514" s="10"/>
      <c r="G514" s="11"/>
    </row>
    <row r="515" spans="1:7">
      <c r="A515" s="1"/>
      <c r="B515" s="1"/>
      <c r="C515" s="202"/>
      <c r="D515" s="202"/>
      <c r="E515" s="3"/>
    </row>
    <row r="516" spans="1:7">
      <c r="A516" s="1"/>
      <c r="B516" s="142"/>
      <c r="C516" s="172"/>
      <c r="D516" s="172"/>
      <c r="E516" s="143"/>
      <c r="F516" s="207"/>
    </row>
    <row r="517" spans="1:7">
      <c r="A517" s="1"/>
      <c r="B517" s="1"/>
      <c r="C517" s="202"/>
      <c r="D517" s="202"/>
      <c r="E517" s="3"/>
    </row>
    <row r="518" spans="1:7">
      <c r="A518" s="1"/>
      <c r="B518" s="1"/>
      <c r="C518" s="202"/>
      <c r="D518" s="202"/>
      <c r="E518" s="3"/>
    </row>
    <row r="519" spans="1:7" ht="15.75" customHeight="1">
      <c r="A519" s="209"/>
      <c r="B519" s="142"/>
      <c r="C519" s="202"/>
      <c r="D519" s="202"/>
      <c r="E519" s="3"/>
    </row>
    <row r="520" spans="1:7" ht="15.75" customHeight="1">
      <c r="A520" s="209"/>
      <c r="B520" s="142"/>
      <c r="C520" s="202"/>
      <c r="D520" s="202"/>
      <c r="E520" s="3"/>
    </row>
    <row r="521" spans="1:7">
      <c r="A521" s="209"/>
      <c r="B521" s="2"/>
      <c r="C521" s="202"/>
      <c r="D521" s="202"/>
      <c r="E521" s="3"/>
    </row>
    <row r="522" spans="1:7">
      <c r="A522" s="1"/>
      <c r="B522" s="1"/>
      <c r="C522" s="202"/>
      <c r="D522" s="202"/>
      <c r="E522" s="3"/>
    </row>
    <row r="523" spans="1:7">
      <c r="A523" s="1"/>
      <c r="B523" s="1"/>
      <c r="C523" s="202"/>
      <c r="D523" s="202"/>
      <c r="E523" s="3"/>
    </row>
    <row r="524" spans="1:7">
      <c r="A524" s="1"/>
      <c r="B524" s="1"/>
      <c r="C524" s="202"/>
      <c r="D524" s="210"/>
      <c r="E524" s="203"/>
      <c r="F524" s="10"/>
      <c r="G524" s="11"/>
    </row>
    <row r="525" spans="1:7">
      <c r="A525" s="1"/>
      <c r="B525" s="1"/>
      <c r="C525" s="202"/>
      <c r="D525" s="202"/>
      <c r="E525" s="3"/>
    </row>
    <row r="526" spans="1:7">
      <c r="A526" s="1"/>
      <c r="B526" s="1"/>
      <c r="C526" s="202"/>
      <c r="D526" s="202"/>
      <c r="E526" s="3"/>
    </row>
    <row r="527" spans="1:7">
      <c r="A527" s="1"/>
      <c r="B527" s="1"/>
      <c r="C527" s="202"/>
      <c r="D527" s="210"/>
      <c r="E527" s="203"/>
      <c r="F527" s="10"/>
      <c r="G527" s="11"/>
    </row>
    <row r="528" spans="1:7">
      <c r="A528" s="1"/>
      <c r="B528" s="1"/>
      <c r="C528" s="202"/>
      <c r="D528" s="202"/>
      <c r="E528" s="3"/>
    </row>
    <row r="529" spans="1:7">
      <c r="A529" s="1"/>
      <c r="B529" s="142"/>
      <c r="C529" s="172"/>
      <c r="D529" s="172"/>
      <c r="E529" s="143"/>
      <c r="F529" s="207"/>
    </row>
    <row r="530" spans="1:7">
      <c r="A530" s="1"/>
      <c r="B530" s="1"/>
      <c r="C530" s="202"/>
      <c r="D530" s="202"/>
      <c r="E530" s="3"/>
    </row>
    <row r="531" spans="1:7">
      <c r="A531" s="1"/>
      <c r="B531" s="1"/>
      <c r="C531" s="202"/>
      <c r="D531" s="202"/>
      <c r="E531" s="3"/>
    </row>
    <row r="532" spans="1:7">
      <c r="A532" s="209"/>
      <c r="B532" s="142"/>
      <c r="C532" s="202"/>
      <c r="D532" s="202"/>
      <c r="E532" s="3"/>
    </row>
    <row r="533" spans="1:7">
      <c r="A533" s="1"/>
      <c r="B533" s="1"/>
      <c r="C533" s="202"/>
      <c r="D533" s="202"/>
      <c r="E533" s="3"/>
    </row>
    <row r="534" spans="1:7">
      <c r="A534" s="1"/>
      <c r="B534" s="1"/>
      <c r="C534" s="202"/>
      <c r="D534" s="202"/>
      <c r="E534" s="3"/>
    </row>
    <row r="535" spans="1:7">
      <c r="A535" s="1"/>
      <c r="B535" s="1"/>
      <c r="C535" s="202"/>
      <c r="D535" s="210"/>
      <c r="E535" s="203"/>
      <c r="F535" s="10"/>
      <c r="G535" s="11"/>
    </row>
    <row r="536" spans="1:7">
      <c r="A536" s="1"/>
      <c r="B536" s="1"/>
      <c r="C536" s="202"/>
      <c r="D536" s="202"/>
      <c r="E536" s="3"/>
    </row>
    <row r="537" spans="1:7">
      <c r="A537" s="1"/>
      <c r="B537" s="1"/>
      <c r="C537" s="202"/>
      <c r="D537" s="202"/>
      <c r="E537" s="3"/>
    </row>
    <row r="538" spans="1:7">
      <c r="A538" s="1"/>
      <c r="B538" s="1"/>
      <c r="C538" s="202"/>
      <c r="D538" s="210"/>
      <c r="E538" s="203"/>
      <c r="F538" s="10"/>
      <c r="G538" s="11"/>
    </row>
    <row r="539" spans="1:7">
      <c r="A539" s="1"/>
      <c r="B539" s="1"/>
      <c r="C539" s="202"/>
      <c r="D539" s="202"/>
      <c r="E539" s="3"/>
    </row>
    <row r="540" spans="1:7">
      <c r="A540" s="1"/>
      <c r="B540" s="142"/>
      <c r="C540" s="172"/>
      <c r="D540" s="172"/>
      <c r="E540" s="143"/>
      <c r="F540" s="207"/>
    </row>
    <row r="541" spans="1:7">
      <c r="A541" s="1"/>
      <c r="B541" s="2"/>
      <c r="C541" s="172"/>
      <c r="D541" s="172"/>
      <c r="E541" s="4"/>
    </row>
    <row r="542" spans="1:7">
      <c r="A542" s="1"/>
      <c r="B542" s="1"/>
      <c r="C542" s="202"/>
      <c r="D542" s="202"/>
      <c r="E542" s="3"/>
    </row>
    <row r="543" spans="1:7">
      <c r="A543" s="209"/>
      <c r="B543" s="142"/>
      <c r="C543" s="202"/>
      <c r="D543" s="202"/>
      <c r="E543" s="3"/>
    </row>
    <row r="544" spans="1:7">
      <c r="A544" s="1"/>
      <c r="B544" s="1"/>
      <c r="C544" s="202"/>
      <c r="D544" s="202"/>
      <c r="E544" s="3"/>
    </row>
    <row r="545" spans="1:7">
      <c r="A545" s="1"/>
      <c r="B545" s="1"/>
      <c r="C545" s="202"/>
      <c r="D545" s="202"/>
      <c r="E545" s="3"/>
    </row>
    <row r="546" spans="1:7">
      <c r="A546" s="1"/>
      <c r="B546" s="1"/>
      <c r="C546" s="202"/>
      <c r="D546" s="210"/>
      <c r="E546" s="203"/>
      <c r="F546" s="10"/>
      <c r="G546" s="11"/>
    </row>
    <row r="547" spans="1:7">
      <c r="A547" s="1"/>
      <c r="B547" s="1"/>
      <c r="C547" s="202"/>
      <c r="D547" s="202"/>
      <c r="E547" s="3"/>
    </row>
    <row r="548" spans="1:7">
      <c r="A548" s="1"/>
      <c r="B548" s="1"/>
      <c r="C548" s="202"/>
      <c r="D548" s="202"/>
      <c r="E548" s="3"/>
    </row>
    <row r="549" spans="1:7">
      <c r="A549" s="1"/>
      <c r="B549" s="1"/>
      <c r="C549" s="202"/>
      <c r="D549" s="210"/>
      <c r="E549" s="203"/>
      <c r="F549" s="10"/>
      <c r="G549" s="11"/>
    </row>
    <row r="550" spans="1:7">
      <c r="A550" s="1"/>
      <c r="B550" s="1"/>
      <c r="C550" s="202"/>
      <c r="D550" s="202"/>
      <c r="E550" s="3"/>
    </row>
    <row r="551" spans="1:7">
      <c r="A551" s="1"/>
      <c r="B551" s="1"/>
      <c r="C551" s="202"/>
      <c r="D551" s="202"/>
      <c r="E551" s="3"/>
    </row>
    <row r="552" spans="1:7">
      <c r="A552" s="1"/>
      <c r="B552" s="1"/>
      <c r="C552" s="202"/>
      <c r="D552" s="210"/>
      <c r="E552" s="203"/>
      <c r="F552" s="10"/>
      <c r="G552" s="11"/>
    </row>
    <row r="553" spans="1:7">
      <c r="A553" s="1"/>
      <c r="B553" s="1"/>
      <c r="C553" s="202"/>
      <c r="D553" s="202"/>
      <c r="E553" s="3"/>
    </row>
    <row r="554" spans="1:7">
      <c r="A554" s="1"/>
      <c r="B554" s="1"/>
      <c r="C554" s="202"/>
      <c r="D554" s="202"/>
      <c r="E554" s="3"/>
    </row>
    <row r="555" spans="1:7">
      <c r="A555" s="1"/>
      <c r="B555" s="1"/>
      <c r="C555" s="202"/>
      <c r="D555" s="210"/>
      <c r="E555" s="203"/>
      <c r="F555" s="10"/>
      <c r="G555" s="11"/>
    </row>
    <row r="556" spans="1:7">
      <c r="A556" s="1"/>
      <c r="B556" s="1"/>
      <c r="C556" s="202"/>
      <c r="D556" s="202"/>
      <c r="E556" s="3"/>
    </row>
    <row r="557" spans="1:7" ht="28.5" customHeight="1">
      <c r="A557" s="1"/>
      <c r="B557" s="142"/>
      <c r="C557" s="172"/>
      <c r="D557" s="172"/>
      <c r="E557" s="143"/>
      <c r="F557" s="207"/>
    </row>
    <row r="558" spans="1:7">
      <c r="A558" s="1"/>
      <c r="B558" s="1"/>
      <c r="C558" s="202"/>
      <c r="D558" s="202"/>
      <c r="E558" s="3"/>
    </row>
    <row r="559" spans="1:7">
      <c r="A559" s="1"/>
      <c r="B559" s="1"/>
      <c r="C559" s="202"/>
      <c r="D559" s="202"/>
      <c r="E559" s="3"/>
    </row>
    <row r="560" spans="1:7">
      <c r="A560" s="209"/>
      <c r="B560" s="142"/>
      <c r="C560" s="202"/>
      <c r="D560" s="202"/>
      <c r="E560" s="3"/>
    </row>
    <row r="561" spans="1:7">
      <c r="A561" s="1"/>
      <c r="B561" s="1"/>
      <c r="C561" s="202"/>
      <c r="D561" s="202"/>
      <c r="E561" s="3"/>
    </row>
    <row r="562" spans="1:7">
      <c r="A562" s="1"/>
      <c r="B562" s="1"/>
      <c r="C562" s="202"/>
      <c r="D562" s="202"/>
      <c r="E562" s="3"/>
    </row>
    <row r="563" spans="1:7">
      <c r="A563" s="1"/>
      <c r="B563" s="1"/>
      <c r="C563" s="202"/>
      <c r="D563" s="210"/>
      <c r="E563" s="203"/>
      <c r="F563" s="10"/>
      <c r="G563" s="11"/>
    </row>
    <row r="564" spans="1:7">
      <c r="A564" s="1"/>
      <c r="B564" s="1"/>
      <c r="C564" s="202"/>
      <c r="D564" s="202"/>
      <c r="E564" s="3"/>
    </row>
    <row r="565" spans="1:7">
      <c r="A565" s="1"/>
      <c r="B565" s="142"/>
      <c r="C565" s="172"/>
      <c r="D565" s="172"/>
      <c r="E565" s="143"/>
      <c r="F565" s="207"/>
    </row>
    <row r="566" spans="1:7">
      <c r="A566" s="1"/>
      <c r="B566" s="2"/>
      <c r="C566" s="172"/>
      <c r="D566" s="172"/>
      <c r="E566" s="4"/>
    </row>
    <row r="567" spans="1:7">
      <c r="A567" s="1"/>
      <c r="B567" s="1"/>
      <c r="C567" s="202"/>
      <c r="D567" s="202"/>
      <c r="E567" s="3"/>
    </row>
    <row r="568" spans="1:7">
      <c r="A568" s="209"/>
      <c r="B568" s="142"/>
      <c r="C568" s="202"/>
      <c r="D568" s="202"/>
      <c r="E568" s="3"/>
    </row>
    <row r="569" spans="1:7">
      <c r="A569" s="1"/>
      <c r="B569" s="1"/>
      <c r="C569" s="202"/>
      <c r="D569" s="202"/>
      <c r="E569" s="3"/>
    </row>
    <row r="570" spans="1:7">
      <c r="A570" s="1"/>
      <c r="B570" s="1"/>
      <c r="C570" s="202"/>
      <c r="D570" s="202"/>
      <c r="E570" s="3"/>
    </row>
    <row r="571" spans="1:7">
      <c r="A571" s="1"/>
      <c r="B571" s="1"/>
      <c r="C571" s="202"/>
      <c r="D571" s="210"/>
      <c r="E571" s="203"/>
      <c r="F571" s="10"/>
      <c r="G571" s="11"/>
    </row>
    <row r="572" spans="1:7">
      <c r="A572" s="1"/>
      <c r="B572" s="1"/>
      <c r="C572" s="202"/>
      <c r="D572" s="202"/>
      <c r="E572" s="3"/>
    </row>
    <row r="573" spans="1:7">
      <c r="A573" s="1"/>
      <c r="B573" s="142"/>
      <c r="C573" s="172"/>
      <c r="D573" s="172"/>
      <c r="E573" s="143"/>
      <c r="F573" s="207"/>
    </row>
    <row r="574" spans="1:7">
      <c r="A574" s="1"/>
      <c r="B574" s="1"/>
      <c r="C574" s="202"/>
      <c r="D574" s="202"/>
      <c r="E574" s="3"/>
    </row>
    <row r="575" spans="1:7">
      <c r="A575" s="1"/>
      <c r="B575" s="1"/>
      <c r="C575" s="202"/>
      <c r="D575" s="202"/>
      <c r="E575" s="3"/>
    </row>
    <row r="576" spans="1:7">
      <c r="A576" s="209"/>
      <c r="B576" s="142"/>
      <c r="C576" s="202"/>
      <c r="D576" s="202"/>
      <c r="E576" s="3"/>
    </row>
    <row r="577" spans="1:7">
      <c r="A577" s="1"/>
      <c r="B577" s="1"/>
      <c r="C577" s="202"/>
      <c r="D577" s="202"/>
      <c r="E577" s="3"/>
    </row>
    <row r="578" spans="1:7">
      <c r="A578" s="1"/>
      <c r="B578" s="1"/>
      <c r="C578" s="202"/>
      <c r="D578" s="202"/>
      <c r="E578" s="3"/>
    </row>
    <row r="579" spans="1:7">
      <c r="A579" s="1"/>
      <c r="B579" s="1"/>
      <c r="C579" s="202"/>
      <c r="D579" s="210"/>
      <c r="E579" s="203"/>
      <c r="F579" s="10"/>
      <c r="G579" s="11"/>
    </row>
    <row r="580" spans="1:7">
      <c r="A580" s="1"/>
      <c r="B580" s="1"/>
      <c r="C580" s="202"/>
      <c r="D580" s="202"/>
      <c r="E580" s="3"/>
    </row>
    <row r="581" spans="1:7">
      <c r="A581" s="1"/>
      <c r="B581" s="1"/>
      <c r="C581" s="202"/>
      <c r="D581" s="202"/>
      <c r="E581" s="3"/>
    </row>
    <row r="582" spans="1:7">
      <c r="A582" s="1"/>
      <c r="B582" s="1"/>
      <c r="C582" s="202"/>
      <c r="D582" s="210"/>
      <c r="E582" s="203"/>
      <c r="F582" s="10"/>
      <c r="G582" s="11"/>
    </row>
    <row r="583" spans="1:7">
      <c r="A583" s="1"/>
      <c r="B583" s="1"/>
      <c r="C583" s="202"/>
      <c r="D583" s="202"/>
      <c r="E583" s="3"/>
    </row>
    <row r="584" spans="1:7">
      <c r="A584" s="1"/>
      <c r="B584" s="1"/>
      <c r="C584" s="202"/>
      <c r="D584" s="202"/>
      <c r="E584" s="3"/>
    </row>
    <row r="585" spans="1:7">
      <c r="A585" s="1"/>
      <c r="B585" s="1"/>
      <c r="C585" s="202"/>
      <c r="D585" s="210"/>
      <c r="E585" s="203"/>
      <c r="F585" s="10"/>
      <c r="G585" s="11"/>
    </row>
    <row r="586" spans="1:7">
      <c r="A586" s="1"/>
      <c r="B586" s="1"/>
      <c r="C586" s="202"/>
      <c r="D586" s="202"/>
      <c r="E586" s="3"/>
    </row>
    <row r="587" spans="1:7">
      <c r="A587" s="1"/>
      <c r="B587" s="142"/>
      <c r="C587" s="172"/>
      <c r="D587" s="172"/>
      <c r="E587" s="143"/>
      <c r="F587" s="207"/>
    </row>
    <row r="588" spans="1:7">
      <c r="A588" s="1"/>
      <c r="B588" s="2"/>
      <c r="C588" s="172"/>
      <c r="D588" s="172"/>
      <c r="E588" s="4"/>
    </row>
    <row r="589" spans="1:7">
      <c r="A589" s="1"/>
      <c r="B589" s="2"/>
      <c r="C589" s="172"/>
      <c r="D589" s="172"/>
      <c r="E589" s="4"/>
    </row>
    <row r="590" spans="1:7">
      <c r="A590" s="209"/>
      <c r="B590" s="142"/>
      <c r="C590" s="202"/>
      <c r="D590" s="202"/>
      <c r="E590" s="3"/>
    </row>
    <row r="591" spans="1:7">
      <c r="A591" s="1"/>
      <c r="B591" s="1"/>
      <c r="C591" s="202"/>
      <c r="D591" s="202"/>
      <c r="E591" s="3"/>
    </row>
    <row r="592" spans="1:7">
      <c r="A592" s="1"/>
      <c r="B592" s="1"/>
      <c r="C592" s="202"/>
      <c r="D592" s="202"/>
      <c r="E592" s="3"/>
    </row>
    <row r="593" spans="1:7">
      <c r="A593" s="1"/>
      <c r="B593" s="1"/>
      <c r="C593" s="202"/>
      <c r="D593" s="210"/>
      <c r="E593" s="203"/>
      <c r="F593" s="10"/>
      <c r="G593" s="11"/>
    </row>
    <row r="594" spans="1:7">
      <c r="A594" s="1"/>
      <c r="B594" s="1"/>
      <c r="C594" s="202"/>
      <c r="D594" s="202"/>
      <c r="E594" s="3"/>
    </row>
    <row r="595" spans="1:7" s="228" customFormat="1">
      <c r="A595" s="231"/>
      <c r="B595" s="231"/>
      <c r="C595" s="232"/>
      <c r="D595" s="232"/>
      <c r="E595" s="233"/>
    </row>
    <row r="596" spans="1:7" s="228" customFormat="1">
      <c r="A596" s="231"/>
      <c r="B596" s="231"/>
      <c r="C596" s="232"/>
      <c r="D596" s="234"/>
      <c r="E596" s="229"/>
      <c r="F596" s="235"/>
      <c r="G596" s="11"/>
    </row>
    <row r="597" spans="1:7" s="228" customFormat="1">
      <c r="A597" s="231"/>
      <c r="B597" s="231"/>
      <c r="C597" s="232"/>
      <c r="D597" s="232"/>
      <c r="E597" s="233"/>
    </row>
    <row r="598" spans="1:7">
      <c r="A598" s="1"/>
      <c r="B598" s="1"/>
      <c r="C598" s="202"/>
      <c r="D598" s="202"/>
      <c r="E598" s="3"/>
    </row>
    <row r="599" spans="1:7">
      <c r="A599" s="1"/>
      <c r="B599" s="1"/>
      <c r="C599" s="202"/>
      <c r="D599" s="210"/>
      <c r="E599" s="203"/>
      <c r="F599" s="10"/>
      <c r="G599" s="11"/>
    </row>
    <row r="600" spans="1:7">
      <c r="A600" s="1"/>
      <c r="B600" s="1"/>
      <c r="C600" s="202"/>
      <c r="D600" s="202"/>
      <c r="E600" s="3"/>
    </row>
    <row r="601" spans="1:7">
      <c r="A601" s="231"/>
      <c r="B601" s="236"/>
      <c r="C601" s="232"/>
      <c r="D601" s="232"/>
      <c r="E601" s="233"/>
    </row>
    <row r="602" spans="1:7">
      <c r="A602" s="231"/>
      <c r="B602" s="231"/>
      <c r="C602" s="232"/>
      <c r="D602" s="234"/>
      <c r="E602" s="229"/>
      <c r="F602" s="10"/>
      <c r="G602" s="11"/>
    </row>
    <row r="603" spans="1:7">
      <c r="A603" s="231"/>
      <c r="B603" s="231"/>
      <c r="C603" s="232"/>
      <c r="D603" s="232"/>
      <c r="E603" s="233"/>
    </row>
    <row r="604" spans="1:7">
      <c r="A604" s="231"/>
      <c r="B604" s="236"/>
      <c r="C604" s="232"/>
      <c r="D604" s="232"/>
      <c r="E604" s="233"/>
    </row>
    <row r="605" spans="1:7">
      <c r="A605" s="231"/>
      <c r="B605" s="231"/>
      <c r="C605" s="232"/>
      <c r="D605" s="234"/>
      <c r="E605" s="229"/>
      <c r="F605" s="10"/>
      <c r="G605" s="11"/>
    </row>
    <row r="606" spans="1:7">
      <c r="A606" s="231"/>
      <c r="B606" s="231"/>
      <c r="C606" s="232"/>
      <c r="D606" s="232"/>
      <c r="E606" s="233"/>
    </row>
    <row r="607" spans="1:7">
      <c r="A607" s="231"/>
      <c r="B607" s="236"/>
      <c r="C607" s="232"/>
      <c r="D607" s="232"/>
      <c r="E607" s="233"/>
    </row>
    <row r="608" spans="1:7">
      <c r="A608" s="231"/>
      <c r="B608" s="231"/>
      <c r="C608" s="232"/>
      <c r="D608" s="234"/>
      <c r="E608" s="229"/>
      <c r="F608" s="10"/>
      <c r="G608" s="11"/>
    </row>
    <row r="609" spans="1:7">
      <c r="A609" s="231"/>
      <c r="B609" s="231"/>
      <c r="C609" s="232"/>
      <c r="D609" s="232"/>
      <c r="E609" s="233"/>
    </row>
    <row r="610" spans="1:7">
      <c r="A610" s="231"/>
      <c r="B610" s="236"/>
      <c r="C610" s="232"/>
      <c r="D610" s="232"/>
      <c r="E610" s="233"/>
    </row>
    <row r="611" spans="1:7">
      <c r="A611" s="231"/>
      <c r="B611" s="231"/>
      <c r="C611" s="232"/>
      <c r="D611" s="234"/>
      <c r="E611" s="229"/>
      <c r="F611" s="10"/>
      <c r="G611" s="11"/>
    </row>
    <row r="612" spans="1:7">
      <c r="A612" s="231"/>
      <c r="B612" s="231"/>
      <c r="C612" s="232"/>
      <c r="D612" s="232"/>
      <c r="E612" s="233"/>
    </row>
    <row r="613" spans="1:7">
      <c r="A613" s="231"/>
      <c r="B613" s="236"/>
      <c r="C613" s="232"/>
      <c r="D613" s="232"/>
      <c r="E613" s="233"/>
    </row>
    <row r="614" spans="1:7">
      <c r="A614" s="231"/>
      <c r="B614" s="231"/>
      <c r="C614" s="232"/>
      <c r="D614" s="234"/>
      <c r="E614" s="229"/>
      <c r="F614" s="10"/>
      <c r="G614" s="11"/>
    </row>
    <row r="615" spans="1:7">
      <c r="A615" s="231"/>
      <c r="B615" s="231"/>
      <c r="C615" s="232"/>
      <c r="D615" s="232"/>
      <c r="E615" s="233"/>
    </row>
    <row r="616" spans="1:7">
      <c r="A616" s="231"/>
      <c r="B616" s="236"/>
      <c r="C616" s="232"/>
      <c r="D616" s="232"/>
      <c r="E616" s="233"/>
    </row>
    <row r="617" spans="1:7">
      <c r="A617" s="231"/>
      <c r="B617" s="231"/>
      <c r="C617" s="232"/>
      <c r="D617" s="234"/>
      <c r="E617" s="229"/>
      <c r="F617" s="10"/>
      <c r="G617" s="11"/>
    </row>
    <row r="618" spans="1:7">
      <c r="A618" s="1"/>
      <c r="B618" s="1"/>
      <c r="C618" s="202"/>
      <c r="D618" s="202"/>
      <c r="E618" s="3"/>
    </row>
    <row r="619" spans="1:7">
      <c r="A619" s="1"/>
      <c r="B619" s="142"/>
      <c r="C619" s="172"/>
      <c r="D619" s="172"/>
      <c r="E619" s="143"/>
      <c r="F619" s="207"/>
    </row>
    <row r="620" spans="1:7">
      <c r="A620" s="1"/>
      <c r="B620" s="1"/>
      <c r="C620" s="202"/>
      <c r="D620" s="202"/>
      <c r="E620" s="3"/>
    </row>
    <row r="621" spans="1:7">
      <c r="A621" s="1"/>
      <c r="B621" s="1"/>
      <c r="C621" s="202"/>
      <c r="D621" s="202"/>
      <c r="E621" s="3"/>
    </row>
    <row r="622" spans="1:7">
      <c r="A622" s="1"/>
      <c r="B622" s="1"/>
      <c r="C622" s="202"/>
      <c r="D622" s="202"/>
      <c r="E622" s="3"/>
    </row>
    <row r="623" spans="1:7">
      <c r="A623" s="209"/>
      <c r="B623" s="142"/>
      <c r="C623" s="202"/>
      <c r="D623" s="202"/>
      <c r="E623" s="3"/>
    </row>
    <row r="624" spans="1:7">
      <c r="A624" s="1"/>
      <c r="B624" s="1"/>
      <c r="C624" s="202"/>
      <c r="D624" s="202"/>
      <c r="E624" s="3"/>
    </row>
    <row r="625" spans="1:7">
      <c r="A625" s="1"/>
      <c r="B625" s="2"/>
      <c r="C625" s="202"/>
      <c r="D625" s="202"/>
      <c r="E625" s="3"/>
    </row>
    <row r="626" spans="1:7">
      <c r="A626" s="1"/>
      <c r="B626" s="1"/>
      <c r="C626" s="202"/>
      <c r="D626" s="202"/>
      <c r="E626" s="3"/>
    </row>
    <row r="627" spans="1:7">
      <c r="A627" s="1"/>
      <c r="B627" s="1"/>
      <c r="C627" s="202"/>
      <c r="D627" s="202"/>
      <c r="E627" s="3"/>
    </row>
    <row r="628" spans="1:7">
      <c r="A628" s="1"/>
      <c r="B628" s="1"/>
      <c r="C628" s="202"/>
      <c r="D628" s="210"/>
      <c r="E628" s="203"/>
      <c r="F628" s="10"/>
      <c r="G628" s="11"/>
    </row>
    <row r="629" spans="1:7">
      <c r="A629" s="1"/>
      <c r="B629" s="1"/>
      <c r="C629" s="202"/>
      <c r="D629" s="202"/>
      <c r="E629" s="3"/>
    </row>
    <row r="630" spans="1:7">
      <c r="A630" s="1"/>
      <c r="B630" s="1"/>
      <c r="C630" s="202"/>
      <c r="D630" s="202"/>
      <c r="E630" s="3"/>
    </row>
    <row r="631" spans="1:7">
      <c r="A631" s="1"/>
      <c r="B631" s="1"/>
      <c r="C631" s="202"/>
      <c r="D631" s="210"/>
      <c r="E631" s="203"/>
      <c r="F631" s="10"/>
      <c r="G631" s="11"/>
    </row>
    <row r="632" spans="1:7">
      <c r="A632" s="1"/>
      <c r="B632" s="1"/>
      <c r="C632" s="202"/>
      <c r="D632" s="202"/>
      <c r="E632" s="3"/>
    </row>
    <row r="633" spans="1:7">
      <c r="A633" s="1"/>
      <c r="B633" s="1"/>
      <c r="C633" s="202"/>
      <c r="D633" s="202"/>
      <c r="E633" s="3"/>
    </row>
    <row r="634" spans="1:7">
      <c r="A634" s="1"/>
      <c r="B634" s="1"/>
      <c r="C634" s="202"/>
      <c r="D634" s="210"/>
      <c r="E634" s="203"/>
      <c r="F634" s="10"/>
      <c r="G634" s="11"/>
    </row>
    <row r="635" spans="1:7">
      <c r="A635" s="1"/>
      <c r="B635" s="1"/>
      <c r="C635" s="202"/>
      <c r="D635" s="202"/>
      <c r="E635" s="3"/>
    </row>
    <row r="636" spans="1:7">
      <c r="A636" s="1"/>
      <c r="B636" s="1"/>
      <c r="C636" s="202"/>
      <c r="D636" s="202"/>
      <c r="E636" s="3"/>
    </row>
    <row r="637" spans="1:7">
      <c r="A637" s="1"/>
      <c r="B637" s="1"/>
      <c r="C637" s="202"/>
      <c r="D637" s="210"/>
      <c r="E637" s="203"/>
      <c r="F637" s="10"/>
      <c r="G637" s="11"/>
    </row>
    <row r="638" spans="1:7">
      <c r="A638" s="1"/>
      <c r="B638" s="1"/>
      <c r="C638" s="202"/>
      <c r="D638" s="202"/>
      <c r="E638" s="3"/>
    </row>
    <row r="639" spans="1:7">
      <c r="A639" s="1"/>
      <c r="B639" s="1"/>
      <c r="C639" s="202"/>
      <c r="D639" s="202"/>
      <c r="E639" s="3"/>
    </row>
    <row r="640" spans="1:7">
      <c r="A640" s="1"/>
      <c r="B640" s="1"/>
      <c r="C640" s="202"/>
      <c r="D640" s="210"/>
      <c r="E640" s="203"/>
      <c r="F640" s="10"/>
      <c r="G640" s="11"/>
    </row>
    <row r="641" spans="1:7">
      <c r="A641" s="1"/>
      <c r="B641" s="1"/>
      <c r="C641" s="202"/>
      <c r="D641" s="202"/>
      <c r="E641" s="3"/>
    </row>
    <row r="642" spans="1:7">
      <c r="A642" s="1"/>
      <c r="B642" s="1"/>
      <c r="C642" s="202"/>
      <c r="D642" s="202"/>
      <c r="E642" s="3"/>
    </row>
    <row r="643" spans="1:7">
      <c r="A643" s="1"/>
      <c r="B643" s="1"/>
      <c r="C643" s="202"/>
      <c r="D643" s="210"/>
      <c r="E643" s="203"/>
      <c r="F643" s="10"/>
      <c r="G643" s="11"/>
    </row>
    <row r="644" spans="1:7">
      <c r="A644" s="1"/>
      <c r="B644" s="1"/>
      <c r="C644" s="202"/>
      <c r="D644" s="202"/>
      <c r="E644" s="3"/>
    </row>
    <row r="645" spans="1:7">
      <c r="A645" s="1"/>
      <c r="B645" s="1"/>
      <c r="C645" s="202"/>
      <c r="D645" s="202"/>
      <c r="E645" s="3"/>
    </row>
    <row r="646" spans="1:7">
      <c r="A646" s="1"/>
      <c r="B646" s="1"/>
      <c r="C646" s="202"/>
      <c r="D646" s="210"/>
      <c r="E646" s="203"/>
      <c r="F646" s="10"/>
      <c r="G646" s="11"/>
    </row>
    <row r="647" spans="1:7">
      <c r="A647" s="1"/>
      <c r="B647" s="1"/>
      <c r="C647" s="202"/>
      <c r="D647" s="202"/>
      <c r="E647" s="3"/>
    </row>
    <row r="648" spans="1:7">
      <c r="A648" s="1"/>
      <c r="B648" s="1"/>
      <c r="C648" s="202"/>
      <c r="D648" s="202"/>
      <c r="E648" s="3"/>
    </row>
    <row r="649" spans="1:7">
      <c r="A649" s="1"/>
      <c r="B649" s="1"/>
      <c r="C649" s="202"/>
      <c r="D649" s="210"/>
      <c r="E649" s="203"/>
      <c r="F649" s="10"/>
      <c r="G649" s="11"/>
    </row>
    <row r="650" spans="1:7">
      <c r="A650" s="1"/>
      <c r="B650" s="1"/>
      <c r="C650" s="202"/>
      <c r="D650" s="202"/>
      <c r="E650" s="3"/>
    </row>
    <row r="651" spans="1:7">
      <c r="A651" s="1"/>
      <c r="B651" s="1"/>
      <c r="C651" s="202"/>
      <c r="D651" s="202"/>
      <c r="E651" s="3"/>
    </row>
    <row r="652" spans="1:7">
      <c r="A652" s="1"/>
      <c r="B652" s="1"/>
      <c r="C652" s="202"/>
      <c r="D652" s="210"/>
      <c r="E652" s="203"/>
      <c r="F652" s="10"/>
      <c r="G652" s="11"/>
    </row>
    <row r="653" spans="1:7">
      <c r="A653" s="1"/>
      <c r="B653" s="1"/>
      <c r="C653" s="202"/>
      <c r="D653" s="202"/>
      <c r="E653" s="3"/>
    </row>
    <row r="654" spans="1:7">
      <c r="A654" s="1"/>
      <c r="B654" s="1"/>
      <c r="C654" s="202"/>
      <c r="D654" s="202"/>
      <c r="E654" s="3"/>
    </row>
    <row r="655" spans="1:7">
      <c r="A655" s="1"/>
      <c r="B655" s="1"/>
      <c r="C655" s="202"/>
      <c r="D655" s="210"/>
      <c r="E655" s="203"/>
      <c r="F655" s="10"/>
      <c r="G655" s="11"/>
    </row>
    <row r="656" spans="1:7">
      <c r="A656" s="1"/>
      <c r="B656" s="1"/>
      <c r="C656" s="202"/>
      <c r="D656" s="202"/>
      <c r="E656" s="3"/>
    </row>
    <row r="657" spans="1:7">
      <c r="A657" s="1"/>
      <c r="B657" s="1"/>
      <c r="C657" s="202"/>
      <c r="D657" s="202"/>
      <c r="E657" s="3"/>
    </row>
    <row r="658" spans="1:7">
      <c r="A658" s="1"/>
      <c r="B658" s="1"/>
      <c r="C658" s="202"/>
      <c r="D658" s="210"/>
      <c r="E658" s="203"/>
      <c r="F658" s="10"/>
      <c r="G658" s="11"/>
    </row>
    <row r="659" spans="1:7">
      <c r="A659" s="1"/>
      <c r="B659" s="1"/>
      <c r="C659" s="202"/>
      <c r="D659" s="202"/>
      <c r="E659" s="3"/>
    </row>
    <row r="660" spans="1:7">
      <c r="A660" s="1"/>
      <c r="B660" s="1"/>
      <c r="C660" s="202"/>
      <c r="D660" s="202"/>
      <c r="E660" s="3"/>
    </row>
    <row r="661" spans="1:7">
      <c r="A661" s="1"/>
      <c r="B661" s="1"/>
      <c r="C661" s="202"/>
      <c r="D661" s="210"/>
      <c r="E661" s="203"/>
      <c r="F661" s="10"/>
      <c r="G661" s="11"/>
    </row>
    <row r="662" spans="1:7">
      <c r="A662" s="1"/>
      <c r="B662" s="1"/>
      <c r="C662" s="202"/>
      <c r="D662" s="202"/>
      <c r="E662" s="3"/>
    </row>
    <row r="663" spans="1:7">
      <c r="A663" s="1"/>
      <c r="B663" s="1"/>
      <c r="C663" s="202"/>
      <c r="D663" s="202"/>
      <c r="E663" s="3"/>
    </row>
    <row r="664" spans="1:7">
      <c r="A664" s="1"/>
      <c r="B664" s="1"/>
      <c r="C664" s="202"/>
      <c r="D664" s="210"/>
      <c r="E664" s="203"/>
      <c r="F664" s="10"/>
      <c r="G664" s="11"/>
    </row>
    <row r="665" spans="1:7">
      <c r="A665" s="1"/>
      <c r="B665" s="1"/>
      <c r="C665" s="202"/>
      <c r="D665" s="202"/>
      <c r="E665" s="3"/>
    </row>
    <row r="666" spans="1:7">
      <c r="A666" s="1"/>
      <c r="B666" s="1"/>
      <c r="C666" s="202"/>
      <c r="D666" s="202"/>
      <c r="E666" s="3"/>
    </row>
    <row r="667" spans="1:7">
      <c r="A667" s="1"/>
      <c r="B667" s="1"/>
      <c r="C667" s="202"/>
      <c r="D667" s="210"/>
      <c r="E667" s="203"/>
      <c r="F667" s="10"/>
      <c r="G667" s="11"/>
    </row>
    <row r="668" spans="1:7">
      <c r="A668" s="1"/>
      <c r="B668" s="1"/>
      <c r="C668" s="202"/>
      <c r="D668" s="202"/>
      <c r="E668" s="3"/>
    </row>
    <row r="669" spans="1:7">
      <c r="A669" s="1"/>
      <c r="B669" s="1"/>
      <c r="C669" s="202"/>
      <c r="D669" s="202"/>
      <c r="E669" s="3"/>
    </row>
    <row r="670" spans="1:7">
      <c r="A670" s="1"/>
      <c r="B670" s="1"/>
      <c r="C670" s="202"/>
      <c r="D670" s="210"/>
      <c r="E670" s="203"/>
      <c r="F670" s="10"/>
      <c r="G670" s="11"/>
    </row>
    <row r="671" spans="1:7">
      <c r="A671" s="1"/>
      <c r="B671" s="1"/>
      <c r="C671" s="202"/>
      <c r="D671" s="202"/>
      <c r="E671" s="3"/>
    </row>
    <row r="672" spans="1:7">
      <c r="A672" s="1"/>
      <c r="B672" s="1"/>
      <c r="C672" s="202"/>
      <c r="D672" s="202"/>
      <c r="E672" s="3"/>
    </row>
    <row r="673" spans="1:7">
      <c r="A673" s="1"/>
      <c r="B673" s="1"/>
      <c r="C673" s="202"/>
      <c r="D673" s="210"/>
      <c r="E673" s="203"/>
      <c r="F673" s="10"/>
      <c r="G673" s="11"/>
    </row>
    <row r="674" spans="1:7">
      <c r="A674" s="1"/>
      <c r="B674" s="1"/>
      <c r="C674" s="202"/>
      <c r="D674" s="202"/>
      <c r="E674" s="3"/>
    </row>
    <row r="675" spans="1:7">
      <c r="A675" s="1"/>
      <c r="B675" s="1"/>
      <c r="C675" s="202"/>
      <c r="D675" s="202"/>
      <c r="E675" s="3"/>
    </row>
    <row r="676" spans="1:7">
      <c r="A676" s="1"/>
      <c r="B676" s="1"/>
      <c r="C676" s="202"/>
      <c r="D676" s="210"/>
      <c r="E676" s="203"/>
      <c r="F676" s="10"/>
      <c r="G676" s="11"/>
    </row>
    <row r="677" spans="1:7">
      <c r="A677" s="1"/>
      <c r="B677" s="1"/>
      <c r="C677" s="202"/>
      <c r="D677" s="202"/>
      <c r="E677" s="3"/>
    </row>
    <row r="678" spans="1:7">
      <c r="A678" s="1"/>
      <c r="B678" s="1"/>
      <c r="C678" s="202"/>
      <c r="D678" s="202"/>
      <c r="E678" s="3"/>
    </row>
    <row r="679" spans="1:7">
      <c r="A679" s="1"/>
      <c r="B679" s="1"/>
      <c r="C679" s="202"/>
      <c r="D679" s="210"/>
      <c r="E679" s="203"/>
      <c r="F679" s="10"/>
      <c r="G679" s="11"/>
    </row>
    <row r="680" spans="1:7">
      <c r="A680" s="1"/>
      <c r="B680" s="1"/>
      <c r="C680" s="202"/>
      <c r="D680" s="202"/>
      <c r="E680" s="3"/>
    </row>
    <row r="681" spans="1:7">
      <c r="A681" s="1"/>
      <c r="B681" s="1"/>
      <c r="C681" s="202"/>
      <c r="D681" s="202"/>
      <c r="E681" s="3"/>
    </row>
    <row r="682" spans="1:7">
      <c r="A682" s="1"/>
      <c r="B682" s="1"/>
      <c r="C682" s="202"/>
      <c r="D682" s="202"/>
      <c r="E682" s="3"/>
    </row>
    <row r="683" spans="1:7">
      <c r="A683" s="1"/>
      <c r="B683" s="1"/>
      <c r="C683" s="202"/>
      <c r="D683" s="210"/>
      <c r="E683" s="203"/>
      <c r="F683" s="10"/>
      <c r="G683" s="11"/>
    </row>
    <row r="684" spans="1:7">
      <c r="A684" s="1"/>
      <c r="B684" s="1"/>
      <c r="C684" s="202"/>
      <c r="D684" s="202"/>
      <c r="E684" s="3"/>
    </row>
    <row r="685" spans="1:7">
      <c r="A685" s="1"/>
      <c r="B685" s="1"/>
      <c r="C685" s="202"/>
      <c r="D685" s="202"/>
      <c r="E685" s="3"/>
    </row>
    <row r="686" spans="1:7">
      <c r="A686" s="1"/>
      <c r="B686" s="1"/>
      <c r="C686" s="202"/>
      <c r="D686" s="210"/>
      <c r="E686" s="203"/>
      <c r="F686" s="10"/>
      <c r="G686" s="11"/>
    </row>
    <row r="687" spans="1:7">
      <c r="A687" s="1"/>
      <c r="B687" s="1"/>
      <c r="C687" s="202"/>
      <c r="D687" s="202"/>
      <c r="E687" s="3"/>
    </row>
    <row r="688" spans="1:7">
      <c r="A688" s="1"/>
      <c r="B688" s="1"/>
      <c r="C688" s="202"/>
      <c r="D688" s="202"/>
      <c r="E688" s="3"/>
    </row>
    <row r="689" spans="1:7">
      <c r="A689" s="1"/>
      <c r="B689" s="1"/>
      <c r="C689" s="202"/>
      <c r="D689" s="210"/>
      <c r="E689" s="203"/>
      <c r="F689" s="10"/>
      <c r="G689" s="11"/>
    </row>
    <row r="690" spans="1:7">
      <c r="A690" s="1"/>
      <c r="B690" s="1"/>
      <c r="C690" s="202"/>
      <c r="D690" s="202"/>
      <c r="E690" s="3"/>
    </row>
    <row r="691" spans="1:7">
      <c r="A691" s="1"/>
      <c r="B691" s="1"/>
      <c r="C691" s="202"/>
      <c r="D691" s="202"/>
      <c r="E691" s="3"/>
    </row>
    <row r="692" spans="1:7">
      <c r="A692" s="1"/>
      <c r="B692" s="1"/>
      <c r="C692" s="202"/>
      <c r="D692" s="210"/>
      <c r="E692" s="203"/>
      <c r="F692" s="10"/>
      <c r="G692" s="11"/>
    </row>
    <row r="693" spans="1:7">
      <c r="A693" s="1"/>
      <c r="B693" s="1"/>
      <c r="C693" s="202"/>
      <c r="D693" s="202"/>
      <c r="E693" s="3"/>
    </row>
    <row r="694" spans="1:7">
      <c r="A694" s="1"/>
      <c r="B694" s="2"/>
      <c r="C694" s="202"/>
      <c r="D694" s="202"/>
      <c r="E694" s="3"/>
    </row>
    <row r="695" spans="1:7">
      <c r="A695" s="1"/>
      <c r="B695" s="1"/>
      <c r="C695" s="202"/>
      <c r="D695" s="210"/>
      <c r="E695" s="203"/>
      <c r="F695" s="10"/>
      <c r="G695" s="11"/>
    </row>
    <row r="696" spans="1:7">
      <c r="A696" s="1"/>
      <c r="B696" s="1"/>
      <c r="C696" s="202"/>
      <c r="D696" s="202"/>
      <c r="E696" s="3"/>
    </row>
    <row r="697" spans="1:7">
      <c r="A697" s="1"/>
      <c r="B697" s="142"/>
      <c r="C697" s="172"/>
      <c r="D697" s="172"/>
      <c r="E697" s="143"/>
      <c r="F697" s="207"/>
    </row>
    <row r="698" spans="1:7">
      <c r="A698" s="1"/>
      <c r="B698" s="2"/>
      <c r="C698" s="172"/>
      <c r="D698" s="172"/>
      <c r="E698" s="4"/>
    </row>
    <row r="699" spans="1:7">
      <c r="A699" s="1"/>
      <c r="B699" s="1"/>
      <c r="C699" s="202"/>
      <c r="D699" s="202"/>
      <c r="E699" s="3"/>
    </row>
    <row r="700" spans="1:7">
      <c r="A700" s="209"/>
      <c r="B700" s="142"/>
      <c r="C700" s="202"/>
      <c r="D700" s="202"/>
      <c r="E700" s="3"/>
    </row>
    <row r="701" spans="1:7">
      <c r="A701" s="1"/>
      <c r="B701" s="1"/>
      <c r="C701" s="202"/>
      <c r="D701" s="202"/>
      <c r="E701" s="3"/>
    </row>
    <row r="702" spans="1:7">
      <c r="A702" s="1"/>
      <c r="B702" s="1"/>
      <c r="C702" s="202"/>
      <c r="D702" s="202"/>
      <c r="E702" s="3"/>
    </row>
    <row r="703" spans="1:7">
      <c r="A703" s="1"/>
      <c r="B703" s="1"/>
      <c r="C703" s="202"/>
      <c r="D703" s="210"/>
      <c r="E703" s="203"/>
      <c r="F703" s="10"/>
      <c r="G703" s="11"/>
    </row>
    <row r="704" spans="1:7">
      <c r="A704" s="1"/>
      <c r="B704" s="1"/>
      <c r="C704" s="202"/>
      <c r="D704" s="202"/>
      <c r="E704" s="3"/>
    </row>
    <row r="705" spans="1:7">
      <c r="A705" s="1"/>
      <c r="B705" s="1"/>
      <c r="C705" s="202"/>
      <c r="D705" s="202"/>
      <c r="E705" s="3"/>
    </row>
    <row r="706" spans="1:7">
      <c r="A706" s="1"/>
      <c r="B706" s="1"/>
      <c r="C706" s="202"/>
      <c r="D706" s="210"/>
      <c r="E706" s="203"/>
      <c r="F706" s="10"/>
      <c r="G706" s="11"/>
    </row>
    <row r="707" spans="1:7">
      <c r="A707" s="1"/>
      <c r="B707" s="1"/>
      <c r="C707" s="202"/>
      <c r="D707" s="202"/>
      <c r="E707" s="3"/>
    </row>
    <row r="708" spans="1:7">
      <c r="A708" s="1"/>
      <c r="B708" s="142"/>
      <c r="C708" s="172"/>
      <c r="D708" s="172"/>
      <c r="E708" s="143"/>
      <c r="F708" s="207"/>
    </row>
    <row r="709" spans="1:7">
      <c r="A709" s="1"/>
      <c r="B709" s="2"/>
      <c r="C709" s="172"/>
      <c r="D709" s="172"/>
      <c r="E709" s="4"/>
    </row>
    <row r="710" spans="1:7">
      <c r="A710" s="1"/>
      <c r="B710" s="2"/>
      <c r="C710" s="172"/>
      <c r="D710" s="172"/>
      <c r="E710" s="4"/>
    </row>
    <row r="711" spans="1:7">
      <c r="A711" s="1"/>
      <c r="B711" s="2"/>
      <c r="C711" s="172"/>
      <c r="D711" s="172"/>
      <c r="E711" s="4"/>
    </row>
    <row r="712" spans="1:7">
      <c r="A712" s="1"/>
      <c r="B712" s="1"/>
      <c r="C712" s="202"/>
      <c r="D712" s="202"/>
      <c r="E712" s="3"/>
    </row>
    <row r="713" spans="1:7">
      <c r="A713" s="209"/>
      <c r="B713" s="142"/>
      <c r="C713" s="202"/>
      <c r="D713" s="202"/>
      <c r="E713" s="3"/>
    </row>
    <row r="714" spans="1:7">
      <c r="A714" s="1"/>
      <c r="B714" s="1"/>
      <c r="C714" s="202"/>
      <c r="D714" s="202"/>
      <c r="E714" s="3"/>
    </row>
    <row r="715" spans="1:7">
      <c r="A715" s="1"/>
      <c r="B715" s="2"/>
      <c r="C715" s="202"/>
      <c r="D715" s="202"/>
      <c r="E715" s="3"/>
    </row>
    <row r="716" spans="1:7">
      <c r="A716" s="1"/>
      <c r="B716" s="1"/>
      <c r="C716" s="202"/>
      <c r="D716" s="202"/>
      <c r="E716" s="3"/>
    </row>
    <row r="717" spans="1:7">
      <c r="A717" s="1"/>
      <c r="B717" s="1"/>
      <c r="C717" s="202"/>
      <c r="D717" s="202"/>
      <c r="E717" s="3"/>
    </row>
    <row r="718" spans="1:7">
      <c r="A718" s="1"/>
      <c r="B718" s="1"/>
      <c r="C718" s="202"/>
      <c r="D718" s="202"/>
      <c r="E718" s="3"/>
    </row>
    <row r="719" spans="1:7">
      <c r="A719" s="1"/>
      <c r="B719" s="1"/>
      <c r="C719" s="202"/>
      <c r="D719" s="202"/>
      <c r="E719" s="3"/>
    </row>
    <row r="720" spans="1:7">
      <c r="A720" s="1"/>
      <c r="B720" s="1"/>
      <c r="C720" s="202"/>
      <c r="D720" s="202"/>
      <c r="E720" s="3"/>
    </row>
    <row r="721" spans="1:7">
      <c r="A721" s="1"/>
      <c r="B721" s="1"/>
      <c r="C721" s="202"/>
      <c r="D721" s="210"/>
      <c r="E721" s="203"/>
      <c r="F721" s="10"/>
      <c r="G721" s="11"/>
    </row>
    <row r="722" spans="1:7">
      <c r="A722" s="1"/>
      <c r="B722" s="1"/>
      <c r="C722" s="202"/>
      <c r="D722" s="202"/>
      <c r="E722" s="3"/>
    </row>
    <row r="723" spans="1:7">
      <c r="A723" s="1"/>
      <c r="B723" s="1"/>
      <c r="C723" s="202"/>
      <c r="D723" s="202"/>
      <c r="E723" s="3"/>
    </row>
    <row r="724" spans="1:7">
      <c r="A724" s="1"/>
      <c r="B724" s="1"/>
      <c r="C724" s="202"/>
      <c r="D724" s="210"/>
      <c r="E724" s="203"/>
      <c r="F724" s="10"/>
      <c r="G724" s="11"/>
    </row>
    <row r="725" spans="1:7">
      <c r="A725" s="1"/>
      <c r="B725" s="1"/>
      <c r="C725" s="202"/>
      <c r="D725" s="202"/>
      <c r="E725" s="3"/>
    </row>
    <row r="726" spans="1:7">
      <c r="A726" s="1"/>
      <c r="B726" s="1"/>
      <c r="C726" s="202"/>
      <c r="D726" s="202"/>
      <c r="E726" s="3"/>
    </row>
    <row r="727" spans="1:7">
      <c r="A727" s="1"/>
      <c r="B727" s="1"/>
      <c r="C727" s="202"/>
      <c r="D727" s="210"/>
      <c r="E727" s="203"/>
      <c r="F727" s="10"/>
      <c r="G727" s="11"/>
    </row>
    <row r="728" spans="1:7">
      <c r="A728" s="1"/>
      <c r="B728" s="1"/>
      <c r="C728" s="202"/>
      <c r="D728" s="202"/>
      <c r="E728" s="3"/>
    </row>
    <row r="729" spans="1:7">
      <c r="A729" s="1"/>
      <c r="B729" s="1"/>
      <c r="C729" s="202"/>
      <c r="D729" s="202"/>
      <c r="E729" s="3"/>
    </row>
    <row r="730" spans="1:7">
      <c r="A730" s="1"/>
      <c r="B730" s="1"/>
      <c r="C730" s="202"/>
      <c r="D730" s="210"/>
      <c r="E730" s="203"/>
      <c r="F730" s="10"/>
      <c r="G730" s="11"/>
    </row>
    <row r="731" spans="1:7">
      <c r="A731" s="1"/>
      <c r="B731" s="1"/>
      <c r="C731" s="202"/>
      <c r="D731" s="202"/>
      <c r="E731" s="3"/>
    </row>
    <row r="732" spans="1:7">
      <c r="A732" s="1"/>
      <c r="B732" s="1"/>
      <c r="C732" s="202"/>
      <c r="D732" s="202"/>
      <c r="E732" s="3"/>
    </row>
    <row r="733" spans="1:7">
      <c r="A733" s="1"/>
      <c r="B733" s="1"/>
      <c r="C733" s="202"/>
      <c r="D733" s="210"/>
      <c r="E733" s="203"/>
      <c r="F733" s="10"/>
      <c r="G733" s="11"/>
    </row>
    <row r="734" spans="1:7">
      <c r="A734" s="1"/>
      <c r="B734" s="1"/>
      <c r="C734" s="202"/>
      <c r="D734" s="202"/>
      <c r="E734" s="3"/>
    </row>
    <row r="735" spans="1:7">
      <c r="A735" s="1"/>
      <c r="B735" s="1"/>
      <c r="C735" s="202"/>
      <c r="D735" s="202"/>
      <c r="E735" s="3"/>
    </row>
    <row r="736" spans="1:7">
      <c r="A736" s="1"/>
      <c r="B736" s="1"/>
      <c r="C736" s="202"/>
      <c r="D736" s="210"/>
      <c r="E736" s="203"/>
      <c r="F736" s="10"/>
      <c r="G736" s="11"/>
    </row>
    <row r="737" spans="1:7">
      <c r="A737" s="1"/>
      <c r="B737" s="1"/>
      <c r="C737" s="202"/>
      <c r="D737" s="202"/>
      <c r="E737" s="3"/>
    </row>
    <row r="738" spans="1:7">
      <c r="A738" s="1"/>
      <c r="B738" s="1"/>
      <c r="C738" s="202"/>
      <c r="D738" s="202"/>
      <c r="E738" s="3"/>
    </row>
    <row r="739" spans="1:7">
      <c r="A739" s="1"/>
      <c r="B739" s="1"/>
      <c r="C739" s="202"/>
      <c r="D739" s="210"/>
      <c r="E739" s="203"/>
      <c r="F739" s="10"/>
      <c r="G739" s="11"/>
    </row>
    <row r="740" spans="1:7">
      <c r="A740" s="1"/>
      <c r="B740" s="1"/>
      <c r="C740" s="202"/>
      <c r="D740" s="202"/>
      <c r="E740" s="3"/>
    </row>
    <row r="741" spans="1:7">
      <c r="A741" s="1"/>
      <c r="B741" s="1"/>
      <c r="C741" s="202"/>
      <c r="D741" s="202"/>
      <c r="E741" s="3"/>
    </row>
    <row r="742" spans="1:7">
      <c r="A742" s="1"/>
      <c r="B742" s="1"/>
      <c r="C742" s="202"/>
      <c r="D742" s="210"/>
      <c r="E742" s="203"/>
      <c r="F742" s="10"/>
      <c r="G742" s="11"/>
    </row>
    <row r="743" spans="1:7">
      <c r="A743" s="1"/>
      <c r="B743" s="1"/>
      <c r="C743" s="202"/>
      <c r="D743" s="202"/>
      <c r="E743" s="3"/>
    </row>
    <row r="744" spans="1:7">
      <c r="A744" s="1"/>
      <c r="B744" s="1"/>
      <c r="C744" s="202"/>
      <c r="D744" s="202"/>
      <c r="E744" s="3"/>
    </row>
    <row r="745" spans="1:7">
      <c r="A745" s="1"/>
      <c r="B745" s="1"/>
      <c r="C745" s="202"/>
      <c r="D745" s="210"/>
      <c r="E745" s="203"/>
      <c r="F745" s="10"/>
      <c r="G745" s="11"/>
    </row>
    <row r="746" spans="1:7">
      <c r="A746" s="1"/>
      <c r="B746" s="1"/>
      <c r="C746" s="202"/>
      <c r="D746" s="202"/>
      <c r="E746" s="3"/>
    </row>
    <row r="747" spans="1:7">
      <c r="A747" s="1"/>
      <c r="B747" s="1"/>
      <c r="C747" s="202"/>
      <c r="D747" s="202"/>
      <c r="E747" s="3"/>
    </row>
    <row r="748" spans="1:7">
      <c r="A748" s="1"/>
      <c r="B748" s="1"/>
      <c r="C748" s="202"/>
      <c r="D748" s="210"/>
      <c r="E748" s="203"/>
      <c r="F748" s="10"/>
      <c r="G748" s="11"/>
    </row>
    <row r="749" spans="1:7">
      <c r="A749" s="1"/>
      <c r="B749" s="1"/>
      <c r="C749" s="202"/>
      <c r="D749" s="202"/>
      <c r="E749" s="3"/>
    </row>
    <row r="750" spans="1:7">
      <c r="A750" s="1"/>
      <c r="B750" s="1"/>
      <c r="C750" s="202"/>
      <c r="D750" s="202"/>
      <c r="E750" s="3"/>
    </row>
    <row r="751" spans="1:7">
      <c r="A751" s="1"/>
      <c r="B751" s="1"/>
      <c r="C751" s="202"/>
      <c r="D751" s="210"/>
      <c r="E751" s="203"/>
      <c r="F751" s="10"/>
      <c r="G751" s="11"/>
    </row>
    <row r="752" spans="1:7">
      <c r="A752" s="1"/>
      <c r="B752" s="1"/>
      <c r="C752" s="202"/>
      <c r="D752" s="202"/>
      <c r="E752" s="3"/>
    </row>
    <row r="753" spans="1:7">
      <c r="A753" s="1"/>
      <c r="B753" s="1"/>
      <c r="C753" s="202"/>
      <c r="D753" s="202"/>
      <c r="E753" s="3"/>
    </row>
    <row r="754" spans="1:7">
      <c r="A754" s="1"/>
      <c r="B754" s="1"/>
      <c r="C754" s="202"/>
      <c r="D754" s="202"/>
      <c r="E754" s="3"/>
    </row>
    <row r="755" spans="1:7">
      <c r="A755" s="1"/>
      <c r="B755" s="1"/>
      <c r="C755" s="202"/>
      <c r="D755" s="202"/>
      <c r="E755" s="3"/>
    </row>
    <row r="756" spans="1:7">
      <c r="A756" s="1"/>
      <c r="B756" s="1"/>
      <c r="C756" s="202"/>
      <c r="D756" s="210"/>
      <c r="E756" s="203"/>
      <c r="F756" s="10"/>
      <c r="G756" s="11"/>
    </row>
    <row r="757" spans="1:7">
      <c r="A757" s="1"/>
      <c r="B757" s="1"/>
      <c r="C757" s="202"/>
      <c r="D757" s="202"/>
      <c r="E757" s="3"/>
    </row>
    <row r="758" spans="1:7">
      <c r="A758" s="1"/>
      <c r="B758" s="1"/>
      <c r="C758" s="202"/>
      <c r="D758" s="210"/>
      <c r="E758" s="203"/>
      <c r="F758" s="10"/>
      <c r="G758" s="11"/>
    </row>
    <row r="759" spans="1:7">
      <c r="A759" s="1"/>
      <c r="B759" s="1"/>
      <c r="C759" s="202"/>
      <c r="D759" s="202"/>
      <c r="E759" s="3"/>
    </row>
    <row r="760" spans="1:7">
      <c r="A760" s="1"/>
      <c r="B760" s="1"/>
      <c r="C760" s="202"/>
      <c r="D760" s="210"/>
      <c r="E760" s="203"/>
      <c r="F760" s="10"/>
      <c r="G760" s="11"/>
    </row>
    <row r="761" spans="1:7">
      <c r="A761" s="1"/>
      <c r="B761" s="1"/>
      <c r="C761" s="202"/>
      <c r="D761" s="202"/>
      <c r="E761" s="3"/>
    </row>
    <row r="762" spans="1:7">
      <c r="A762" s="1"/>
      <c r="B762" s="1"/>
      <c r="C762" s="202"/>
      <c r="D762" s="202"/>
      <c r="E762" s="3"/>
    </row>
    <row r="763" spans="1:7">
      <c r="A763" s="1"/>
      <c r="B763" s="1"/>
      <c r="C763" s="202"/>
      <c r="D763" s="202"/>
      <c r="E763" s="3"/>
    </row>
    <row r="764" spans="1:7">
      <c r="A764" s="1"/>
      <c r="B764" s="1"/>
      <c r="C764" s="202"/>
      <c r="D764" s="202"/>
      <c r="E764" s="3"/>
    </row>
    <row r="765" spans="1:7">
      <c r="A765" s="1"/>
      <c r="B765" s="1"/>
      <c r="C765" s="202"/>
      <c r="D765" s="210"/>
      <c r="E765" s="203"/>
      <c r="F765" s="10"/>
      <c r="G765" s="11"/>
    </row>
    <row r="766" spans="1:7">
      <c r="A766" s="1"/>
      <c r="B766" s="1"/>
      <c r="C766" s="202"/>
      <c r="D766" s="202"/>
      <c r="E766" s="3"/>
    </row>
    <row r="767" spans="1:7">
      <c r="A767" s="1"/>
      <c r="B767" s="1"/>
      <c r="C767" s="202"/>
      <c r="D767" s="210"/>
      <c r="E767" s="203"/>
      <c r="F767" s="10"/>
      <c r="G767" s="11"/>
    </row>
    <row r="768" spans="1:7">
      <c r="A768" s="1"/>
      <c r="B768" s="1"/>
      <c r="C768" s="202"/>
      <c r="D768" s="202"/>
      <c r="E768" s="3"/>
    </row>
    <row r="769" spans="1:7">
      <c r="A769" s="1"/>
      <c r="B769" s="142"/>
      <c r="C769" s="172"/>
      <c r="D769" s="172"/>
      <c r="E769" s="143"/>
      <c r="F769" s="207"/>
    </row>
    <row r="770" spans="1:7">
      <c r="A770" s="1"/>
      <c r="B770" s="2"/>
      <c r="C770" s="172"/>
      <c r="D770" s="172"/>
      <c r="E770" s="4"/>
    </row>
    <row r="771" spans="1:7">
      <c r="A771" s="1"/>
      <c r="B771" s="2"/>
      <c r="C771" s="172"/>
      <c r="D771" s="172"/>
      <c r="E771" s="4"/>
    </row>
    <row r="772" spans="1:7">
      <c r="A772" s="209"/>
      <c r="B772" s="142"/>
      <c r="C772" s="202"/>
      <c r="D772" s="202"/>
      <c r="E772" s="3"/>
    </row>
    <row r="773" spans="1:7">
      <c r="A773" s="1"/>
      <c r="B773" s="1"/>
      <c r="C773" s="202"/>
      <c r="D773" s="202"/>
      <c r="E773" s="3"/>
    </row>
    <row r="774" spans="1:7">
      <c r="A774" s="1"/>
      <c r="B774" s="1"/>
      <c r="C774" s="202"/>
      <c r="D774" s="202"/>
      <c r="E774" s="3"/>
    </row>
    <row r="775" spans="1:7">
      <c r="A775" s="1"/>
      <c r="B775" s="1"/>
      <c r="C775" s="202"/>
      <c r="D775" s="210"/>
      <c r="E775" s="203"/>
      <c r="F775" s="10"/>
      <c r="G775" s="11"/>
    </row>
    <row r="776" spans="1:7">
      <c r="A776" s="1"/>
      <c r="B776" s="1"/>
      <c r="C776" s="202"/>
      <c r="D776" s="210"/>
      <c r="E776" s="203"/>
      <c r="F776" s="10"/>
      <c r="G776" s="11"/>
    </row>
    <row r="777" spans="1:7">
      <c r="A777" s="1"/>
      <c r="B777" s="1"/>
      <c r="C777" s="202"/>
      <c r="D777" s="210"/>
      <c r="E777" s="203"/>
      <c r="F777" s="10"/>
      <c r="G777" s="11"/>
    </row>
    <row r="778" spans="1:7">
      <c r="A778" s="1"/>
      <c r="B778" s="1"/>
      <c r="C778" s="202"/>
      <c r="D778" s="202"/>
      <c r="E778" s="3"/>
    </row>
    <row r="779" spans="1:7">
      <c r="A779" s="1"/>
      <c r="B779" s="1"/>
      <c r="C779" s="202"/>
      <c r="D779" s="202"/>
      <c r="E779" s="3"/>
    </row>
    <row r="780" spans="1:7">
      <c r="A780" s="1"/>
      <c r="B780" s="1"/>
      <c r="C780" s="202"/>
      <c r="D780" s="210"/>
      <c r="E780" s="203"/>
      <c r="F780" s="10"/>
      <c r="G780" s="11"/>
    </row>
    <row r="781" spans="1:7">
      <c r="A781" s="1"/>
      <c r="B781" s="1"/>
      <c r="C781" s="202"/>
      <c r="D781" s="202"/>
      <c r="E781" s="3"/>
    </row>
    <row r="782" spans="1:7">
      <c r="A782" s="1"/>
      <c r="B782" s="1"/>
      <c r="C782" s="202"/>
      <c r="D782" s="202"/>
      <c r="E782" s="3"/>
    </row>
    <row r="783" spans="1:7">
      <c r="A783" s="1"/>
      <c r="B783" s="1"/>
      <c r="C783" s="202"/>
      <c r="D783" s="210"/>
      <c r="E783" s="203"/>
      <c r="F783" s="10"/>
      <c r="G783" s="11"/>
    </row>
    <row r="784" spans="1:7">
      <c r="A784" s="1"/>
      <c r="B784" s="1"/>
      <c r="C784" s="202"/>
      <c r="D784" s="202"/>
      <c r="E784" s="3"/>
    </row>
    <row r="785" spans="1:7">
      <c r="A785" s="1"/>
      <c r="B785" s="1"/>
      <c r="C785" s="202"/>
      <c r="D785" s="202"/>
      <c r="E785" s="3"/>
    </row>
    <row r="786" spans="1:7">
      <c r="A786" s="1"/>
      <c r="B786" s="1"/>
      <c r="C786" s="202"/>
      <c r="D786" s="210"/>
      <c r="E786" s="203"/>
      <c r="F786" s="10"/>
      <c r="G786" s="11"/>
    </row>
    <row r="787" spans="1:7">
      <c r="A787" s="1"/>
      <c r="B787" s="1"/>
      <c r="C787" s="202"/>
      <c r="D787" s="202"/>
      <c r="E787" s="3"/>
    </row>
    <row r="788" spans="1:7">
      <c r="A788" s="1"/>
      <c r="B788" s="1"/>
      <c r="C788" s="202"/>
      <c r="D788" s="202"/>
      <c r="E788" s="3"/>
    </row>
    <row r="789" spans="1:7">
      <c r="A789" s="1"/>
      <c r="B789" s="1"/>
      <c r="C789" s="202"/>
      <c r="D789" s="210"/>
      <c r="E789" s="203"/>
      <c r="F789" s="10"/>
      <c r="G789" s="11"/>
    </row>
    <row r="790" spans="1:7">
      <c r="A790" s="1"/>
      <c r="B790" s="1"/>
      <c r="C790" s="202"/>
      <c r="D790" s="202"/>
      <c r="E790" s="3"/>
    </row>
    <row r="791" spans="1:7">
      <c r="A791" s="1"/>
      <c r="B791" s="142"/>
      <c r="C791" s="172"/>
      <c r="D791" s="172"/>
      <c r="E791" s="143"/>
      <c r="F791" s="207"/>
    </row>
    <row r="792" spans="1:7">
      <c r="A792" s="1"/>
      <c r="B792" s="2"/>
      <c r="C792" s="172"/>
      <c r="D792" s="172"/>
      <c r="E792" s="4"/>
    </row>
    <row r="793" spans="1:7">
      <c r="A793" s="1"/>
      <c r="B793" s="1"/>
      <c r="C793" s="202"/>
      <c r="D793" s="202"/>
      <c r="E793" s="3"/>
    </row>
    <row r="794" spans="1:7">
      <c r="A794" s="209"/>
      <c r="B794" s="142"/>
      <c r="C794" s="202"/>
      <c r="D794" s="202"/>
      <c r="E794" s="3"/>
    </row>
    <row r="795" spans="1:7">
      <c r="A795" s="209"/>
      <c r="B795" s="142"/>
      <c r="C795" s="202"/>
      <c r="D795" s="202"/>
      <c r="E795" s="3"/>
    </row>
    <row r="796" spans="1:7">
      <c r="A796" s="1"/>
      <c r="B796" s="1"/>
      <c r="C796" s="202"/>
      <c r="D796" s="202"/>
      <c r="E796" s="3"/>
    </row>
    <row r="797" spans="1:7">
      <c r="A797" s="1"/>
      <c r="B797" s="1"/>
      <c r="C797" s="202"/>
      <c r="D797" s="210"/>
      <c r="E797" s="203"/>
      <c r="F797" s="10"/>
      <c r="G797" s="11"/>
    </row>
    <row r="798" spans="1:7">
      <c r="A798" s="1"/>
      <c r="B798" s="1"/>
      <c r="C798" s="202"/>
      <c r="D798" s="202"/>
      <c r="E798" s="3"/>
    </row>
    <row r="799" spans="1:7">
      <c r="A799" s="1"/>
      <c r="B799" s="1"/>
      <c r="C799" s="202"/>
      <c r="D799" s="202"/>
      <c r="E799" s="3"/>
    </row>
    <row r="800" spans="1:7">
      <c r="A800" s="1"/>
      <c r="B800" s="1"/>
      <c r="C800" s="202"/>
      <c r="D800" s="210"/>
      <c r="E800" s="203"/>
      <c r="F800" s="10"/>
      <c r="G800" s="11"/>
    </row>
    <row r="801" spans="1:7">
      <c r="A801" s="1"/>
      <c r="B801" s="1"/>
      <c r="C801" s="202"/>
      <c r="D801" s="202"/>
      <c r="E801" s="3"/>
    </row>
    <row r="802" spans="1:7">
      <c r="A802" s="1"/>
      <c r="B802" s="1"/>
      <c r="C802" s="202"/>
      <c r="D802" s="202"/>
      <c r="E802" s="3"/>
    </row>
    <row r="803" spans="1:7">
      <c r="A803" s="1"/>
      <c r="B803" s="1"/>
      <c r="C803" s="202"/>
      <c r="D803" s="210"/>
      <c r="E803" s="203"/>
      <c r="F803" s="10"/>
      <c r="G803" s="11"/>
    </row>
    <row r="804" spans="1:7">
      <c r="A804" s="1"/>
      <c r="B804" s="1"/>
      <c r="C804" s="202"/>
      <c r="D804" s="202"/>
      <c r="E804" s="3"/>
    </row>
    <row r="805" spans="1:7">
      <c r="A805" s="1"/>
      <c r="B805" s="1"/>
      <c r="C805" s="202"/>
      <c r="D805" s="202"/>
      <c r="E805" s="3"/>
    </row>
    <row r="806" spans="1:7">
      <c r="A806" s="1"/>
      <c r="B806" s="1"/>
      <c r="C806" s="202"/>
      <c r="D806" s="210"/>
      <c r="E806" s="203"/>
      <c r="F806" s="10"/>
      <c r="G806" s="11"/>
    </row>
    <row r="807" spans="1:7">
      <c r="A807" s="1"/>
      <c r="B807" s="1"/>
      <c r="C807" s="202"/>
      <c r="D807" s="202"/>
      <c r="E807" s="3"/>
    </row>
    <row r="808" spans="1:7">
      <c r="A808" s="1"/>
      <c r="B808" s="1"/>
      <c r="C808" s="202"/>
      <c r="D808" s="202"/>
      <c r="E808" s="3"/>
    </row>
    <row r="809" spans="1:7">
      <c r="A809" s="1"/>
      <c r="B809" s="1"/>
      <c r="C809" s="202"/>
      <c r="D809" s="210"/>
      <c r="E809" s="203"/>
      <c r="F809" s="10"/>
      <c r="G809" s="11"/>
    </row>
    <row r="810" spans="1:7">
      <c r="A810" s="1"/>
      <c r="B810" s="1"/>
      <c r="C810" s="202"/>
      <c r="D810" s="202"/>
      <c r="E810" s="3"/>
    </row>
    <row r="811" spans="1:7">
      <c r="A811" s="1"/>
      <c r="B811" s="1"/>
      <c r="C811" s="202"/>
      <c r="D811" s="202"/>
      <c r="E811" s="3"/>
    </row>
    <row r="812" spans="1:7">
      <c r="A812" s="1"/>
      <c r="B812" s="1"/>
      <c r="C812" s="202"/>
      <c r="D812" s="210"/>
      <c r="E812" s="203"/>
      <c r="F812" s="10"/>
      <c r="G812" s="11"/>
    </row>
    <row r="813" spans="1:7">
      <c r="A813" s="1"/>
      <c r="B813" s="1"/>
      <c r="C813" s="202"/>
      <c r="D813" s="202"/>
      <c r="E813" s="3"/>
    </row>
    <row r="814" spans="1:7">
      <c r="A814" s="1"/>
      <c r="B814" s="1"/>
      <c r="C814" s="202"/>
      <c r="D814" s="202"/>
      <c r="E814" s="3"/>
    </row>
    <row r="815" spans="1:7">
      <c r="A815" s="1"/>
      <c r="B815" s="1"/>
      <c r="C815" s="202"/>
      <c r="D815" s="210"/>
      <c r="E815" s="203"/>
      <c r="F815" s="10"/>
      <c r="G815" s="11"/>
    </row>
    <row r="816" spans="1:7">
      <c r="A816" s="1"/>
      <c r="B816" s="1"/>
      <c r="C816" s="202"/>
      <c r="D816" s="202"/>
      <c r="E816" s="3"/>
    </row>
    <row r="817" spans="1:7">
      <c r="A817" s="1"/>
      <c r="B817" s="1"/>
      <c r="C817" s="202"/>
      <c r="D817" s="202"/>
      <c r="E817" s="3"/>
    </row>
    <row r="818" spans="1:7">
      <c r="A818" s="1"/>
      <c r="B818" s="1"/>
      <c r="C818" s="202"/>
      <c r="D818" s="210"/>
      <c r="E818" s="203"/>
      <c r="F818" s="10"/>
      <c r="G818" s="11"/>
    </row>
    <row r="819" spans="1:7">
      <c r="A819" s="1"/>
      <c r="B819" s="1"/>
      <c r="C819" s="202"/>
      <c r="D819" s="202"/>
      <c r="E819" s="3"/>
    </row>
    <row r="820" spans="1:7">
      <c r="A820" s="1"/>
      <c r="B820" s="1"/>
      <c r="C820" s="202"/>
      <c r="D820" s="202"/>
      <c r="E820" s="3"/>
    </row>
    <row r="821" spans="1:7">
      <c r="A821" s="1"/>
      <c r="B821" s="1"/>
      <c r="C821" s="202"/>
      <c r="D821" s="210"/>
      <c r="E821" s="203"/>
      <c r="F821" s="10"/>
      <c r="G821" s="11"/>
    </row>
    <row r="822" spans="1:7">
      <c r="A822" s="1"/>
      <c r="B822" s="1"/>
      <c r="C822" s="202"/>
      <c r="D822" s="202"/>
      <c r="E822" s="3"/>
    </row>
    <row r="823" spans="1:7">
      <c r="A823" s="1"/>
      <c r="B823" s="1"/>
      <c r="C823" s="202"/>
      <c r="D823" s="202"/>
      <c r="E823" s="3"/>
    </row>
    <row r="824" spans="1:7">
      <c r="A824" s="1"/>
      <c r="B824" s="1"/>
      <c r="C824" s="202"/>
      <c r="D824" s="210"/>
      <c r="E824" s="203"/>
      <c r="F824" s="10"/>
      <c r="G824" s="11"/>
    </row>
    <row r="825" spans="1:7">
      <c r="A825" s="1"/>
      <c r="B825" s="1"/>
      <c r="C825" s="202"/>
      <c r="D825" s="202"/>
      <c r="E825" s="3"/>
    </row>
    <row r="826" spans="1:7">
      <c r="A826" s="1"/>
      <c r="B826" s="1"/>
      <c r="C826" s="202"/>
      <c r="D826" s="210"/>
      <c r="E826" s="203"/>
      <c r="F826" s="10"/>
      <c r="G826" s="11"/>
    </row>
    <row r="827" spans="1:7">
      <c r="A827" s="1"/>
      <c r="B827" s="1"/>
      <c r="C827" s="202"/>
      <c r="D827" s="202"/>
      <c r="E827" s="3"/>
    </row>
    <row r="828" spans="1:7">
      <c r="A828" s="1"/>
      <c r="B828" s="142"/>
      <c r="C828" s="172"/>
      <c r="D828" s="172"/>
      <c r="E828" s="143"/>
      <c r="F828" s="207"/>
    </row>
    <row r="829" spans="1:7">
      <c r="A829" s="1"/>
      <c r="B829" s="1"/>
      <c r="C829" s="202"/>
      <c r="D829" s="202"/>
      <c r="E829" s="3"/>
    </row>
    <row r="830" spans="1:7">
      <c r="A830" s="1"/>
      <c r="B830" s="1"/>
      <c r="C830" s="202"/>
      <c r="D830" s="202"/>
      <c r="E830" s="3"/>
    </row>
    <row r="831" spans="1:7">
      <c r="A831" s="209"/>
      <c r="B831" s="142"/>
      <c r="C831" s="202"/>
      <c r="D831" s="202"/>
      <c r="E831" s="3"/>
    </row>
    <row r="832" spans="1:7">
      <c r="A832" s="1"/>
      <c r="B832" s="1"/>
      <c r="C832" s="202"/>
      <c r="D832" s="202"/>
      <c r="E832" s="3"/>
    </row>
    <row r="833" spans="1:7">
      <c r="A833" s="1"/>
      <c r="B833" s="1"/>
      <c r="C833" s="202"/>
      <c r="D833" s="202"/>
      <c r="E833" s="3"/>
    </row>
    <row r="834" spans="1:7">
      <c r="A834" s="1"/>
      <c r="B834" s="1"/>
      <c r="C834" s="202"/>
      <c r="D834" s="210"/>
      <c r="E834" s="203"/>
      <c r="F834" s="10"/>
      <c r="G834" s="11"/>
    </row>
    <row r="835" spans="1:7">
      <c r="A835" s="1"/>
      <c r="B835" s="1"/>
      <c r="C835" s="202"/>
      <c r="D835" s="202"/>
      <c r="E835" s="3"/>
    </row>
    <row r="836" spans="1:7">
      <c r="A836" s="1"/>
      <c r="B836" s="1"/>
      <c r="C836" s="202"/>
      <c r="D836" s="202"/>
      <c r="E836" s="3"/>
    </row>
    <row r="837" spans="1:7">
      <c r="A837" s="1"/>
      <c r="B837" s="1"/>
      <c r="C837" s="202"/>
      <c r="D837" s="210"/>
      <c r="E837" s="203"/>
      <c r="F837" s="10"/>
      <c r="G837" s="11"/>
    </row>
    <row r="838" spans="1:7">
      <c r="A838" s="1"/>
      <c r="B838" s="1"/>
      <c r="C838" s="202"/>
      <c r="D838" s="202"/>
      <c r="E838" s="3"/>
    </row>
    <row r="839" spans="1:7">
      <c r="A839" s="1"/>
      <c r="B839" s="1"/>
      <c r="C839" s="202"/>
      <c r="D839" s="202"/>
      <c r="E839" s="3"/>
    </row>
    <row r="840" spans="1:7">
      <c r="A840" s="1"/>
      <c r="B840" s="1"/>
      <c r="C840" s="202"/>
      <c r="D840" s="210"/>
      <c r="E840" s="203"/>
      <c r="F840" s="10"/>
      <c r="G840" s="11"/>
    </row>
    <row r="841" spans="1:7">
      <c r="A841" s="1"/>
      <c r="B841" s="1"/>
      <c r="C841" s="202"/>
      <c r="D841" s="202"/>
      <c r="E841" s="3"/>
    </row>
    <row r="842" spans="1:7">
      <c r="A842" s="1"/>
      <c r="B842" s="1"/>
      <c r="C842" s="202"/>
      <c r="D842" s="202"/>
      <c r="E842" s="3"/>
    </row>
    <row r="843" spans="1:7">
      <c r="A843" s="1"/>
      <c r="B843" s="1"/>
      <c r="C843" s="202"/>
      <c r="D843" s="210"/>
      <c r="E843" s="203"/>
      <c r="F843" s="10"/>
      <c r="G843" s="11"/>
    </row>
    <row r="844" spans="1:7">
      <c r="A844" s="1"/>
      <c r="B844" s="1"/>
      <c r="C844" s="202"/>
      <c r="D844" s="202"/>
      <c r="E844" s="3"/>
    </row>
    <row r="845" spans="1:7">
      <c r="A845" s="1"/>
      <c r="B845" s="1"/>
      <c r="C845" s="202"/>
      <c r="D845" s="202"/>
      <c r="E845" s="3"/>
    </row>
    <row r="846" spans="1:7">
      <c r="A846" s="1"/>
      <c r="B846" s="1"/>
      <c r="C846" s="202"/>
      <c r="D846" s="210"/>
      <c r="E846" s="203"/>
      <c r="F846" s="10"/>
      <c r="G846" s="11"/>
    </row>
    <row r="847" spans="1:7">
      <c r="A847" s="1"/>
      <c r="B847" s="1"/>
      <c r="C847" s="202"/>
      <c r="D847" s="202"/>
      <c r="E847" s="3"/>
    </row>
    <row r="848" spans="1:7">
      <c r="A848" s="1"/>
      <c r="B848" s="1"/>
      <c r="C848" s="202"/>
      <c r="D848" s="202"/>
      <c r="E848" s="3"/>
    </row>
    <row r="849" spans="1:7">
      <c r="A849" s="1"/>
      <c r="B849" s="1"/>
      <c r="C849" s="202"/>
      <c r="D849" s="210"/>
      <c r="E849" s="203"/>
      <c r="F849" s="10"/>
      <c r="G849" s="11"/>
    </row>
    <row r="850" spans="1:7">
      <c r="A850" s="1"/>
      <c r="B850" s="1"/>
      <c r="C850" s="202"/>
      <c r="D850" s="202"/>
      <c r="E850" s="3"/>
    </row>
    <row r="851" spans="1:7">
      <c r="A851" s="1"/>
      <c r="B851" s="1"/>
      <c r="C851" s="202"/>
      <c r="D851" s="202"/>
      <c r="E851" s="3"/>
    </row>
    <row r="852" spans="1:7">
      <c r="A852" s="1"/>
      <c r="B852" s="1"/>
      <c r="C852" s="202"/>
      <c r="D852" s="210"/>
      <c r="E852" s="203"/>
      <c r="F852" s="10"/>
      <c r="G852" s="11"/>
    </row>
    <row r="853" spans="1:7">
      <c r="A853" s="1"/>
      <c r="B853" s="1"/>
      <c r="C853" s="202"/>
      <c r="D853" s="202"/>
      <c r="E853" s="3"/>
    </row>
    <row r="854" spans="1:7">
      <c r="A854" s="1"/>
      <c r="B854" s="1"/>
      <c r="C854" s="202"/>
      <c r="D854" s="202"/>
      <c r="E854" s="3"/>
    </row>
    <row r="855" spans="1:7">
      <c r="A855" s="1"/>
      <c r="B855" s="1"/>
      <c r="C855" s="202"/>
      <c r="D855" s="210"/>
      <c r="E855" s="203"/>
      <c r="F855" s="10"/>
      <c r="G855" s="11"/>
    </row>
    <row r="856" spans="1:7">
      <c r="A856" s="1"/>
      <c r="B856" s="1"/>
      <c r="C856" s="202"/>
      <c r="D856" s="202"/>
      <c r="E856" s="3"/>
    </row>
    <row r="857" spans="1:7" ht="28.5" customHeight="1">
      <c r="A857" s="1"/>
      <c r="B857" s="142"/>
      <c r="C857" s="172"/>
      <c r="D857" s="172"/>
      <c r="E857" s="143"/>
      <c r="F857" s="207"/>
    </row>
    <row r="858" spans="1:7" ht="15" customHeight="1">
      <c r="A858" s="1"/>
      <c r="B858" s="142"/>
      <c r="C858" s="172"/>
      <c r="D858" s="172"/>
      <c r="E858" s="143"/>
      <c r="F858" s="207"/>
    </row>
    <row r="859" spans="1:7">
      <c r="A859" s="1"/>
      <c r="B859" s="1"/>
      <c r="C859" s="202"/>
      <c r="D859" s="202"/>
      <c r="E859" s="3"/>
    </row>
    <row r="860" spans="1:7">
      <c r="A860" s="209"/>
      <c r="B860" s="142"/>
      <c r="C860" s="202"/>
      <c r="D860" s="202"/>
      <c r="E860" s="3"/>
    </row>
    <row r="861" spans="1:7">
      <c r="A861" s="1"/>
      <c r="B861" s="1"/>
      <c r="C861" s="202"/>
      <c r="D861" s="202"/>
      <c r="E861" s="3"/>
    </row>
    <row r="862" spans="1:7">
      <c r="A862" s="1"/>
      <c r="B862" s="1"/>
      <c r="C862" s="202"/>
      <c r="D862" s="202"/>
      <c r="E862" s="3"/>
    </row>
    <row r="863" spans="1:7">
      <c r="A863" s="1"/>
      <c r="B863" s="1"/>
      <c r="C863" s="202"/>
      <c r="D863" s="210"/>
      <c r="E863" s="203"/>
      <c r="F863" s="10"/>
      <c r="G863" s="11"/>
    </row>
    <row r="864" spans="1:7">
      <c r="A864" s="1"/>
      <c r="B864" s="1"/>
      <c r="C864" s="202"/>
      <c r="D864" s="202"/>
      <c r="E864" s="3"/>
    </row>
    <row r="865" spans="1:7">
      <c r="A865" s="1"/>
      <c r="B865" s="1"/>
      <c r="C865" s="202"/>
      <c r="D865" s="202"/>
      <c r="E865" s="3"/>
    </row>
    <row r="866" spans="1:7">
      <c r="A866" s="1"/>
      <c r="B866" s="1"/>
      <c r="C866" s="202"/>
      <c r="D866" s="210"/>
      <c r="E866" s="203"/>
      <c r="F866" s="10"/>
      <c r="G866" s="11"/>
    </row>
    <row r="867" spans="1:7">
      <c r="A867" s="1"/>
      <c r="B867" s="1"/>
      <c r="C867" s="202"/>
      <c r="D867" s="202"/>
      <c r="E867" s="3"/>
    </row>
    <row r="868" spans="1:7">
      <c r="A868" s="1"/>
      <c r="B868" s="1"/>
      <c r="C868" s="202"/>
      <c r="D868" s="202"/>
      <c r="E868" s="3"/>
    </row>
    <row r="869" spans="1:7">
      <c r="A869" s="1"/>
      <c r="B869" s="1"/>
      <c r="C869" s="202"/>
      <c r="D869" s="210"/>
      <c r="E869" s="203"/>
      <c r="F869" s="10"/>
      <c r="G869" s="11"/>
    </row>
    <row r="870" spans="1:7">
      <c r="A870" s="1"/>
      <c r="B870" s="1"/>
      <c r="C870" s="202"/>
      <c r="D870" s="202"/>
      <c r="E870" s="3"/>
    </row>
    <row r="871" spans="1:7">
      <c r="A871" s="1"/>
      <c r="B871" s="1"/>
      <c r="C871" s="202"/>
      <c r="D871" s="202"/>
      <c r="E871" s="3"/>
    </row>
    <row r="872" spans="1:7">
      <c r="A872" s="1"/>
      <c r="B872" s="1"/>
      <c r="C872" s="202"/>
      <c r="D872" s="210"/>
      <c r="E872" s="203"/>
      <c r="F872" s="10"/>
      <c r="G872" s="11"/>
    </row>
    <row r="873" spans="1:7">
      <c r="A873" s="1"/>
      <c r="B873" s="1"/>
      <c r="C873" s="202"/>
      <c r="D873" s="202"/>
      <c r="E873" s="3"/>
    </row>
    <row r="874" spans="1:7">
      <c r="A874" s="1"/>
      <c r="B874" s="1"/>
      <c r="C874" s="202"/>
      <c r="D874" s="202"/>
      <c r="E874" s="3"/>
    </row>
    <row r="875" spans="1:7">
      <c r="A875" s="1"/>
      <c r="B875" s="1"/>
      <c r="C875" s="202"/>
      <c r="D875" s="210"/>
      <c r="E875" s="203"/>
      <c r="F875" s="10"/>
      <c r="G875" s="11"/>
    </row>
    <row r="876" spans="1:7">
      <c r="A876" s="1"/>
      <c r="B876" s="1"/>
      <c r="C876" s="202"/>
      <c r="D876" s="202"/>
      <c r="E876" s="3"/>
    </row>
    <row r="877" spans="1:7">
      <c r="A877" s="1"/>
      <c r="B877" s="1"/>
      <c r="C877" s="202"/>
      <c r="D877" s="202"/>
      <c r="E877" s="3"/>
    </row>
    <row r="878" spans="1:7">
      <c r="A878" s="1"/>
      <c r="B878" s="1"/>
      <c r="C878" s="202"/>
      <c r="D878" s="202"/>
      <c r="E878" s="3"/>
    </row>
    <row r="879" spans="1:7">
      <c r="A879" s="3"/>
      <c r="B879" s="1"/>
      <c r="C879" s="202"/>
      <c r="D879" s="202"/>
      <c r="E879" s="3"/>
    </row>
    <row r="880" spans="1:7">
      <c r="A880" s="3"/>
      <c r="B880" s="1"/>
      <c r="C880" s="202"/>
      <c r="D880" s="210"/>
      <c r="E880" s="203"/>
      <c r="F880" s="10"/>
      <c r="G880" s="11"/>
    </row>
    <row r="881" spans="1:7">
      <c r="A881" s="3"/>
      <c r="B881" s="1"/>
      <c r="C881" s="202"/>
      <c r="D881" s="202"/>
      <c r="E881" s="3"/>
    </row>
    <row r="882" spans="1:7">
      <c r="A882" s="1"/>
      <c r="B882" s="1"/>
      <c r="C882" s="202"/>
      <c r="D882" s="210"/>
      <c r="E882" s="203"/>
      <c r="F882" s="10"/>
      <c r="G882" s="11"/>
    </row>
    <row r="883" spans="1:7">
      <c r="A883" s="1"/>
      <c r="B883" s="1"/>
      <c r="C883" s="202"/>
      <c r="D883" s="202"/>
      <c r="E883" s="203"/>
      <c r="F883" s="10"/>
      <c r="G883" s="11"/>
    </row>
    <row r="884" spans="1:7">
      <c r="A884" s="1"/>
      <c r="B884" s="1"/>
      <c r="C884" s="202"/>
      <c r="D884" s="202"/>
      <c r="E884" s="3"/>
    </row>
    <row r="885" spans="1:7">
      <c r="A885" s="1"/>
      <c r="B885" s="1"/>
      <c r="C885" s="202"/>
      <c r="D885" s="210"/>
      <c r="E885" s="203"/>
      <c r="F885" s="10"/>
      <c r="G885" s="11"/>
    </row>
    <row r="886" spans="1:7">
      <c r="A886" s="1"/>
      <c r="B886" s="1"/>
      <c r="C886" s="202"/>
      <c r="D886" s="202"/>
      <c r="E886" s="203"/>
      <c r="F886" s="10"/>
      <c r="G886" s="11"/>
    </row>
    <row r="887" spans="1:7">
      <c r="A887" s="1"/>
      <c r="B887" s="1"/>
      <c r="C887" s="202"/>
      <c r="D887" s="202"/>
      <c r="E887" s="3"/>
    </row>
    <row r="888" spans="1:7">
      <c r="A888" s="1"/>
      <c r="B888" s="1"/>
      <c r="C888" s="202"/>
      <c r="D888" s="210"/>
      <c r="E888" s="203"/>
      <c r="F888" s="10"/>
      <c r="G888" s="11"/>
    </row>
    <row r="889" spans="1:7">
      <c r="A889" s="1"/>
      <c r="B889" s="1"/>
      <c r="C889" s="202"/>
      <c r="D889" s="202"/>
      <c r="E889" s="3"/>
    </row>
    <row r="890" spans="1:7" ht="28.5" customHeight="1">
      <c r="A890" s="1"/>
      <c r="B890" s="142"/>
      <c r="C890" s="172"/>
      <c r="D890" s="172"/>
      <c r="E890" s="143"/>
      <c r="F890" s="207"/>
    </row>
    <row r="891" spans="1:7">
      <c r="A891" s="1"/>
      <c r="B891" s="1"/>
      <c r="C891" s="202"/>
      <c r="D891" s="202"/>
      <c r="E891" s="3"/>
    </row>
    <row r="892" spans="1:7">
      <c r="A892" s="1"/>
      <c r="B892" s="1"/>
      <c r="C892" s="202"/>
      <c r="D892" s="202"/>
      <c r="E892" s="3"/>
    </row>
    <row r="893" spans="1:7">
      <c r="A893" s="209"/>
      <c r="B893" s="142"/>
      <c r="C893" s="202"/>
      <c r="D893" s="202"/>
      <c r="E893" s="3"/>
    </row>
    <row r="894" spans="1:7">
      <c r="A894" s="1"/>
      <c r="B894" s="1"/>
      <c r="C894" s="202"/>
      <c r="D894" s="202"/>
      <c r="E894" s="3"/>
    </row>
    <row r="895" spans="1:7">
      <c r="A895" s="1"/>
      <c r="B895" s="2"/>
      <c r="C895" s="202"/>
      <c r="D895" s="202"/>
      <c r="E895" s="3"/>
    </row>
    <row r="896" spans="1:7">
      <c r="A896" s="1"/>
      <c r="B896" s="1"/>
      <c r="C896" s="202"/>
      <c r="D896" s="202"/>
      <c r="E896" s="3"/>
    </row>
    <row r="897" spans="1:7">
      <c r="A897" s="1"/>
      <c r="B897" s="1"/>
      <c r="C897" s="202"/>
      <c r="D897" s="202"/>
      <c r="E897" s="3"/>
    </row>
    <row r="898" spans="1:7">
      <c r="A898" s="1"/>
      <c r="B898" s="1"/>
      <c r="C898" s="202"/>
      <c r="D898" s="210"/>
      <c r="E898" s="203"/>
      <c r="F898" s="10"/>
      <c r="G898" s="11"/>
    </row>
    <row r="899" spans="1:7">
      <c r="B899" s="1"/>
      <c r="C899" s="202"/>
      <c r="D899" s="202"/>
      <c r="E899" s="3"/>
    </row>
    <row r="900" spans="1:7">
      <c r="A900" s="1"/>
      <c r="B900" s="1"/>
      <c r="C900" s="202"/>
      <c r="D900" s="202"/>
      <c r="E900" s="3"/>
    </row>
    <row r="901" spans="1:7">
      <c r="A901" s="1"/>
      <c r="B901" s="1"/>
      <c r="C901" s="202"/>
      <c r="D901" s="210"/>
      <c r="E901" s="203"/>
      <c r="F901" s="10"/>
      <c r="G901" s="11"/>
    </row>
    <row r="902" spans="1:7">
      <c r="A902" s="1"/>
      <c r="B902" s="1"/>
      <c r="C902" s="202"/>
      <c r="D902" s="202"/>
      <c r="E902" s="3"/>
    </row>
    <row r="903" spans="1:7">
      <c r="A903" s="1"/>
      <c r="B903" s="142"/>
      <c r="C903" s="172"/>
      <c r="D903" s="172"/>
      <c r="E903" s="143"/>
      <c r="F903" s="207"/>
    </row>
    <row r="904" spans="1:7">
      <c r="A904" s="1"/>
      <c r="B904" s="142"/>
      <c r="C904" s="172"/>
      <c r="D904" s="172"/>
      <c r="E904" s="143"/>
      <c r="F904" s="207"/>
    </row>
    <row r="905" spans="1:7">
      <c r="A905" s="1"/>
      <c r="B905" s="1"/>
      <c r="C905" s="202"/>
      <c r="D905" s="202"/>
      <c r="E905" s="3"/>
    </row>
    <row r="906" spans="1:7" ht="15.75" customHeight="1">
      <c r="A906" s="209"/>
      <c r="B906" s="142"/>
      <c r="C906" s="202"/>
      <c r="D906" s="202"/>
      <c r="E906" s="3"/>
    </row>
    <row r="907" spans="1:7">
      <c r="A907" s="1"/>
      <c r="B907" s="1"/>
      <c r="C907" s="202"/>
      <c r="D907" s="202"/>
      <c r="E907" s="3"/>
    </row>
    <row r="908" spans="1:7">
      <c r="A908" s="1"/>
      <c r="B908" s="2"/>
      <c r="C908" s="202"/>
      <c r="D908" s="202"/>
      <c r="E908" s="3"/>
    </row>
    <row r="909" spans="1:7">
      <c r="A909" s="1"/>
      <c r="B909" s="1"/>
      <c r="C909" s="202"/>
      <c r="D909" s="202"/>
      <c r="E909" s="3"/>
    </row>
    <row r="910" spans="1:7">
      <c r="A910" s="1"/>
      <c r="B910" s="1"/>
      <c r="C910" s="202"/>
      <c r="D910" s="202"/>
      <c r="E910" s="3"/>
    </row>
    <row r="911" spans="1:7">
      <c r="A911" s="1"/>
      <c r="B911" s="1"/>
      <c r="C911" s="202"/>
      <c r="D911" s="210"/>
      <c r="E911" s="203"/>
      <c r="F911" s="10"/>
      <c r="G911" s="11"/>
    </row>
    <row r="912" spans="1:7">
      <c r="A912" s="1"/>
      <c r="B912" s="1"/>
      <c r="C912" s="202"/>
      <c r="D912" s="202"/>
      <c r="E912" s="3"/>
    </row>
    <row r="913" spans="1:7">
      <c r="A913" s="1"/>
      <c r="B913" s="1"/>
      <c r="C913" s="202"/>
      <c r="D913" s="202"/>
      <c r="E913" s="3"/>
    </row>
    <row r="914" spans="1:7">
      <c r="A914" s="1"/>
      <c r="B914" s="1"/>
      <c r="C914" s="202"/>
      <c r="D914" s="210"/>
      <c r="E914" s="203"/>
      <c r="F914" s="10"/>
      <c r="G914" s="11"/>
    </row>
    <row r="915" spans="1:7">
      <c r="A915" s="1"/>
      <c r="B915" s="1"/>
      <c r="C915" s="202"/>
      <c r="D915" s="202"/>
      <c r="E915" s="3"/>
    </row>
    <row r="916" spans="1:7">
      <c r="A916" s="1"/>
      <c r="B916" s="142"/>
      <c r="C916" s="172"/>
      <c r="D916" s="172"/>
      <c r="E916" s="143"/>
      <c r="F916" s="207"/>
    </row>
    <row r="917" spans="1:7">
      <c r="A917" s="1"/>
      <c r="B917" s="142"/>
      <c r="C917" s="172"/>
      <c r="D917" s="172"/>
      <c r="E917" s="143"/>
      <c r="F917" s="207"/>
    </row>
    <row r="918" spans="1:7">
      <c r="A918" s="1"/>
      <c r="B918" s="1"/>
      <c r="C918" s="202"/>
      <c r="D918" s="202"/>
      <c r="E918" s="3"/>
    </row>
    <row r="919" spans="1:7">
      <c r="A919" s="209"/>
      <c r="B919" s="142"/>
      <c r="C919" s="202"/>
      <c r="D919" s="202"/>
      <c r="E919" s="3"/>
    </row>
    <row r="920" spans="1:7">
      <c r="A920" s="1"/>
      <c r="B920" s="1"/>
      <c r="C920" s="202"/>
      <c r="D920" s="202"/>
      <c r="E920" s="3"/>
    </row>
    <row r="921" spans="1:7">
      <c r="A921" s="1"/>
      <c r="B921" s="1"/>
      <c r="C921" s="202"/>
      <c r="D921" s="202"/>
      <c r="E921" s="3"/>
    </row>
    <row r="922" spans="1:7">
      <c r="A922" s="1"/>
      <c r="B922" s="1"/>
      <c r="C922" s="202"/>
      <c r="D922" s="210"/>
      <c r="E922" s="203"/>
      <c r="F922" s="10"/>
      <c r="G922" s="11"/>
    </row>
    <row r="923" spans="1:7">
      <c r="A923" s="1"/>
      <c r="B923" s="1"/>
      <c r="C923" s="202"/>
      <c r="D923" s="202"/>
      <c r="E923" s="3"/>
    </row>
    <row r="924" spans="1:7">
      <c r="A924" s="1"/>
      <c r="B924" s="1"/>
      <c r="C924" s="202"/>
      <c r="D924" s="202"/>
      <c r="E924" s="3"/>
    </row>
    <row r="925" spans="1:7">
      <c r="A925" s="1"/>
      <c r="B925" s="1"/>
      <c r="C925" s="202"/>
      <c r="D925" s="210"/>
      <c r="E925" s="203"/>
      <c r="F925" s="10"/>
      <c r="G925" s="11"/>
    </row>
    <row r="926" spans="1:7">
      <c r="A926" s="1"/>
      <c r="B926" s="1"/>
      <c r="C926" s="202"/>
      <c r="D926" s="202"/>
      <c r="E926" s="3"/>
    </row>
    <row r="927" spans="1:7">
      <c r="A927" s="1"/>
      <c r="B927" s="142"/>
      <c r="C927" s="172"/>
      <c r="D927" s="172"/>
      <c r="E927" s="143"/>
      <c r="F927" s="207"/>
    </row>
    <row r="928" spans="1:7">
      <c r="A928" s="1"/>
      <c r="B928" s="142"/>
      <c r="C928" s="172"/>
      <c r="D928" s="172"/>
      <c r="E928" s="143"/>
      <c r="F928" s="207"/>
    </row>
    <row r="929" spans="1:7">
      <c r="A929" s="1"/>
      <c r="B929" s="1"/>
      <c r="C929" s="202"/>
      <c r="D929" s="202"/>
      <c r="E929" s="3"/>
    </row>
    <row r="930" spans="1:7">
      <c r="A930" s="209"/>
      <c r="B930" s="142"/>
      <c r="C930" s="202"/>
      <c r="D930" s="202"/>
      <c r="E930" s="3"/>
    </row>
    <row r="931" spans="1:7">
      <c r="A931" s="1"/>
      <c r="B931" s="1"/>
      <c r="C931" s="202"/>
      <c r="D931" s="202"/>
      <c r="E931" s="3"/>
    </row>
    <row r="932" spans="1:7">
      <c r="A932" s="1"/>
      <c r="B932" s="1"/>
      <c r="C932" s="202"/>
      <c r="D932" s="202"/>
      <c r="E932" s="3"/>
    </row>
    <row r="933" spans="1:7">
      <c r="A933" s="1"/>
      <c r="B933" s="1"/>
      <c r="C933" s="202"/>
      <c r="D933" s="210"/>
      <c r="E933" s="203"/>
      <c r="F933" s="10"/>
      <c r="G933" s="11"/>
    </row>
    <row r="934" spans="1:7">
      <c r="A934" s="1"/>
      <c r="B934" s="1"/>
      <c r="C934" s="202"/>
      <c r="D934" s="202"/>
      <c r="E934" s="3"/>
    </row>
    <row r="935" spans="1:7">
      <c r="A935" s="1"/>
      <c r="B935" s="1"/>
      <c r="C935" s="202"/>
      <c r="D935" s="202"/>
      <c r="E935" s="3"/>
    </row>
    <row r="936" spans="1:7">
      <c r="A936" s="1"/>
      <c r="B936" s="1"/>
      <c r="C936" s="202"/>
      <c r="D936" s="210"/>
      <c r="E936" s="203"/>
      <c r="F936" s="10"/>
      <c r="G936" s="11"/>
    </row>
    <row r="937" spans="1:7">
      <c r="A937" s="1"/>
      <c r="B937" s="1"/>
      <c r="C937" s="202"/>
      <c r="D937" s="202"/>
      <c r="E937" s="3"/>
    </row>
    <row r="938" spans="1:7">
      <c r="A938" s="1"/>
      <c r="B938" s="1"/>
      <c r="C938" s="202"/>
      <c r="D938" s="202"/>
      <c r="E938" s="3"/>
    </row>
    <row r="939" spans="1:7">
      <c r="A939" s="1"/>
      <c r="B939" s="1"/>
      <c r="C939" s="202"/>
      <c r="D939" s="210"/>
      <c r="E939" s="203"/>
      <c r="F939" s="10"/>
      <c r="G939" s="11"/>
    </row>
    <row r="940" spans="1:7">
      <c r="A940" s="1"/>
      <c r="B940" s="1"/>
      <c r="C940" s="202"/>
      <c r="D940" s="202"/>
      <c r="E940" s="3"/>
    </row>
    <row r="941" spans="1:7">
      <c r="A941" s="1"/>
      <c r="B941" s="1"/>
      <c r="C941" s="202"/>
      <c r="D941" s="202"/>
      <c r="E941" s="3"/>
    </row>
    <row r="942" spans="1:7">
      <c r="A942" s="1"/>
      <c r="B942" s="1"/>
      <c r="C942" s="202"/>
      <c r="D942" s="210"/>
      <c r="E942" s="203"/>
      <c r="F942" s="10"/>
      <c r="G942" s="11"/>
    </row>
    <row r="943" spans="1:7">
      <c r="A943" s="1"/>
      <c r="B943" s="1"/>
      <c r="C943" s="202"/>
      <c r="D943" s="202"/>
      <c r="E943" s="3"/>
    </row>
    <row r="944" spans="1:7">
      <c r="A944" s="1"/>
      <c r="B944" s="1"/>
      <c r="C944" s="202"/>
      <c r="D944" s="202"/>
      <c r="E944" s="3"/>
    </row>
    <row r="945" spans="1:7">
      <c r="A945" s="1"/>
      <c r="B945" s="1"/>
      <c r="C945" s="202"/>
      <c r="D945" s="210"/>
      <c r="E945" s="203"/>
      <c r="F945" s="10"/>
      <c r="G945" s="11"/>
    </row>
    <row r="946" spans="1:7">
      <c r="A946" s="1"/>
      <c r="B946" s="1"/>
      <c r="C946" s="202"/>
      <c r="D946" s="202"/>
      <c r="E946" s="3"/>
    </row>
    <row r="947" spans="1:7" ht="28.5" customHeight="1">
      <c r="A947" s="1"/>
      <c r="B947" s="142"/>
      <c r="C947" s="172"/>
      <c r="D947" s="172"/>
      <c r="E947" s="143"/>
      <c r="F947" s="207"/>
    </row>
    <row r="948" spans="1:7">
      <c r="A948" s="1"/>
      <c r="B948" s="1"/>
      <c r="C948" s="202"/>
      <c r="D948" s="202"/>
      <c r="E948" s="3"/>
    </row>
    <row r="949" spans="1:7">
      <c r="A949" s="1"/>
      <c r="B949" s="1"/>
      <c r="C949" s="202"/>
      <c r="D949" s="202"/>
      <c r="E949" s="3"/>
    </row>
    <row r="950" spans="1:7">
      <c r="A950" s="209"/>
      <c r="B950" s="142"/>
      <c r="C950" s="202"/>
      <c r="D950" s="202"/>
      <c r="E950" s="3"/>
    </row>
    <row r="951" spans="1:7">
      <c r="A951" s="1"/>
      <c r="B951" s="1"/>
      <c r="C951" s="202"/>
      <c r="D951" s="202"/>
      <c r="E951" s="3"/>
    </row>
    <row r="952" spans="1:7">
      <c r="A952" s="1"/>
      <c r="B952" s="1"/>
      <c r="C952" s="202"/>
      <c r="D952" s="202"/>
      <c r="E952" s="3"/>
    </row>
    <row r="953" spans="1:7">
      <c r="A953" s="1"/>
      <c r="B953" s="1"/>
      <c r="C953" s="202"/>
      <c r="D953" s="210"/>
      <c r="E953" s="203"/>
      <c r="F953" s="10"/>
      <c r="G953" s="11"/>
    </row>
    <row r="954" spans="1:7">
      <c r="A954" s="1"/>
      <c r="B954" s="1"/>
      <c r="C954" s="202"/>
      <c r="D954" s="202"/>
      <c r="E954" s="3"/>
    </row>
    <row r="955" spans="1:7">
      <c r="A955" s="1"/>
      <c r="B955" s="142"/>
      <c r="C955" s="172"/>
      <c r="D955" s="172"/>
      <c r="E955" s="143"/>
      <c r="F955" s="207"/>
    </row>
    <row r="956" spans="1:7">
      <c r="A956" s="1"/>
      <c r="B956" s="1"/>
      <c r="C956" s="202"/>
      <c r="D956" s="202"/>
      <c r="E956" s="3"/>
    </row>
    <row r="957" spans="1:7">
      <c r="A957" s="1"/>
      <c r="B957" s="1"/>
      <c r="C957" s="202"/>
      <c r="D957" s="202"/>
      <c r="E957" s="3"/>
    </row>
    <row r="958" spans="1:7">
      <c r="A958" s="209"/>
      <c r="B958" s="142"/>
      <c r="C958" s="202"/>
      <c r="D958" s="202"/>
      <c r="E958" s="3"/>
    </row>
    <row r="959" spans="1:7">
      <c r="A959" s="1"/>
      <c r="B959" s="1"/>
      <c r="C959" s="202"/>
      <c r="D959" s="202"/>
      <c r="E959" s="3"/>
    </row>
    <row r="960" spans="1:7">
      <c r="A960" s="1"/>
      <c r="B960" s="1"/>
      <c r="C960" s="202"/>
      <c r="D960" s="202"/>
      <c r="E960" s="3"/>
    </row>
    <row r="961" spans="1:7">
      <c r="A961" s="1"/>
      <c r="B961" s="1"/>
      <c r="C961" s="202"/>
      <c r="D961" s="210"/>
      <c r="E961" s="203"/>
      <c r="F961" s="10"/>
      <c r="G961" s="11"/>
    </row>
    <row r="962" spans="1:7">
      <c r="A962" s="1"/>
      <c r="B962" s="1"/>
      <c r="C962" s="202"/>
      <c r="D962" s="202"/>
      <c r="E962" s="3"/>
    </row>
    <row r="963" spans="1:7">
      <c r="A963" s="1"/>
      <c r="B963" s="142"/>
      <c r="C963" s="172"/>
      <c r="D963" s="172"/>
      <c r="E963" s="143"/>
      <c r="F963" s="207"/>
    </row>
    <row r="964" spans="1:7">
      <c r="A964" s="1"/>
      <c r="B964" s="142"/>
      <c r="C964" s="172"/>
      <c r="D964" s="172"/>
      <c r="E964" s="143"/>
      <c r="F964" s="207"/>
    </row>
    <row r="965" spans="1:7">
      <c r="A965" s="1"/>
      <c r="B965" s="1"/>
      <c r="C965" s="202"/>
      <c r="D965" s="202"/>
      <c r="E965" s="3"/>
    </row>
    <row r="966" spans="1:7">
      <c r="A966" s="209"/>
      <c r="B966" s="142"/>
      <c r="C966" s="202"/>
      <c r="D966" s="202"/>
      <c r="E966" s="3"/>
    </row>
    <row r="967" spans="1:7">
      <c r="A967" s="1"/>
      <c r="B967" s="1"/>
      <c r="C967" s="202"/>
      <c r="D967" s="202"/>
      <c r="E967" s="3"/>
    </row>
    <row r="968" spans="1:7">
      <c r="A968" s="1"/>
      <c r="B968" s="1"/>
      <c r="C968" s="202"/>
      <c r="D968" s="202"/>
      <c r="E968" s="3"/>
    </row>
    <row r="969" spans="1:7">
      <c r="A969" s="1"/>
      <c r="B969" s="1"/>
      <c r="C969" s="202"/>
      <c r="D969" s="210"/>
      <c r="E969" s="203"/>
      <c r="F969" s="10"/>
      <c r="G969" s="11"/>
    </row>
    <row r="970" spans="1:7">
      <c r="A970" s="1"/>
      <c r="B970" s="1"/>
      <c r="C970" s="202"/>
      <c r="D970" s="202"/>
      <c r="E970" s="3"/>
    </row>
    <row r="971" spans="1:7">
      <c r="A971" s="1"/>
      <c r="B971" s="1"/>
      <c r="C971" s="202"/>
      <c r="D971" s="202"/>
      <c r="E971" s="3"/>
    </row>
    <row r="972" spans="1:7">
      <c r="A972" s="1"/>
      <c r="B972" s="1"/>
      <c r="C972" s="202"/>
      <c r="D972" s="210"/>
      <c r="E972" s="203"/>
      <c r="F972" s="10"/>
      <c r="G972" s="11"/>
    </row>
    <row r="973" spans="1:7">
      <c r="A973" s="1"/>
      <c r="B973" s="1"/>
      <c r="C973" s="202"/>
      <c r="D973" s="202"/>
      <c r="E973" s="3"/>
    </row>
    <row r="974" spans="1:7">
      <c r="A974" s="1"/>
      <c r="B974" s="1"/>
      <c r="C974" s="202"/>
      <c r="D974" s="202"/>
      <c r="E974" s="3"/>
    </row>
    <row r="975" spans="1:7">
      <c r="A975" s="1"/>
      <c r="B975" s="1"/>
      <c r="C975" s="202"/>
      <c r="D975" s="210"/>
      <c r="E975" s="203"/>
      <c r="F975" s="10"/>
      <c r="G975" s="11"/>
    </row>
    <row r="976" spans="1:7">
      <c r="A976" s="1"/>
      <c r="B976" s="1"/>
      <c r="C976" s="202"/>
      <c r="D976" s="202"/>
      <c r="E976" s="3"/>
    </row>
    <row r="977" spans="1:7">
      <c r="A977" s="1"/>
      <c r="B977" s="142"/>
      <c r="C977" s="172"/>
      <c r="D977" s="172"/>
      <c r="E977" s="143"/>
      <c r="F977" s="207"/>
    </row>
    <row r="978" spans="1:7">
      <c r="A978" s="1"/>
      <c r="B978" s="2"/>
      <c r="C978" s="172"/>
      <c r="D978" s="172"/>
      <c r="E978" s="4"/>
    </row>
    <row r="979" spans="1:7">
      <c r="A979" s="1"/>
      <c r="B979" s="2"/>
      <c r="C979" s="172"/>
      <c r="D979" s="172"/>
      <c r="E979" s="4"/>
    </row>
    <row r="980" spans="1:7">
      <c r="A980" s="209"/>
      <c r="B980" s="142"/>
      <c r="C980" s="202"/>
      <c r="D980" s="202"/>
      <c r="E980" s="3"/>
    </row>
    <row r="981" spans="1:7">
      <c r="A981" s="1"/>
      <c r="B981" s="2"/>
      <c r="C981" s="172"/>
      <c r="D981" s="172"/>
      <c r="E981" s="4"/>
    </row>
    <row r="982" spans="1:7">
      <c r="A982" s="1"/>
      <c r="B982" s="2"/>
      <c r="C982" s="202"/>
      <c r="D982" s="202"/>
      <c r="E982" s="3"/>
    </row>
    <row r="983" spans="1:7">
      <c r="A983" s="1"/>
      <c r="B983" s="1"/>
      <c r="C983" s="202"/>
      <c r="D983" s="210"/>
      <c r="E983" s="203"/>
      <c r="F983" s="10"/>
      <c r="G983" s="11"/>
    </row>
    <row r="984" spans="1:7">
      <c r="A984" s="1"/>
      <c r="B984" s="2"/>
      <c r="C984" s="172"/>
      <c r="D984" s="172"/>
      <c r="E984" s="4"/>
    </row>
    <row r="985" spans="1:7">
      <c r="A985" s="1"/>
      <c r="B985" s="2"/>
      <c r="C985" s="202"/>
      <c r="D985" s="202"/>
      <c r="E985" s="3"/>
    </row>
    <row r="986" spans="1:7">
      <c r="A986" s="1"/>
      <c r="B986" s="1"/>
      <c r="C986" s="202"/>
      <c r="D986" s="210"/>
      <c r="E986" s="203"/>
      <c r="F986" s="10"/>
      <c r="G986" s="11"/>
    </row>
    <row r="987" spans="1:7">
      <c r="A987" s="1"/>
      <c r="B987" s="2"/>
      <c r="C987" s="172"/>
      <c r="D987" s="172"/>
      <c r="E987" s="4"/>
    </row>
    <row r="988" spans="1:7">
      <c r="A988" s="1"/>
      <c r="B988" s="2"/>
      <c r="C988" s="202"/>
      <c r="D988" s="202"/>
      <c r="E988" s="3"/>
    </row>
    <row r="989" spans="1:7">
      <c r="A989" s="1"/>
      <c r="B989" s="1"/>
      <c r="C989" s="202"/>
      <c r="D989" s="210"/>
      <c r="E989" s="203"/>
      <c r="F989" s="10"/>
      <c r="G989" s="11"/>
    </row>
    <row r="990" spans="1:7">
      <c r="A990" s="1"/>
      <c r="B990" s="1"/>
      <c r="C990" s="202"/>
      <c r="D990" s="172"/>
      <c r="E990" s="4"/>
    </row>
    <row r="991" spans="1:7">
      <c r="A991" s="1"/>
      <c r="B991" s="142"/>
      <c r="C991" s="172"/>
      <c r="D991" s="172"/>
      <c r="E991" s="143"/>
      <c r="F991" s="207"/>
    </row>
    <row r="992" spans="1:7">
      <c r="A992" s="1"/>
      <c r="B992" s="1"/>
      <c r="C992" s="202"/>
      <c r="D992" s="172"/>
      <c r="E992" s="4"/>
    </row>
    <row r="993" spans="1:7">
      <c r="A993" s="1"/>
      <c r="B993" s="2"/>
      <c r="C993" s="172"/>
      <c r="D993" s="172"/>
      <c r="E993" s="4"/>
    </row>
    <row r="994" spans="1:7">
      <c r="A994" s="209"/>
      <c r="B994" s="142"/>
      <c r="C994" s="202"/>
      <c r="D994" s="202"/>
      <c r="E994" s="3"/>
    </row>
    <row r="995" spans="1:7">
      <c r="A995" s="1"/>
      <c r="B995" s="1"/>
      <c r="C995" s="202"/>
      <c r="D995" s="202"/>
      <c r="E995" s="3"/>
    </row>
    <row r="996" spans="1:7">
      <c r="A996" s="1"/>
      <c r="B996" s="1"/>
      <c r="C996" s="202"/>
      <c r="D996" s="202"/>
      <c r="E996" s="3"/>
    </row>
    <row r="997" spans="1:7">
      <c r="A997" s="1"/>
      <c r="B997" s="1"/>
      <c r="C997" s="202"/>
      <c r="D997" s="210"/>
      <c r="E997" s="203"/>
      <c r="F997" s="10"/>
      <c r="G997" s="11"/>
    </row>
    <row r="998" spans="1:7">
      <c r="A998" s="1"/>
      <c r="B998" s="1"/>
      <c r="C998" s="202"/>
      <c r="D998" s="202"/>
      <c r="E998" s="3"/>
    </row>
    <row r="999" spans="1:7">
      <c r="A999" s="1"/>
      <c r="B999" s="1"/>
      <c r="C999" s="202"/>
      <c r="D999" s="202"/>
      <c r="E999" s="3"/>
    </row>
    <row r="1000" spans="1:7">
      <c r="A1000" s="1"/>
      <c r="B1000" s="1"/>
      <c r="C1000" s="202"/>
      <c r="D1000" s="210"/>
      <c r="E1000" s="203"/>
      <c r="F1000" s="10"/>
      <c r="G1000" s="11"/>
    </row>
    <row r="1001" spans="1:7">
      <c r="A1001" s="1"/>
      <c r="B1001" s="1"/>
      <c r="C1001" s="202"/>
      <c r="D1001" s="202"/>
      <c r="E1001" s="3"/>
    </row>
    <row r="1002" spans="1:7">
      <c r="A1002" s="1"/>
      <c r="B1002" s="1"/>
      <c r="C1002" s="202"/>
      <c r="D1002" s="202"/>
      <c r="E1002" s="3"/>
    </row>
    <row r="1003" spans="1:7">
      <c r="A1003" s="1"/>
      <c r="B1003" s="1"/>
      <c r="C1003" s="202"/>
      <c r="D1003" s="210"/>
      <c r="E1003" s="203"/>
      <c r="F1003" s="10"/>
      <c r="G1003" s="11"/>
    </row>
    <row r="1004" spans="1:7">
      <c r="A1004" s="1"/>
      <c r="B1004" s="1"/>
      <c r="C1004" s="202"/>
      <c r="D1004" s="202"/>
      <c r="E1004" s="3"/>
    </row>
    <row r="1005" spans="1:7">
      <c r="A1005" s="1"/>
      <c r="B1005" s="1"/>
      <c r="C1005" s="202"/>
      <c r="D1005" s="202"/>
      <c r="E1005" s="3"/>
    </row>
    <row r="1006" spans="1:7">
      <c r="A1006" s="1"/>
      <c r="B1006" s="1"/>
      <c r="C1006" s="202"/>
      <c r="D1006" s="202"/>
      <c r="E1006" s="3"/>
    </row>
    <row r="1007" spans="1:7">
      <c r="A1007" s="1"/>
      <c r="B1007" s="1"/>
      <c r="C1007" s="202"/>
      <c r="D1007" s="210"/>
      <c r="E1007" s="203"/>
      <c r="F1007" s="10"/>
      <c r="G1007" s="11"/>
    </row>
    <row r="1008" spans="1:7">
      <c r="A1008" s="1"/>
      <c r="B1008" s="1"/>
      <c r="C1008" s="202"/>
      <c r="D1008" s="202"/>
      <c r="E1008" s="3"/>
    </row>
    <row r="1009" spans="1:7">
      <c r="A1009" s="1"/>
      <c r="B1009" s="1"/>
      <c r="C1009" s="202"/>
      <c r="D1009" s="202"/>
      <c r="E1009" s="3"/>
    </row>
    <row r="1010" spans="1:7">
      <c r="A1010" s="1"/>
      <c r="B1010" s="1"/>
      <c r="C1010" s="202"/>
      <c r="D1010" s="210"/>
      <c r="E1010" s="203"/>
      <c r="F1010" s="10"/>
      <c r="G1010" s="11"/>
    </row>
    <row r="1011" spans="1:7">
      <c r="A1011" s="1"/>
      <c r="B1011" s="1"/>
      <c r="C1011" s="202"/>
      <c r="D1011" s="202"/>
      <c r="E1011" s="3"/>
    </row>
    <row r="1012" spans="1:7">
      <c r="A1012" s="1"/>
      <c r="B1012" s="1"/>
      <c r="C1012" s="202"/>
      <c r="D1012" s="202"/>
      <c r="E1012" s="3"/>
    </row>
    <row r="1013" spans="1:7">
      <c r="A1013" s="1"/>
      <c r="B1013" s="1"/>
      <c r="C1013" s="202"/>
      <c r="D1013" s="210"/>
      <c r="E1013" s="203"/>
      <c r="F1013" s="10"/>
      <c r="G1013" s="11"/>
    </row>
    <row r="1014" spans="1:7">
      <c r="A1014" s="1"/>
      <c r="B1014" s="1"/>
      <c r="C1014" s="202"/>
      <c r="D1014" s="202"/>
      <c r="E1014" s="3"/>
    </row>
    <row r="1015" spans="1:7">
      <c r="A1015" s="1"/>
      <c r="B1015" s="1"/>
      <c r="C1015" s="202"/>
      <c r="D1015" s="202"/>
      <c r="E1015" s="3"/>
    </row>
    <row r="1016" spans="1:7">
      <c r="A1016" s="1"/>
      <c r="B1016" s="1"/>
      <c r="C1016" s="202"/>
      <c r="D1016" s="210"/>
      <c r="E1016" s="203"/>
      <c r="F1016" s="10"/>
      <c r="G1016" s="11"/>
    </row>
    <row r="1017" spans="1:7">
      <c r="A1017" s="1"/>
      <c r="B1017" s="1"/>
      <c r="C1017" s="202"/>
      <c r="D1017" s="202"/>
      <c r="E1017" s="3"/>
    </row>
    <row r="1018" spans="1:7">
      <c r="A1018" s="1"/>
      <c r="B1018" s="237"/>
      <c r="C1018" s="202"/>
      <c r="D1018" s="202"/>
      <c r="E1018" s="3"/>
    </row>
    <row r="1019" spans="1:7">
      <c r="A1019" s="1"/>
      <c r="B1019" s="1"/>
      <c r="C1019" s="202"/>
      <c r="D1019" s="210"/>
      <c r="E1019" s="203"/>
      <c r="F1019" s="10"/>
      <c r="G1019" s="11"/>
    </row>
    <row r="1020" spans="1:7">
      <c r="A1020" s="1"/>
      <c r="B1020" s="1"/>
      <c r="C1020" s="202"/>
      <c r="D1020" s="202"/>
      <c r="E1020" s="3"/>
    </row>
    <row r="1021" spans="1:7">
      <c r="A1021" s="1"/>
      <c r="B1021" s="1"/>
      <c r="C1021" s="202"/>
      <c r="D1021" s="202"/>
      <c r="E1021" s="3"/>
    </row>
    <row r="1022" spans="1:7">
      <c r="A1022" s="1"/>
      <c r="B1022" s="1"/>
      <c r="C1022" s="202"/>
      <c r="D1022" s="210"/>
      <c r="E1022" s="203"/>
      <c r="F1022" s="10"/>
      <c r="G1022" s="11"/>
    </row>
    <row r="1023" spans="1:7">
      <c r="A1023" s="1"/>
      <c r="B1023" s="1"/>
      <c r="C1023" s="202"/>
      <c r="D1023" s="202"/>
      <c r="E1023" s="3"/>
    </row>
    <row r="1024" spans="1:7">
      <c r="A1024" s="1"/>
      <c r="B1024" s="1"/>
      <c r="C1024" s="202"/>
      <c r="D1024" s="202"/>
      <c r="E1024" s="3"/>
    </row>
    <row r="1025" spans="1:7">
      <c r="A1025" s="1"/>
      <c r="B1025" s="1"/>
      <c r="C1025" s="202"/>
      <c r="D1025" s="210"/>
      <c r="E1025" s="203"/>
      <c r="F1025" s="10"/>
      <c r="G1025" s="11"/>
    </row>
    <row r="1026" spans="1:7">
      <c r="A1026" s="1"/>
      <c r="B1026" s="1"/>
      <c r="C1026" s="202"/>
      <c r="D1026" s="202"/>
      <c r="E1026" s="3"/>
    </row>
    <row r="1027" spans="1:7">
      <c r="A1027" s="1"/>
      <c r="B1027" s="237"/>
      <c r="C1027" s="202"/>
      <c r="D1027" s="202"/>
      <c r="E1027" s="3"/>
    </row>
    <row r="1028" spans="1:7">
      <c r="A1028" s="1"/>
      <c r="B1028" s="1"/>
      <c r="C1028" s="202"/>
      <c r="D1028" s="210"/>
      <c r="E1028" s="203"/>
      <c r="F1028" s="10"/>
      <c r="G1028" s="11"/>
    </row>
    <row r="1029" spans="1:7">
      <c r="A1029" s="1"/>
      <c r="B1029" s="1"/>
      <c r="C1029" s="202"/>
      <c r="D1029" s="202"/>
      <c r="E1029" s="3"/>
    </row>
    <row r="1030" spans="1:7">
      <c r="A1030" s="1"/>
      <c r="B1030" s="1"/>
      <c r="C1030" s="202"/>
      <c r="D1030" s="202"/>
      <c r="E1030" s="3"/>
    </row>
    <row r="1031" spans="1:7">
      <c r="A1031" s="1"/>
      <c r="B1031" s="1"/>
      <c r="C1031" s="202"/>
      <c r="D1031" s="210"/>
      <c r="E1031" s="203"/>
      <c r="F1031" s="10"/>
      <c r="G1031" s="11"/>
    </row>
    <row r="1032" spans="1:7">
      <c r="A1032" s="1"/>
      <c r="B1032" s="1"/>
      <c r="C1032" s="202"/>
      <c r="D1032" s="202"/>
      <c r="E1032" s="3"/>
    </row>
    <row r="1033" spans="1:7">
      <c r="A1033" s="1"/>
      <c r="B1033" s="1"/>
      <c r="C1033" s="202"/>
      <c r="D1033" s="202"/>
      <c r="E1033" s="3"/>
    </row>
    <row r="1034" spans="1:7">
      <c r="A1034" s="1"/>
      <c r="B1034" s="1"/>
      <c r="C1034" s="202"/>
      <c r="D1034" s="210"/>
      <c r="E1034" s="203"/>
      <c r="F1034" s="10"/>
      <c r="G1034" s="11"/>
    </row>
    <row r="1035" spans="1:7">
      <c r="A1035" s="1"/>
      <c r="B1035" s="1"/>
      <c r="C1035" s="202"/>
      <c r="D1035" s="202"/>
      <c r="E1035" s="3"/>
    </row>
    <row r="1036" spans="1:7">
      <c r="A1036" s="1"/>
      <c r="B1036" s="1"/>
      <c r="C1036" s="202"/>
      <c r="D1036" s="202"/>
      <c r="E1036" s="3"/>
    </row>
    <row r="1037" spans="1:7">
      <c r="A1037" s="1"/>
      <c r="B1037" s="1"/>
      <c r="C1037" s="202"/>
      <c r="D1037" s="210"/>
      <c r="E1037" s="203"/>
      <c r="F1037" s="10"/>
      <c r="G1037" s="11"/>
    </row>
    <row r="1038" spans="1:7">
      <c r="A1038" s="1"/>
      <c r="B1038" s="1"/>
      <c r="C1038" s="202"/>
      <c r="D1038" s="202"/>
      <c r="E1038" s="3"/>
    </row>
    <row r="1039" spans="1:7">
      <c r="A1039" s="1"/>
      <c r="B1039" s="142"/>
      <c r="C1039" s="172"/>
      <c r="D1039" s="172"/>
      <c r="E1039" s="143"/>
      <c r="F1039" s="207"/>
    </row>
    <row r="1040" spans="1:7">
      <c r="A1040" s="1"/>
      <c r="B1040" s="2"/>
      <c r="C1040" s="172"/>
      <c r="D1040" s="172"/>
      <c r="E1040" s="4"/>
    </row>
    <row r="1041" spans="1:7">
      <c r="A1041" s="1"/>
      <c r="B1041" s="1"/>
      <c r="C1041" s="202"/>
      <c r="D1041" s="202"/>
      <c r="E1041" s="3"/>
    </row>
    <row r="1042" spans="1:7">
      <c r="A1042" s="209"/>
      <c r="B1042" s="142"/>
      <c r="C1042" s="202"/>
      <c r="D1042" s="202"/>
      <c r="E1042" s="3"/>
    </row>
    <row r="1043" spans="1:7">
      <c r="A1043" s="1"/>
      <c r="B1043" s="1"/>
      <c r="C1043" s="202"/>
      <c r="D1043" s="202"/>
      <c r="E1043" s="3"/>
    </row>
    <row r="1044" spans="1:7">
      <c r="A1044" s="1"/>
      <c r="B1044" s="1"/>
      <c r="C1044" s="202"/>
      <c r="D1044" s="202"/>
      <c r="E1044" s="3"/>
    </row>
    <row r="1045" spans="1:7">
      <c r="A1045" s="1"/>
      <c r="B1045" s="1"/>
      <c r="C1045" s="202"/>
      <c r="D1045" s="210"/>
      <c r="E1045" s="203"/>
      <c r="F1045" s="10"/>
      <c r="G1045" s="11"/>
    </row>
    <row r="1046" spans="1:7">
      <c r="A1046" s="1"/>
      <c r="B1046" s="1"/>
      <c r="C1046" s="202"/>
      <c r="D1046" s="202"/>
      <c r="E1046" s="3"/>
    </row>
    <row r="1047" spans="1:7">
      <c r="A1047" s="1"/>
      <c r="B1047" s="1"/>
      <c r="C1047" s="202"/>
      <c r="D1047" s="202"/>
      <c r="E1047" s="3"/>
    </row>
    <row r="1048" spans="1:7">
      <c r="A1048" s="1"/>
      <c r="B1048" s="1"/>
      <c r="C1048" s="202"/>
      <c r="D1048" s="210"/>
      <c r="E1048" s="203"/>
      <c r="F1048" s="10"/>
      <c r="G1048" s="11"/>
    </row>
    <row r="1049" spans="1:7">
      <c r="A1049" s="1"/>
      <c r="B1049" s="1"/>
      <c r="C1049" s="202"/>
      <c r="D1049" s="202"/>
      <c r="E1049" s="3"/>
    </row>
    <row r="1050" spans="1:7">
      <c r="A1050" s="1"/>
      <c r="B1050" s="142"/>
      <c r="C1050" s="172"/>
      <c r="D1050" s="172"/>
      <c r="E1050" s="143"/>
      <c r="F1050" s="207"/>
    </row>
    <row r="1051" spans="1:7">
      <c r="A1051" s="1"/>
      <c r="B1051" s="2"/>
      <c r="C1051" s="172"/>
      <c r="D1051" s="172"/>
      <c r="E1051" s="4"/>
    </row>
    <row r="1052" spans="1:7">
      <c r="A1052" s="1"/>
      <c r="B1052" s="2"/>
      <c r="C1052" s="172"/>
      <c r="D1052" s="172"/>
      <c r="E1052" s="4"/>
    </row>
    <row r="1053" spans="1:7">
      <c r="A1053" s="1"/>
      <c r="B1053" s="2"/>
      <c r="C1053" s="172"/>
      <c r="D1053" s="172"/>
      <c r="E1053" s="4"/>
    </row>
    <row r="1054" spans="1:7">
      <c r="A1054" s="1"/>
      <c r="B1054" s="1"/>
      <c r="C1054" s="202"/>
      <c r="D1054" s="202"/>
      <c r="E1054" s="3"/>
    </row>
    <row r="1055" spans="1:7">
      <c r="A1055" s="1"/>
      <c r="B1055" s="1"/>
      <c r="C1055" s="202"/>
      <c r="D1055" s="202"/>
      <c r="E1055" s="3"/>
    </row>
    <row r="1056" spans="1:7">
      <c r="A1056" s="1"/>
      <c r="B1056" s="1"/>
      <c r="C1056" s="202"/>
      <c r="D1056" s="210"/>
      <c r="E1056" s="203"/>
      <c r="F1056" s="10"/>
      <c r="G1056" s="11"/>
    </row>
    <row r="1057" spans="1:7">
      <c r="A1057" s="1"/>
      <c r="B1057" s="1"/>
      <c r="C1057" s="202"/>
      <c r="D1057" s="202"/>
      <c r="E1057" s="3"/>
    </row>
    <row r="1058" spans="1:7">
      <c r="A1058" s="1"/>
      <c r="B1058" s="1"/>
      <c r="C1058" s="202"/>
      <c r="D1058" s="202"/>
      <c r="E1058" s="3"/>
    </row>
    <row r="1059" spans="1:7">
      <c r="A1059" s="1"/>
      <c r="B1059" s="1"/>
      <c r="C1059" s="202"/>
      <c r="D1059" s="210"/>
      <c r="E1059" s="203"/>
      <c r="F1059" s="10"/>
      <c r="G1059" s="11"/>
    </row>
    <row r="1060" spans="1:7">
      <c r="A1060" s="1"/>
      <c r="B1060" s="1"/>
      <c r="C1060" s="202"/>
      <c r="D1060" s="202"/>
      <c r="E1060" s="3"/>
    </row>
    <row r="1061" spans="1:7">
      <c r="A1061" s="1"/>
      <c r="B1061" s="1"/>
      <c r="C1061" s="202"/>
      <c r="D1061" s="202"/>
      <c r="E1061" s="3"/>
    </row>
    <row r="1062" spans="1:7">
      <c r="A1062" s="1"/>
      <c r="B1062" s="1"/>
      <c r="C1062" s="202"/>
      <c r="D1062" s="210"/>
      <c r="E1062" s="203"/>
      <c r="F1062" s="10"/>
      <c r="G1062" s="11"/>
    </row>
    <row r="1063" spans="1:7">
      <c r="A1063" s="1"/>
      <c r="B1063" s="1"/>
      <c r="C1063" s="202"/>
      <c r="D1063" s="202"/>
      <c r="E1063" s="3"/>
    </row>
    <row r="1064" spans="1:7">
      <c r="A1064" s="1"/>
      <c r="B1064" s="1"/>
      <c r="C1064" s="202"/>
      <c r="D1064" s="202"/>
      <c r="E1064" s="3"/>
    </row>
    <row r="1065" spans="1:7">
      <c r="A1065" s="1"/>
      <c r="B1065" s="1"/>
      <c r="C1065" s="202"/>
      <c r="D1065" s="210"/>
      <c r="E1065" s="203"/>
      <c r="F1065" s="10"/>
      <c r="G1065" s="11"/>
    </row>
    <row r="1066" spans="1:7">
      <c r="A1066" s="1"/>
      <c r="B1066" s="1"/>
      <c r="C1066" s="202"/>
      <c r="D1066" s="202"/>
      <c r="E1066" s="3"/>
    </row>
    <row r="1067" spans="1:7">
      <c r="A1067" s="1"/>
      <c r="B1067" s="1"/>
      <c r="C1067" s="202"/>
      <c r="D1067" s="202"/>
      <c r="E1067" s="3"/>
    </row>
    <row r="1068" spans="1:7">
      <c r="A1068" s="1"/>
      <c r="B1068" s="1"/>
      <c r="C1068" s="202"/>
      <c r="D1068" s="210"/>
      <c r="E1068" s="203"/>
      <c r="F1068" s="10"/>
      <c r="G1068" s="11"/>
    </row>
    <row r="1069" spans="1:7">
      <c r="A1069" s="1"/>
      <c r="B1069" s="1"/>
      <c r="C1069" s="202"/>
      <c r="D1069" s="202"/>
      <c r="E1069" s="3"/>
    </row>
    <row r="1070" spans="1:7">
      <c r="A1070" s="1"/>
      <c r="B1070" s="1"/>
      <c r="C1070" s="202"/>
      <c r="D1070" s="202"/>
      <c r="E1070" s="3"/>
    </row>
    <row r="1071" spans="1:7">
      <c r="A1071" s="1"/>
      <c r="B1071" s="1"/>
      <c r="C1071" s="202"/>
      <c r="D1071" s="210"/>
      <c r="E1071" s="203"/>
      <c r="F1071" s="10"/>
      <c r="G1071" s="11"/>
    </row>
    <row r="1072" spans="1:7">
      <c r="A1072" s="1"/>
      <c r="B1072" s="1"/>
      <c r="C1072" s="202"/>
      <c r="D1072" s="202"/>
      <c r="E1072" s="3"/>
    </row>
    <row r="1073" spans="1:6" ht="28.5" customHeight="1">
      <c r="A1073" s="1"/>
      <c r="B1073" s="142"/>
      <c r="C1073" s="172"/>
      <c r="D1073" s="172"/>
      <c r="E1073" s="143"/>
      <c r="F1073" s="207"/>
    </row>
    <row r="1074" spans="1:6">
      <c r="A1074" s="1"/>
      <c r="B1074" s="1"/>
      <c r="C1074" s="202"/>
      <c r="D1074" s="202"/>
      <c r="E1074" s="3"/>
    </row>
    <row r="1075" spans="1:6">
      <c r="A1075" s="1"/>
      <c r="B1075" s="1"/>
      <c r="C1075" s="3"/>
      <c r="D1075" s="202"/>
      <c r="E1075" s="3"/>
    </row>
    <row r="1076" spans="1:6">
      <c r="A1076" s="1"/>
      <c r="B1076" s="2"/>
      <c r="C1076" s="4"/>
      <c r="D1076" s="4"/>
      <c r="E1076" s="4"/>
    </row>
    <row r="1077" spans="1:6">
      <c r="A1077" s="1"/>
      <c r="B1077" s="1"/>
      <c r="C1077" s="3"/>
      <c r="D1077" s="3"/>
      <c r="E1077" s="3"/>
    </row>
    <row r="1078" spans="1:6">
      <c r="A1078" s="1"/>
      <c r="B1078" s="2"/>
      <c r="C1078" s="4"/>
      <c r="D1078" s="4"/>
      <c r="E1078" s="4"/>
    </row>
    <row r="1079" spans="1:6">
      <c r="A1079" s="2"/>
      <c r="B1079" s="2"/>
      <c r="C1079" s="4"/>
      <c r="D1079" s="4"/>
      <c r="E1079" s="4"/>
    </row>
    <row r="1080" spans="1:6">
      <c r="A1080" s="2"/>
      <c r="B1080" s="2"/>
      <c r="C1080" s="4"/>
      <c r="D1080" s="4"/>
      <c r="E1080" s="4"/>
    </row>
    <row r="1081" spans="1:6">
      <c r="A1081" s="2"/>
      <c r="B1081" s="2"/>
      <c r="C1081" s="4"/>
      <c r="D1081" s="4"/>
      <c r="E1081" s="4"/>
    </row>
    <row r="1082" spans="1:6">
      <c r="A1082" s="2"/>
      <c r="B1082" s="2"/>
      <c r="C1082" s="4"/>
      <c r="D1082" s="4"/>
      <c r="E1082" s="4"/>
    </row>
    <row r="1083" spans="1:6">
      <c r="A1083" s="2"/>
      <c r="B1083" s="2"/>
      <c r="C1083" s="3"/>
      <c r="D1083" s="3"/>
      <c r="E1083" s="3"/>
    </row>
    <row r="1084" spans="1:6">
      <c r="A1084" s="1"/>
      <c r="B1084" s="2"/>
      <c r="C1084" s="4"/>
      <c r="D1084" s="4"/>
      <c r="E1084" s="4"/>
    </row>
    <row r="1085" spans="1:6">
      <c r="A1085" s="1"/>
      <c r="B1085" s="1"/>
      <c r="C1085" s="3"/>
      <c r="D1085" s="3"/>
      <c r="E1085" s="3"/>
    </row>
    <row r="1086" spans="1:6">
      <c r="A1086" s="1"/>
      <c r="B1086" s="2"/>
      <c r="C1086" s="4"/>
      <c r="D1086" s="4"/>
      <c r="E1086" s="4"/>
    </row>
    <row r="1087" spans="1:6">
      <c r="A1087" s="1"/>
      <c r="B1087" s="1"/>
      <c r="C1087" s="3"/>
      <c r="D1087" s="3"/>
      <c r="E1087" s="3"/>
    </row>
    <row r="1088" spans="1:6">
      <c r="A1088" s="1"/>
      <c r="B1088" s="2"/>
      <c r="C1088" s="4"/>
      <c r="D1088" s="4"/>
      <c r="E1088" s="4"/>
    </row>
    <row r="1089" spans="1:5">
      <c r="A1089" s="1"/>
      <c r="B1089" s="1"/>
      <c r="C1089" s="3"/>
      <c r="D1089" s="3"/>
      <c r="E1089" s="3"/>
    </row>
    <row r="1090" spans="1:5">
      <c r="A1090" s="1"/>
      <c r="B1090" s="2"/>
      <c r="C1090" s="4"/>
      <c r="D1090" s="4"/>
      <c r="E1090" s="4"/>
    </row>
    <row r="1091" spans="1:5">
      <c r="A1091" s="1"/>
      <c r="B1091" s="1"/>
      <c r="C1091" s="3"/>
      <c r="D1091" s="3"/>
      <c r="E1091" s="3"/>
    </row>
    <row r="1092" spans="1:5">
      <c r="A1092" s="1"/>
      <c r="B1092" s="2"/>
      <c r="C1092" s="4"/>
      <c r="D1092" s="4"/>
      <c r="E1092" s="4"/>
    </row>
    <row r="1093" spans="1:5">
      <c r="A1093" s="1"/>
      <c r="B1093" s="1"/>
      <c r="C1093" s="3"/>
      <c r="D1093" s="3"/>
      <c r="E1093" s="3"/>
    </row>
    <row r="1094" spans="1:5">
      <c r="A1094" s="1"/>
      <c r="B1094" s="2"/>
      <c r="C1094" s="4"/>
      <c r="D1094" s="4"/>
      <c r="E1094" s="4"/>
    </row>
    <row r="1095" spans="1:5">
      <c r="A1095" s="1"/>
      <c r="B1095" s="1"/>
      <c r="C1095" s="3"/>
      <c r="D1095" s="3"/>
      <c r="E1095" s="3"/>
    </row>
    <row r="1096" spans="1:5">
      <c r="A1096" s="1"/>
      <c r="B1096" s="2"/>
      <c r="C1096" s="4"/>
      <c r="D1096" s="4"/>
      <c r="E1096" s="4"/>
    </row>
    <row r="1097" spans="1:5">
      <c r="A1097" s="1"/>
      <c r="B1097" s="1"/>
      <c r="C1097" s="3"/>
      <c r="D1097" s="3"/>
      <c r="E1097" s="3"/>
    </row>
    <row r="1098" spans="1:5">
      <c r="A1098" s="1"/>
      <c r="B1098" s="2"/>
      <c r="C1098" s="4"/>
      <c r="D1098" s="4"/>
      <c r="E1098" s="4"/>
    </row>
    <row r="1099" spans="1:5">
      <c r="A1099" s="1"/>
      <c r="B1099" s="1"/>
      <c r="C1099" s="3"/>
      <c r="D1099" s="3"/>
      <c r="E1099" s="3"/>
    </row>
    <row r="1100" spans="1:5">
      <c r="A1100" s="1"/>
      <c r="B1100" s="2"/>
      <c r="C1100" s="4"/>
      <c r="D1100" s="4"/>
      <c r="E1100" s="4"/>
    </row>
    <row r="1101" spans="1:5">
      <c r="A1101" s="1"/>
      <c r="B1101" s="1"/>
      <c r="C1101" s="3"/>
      <c r="D1101" s="3"/>
      <c r="E1101" s="3"/>
    </row>
    <row r="1102" spans="1:5">
      <c r="A1102" s="1"/>
      <c r="B1102" s="2"/>
      <c r="C1102" s="4"/>
      <c r="D1102" s="4"/>
      <c r="E1102" s="4"/>
    </row>
    <row r="1103" spans="1:5">
      <c r="A1103" s="1"/>
      <c r="B1103" s="1"/>
      <c r="C1103" s="3"/>
      <c r="D1103" s="3"/>
      <c r="E1103" s="3"/>
    </row>
    <row r="1104" spans="1:5">
      <c r="A1104" s="1"/>
      <c r="B1104" s="2"/>
      <c r="C1104" s="4"/>
      <c r="D1104" s="4"/>
      <c r="E1104" s="4"/>
    </row>
    <row r="1105" spans="1:5">
      <c r="A1105" s="1"/>
      <c r="B1105" s="1"/>
      <c r="C1105" s="3"/>
      <c r="D1105" s="3"/>
      <c r="E1105" s="3"/>
    </row>
    <row r="1106" spans="1:5">
      <c r="A1106" s="1"/>
      <c r="B1106" s="2"/>
      <c r="C1106" s="4"/>
      <c r="D1106" s="4"/>
      <c r="E1106" s="4"/>
    </row>
    <row r="1107" spans="1:5">
      <c r="A1107" s="1"/>
      <c r="B1107" s="1"/>
      <c r="C1107" s="3"/>
      <c r="D1107" s="3"/>
      <c r="E1107" s="3"/>
    </row>
    <row r="1108" spans="1:5">
      <c r="A1108" s="1"/>
      <c r="B1108" s="2"/>
      <c r="C1108" s="4"/>
      <c r="D1108" s="4"/>
      <c r="E1108" s="4"/>
    </row>
    <row r="1109" spans="1:5">
      <c r="A1109" s="1"/>
      <c r="B1109" s="1"/>
      <c r="C1109" s="3"/>
      <c r="D1109" s="3"/>
      <c r="E1109" s="3"/>
    </row>
    <row r="1110" spans="1:5">
      <c r="A1110" s="1"/>
      <c r="B1110" s="2"/>
      <c r="C1110" s="4"/>
      <c r="D1110" s="4"/>
      <c r="E1110" s="4"/>
    </row>
    <row r="1111" spans="1:5">
      <c r="A1111" s="1"/>
      <c r="B1111" s="1"/>
      <c r="C1111" s="3"/>
      <c r="D1111" s="3"/>
      <c r="E1111" s="3"/>
    </row>
    <row r="1112" spans="1:5">
      <c r="A1112" s="1"/>
      <c r="B1112" s="2"/>
      <c r="C1112" s="4"/>
      <c r="D1112" s="4"/>
      <c r="E1112" s="4"/>
    </row>
    <row r="1113" spans="1:5">
      <c r="A1113" s="1"/>
      <c r="B1113" s="1"/>
      <c r="C1113" s="3"/>
      <c r="D1113" s="3"/>
      <c r="E1113" s="3"/>
    </row>
    <row r="1114" spans="1:5">
      <c r="A1114" s="1"/>
      <c r="B1114" s="2"/>
      <c r="C1114" s="4"/>
      <c r="D1114" s="4"/>
      <c r="E1114" s="4"/>
    </row>
    <row r="1115" spans="1:5">
      <c r="A1115" s="1"/>
      <c r="B1115" s="1"/>
      <c r="C1115" s="3"/>
      <c r="D1115" s="3"/>
      <c r="E1115" s="3"/>
    </row>
    <row r="1116" spans="1:5">
      <c r="A1116" s="1"/>
      <c r="B1116" s="1"/>
      <c r="C1116" s="3"/>
      <c r="D1116" s="3"/>
      <c r="E1116" s="3"/>
    </row>
    <row r="1117" spans="1:5">
      <c r="A1117" s="1"/>
      <c r="B1117" s="2"/>
      <c r="C1117" s="3"/>
      <c r="D1117" s="3"/>
      <c r="E1117" s="3"/>
    </row>
    <row r="1118" spans="1:5">
      <c r="A1118" s="1"/>
      <c r="B1118" s="2"/>
      <c r="C1118" s="4"/>
      <c r="D1118" s="4"/>
      <c r="E1118" s="4"/>
    </row>
    <row r="1119" spans="1:5">
      <c r="A1119" s="1"/>
      <c r="B1119" s="1"/>
      <c r="C1119" s="3"/>
      <c r="D1119" s="3"/>
      <c r="E1119" s="3"/>
    </row>
    <row r="1120" spans="1:5">
      <c r="A1120" s="1"/>
      <c r="B1120" s="2"/>
      <c r="C1120" s="4"/>
      <c r="D1120" s="4"/>
      <c r="E1120" s="4"/>
    </row>
    <row r="1121" spans="1:5">
      <c r="A1121" s="1"/>
      <c r="B1121" s="1"/>
      <c r="C1121" s="3"/>
      <c r="D1121" s="3"/>
      <c r="E1121" s="3"/>
    </row>
    <row r="1122" spans="1:5">
      <c r="A1122" s="1"/>
      <c r="B1122" s="2"/>
      <c r="C1122" s="4"/>
      <c r="D1122" s="4"/>
      <c r="E1122" s="4"/>
    </row>
    <row r="1123" spans="1:5">
      <c r="A1123" s="1"/>
      <c r="B1123" s="1"/>
      <c r="C1123" s="3"/>
      <c r="D1123" s="3"/>
      <c r="E1123" s="3"/>
    </row>
    <row r="1124" spans="1:5">
      <c r="A1124" s="1"/>
      <c r="B1124" s="2"/>
      <c r="C1124" s="4"/>
      <c r="D1124" s="4"/>
      <c r="E1124" s="4"/>
    </row>
    <row r="1125" spans="1:5">
      <c r="A1125" s="1"/>
      <c r="B1125" s="1"/>
      <c r="C1125" s="3"/>
      <c r="D1125" s="3"/>
      <c r="E1125" s="3"/>
    </row>
    <row r="1126" spans="1:5">
      <c r="A1126" s="1"/>
      <c r="B1126" s="2"/>
      <c r="C1126" s="4"/>
      <c r="D1126" s="4"/>
      <c r="E1126" s="4"/>
    </row>
    <row r="1127" spans="1:5">
      <c r="A1127" s="1"/>
      <c r="B1127" s="1"/>
      <c r="C1127" s="3"/>
      <c r="D1127" s="3"/>
      <c r="E1127" s="3"/>
    </row>
    <row r="1128" spans="1:5">
      <c r="A1128" s="1"/>
      <c r="B1128" s="2"/>
      <c r="C1128" s="4"/>
      <c r="D1128" s="4"/>
      <c r="E1128" s="4"/>
    </row>
    <row r="1129" spans="1:5">
      <c r="A1129" s="1"/>
      <c r="B1129" s="1"/>
      <c r="C1129" s="3"/>
      <c r="D1129" s="3"/>
      <c r="E1129" s="3"/>
    </row>
    <row r="1130" spans="1:5">
      <c r="A1130" s="1"/>
      <c r="B1130" s="2"/>
      <c r="C1130" s="4"/>
      <c r="D1130" s="4"/>
      <c r="E1130" s="4"/>
    </row>
    <row r="1131" spans="1:5">
      <c r="A1131" s="1"/>
      <c r="B1131" s="1"/>
      <c r="C1131" s="3"/>
      <c r="D1131" s="3"/>
      <c r="E1131" s="3"/>
    </row>
    <row r="1132" spans="1:5">
      <c r="A1132" s="1"/>
      <c r="B1132" s="2"/>
      <c r="C1132" s="4"/>
      <c r="D1132" s="4"/>
      <c r="E1132" s="4"/>
    </row>
    <row r="1133" spans="1:5">
      <c r="A1133" s="1"/>
      <c r="B1133" s="1"/>
      <c r="C1133" s="3"/>
      <c r="D1133" s="3"/>
      <c r="E1133" s="3"/>
    </row>
    <row r="1134" spans="1:5">
      <c r="A1134" s="1"/>
      <c r="B1134" s="2"/>
      <c r="C1134" s="4"/>
      <c r="D1134" s="4"/>
      <c r="E1134" s="4"/>
    </row>
    <row r="1135" spans="1:5">
      <c r="A1135" s="1"/>
      <c r="B1135" s="1"/>
      <c r="C1135" s="3"/>
      <c r="D1135" s="3"/>
      <c r="E1135" s="3"/>
    </row>
    <row r="1136" spans="1:5">
      <c r="A1136" s="1"/>
      <c r="B1136" s="2"/>
      <c r="C1136" s="4"/>
      <c r="D1136" s="4"/>
      <c r="E1136" s="4"/>
    </row>
    <row r="1137" spans="1:5">
      <c r="A1137" s="1"/>
      <c r="B1137" s="1"/>
      <c r="C1137" s="3"/>
      <c r="D1137" s="3"/>
      <c r="E1137" s="3"/>
    </row>
    <row r="1138" spans="1:5">
      <c r="A1138" s="1"/>
      <c r="B1138" s="2"/>
      <c r="C1138" s="4"/>
      <c r="D1138" s="4"/>
      <c r="E1138" s="4"/>
    </row>
    <row r="1139" spans="1:5">
      <c r="A1139" s="1"/>
      <c r="B1139" s="1"/>
      <c r="C1139" s="3"/>
      <c r="D1139" s="3"/>
      <c r="E1139" s="3"/>
    </row>
    <row r="1140" spans="1:5">
      <c r="A1140" s="1"/>
      <c r="B1140" s="2"/>
      <c r="C1140" s="4"/>
      <c r="D1140" s="4"/>
      <c r="E1140" s="4"/>
    </row>
    <row r="1141" spans="1:5">
      <c r="A1141" s="1"/>
      <c r="B1141" s="1"/>
      <c r="C1141" s="3"/>
      <c r="D1141" s="3"/>
      <c r="E1141" s="3"/>
    </row>
    <row r="1142" spans="1:5">
      <c r="A1142" s="1"/>
      <c r="B1142" s="2"/>
      <c r="C1142" s="4"/>
      <c r="D1142" s="4"/>
      <c r="E1142" s="4"/>
    </row>
    <row r="1143" spans="1:5">
      <c r="A1143" s="1"/>
      <c r="B1143" s="1"/>
      <c r="C1143" s="3"/>
      <c r="D1143" s="3"/>
      <c r="E1143" s="3"/>
    </row>
    <row r="1144" spans="1:5">
      <c r="A1144" s="1"/>
      <c r="B1144" s="2"/>
      <c r="C1144" s="4"/>
      <c r="D1144" s="4"/>
      <c r="E1144" s="4"/>
    </row>
    <row r="1145" spans="1:5">
      <c r="A1145" s="1"/>
      <c r="B1145" s="1"/>
      <c r="C1145" s="3"/>
      <c r="D1145" s="3"/>
      <c r="E1145" s="3"/>
    </row>
    <row r="1146" spans="1:5">
      <c r="A1146" s="1"/>
      <c r="B1146" s="2"/>
      <c r="C1146" s="4"/>
      <c r="D1146" s="4"/>
      <c r="E1146" s="4"/>
    </row>
    <row r="1147" spans="1:5">
      <c r="A1147" s="1"/>
      <c r="B1147" s="1"/>
      <c r="C1147" s="3"/>
      <c r="D1147" s="3"/>
      <c r="E1147" s="3"/>
    </row>
    <row r="1148" spans="1:5">
      <c r="A1148" s="1"/>
      <c r="B1148" s="2"/>
      <c r="C1148" s="4"/>
      <c r="D1148" s="4"/>
      <c r="E1148" s="4"/>
    </row>
    <row r="1149" spans="1:5">
      <c r="A1149" s="1"/>
      <c r="B1149" s="1"/>
      <c r="C1149" s="3"/>
      <c r="D1149" s="3"/>
      <c r="E1149" s="3"/>
    </row>
    <row r="1150" spans="1:5">
      <c r="A1150" s="1"/>
      <c r="B1150" s="1"/>
      <c r="C1150" s="3"/>
      <c r="D1150" s="3"/>
      <c r="E1150" s="3"/>
    </row>
    <row r="1151" spans="1:5">
      <c r="A1151" s="1"/>
      <c r="B1151" s="2"/>
      <c r="C1151" s="3"/>
      <c r="D1151" s="3"/>
      <c r="E1151" s="3"/>
    </row>
    <row r="1152" spans="1:5">
      <c r="A1152" s="1"/>
      <c r="B1152" s="2"/>
      <c r="C1152" s="4"/>
      <c r="D1152" s="4"/>
      <c r="E1152" s="4"/>
    </row>
    <row r="1153" spans="1:5">
      <c r="A1153" s="1"/>
      <c r="B1153" s="1"/>
      <c r="C1153" s="3"/>
      <c r="D1153" s="3"/>
      <c r="E1153" s="3"/>
    </row>
    <row r="1154" spans="1:5">
      <c r="A1154" s="1"/>
      <c r="B1154" s="2"/>
      <c r="C1154" s="4"/>
      <c r="D1154" s="4"/>
      <c r="E1154" s="4"/>
    </row>
    <row r="1155" spans="1:5">
      <c r="A1155" s="1"/>
      <c r="B1155" s="1"/>
      <c r="C1155" s="3"/>
      <c r="D1155" s="3"/>
      <c r="E1155" s="3"/>
    </row>
    <row r="1156" spans="1:5">
      <c r="A1156" s="1"/>
      <c r="B1156" s="2"/>
      <c r="C1156" s="4"/>
      <c r="D1156" s="4"/>
      <c r="E1156" s="4"/>
    </row>
    <row r="1157" spans="1:5">
      <c r="A1157" s="1"/>
      <c r="B1157" s="1"/>
      <c r="C1157" s="3"/>
      <c r="D1157" s="3"/>
      <c r="E1157" s="3"/>
    </row>
    <row r="1158" spans="1:5">
      <c r="A1158" s="1"/>
      <c r="B1158" s="2"/>
      <c r="C1158" s="4"/>
      <c r="D1158" s="4"/>
      <c r="E1158" s="4"/>
    </row>
    <row r="1159" spans="1:5">
      <c r="A1159" s="1"/>
      <c r="B1159" s="1"/>
      <c r="C1159" s="3"/>
      <c r="D1159" s="3"/>
      <c r="E1159" s="3"/>
    </row>
    <row r="1160" spans="1:5">
      <c r="A1160" s="1"/>
      <c r="B1160" s="2"/>
      <c r="C1160" s="4"/>
      <c r="D1160" s="4"/>
      <c r="E1160" s="4"/>
    </row>
    <row r="1161" spans="1:5">
      <c r="A1161" s="1"/>
      <c r="B1161" s="1"/>
      <c r="C1161" s="3"/>
      <c r="D1161" s="3"/>
      <c r="E1161" s="3"/>
    </row>
    <row r="1162" spans="1:5">
      <c r="A1162" s="1"/>
      <c r="B1162" s="2"/>
      <c r="C1162" s="4"/>
      <c r="D1162" s="4"/>
      <c r="E1162" s="4"/>
    </row>
    <row r="1163" spans="1:5">
      <c r="A1163" s="1"/>
      <c r="B1163" s="1"/>
      <c r="C1163" s="3"/>
      <c r="D1163" s="3"/>
      <c r="E1163" s="3"/>
    </row>
    <row r="1164" spans="1:5">
      <c r="A1164" s="1"/>
      <c r="B1164" s="2"/>
      <c r="C1164" s="4"/>
      <c r="D1164" s="4"/>
      <c r="E1164" s="4"/>
    </row>
    <row r="1165" spans="1:5">
      <c r="A1165" s="1"/>
      <c r="B1165" s="1"/>
      <c r="C1165" s="3"/>
      <c r="D1165" s="3"/>
      <c r="E1165" s="3"/>
    </row>
    <row r="1166" spans="1:5">
      <c r="A1166" s="1"/>
      <c r="B1166" s="2"/>
      <c r="C1166" s="4"/>
      <c r="D1166" s="4"/>
      <c r="E1166" s="4"/>
    </row>
    <row r="1167" spans="1:5">
      <c r="A1167" s="1"/>
      <c r="B1167" s="1"/>
      <c r="C1167" s="3"/>
      <c r="D1167" s="3"/>
      <c r="E1167" s="3"/>
    </row>
    <row r="1168" spans="1:5">
      <c r="A1168" s="1"/>
      <c r="B1168" s="2"/>
      <c r="C1168" s="4"/>
      <c r="D1168" s="4"/>
      <c r="E1168" s="4"/>
    </row>
    <row r="1169" spans="1:5">
      <c r="A1169" s="1"/>
      <c r="B1169" s="1"/>
      <c r="C1169" s="3"/>
      <c r="D1169" s="3"/>
      <c r="E1169" s="3"/>
    </row>
    <row r="1170" spans="1:5">
      <c r="A1170" s="1"/>
      <c r="B1170" s="2"/>
      <c r="C1170" s="4"/>
      <c r="D1170" s="4"/>
      <c r="E1170" s="4"/>
    </row>
    <row r="1171" spans="1:5">
      <c r="A1171" s="1"/>
      <c r="B1171" s="1"/>
      <c r="C1171" s="3"/>
      <c r="D1171" s="3"/>
      <c r="E1171" s="3"/>
    </row>
    <row r="1172" spans="1:5">
      <c r="A1172" s="1"/>
      <c r="B1172" s="2"/>
      <c r="C1172" s="4"/>
      <c r="D1172" s="4"/>
      <c r="E1172" s="4"/>
    </row>
    <row r="1173" spans="1:5">
      <c r="A1173" s="1"/>
      <c r="B1173" s="1"/>
      <c r="C1173" s="3"/>
      <c r="D1173" s="3"/>
      <c r="E1173" s="3"/>
    </row>
    <row r="1174" spans="1:5">
      <c r="A1174" s="1"/>
      <c r="B1174" s="2"/>
      <c r="C1174" s="4"/>
      <c r="D1174" s="4"/>
      <c r="E1174" s="4"/>
    </row>
    <row r="1175" spans="1:5">
      <c r="A1175" s="1"/>
      <c r="B1175" s="1"/>
      <c r="C1175" s="3"/>
      <c r="D1175" s="3"/>
      <c r="E1175" s="3"/>
    </row>
    <row r="1176" spans="1:5">
      <c r="A1176" s="1"/>
      <c r="B1176" s="2"/>
      <c r="C1176" s="4"/>
      <c r="D1176" s="4"/>
      <c r="E1176" s="4"/>
    </row>
    <row r="1177" spans="1:5">
      <c r="A1177" s="1"/>
      <c r="B1177" s="1"/>
      <c r="C1177" s="3"/>
      <c r="D1177" s="3"/>
      <c r="E1177" s="3"/>
    </row>
    <row r="1178" spans="1:5">
      <c r="A1178" s="1"/>
      <c r="B1178" s="2"/>
      <c r="C1178" s="4"/>
      <c r="D1178" s="4"/>
      <c r="E1178" s="4"/>
    </row>
    <row r="1179" spans="1:5">
      <c r="A1179" s="1"/>
      <c r="B1179" s="1"/>
      <c r="C1179" s="3"/>
      <c r="D1179" s="3"/>
      <c r="E1179" s="3"/>
    </row>
    <row r="1180" spans="1:5">
      <c r="A1180" s="1"/>
      <c r="B1180" s="2"/>
      <c r="C1180" s="4"/>
      <c r="D1180" s="4"/>
      <c r="E1180" s="4"/>
    </row>
    <row r="1181" spans="1:5">
      <c r="A1181" s="1"/>
      <c r="B1181" s="1"/>
      <c r="C1181" s="3"/>
      <c r="D1181" s="3"/>
      <c r="E1181" s="3"/>
    </row>
    <row r="1182" spans="1:5">
      <c r="A1182" s="1"/>
      <c r="B1182" s="2"/>
      <c r="C1182" s="4"/>
      <c r="D1182" s="4"/>
      <c r="E1182" s="4"/>
    </row>
    <row r="1183" spans="1:5">
      <c r="A1183" s="1"/>
      <c r="B1183" s="1"/>
      <c r="C1183" s="3"/>
      <c r="D1183" s="3"/>
      <c r="E1183" s="3"/>
    </row>
    <row r="1184" spans="1:5">
      <c r="A1184" s="1"/>
      <c r="B1184" s="1"/>
      <c r="C1184" s="3"/>
      <c r="D1184" s="3"/>
      <c r="E1184" s="3"/>
    </row>
    <row r="1185" spans="1:5">
      <c r="A1185" s="1"/>
      <c r="B1185" s="2"/>
      <c r="C1185" s="4"/>
      <c r="D1185" s="4"/>
      <c r="E1185" s="4"/>
    </row>
    <row r="1186" spans="1:5">
      <c r="A1186" s="1"/>
      <c r="B1186" s="1"/>
      <c r="C1186" s="3"/>
      <c r="D1186" s="3"/>
      <c r="E1186" s="3"/>
    </row>
    <row r="1187" spans="1:5">
      <c r="A1187" s="1"/>
      <c r="B1187" s="1"/>
      <c r="C1187" s="3"/>
      <c r="D1187" s="3"/>
      <c r="E1187" s="3"/>
    </row>
    <row r="1188" spans="1:5">
      <c r="A1188" s="1"/>
      <c r="B1188" s="2"/>
      <c r="C1188" s="4"/>
      <c r="D1188" s="4"/>
      <c r="E1188" s="4"/>
    </row>
    <row r="1189" spans="1:5">
      <c r="A1189" s="1"/>
      <c r="B1189" s="1"/>
      <c r="C1189" s="3"/>
      <c r="D1189" s="3"/>
      <c r="E1189" s="3"/>
    </row>
    <row r="1190" spans="1:5">
      <c r="A1190" s="1"/>
      <c r="B1190" s="2"/>
      <c r="C1190" s="4"/>
      <c r="D1190" s="4"/>
      <c r="E1190" s="4"/>
    </row>
    <row r="1191" spans="1:5">
      <c r="A1191" s="2"/>
      <c r="B1191" s="2"/>
      <c r="C1191" s="4"/>
      <c r="D1191" s="4"/>
      <c r="E1191" s="4"/>
    </row>
    <row r="1192" spans="1:5">
      <c r="A1192" s="2"/>
      <c r="B1192" s="2" t="s">
        <v>10</v>
      </c>
      <c r="C1192" s="4"/>
      <c r="D1192" s="4"/>
      <c r="E1192" s="4"/>
    </row>
    <row r="1193" spans="1:5">
      <c r="A1193" s="2" t="s">
        <v>10</v>
      </c>
      <c r="B1193" s="2"/>
      <c r="C1193" s="4"/>
      <c r="D1193" s="4"/>
      <c r="E1193" s="4"/>
    </row>
    <row r="1194" spans="1:5">
      <c r="A1194" s="5"/>
    </row>
  </sheetData>
  <sheetProtection password="CA19" sheet="1" objects="1" scenarios="1" selectLockedCells="1"/>
  <mergeCells count="1">
    <mergeCell ref="A1:E2"/>
  </mergeCells>
  <pageMargins left="0.7" right="0.7" top="0.75" bottom="0.75" header="0.3" footer="0.3"/>
  <pageSetup paperSize="9" orientation="portrait" horizontalDpi="4294967293" r:id="rId1"/>
  <headerFooter>
    <oddHeader>&amp;C&amp;"Garamond,Navadno"&amp;10&amp;K02-071Studio KOZOROG d.o.o., Med ogradami 3, 5250 Solkan, tel.++386 5 3331060, fax ++386 5 3331065,E-pošta: kozorog@t-2.net</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
  <sheetViews>
    <sheetView topLeftCell="A61" workbookViewId="0">
      <selection activeCell="E31" sqref="E31:E33"/>
    </sheetView>
  </sheetViews>
  <sheetFormatPr defaultRowHeight="14.4"/>
  <cols>
    <col min="1" max="1" width="3.44140625" customWidth="1"/>
    <col min="2" max="2" width="84.88671875" customWidth="1"/>
    <col min="3" max="3" width="7.44140625" customWidth="1"/>
    <col min="4" max="4" width="8.33203125" customWidth="1"/>
    <col min="5" max="5" width="10.5546875" customWidth="1"/>
    <col min="6" max="6" width="11.33203125" customWidth="1"/>
    <col min="7" max="7" width="2.88671875" customWidth="1"/>
  </cols>
  <sheetData>
    <row r="1" spans="1:7" ht="21">
      <c r="A1" s="354" t="s">
        <v>288</v>
      </c>
      <c r="B1" s="354"/>
      <c r="C1" s="354"/>
      <c r="D1" s="354"/>
      <c r="E1" s="354"/>
      <c r="F1" s="354"/>
    </row>
    <row r="3" spans="1:7">
      <c r="A3" s="98"/>
      <c r="B3" s="114" t="s">
        <v>289</v>
      </c>
      <c r="C3" s="99"/>
      <c r="D3" s="99"/>
      <c r="E3" s="99"/>
      <c r="F3" s="99"/>
      <c r="G3" s="99"/>
    </row>
    <row r="4" spans="1:7">
      <c r="A4" s="98"/>
      <c r="B4" s="98"/>
      <c r="C4" s="99"/>
      <c r="D4" s="99"/>
      <c r="E4" s="99"/>
      <c r="F4" s="99"/>
      <c r="G4" s="99"/>
    </row>
    <row r="5" spans="1:7" ht="18.75" customHeight="1">
      <c r="A5" s="115" t="s">
        <v>11</v>
      </c>
      <c r="B5" s="115" t="s">
        <v>43</v>
      </c>
      <c r="C5" s="116"/>
      <c r="D5" s="116"/>
      <c r="E5" s="116"/>
      <c r="F5" s="127">
        <f>F34</f>
        <v>0</v>
      </c>
      <c r="G5" s="99"/>
    </row>
    <row r="6" spans="1:7" ht="18.75" customHeight="1">
      <c r="A6" s="115" t="s">
        <v>14</v>
      </c>
      <c r="B6" s="115" t="s">
        <v>44</v>
      </c>
      <c r="C6" s="116"/>
      <c r="D6" s="116"/>
      <c r="E6" s="116"/>
      <c r="F6" s="127">
        <f>F75</f>
        <v>0</v>
      </c>
      <c r="G6" s="99"/>
    </row>
    <row r="7" spans="1:7" ht="18.75" customHeight="1">
      <c r="A7" s="115" t="s">
        <v>16</v>
      </c>
      <c r="B7" s="115" t="s">
        <v>45</v>
      </c>
      <c r="C7" s="116"/>
      <c r="D7" s="116"/>
      <c r="E7" s="116"/>
      <c r="F7" s="127">
        <f>F103</f>
        <v>0</v>
      </c>
      <c r="G7" s="99"/>
    </row>
    <row r="8" spans="1:7" ht="18.75" customHeight="1">
      <c r="A8" s="115" t="s">
        <v>290</v>
      </c>
      <c r="B8" s="115" t="s">
        <v>46</v>
      </c>
      <c r="C8" s="116"/>
      <c r="D8" s="116"/>
      <c r="E8" s="116"/>
      <c r="F8" s="128">
        <f>F118</f>
        <v>0</v>
      </c>
      <c r="G8" s="99"/>
    </row>
    <row r="9" spans="1:7" ht="18.75" customHeight="1">
      <c r="A9" s="115" t="s">
        <v>18</v>
      </c>
      <c r="B9" s="115" t="s">
        <v>47</v>
      </c>
      <c r="C9" s="116"/>
      <c r="D9" s="116"/>
      <c r="E9" s="116"/>
      <c r="F9" s="127">
        <f>F138</f>
        <v>0</v>
      </c>
      <c r="G9" s="99"/>
    </row>
    <row r="10" spans="1:7" ht="18.75" customHeight="1">
      <c r="A10" s="115" t="s">
        <v>291</v>
      </c>
      <c r="B10" s="115" t="s">
        <v>48</v>
      </c>
      <c r="C10" s="116"/>
      <c r="D10" s="116"/>
      <c r="E10" s="116"/>
      <c r="F10" s="127">
        <f>F168</f>
        <v>0</v>
      </c>
      <c r="G10" s="99"/>
    </row>
    <row r="11" spans="1:7" ht="18.75" customHeight="1" thickBot="1">
      <c r="A11" s="117" t="s">
        <v>292</v>
      </c>
      <c r="B11" s="117" t="s">
        <v>49</v>
      </c>
      <c r="C11" s="118"/>
      <c r="D11" s="118"/>
      <c r="E11" s="118"/>
      <c r="F11" s="133">
        <f>F173</f>
        <v>0</v>
      </c>
      <c r="G11" s="99"/>
    </row>
    <row r="12" spans="1:7" ht="18.75" customHeight="1">
      <c r="A12" s="98"/>
      <c r="B12" s="132" t="s">
        <v>293</v>
      </c>
      <c r="C12" s="116"/>
      <c r="D12" s="116"/>
      <c r="E12" s="116"/>
      <c r="F12" s="131">
        <f>SUM(F5:F11)</f>
        <v>0</v>
      </c>
      <c r="G12" s="99"/>
    </row>
    <row r="13" spans="1:7" ht="18.75" customHeight="1">
      <c r="A13" s="98"/>
      <c r="B13" s="115"/>
      <c r="C13" s="116"/>
      <c r="D13" s="116"/>
      <c r="E13" s="116"/>
      <c r="F13" s="116"/>
      <c r="G13" s="99"/>
    </row>
    <row r="14" spans="1:7" ht="18.75" customHeight="1">
      <c r="A14" s="98"/>
      <c r="B14" s="115"/>
      <c r="C14" s="116"/>
      <c r="D14" s="116"/>
      <c r="E14" s="116"/>
      <c r="F14" s="116"/>
      <c r="G14" s="99"/>
    </row>
    <row r="15" spans="1:7" ht="18.75" customHeight="1">
      <c r="A15" s="28" t="s">
        <v>294</v>
      </c>
      <c r="B15" s="30" t="s">
        <v>55</v>
      </c>
      <c r="C15" s="56" t="s">
        <v>295</v>
      </c>
      <c r="D15" s="57" t="s">
        <v>56</v>
      </c>
      <c r="E15" s="55" t="s">
        <v>57</v>
      </c>
      <c r="F15" s="55" t="s">
        <v>58</v>
      </c>
    </row>
    <row r="16" spans="1:7">
      <c r="A16" s="98"/>
      <c r="B16" s="98"/>
      <c r="C16" s="99"/>
      <c r="D16" s="99"/>
      <c r="E16" s="99"/>
      <c r="F16" s="99"/>
      <c r="G16" s="99"/>
    </row>
    <row r="17" spans="1:8" ht="18.75" customHeight="1">
      <c r="A17" s="119" t="s">
        <v>11</v>
      </c>
      <c r="B17" s="119" t="s">
        <v>296</v>
      </c>
      <c r="C17" s="120"/>
      <c r="D17" s="120"/>
      <c r="E17" s="120"/>
      <c r="F17" s="120"/>
      <c r="G17" s="98"/>
    </row>
    <row r="18" spans="1:8">
      <c r="A18" s="99"/>
      <c r="B18" s="99" t="s">
        <v>297</v>
      </c>
      <c r="C18" s="99"/>
      <c r="D18" s="99"/>
      <c r="E18" s="99"/>
      <c r="F18" s="99"/>
      <c r="G18" s="99"/>
    </row>
    <row r="19" spans="1:8" ht="15" thickBot="1">
      <c r="A19" s="99"/>
      <c r="B19" s="99"/>
      <c r="C19" s="99"/>
      <c r="D19" s="99"/>
      <c r="E19" s="99"/>
      <c r="F19" s="99"/>
      <c r="G19" s="99"/>
    </row>
    <row r="20" spans="1:8">
      <c r="A20" s="99"/>
      <c r="B20" s="242" t="s">
        <v>298</v>
      </c>
      <c r="C20" s="99"/>
      <c r="D20" s="99"/>
      <c r="E20" s="99"/>
      <c r="F20" s="99"/>
      <c r="G20" s="99"/>
    </row>
    <row r="21" spans="1:8">
      <c r="A21" s="99"/>
      <c r="B21" s="243" t="s">
        <v>299</v>
      </c>
      <c r="C21" s="99"/>
      <c r="D21" s="99"/>
      <c r="E21" s="99"/>
      <c r="F21" s="99"/>
      <c r="G21" s="99"/>
    </row>
    <row r="22" spans="1:8">
      <c r="A22" s="99"/>
      <c r="B22" s="243" t="s">
        <v>300</v>
      </c>
      <c r="C22" s="99"/>
      <c r="D22" s="99"/>
      <c r="E22" s="99"/>
      <c r="F22" s="99"/>
      <c r="G22" s="99"/>
    </row>
    <row r="23" spans="1:8" ht="15" thickBot="1">
      <c r="A23" s="99"/>
      <c r="B23" s="244" t="s">
        <v>301</v>
      </c>
      <c r="C23" s="99"/>
      <c r="D23" s="99"/>
      <c r="E23" s="99"/>
      <c r="F23" s="99"/>
      <c r="G23" s="99"/>
    </row>
    <row r="24" spans="1:8">
      <c r="A24" s="99"/>
      <c r="B24" s="99"/>
      <c r="C24" s="99"/>
      <c r="D24" s="99"/>
      <c r="E24" s="99"/>
      <c r="F24" s="99"/>
      <c r="G24" s="99"/>
    </row>
    <row r="25" spans="1:8">
      <c r="A25" s="99" t="s">
        <v>302</v>
      </c>
      <c r="B25" s="99" t="s">
        <v>303</v>
      </c>
      <c r="C25" s="99" t="s">
        <v>304</v>
      </c>
      <c r="D25" s="116">
        <v>24</v>
      </c>
      <c r="E25" s="211"/>
      <c r="F25" s="213">
        <f>D25*E25</f>
        <v>0</v>
      </c>
      <c r="G25" s="124"/>
      <c r="H25" s="125" t="str">
        <f>IF(E25="","VNESI CENO NA ENOTO!","")</f>
        <v>VNESI CENO NA ENOTO!</v>
      </c>
    </row>
    <row r="26" spans="1:8">
      <c r="A26" s="99" t="s">
        <v>305</v>
      </c>
      <c r="B26" s="99" t="s">
        <v>306</v>
      </c>
      <c r="C26" s="99" t="s">
        <v>304</v>
      </c>
      <c r="D26" s="116">
        <v>33</v>
      </c>
      <c r="E26" s="211"/>
      <c r="F26" s="213">
        <f>D26*E26</f>
        <v>0</v>
      </c>
      <c r="G26" s="124"/>
      <c r="H26" s="125" t="str">
        <f>IF(E26="","VNESI CENO NA ENOTO!","")</f>
        <v>VNESI CENO NA ENOTO!</v>
      </c>
    </row>
    <row r="27" spans="1:8">
      <c r="A27" s="99" t="s">
        <v>307</v>
      </c>
      <c r="B27" s="99" t="s">
        <v>308</v>
      </c>
      <c r="C27" s="99" t="s">
        <v>304</v>
      </c>
      <c r="D27" s="116">
        <v>12</v>
      </c>
      <c r="E27" s="211"/>
      <c r="F27" s="213">
        <f>D27*E27</f>
        <v>0</v>
      </c>
      <c r="G27" s="124"/>
      <c r="H27" s="125" t="str">
        <f>IF(E27="","VNESI CENO NA ENOTO!","")</f>
        <v>VNESI CENO NA ENOTO!</v>
      </c>
    </row>
    <row r="28" spans="1:8">
      <c r="A28" s="99" t="s">
        <v>309</v>
      </c>
      <c r="B28" s="99" t="s">
        <v>310</v>
      </c>
      <c r="C28" s="99" t="s">
        <v>304</v>
      </c>
      <c r="D28" s="116">
        <v>3</v>
      </c>
      <c r="E28" s="211"/>
      <c r="F28" s="213">
        <f>D28*E28</f>
        <v>0</v>
      </c>
      <c r="G28" s="124"/>
      <c r="H28" s="125" t="str">
        <f>IF(E28="","VNESI CENO NA ENOTO!","")</f>
        <v>VNESI CENO NA ENOTO!</v>
      </c>
    </row>
    <row r="29" spans="1:8">
      <c r="A29" s="99" t="s">
        <v>311</v>
      </c>
      <c r="B29" s="99" t="s">
        <v>312</v>
      </c>
      <c r="C29" s="99" t="s">
        <v>304</v>
      </c>
      <c r="D29" s="116">
        <v>4</v>
      </c>
      <c r="E29" s="211"/>
      <c r="F29" s="213">
        <f>D29*E29</f>
        <v>0</v>
      </c>
      <c r="G29" s="124"/>
      <c r="H29" s="125" t="str">
        <f>IF(E29="","VNESI CENO NA ENOTO!","")</f>
        <v>VNESI CENO NA ENOTO!</v>
      </c>
    </row>
    <row r="30" spans="1:8">
      <c r="A30" s="99" t="s">
        <v>313</v>
      </c>
      <c r="B30" s="99" t="s">
        <v>314</v>
      </c>
      <c r="C30" s="99" t="s">
        <v>315</v>
      </c>
      <c r="D30" s="116">
        <v>5</v>
      </c>
      <c r="E30" s="212">
        <f>SUM(F25:F29)</f>
        <v>0</v>
      </c>
      <c r="F30" s="213">
        <f>D30*E30/100</f>
        <v>0</v>
      </c>
      <c r="G30" s="124"/>
      <c r="H30" s="125"/>
    </row>
    <row r="31" spans="1:8">
      <c r="A31" s="99" t="s">
        <v>316</v>
      </c>
      <c r="B31" s="99" t="s">
        <v>317</v>
      </c>
      <c r="C31" s="99" t="s">
        <v>304</v>
      </c>
      <c r="D31" s="116">
        <v>1</v>
      </c>
      <c r="E31" s="211"/>
      <c r="F31" s="213">
        <f>D31*E31</f>
        <v>0</v>
      </c>
      <c r="G31" s="124"/>
      <c r="H31" s="125" t="str">
        <f>IF(E31="","VNESI CENO NA ENOTO!","")</f>
        <v>VNESI CENO NA ENOTO!</v>
      </c>
    </row>
    <row r="32" spans="1:8">
      <c r="A32" s="99" t="s">
        <v>318</v>
      </c>
      <c r="B32" s="99" t="s">
        <v>319</v>
      </c>
      <c r="C32" s="99" t="s">
        <v>304</v>
      </c>
      <c r="D32" s="116">
        <v>1</v>
      </c>
      <c r="E32" s="211"/>
      <c r="F32" s="213">
        <f>D32*E32</f>
        <v>0</v>
      </c>
      <c r="G32" s="124"/>
      <c r="H32" s="125" t="str">
        <f>IF(E32="","VNESI CENO NA ENOTO!","")</f>
        <v>VNESI CENO NA ENOTO!</v>
      </c>
    </row>
    <row r="33" spans="1:8">
      <c r="A33" s="121" t="s">
        <v>320</v>
      </c>
      <c r="B33" s="121" t="s">
        <v>321</v>
      </c>
      <c r="C33" s="121" t="s">
        <v>322</v>
      </c>
      <c r="D33" s="134">
        <v>24</v>
      </c>
      <c r="E33" s="218"/>
      <c r="F33" s="214">
        <f>D33*E33</f>
        <v>0</v>
      </c>
      <c r="G33" s="124"/>
      <c r="H33" s="125" t="str">
        <f>IF(E33="","VNESI CENO NA ENOTO!","")</f>
        <v>VNESI CENO NA ENOTO!</v>
      </c>
    </row>
    <row r="34" spans="1:8">
      <c r="A34" s="99"/>
      <c r="B34" s="99" t="s">
        <v>323</v>
      </c>
      <c r="C34" s="99"/>
      <c r="D34" s="116"/>
      <c r="E34" s="212"/>
      <c r="F34" s="127">
        <f>SUM(F25:F33)</f>
        <v>0</v>
      </c>
      <c r="G34" s="99"/>
    </row>
    <row r="35" spans="1:8">
      <c r="A35" s="99"/>
      <c r="B35" s="99"/>
      <c r="C35" s="99"/>
      <c r="D35" s="116"/>
      <c r="E35" s="212"/>
      <c r="F35" s="116"/>
      <c r="G35" s="99"/>
    </row>
    <row r="36" spans="1:8" ht="18.75" customHeight="1">
      <c r="A36" s="119" t="s">
        <v>14</v>
      </c>
      <c r="B36" s="119" t="s">
        <v>324</v>
      </c>
      <c r="C36" s="122"/>
      <c r="D36" s="122"/>
      <c r="E36" s="219"/>
      <c r="F36" s="122"/>
      <c r="G36" s="99"/>
    </row>
    <row r="37" spans="1:8">
      <c r="A37" s="99"/>
      <c r="B37" s="99" t="s">
        <v>297</v>
      </c>
      <c r="C37" s="99"/>
      <c r="D37" s="116"/>
      <c r="E37" s="212"/>
      <c r="F37" s="116"/>
      <c r="G37" s="99"/>
    </row>
    <row r="38" spans="1:8">
      <c r="A38" s="99"/>
      <c r="B38" s="99"/>
      <c r="C38" s="99"/>
      <c r="D38" s="116"/>
      <c r="E38" s="212"/>
      <c r="F38" s="116"/>
      <c r="G38" s="99"/>
    </row>
    <row r="39" spans="1:8">
      <c r="A39" s="99" t="s">
        <v>302</v>
      </c>
      <c r="B39" s="99" t="s">
        <v>325</v>
      </c>
      <c r="C39" s="99" t="s">
        <v>326</v>
      </c>
      <c r="D39" s="116">
        <v>7</v>
      </c>
      <c r="E39" s="211"/>
      <c r="F39" s="213">
        <f>D39*E39</f>
        <v>0</v>
      </c>
      <c r="G39" s="124"/>
      <c r="H39" s="125" t="str">
        <f>IF(E39="","VNESI CENO NA ENOTO!","")</f>
        <v>VNESI CENO NA ENOTO!</v>
      </c>
    </row>
    <row r="40" spans="1:8">
      <c r="A40" s="99" t="s">
        <v>305</v>
      </c>
      <c r="B40" s="99" t="s">
        <v>327</v>
      </c>
      <c r="C40" s="99" t="s">
        <v>326</v>
      </c>
      <c r="D40" s="116">
        <v>74</v>
      </c>
      <c r="E40" s="211"/>
      <c r="F40" s="213">
        <f t="shared" ref="F40:F74" si="0">D40*E40</f>
        <v>0</v>
      </c>
      <c r="G40" s="124"/>
      <c r="H40" s="125" t="str">
        <f t="shared" ref="H40:H74" si="1">IF(E40="","VNESI CENO NA ENOTO!","")</f>
        <v>VNESI CENO NA ENOTO!</v>
      </c>
    </row>
    <row r="41" spans="1:8">
      <c r="A41" s="99" t="s">
        <v>307</v>
      </c>
      <c r="B41" s="99" t="s">
        <v>328</v>
      </c>
      <c r="C41" s="99" t="s">
        <v>326</v>
      </c>
      <c r="D41" s="116">
        <v>50</v>
      </c>
      <c r="E41" s="211"/>
      <c r="F41" s="213">
        <f t="shared" si="0"/>
        <v>0</v>
      </c>
      <c r="G41" s="124"/>
      <c r="H41" s="125" t="str">
        <f t="shared" si="1"/>
        <v>VNESI CENO NA ENOTO!</v>
      </c>
    </row>
    <row r="42" spans="1:8">
      <c r="A42" s="99" t="s">
        <v>309</v>
      </c>
      <c r="B42" s="99" t="s">
        <v>329</v>
      </c>
      <c r="C42" s="99" t="s">
        <v>326</v>
      </c>
      <c r="D42" s="116">
        <v>45</v>
      </c>
      <c r="E42" s="211"/>
      <c r="F42" s="213">
        <f t="shared" si="0"/>
        <v>0</v>
      </c>
      <c r="G42" s="124"/>
      <c r="H42" s="125" t="str">
        <f t="shared" si="1"/>
        <v>VNESI CENO NA ENOTO!</v>
      </c>
    </row>
    <row r="43" spans="1:8">
      <c r="A43" s="99" t="s">
        <v>311</v>
      </c>
      <c r="B43" s="99" t="s">
        <v>330</v>
      </c>
      <c r="C43" s="99" t="s">
        <v>326</v>
      </c>
      <c r="D43" s="116">
        <v>55</v>
      </c>
      <c r="E43" s="211"/>
      <c r="F43" s="213">
        <f t="shared" si="0"/>
        <v>0</v>
      </c>
      <c r="G43" s="124"/>
      <c r="H43" s="125" t="str">
        <f t="shared" si="1"/>
        <v>VNESI CENO NA ENOTO!</v>
      </c>
    </row>
    <row r="44" spans="1:8">
      <c r="A44" s="99" t="s">
        <v>313</v>
      </c>
      <c r="B44" s="99" t="s">
        <v>331</v>
      </c>
      <c r="C44" s="99" t="s">
        <v>326</v>
      </c>
      <c r="D44" s="116">
        <v>60</v>
      </c>
      <c r="E44" s="211"/>
      <c r="F44" s="213">
        <f t="shared" si="0"/>
        <v>0</v>
      </c>
      <c r="G44" s="124"/>
      <c r="H44" s="125" t="str">
        <f t="shared" si="1"/>
        <v>VNESI CENO NA ENOTO!</v>
      </c>
    </row>
    <row r="45" spans="1:8">
      <c r="A45" s="99" t="s">
        <v>316</v>
      </c>
      <c r="B45" s="99" t="s">
        <v>332</v>
      </c>
      <c r="C45" s="99" t="s">
        <v>326</v>
      </c>
      <c r="D45" s="116">
        <v>935</v>
      </c>
      <c r="E45" s="211"/>
      <c r="F45" s="213">
        <f t="shared" si="0"/>
        <v>0</v>
      </c>
      <c r="G45" s="124"/>
      <c r="H45" s="125" t="str">
        <f t="shared" si="1"/>
        <v>VNESI CENO NA ENOTO!</v>
      </c>
    </row>
    <row r="46" spans="1:8">
      <c r="A46" s="99" t="s">
        <v>318</v>
      </c>
      <c r="B46" s="99" t="s">
        <v>333</v>
      </c>
      <c r="C46" s="99" t="s">
        <v>326</v>
      </c>
      <c r="D46" s="116">
        <v>95</v>
      </c>
      <c r="E46" s="211"/>
      <c r="F46" s="213">
        <f t="shared" si="0"/>
        <v>0</v>
      </c>
      <c r="G46" s="124"/>
      <c r="H46" s="125" t="str">
        <f t="shared" si="1"/>
        <v>VNESI CENO NA ENOTO!</v>
      </c>
    </row>
    <row r="47" spans="1:8">
      <c r="A47" s="99" t="s">
        <v>320</v>
      </c>
      <c r="B47" s="99" t="s">
        <v>334</v>
      </c>
      <c r="C47" s="99" t="s">
        <v>326</v>
      </c>
      <c r="D47" s="116">
        <v>50</v>
      </c>
      <c r="E47" s="211"/>
      <c r="F47" s="213">
        <f t="shared" si="0"/>
        <v>0</v>
      </c>
      <c r="G47" s="124"/>
      <c r="H47" s="125" t="str">
        <f t="shared" si="1"/>
        <v>VNESI CENO NA ENOTO!</v>
      </c>
    </row>
    <row r="48" spans="1:8">
      <c r="A48" s="99" t="s">
        <v>335</v>
      </c>
      <c r="B48" s="99" t="s">
        <v>336</v>
      </c>
      <c r="C48" s="99" t="s">
        <v>326</v>
      </c>
      <c r="D48" s="116">
        <v>680</v>
      </c>
      <c r="E48" s="211"/>
      <c r="F48" s="213">
        <f t="shared" si="0"/>
        <v>0</v>
      </c>
      <c r="G48" s="124"/>
      <c r="H48" s="125" t="str">
        <f t="shared" si="1"/>
        <v>VNESI CENO NA ENOTO!</v>
      </c>
    </row>
    <row r="49" spans="1:8">
      <c r="A49" s="99" t="s">
        <v>337</v>
      </c>
      <c r="B49" s="99" t="s">
        <v>338</v>
      </c>
      <c r="C49" s="99" t="s">
        <v>326</v>
      </c>
      <c r="D49" s="116">
        <v>70</v>
      </c>
      <c r="E49" s="211"/>
      <c r="F49" s="213">
        <f t="shared" si="0"/>
        <v>0</v>
      </c>
      <c r="G49" s="124"/>
      <c r="H49" s="125" t="str">
        <f t="shared" si="1"/>
        <v>VNESI CENO NA ENOTO!</v>
      </c>
    </row>
    <row r="50" spans="1:8">
      <c r="A50" s="99" t="s">
        <v>339</v>
      </c>
      <c r="B50" s="99" t="s">
        <v>340</v>
      </c>
      <c r="C50" s="99" t="s">
        <v>304</v>
      </c>
      <c r="D50" s="116">
        <v>22</v>
      </c>
      <c r="E50" s="211"/>
      <c r="F50" s="213">
        <f t="shared" si="0"/>
        <v>0</v>
      </c>
      <c r="G50" s="124"/>
      <c r="H50" s="125" t="str">
        <f t="shared" si="1"/>
        <v>VNESI CENO NA ENOTO!</v>
      </c>
    </row>
    <row r="51" spans="1:8">
      <c r="A51" s="99" t="s">
        <v>341</v>
      </c>
      <c r="B51" s="99" t="s">
        <v>342</v>
      </c>
      <c r="C51" s="99" t="s">
        <v>304</v>
      </c>
      <c r="D51" s="116">
        <v>9</v>
      </c>
      <c r="E51" s="211"/>
      <c r="F51" s="213">
        <f t="shared" si="0"/>
        <v>0</v>
      </c>
      <c r="G51" s="124"/>
      <c r="H51" s="125" t="str">
        <f t="shared" si="1"/>
        <v>VNESI CENO NA ENOTO!</v>
      </c>
    </row>
    <row r="52" spans="1:8">
      <c r="A52" s="99" t="s">
        <v>343</v>
      </c>
      <c r="B52" s="99" t="s">
        <v>344</v>
      </c>
      <c r="C52" s="99" t="s">
        <v>326</v>
      </c>
      <c r="D52" s="116">
        <v>228</v>
      </c>
      <c r="E52" s="211"/>
      <c r="F52" s="213">
        <f t="shared" si="0"/>
        <v>0</v>
      </c>
      <c r="G52" s="124"/>
      <c r="H52" s="125" t="str">
        <f t="shared" si="1"/>
        <v>VNESI CENO NA ENOTO!</v>
      </c>
    </row>
    <row r="53" spans="1:8">
      <c r="A53" s="99" t="s">
        <v>345</v>
      </c>
      <c r="B53" s="99" t="s">
        <v>346</v>
      </c>
      <c r="C53" s="99" t="s">
        <v>326</v>
      </c>
      <c r="D53" s="116">
        <v>190</v>
      </c>
      <c r="E53" s="211"/>
      <c r="F53" s="213">
        <f t="shared" si="0"/>
        <v>0</v>
      </c>
      <c r="G53" s="124"/>
      <c r="H53" s="125" t="str">
        <f t="shared" si="1"/>
        <v>VNESI CENO NA ENOTO!</v>
      </c>
    </row>
    <row r="54" spans="1:8">
      <c r="A54" s="99" t="s">
        <v>347</v>
      </c>
      <c r="B54" s="99" t="s">
        <v>348</v>
      </c>
      <c r="C54" s="99" t="s">
        <v>326</v>
      </c>
      <c r="D54" s="116">
        <v>15</v>
      </c>
      <c r="E54" s="211"/>
      <c r="F54" s="213">
        <f t="shared" si="0"/>
        <v>0</v>
      </c>
      <c r="G54" s="124"/>
      <c r="H54" s="125" t="str">
        <f t="shared" si="1"/>
        <v>VNESI CENO NA ENOTO!</v>
      </c>
    </row>
    <row r="55" spans="1:8">
      <c r="A55" s="99" t="s">
        <v>349</v>
      </c>
      <c r="B55" s="99" t="s">
        <v>350</v>
      </c>
      <c r="C55" s="99" t="s">
        <v>304</v>
      </c>
      <c r="D55" s="116">
        <v>40</v>
      </c>
      <c r="E55" s="211"/>
      <c r="F55" s="213">
        <f t="shared" si="0"/>
        <v>0</v>
      </c>
      <c r="G55" s="124"/>
      <c r="H55" s="125" t="str">
        <f t="shared" si="1"/>
        <v>VNESI CENO NA ENOTO!</v>
      </c>
    </row>
    <row r="56" spans="1:8">
      <c r="A56" s="99" t="s">
        <v>351</v>
      </c>
      <c r="B56" s="99" t="s">
        <v>352</v>
      </c>
      <c r="C56" s="99" t="s">
        <v>326</v>
      </c>
      <c r="D56" s="116">
        <v>15</v>
      </c>
      <c r="E56" s="211"/>
      <c r="F56" s="213">
        <f t="shared" si="0"/>
        <v>0</v>
      </c>
      <c r="G56" s="124"/>
      <c r="H56" s="125" t="str">
        <f t="shared" si="1"/>
        <v>VNESI CENO NA ENOTO!</v>
      </c>
    </row>
    <row r="57" spans="1:8">
      <c r="A57" s="99" t="s">
        <v>353</v>
      </c>
      <c r="B57" s="99" t="s">
        <v>354</v>
      </c>
      <c r="C57" s="99" t="s">
        <v>326</v>
      </c>
      <c r="D57" s="116">
        <v>10</v>
      </c>
      <c r="E57" s="211"/>
      <c r="F57" s="213">
        <f t="shared" si="0"/>
        <v>0</v>
      </c>
      <c r="G57" s="124"/>
      <c r="H57" s="125" t="str">
        <f t="shared" si="1"/>
        <v>VNESI CENO NA ENOTO!</v>
      </c>
    </row>
    <row r="58" spans="1:8">
      <c r="A58" s="99" t="s">
        <v>355</v>
      </c>
      <c r="B58" s="99" t="s">
        <v>356</v>
      </c>
      <c r="C58" s="99" t="s">
        <v>326</v>
      </c>
      <c r="D58" s="116">
        <v>15</v>
      </c>
      <c r="E58" s="211"/>
      <c r="F58" s="213">
        <f t="shared" si="0"/>
        <v>0</v>
      </c>
      <c r="G58" s="124"/>
      <c r="H58" s="125" t="str">
        <f t="shared" si="1"/>
        <v>VNESI CENO NA ENOTO!</v>
      </c>
    </row>
    <row r="59" spans="1:8">
      <c r="A59" s="99" t="s">
        <v>357</v>
      </c>
      <c r="B59" s="99" t="s">
        <v>358</v>
      </c>
      <c r="C59" s="99" t="s">
        <v>304</v>
      </c>
      <c r="D59" s="116">
        <v>13</v>
      </c>
      <c r="E59" s="211"/>
      <c r="F59" s="213">
        <f t="shared" si="0"/>
        <v>0</v>
      </c>
      <c r="G59" s="124"/>
      <c r="H59" s="125" t="str">
        <f t="shared" si="1"/>
        <v>VNESI CENO NA ENOTO!</v>
      </c>
    </row>
    <row r="60" spans="1:8">
      <c r="A60" s="99" t="s">
        <v>359</v>
      </c>
      <c r="B60" s="99" t="s">
        <v>360</v>
      </c>
      <c r="C60" s="99" t="s">
        <v>304</v>
      </c>
      <c r="D60" s="116">
        <v>13</v>
      </c>
      <c r="E60" s="211"/>
      <c r="F60" s="213">
        <f t="shared" si="0"/>
        <v>0</v>
      </c>
      <c r="G60" s="124"/>
      <c r="H60" s="125" t="str">
        <f t="shared" si="1"/>
        <v>VNESI CENO NA ENOTO!</v>
      </c>
    </row>
    <row r="61" spans="1:8" ht="20.399999999999999">
      <c r="A61" s="99" t="s">
        <v>361</v>
      </c>
      <c r="B61" s="101" t="s">
        <v>362</v>
      </c>
      <c r="C61" s="102" t="s">
        <v>326</v>
      </c>
      <c r="D61" s="116">
        <v>13</v>
      </c>
      <c r="E61" s="211"/>
      <c r="F61" s="213">
        <f t="shared" si="0"/>
        <v>0</v>
      </c>
      <c r="G61" s="124"/>
      <c r="H61" s="125" t="str">
        <f t="shared" si="1"/>
        <v>VNESI CENO NA ENOTO!</v>
      </c>
    </row>
    <row r="62" spans="1:8">
      <c r="A62" s="99" t="s">
        <v>363</v>
      </c>
      <c r="B62" s="99" t="s">
        <v>364</v>
      </c>
      <c r="C62" s="99" t="s">
        <v>304</v>
      </c>
      <c r="D62" s="116">
        <v>24</v>
      </c>
      <c r="E62" s="211"/>
      <c r="F62" s="213">
        <f t="shared" si="0"/>
        <v>0</v>
      </c>
      <c r="G62" s="124"/>
      <c r="H62" s="125" t="str">
        <f t="shared" si="1"/>
        <v>VNESI CENO NA ENOTO!</v>
      </c>
    </row>
    <row r="63" spans="1:8">
      <c r="A63" s="99" t="s">
        <v>365</v>
      </c>
      <c r="B63" s="101" t="s">
        <v>366</v>
      </c>
      <c r="C63" s="102" t="s">
        <v>304</v>
      </c>
      <c r="D63" s="116">
        <v>3</v>
      </c>
      <c r="E63" s="211"/>
      <c r="F63" s="213">
        <f t="shared" si="0"/>
        <v>0</v>
      </c>
      <c r="G63" s="124"/>
      <c r="H63" s="125" t="str">
        <f t="shared" si="1"/>
        <v>VNESI CENO NA ENOTO!</v>
      </c>
    </row>
    <row r="64" spans="1:8">
      <c r="A64" s="99" t="s">
        <v>367</v>
      </c>
      <c r="B64" s="101" t="s">
        <v>368</v>
      </c>
      <c r="C64" s="102" t="s">
        <v>304</v>
      </c>
      <c r="D64" s="116">
        <v>3</v>
      </c>
      <c r="E64" s="211"/>
      <c r="F64" s="213">
        <f t="shared" si="0"/>
        <v>0</v>
      </c>
      <c r="G64" s="124"/>
      <c r="H64" s="125" t="str">
        <f t="shared" si="1"/>
        <v>VNESI CENO NA ENOTO!</v>
      </c>
    </row>
    <row r="65" spans="1:8" ht="20.399999999999999">
      <c r="A65" s="99" t="s">
        <v>369</v>
      </c>
      <c r="B65" s="101" t="s">
        <v>370</v>
      </c>
      <c r="C65" s="102" t="s">
        <v>304</v>
      </c>
      <c r="D65" s="116">
        <v>3</v>
      </c>
      <c r="E65" s="211"/>
      <c r="F65" s="213">
        <f t="shared" si="0"/>
        <v>0</v>
      </c>
      <c r="G65" s="124"/>
      <c r="H65" s="125" t="str">
        <f t="shared" si="1"/>
        <v>VNESI CENO NA ENOTO!</v>
      </c>
    </row>
    <row r="66" spans="1:8">
      <c r="A66" s="99" t="s">
        <v>371</v>
      </c>
      <c r="B66" s="99" t="s">
        <v>372</v>
      </c>
      <c r="C66" s="99" t="s">
        <v>304</v>
      </c>
      <c r="D66" s="116">
        <v>3</v>
      </c>
      <c r="E66" s="211"/>
      <c r="F66" s="213">
        <f t="shared" si="0"/>
        <v>0</v>
      </c>
      <c r="G66" s="124"/>
      <c r="H66" s="125" t="str">
        <f t="shared" si="1"/>
        <v>VNESI CENO NA ENOTO!</v>
      </c>
    </row>
    <row r="67" spans="1:8" ht="20.399999999999999">
      <c r="A67" s="99" t="s">
        <v>373</v>
      </c>
      <c r="B67" s="101" t="s">
        <v>374</v>
      </c>
      <c r="C67" s="102" t="s">
        <v>326</v>
      </c>
      <c r="D67" s="116">
        <v>120</v>
      </c>
      <c r="E67" s="211"/>
      <c r="F67" s="213">
        <f t="shared" si="0"/>
        <v>0</v>
      </c>
      <c r="G67" s="124"/>
      <c r="H67" s="125" t="str">
        <f t="shared" si="1"/>
        <v>VNESI CENO NA ENOTO!</v>
      </c>
    </row>
    <row r="68" spans="1:8">
      <c r="A68" s="99" t="s">
        <v>375</v>
      </c>
      <c r="B68" s="99" t="s">
        <v>376</v>
      </c>
      <c r="C68" s="99" t="s">
        <v>326</v>
      </c>
      <c r="D68" s="116">
        <v>80</v>
      </c>
      <c r="E68" s="211"/>
      <c r="F68" s="213">
        <f t="shared" si="0"/>
        <v>0</v>
      </c>
      <c r="G68" s="124"/>
      <c r="H68" s="125" t="str">
        <f t="shared" si="1"/>
        <v>VNESI CENO NA ENOTO!</v>
      </c>
    </row>
    <row r="69" spans="1:8">
      <c r="A69" s="99" t="s">
        <v>377</v>
      </c>
      <c r="B69" s="99" t="s">
        <v>378</v>
      </c>
      <c r="C69" s="99" t="s">
        <v>304</v>
      </c>
      <c r="D69" s="116">
        <v>8</v>
      </c>
      <c r="E69" s="211"/>
      <c r="F69" s="213">
        <f t="shared" si="0"/>
        <v>0</v>
      </c>
      <c r="G69" s="124"/>
      <c r="H69" s="125" t="str">
        <f t="shared" si="1"/>
        <v>VNESI CENO NA ENOTO!</v>
      </c>
    </row>
    <row r="70" spans="1:8">
      <c r="A70" s="99" t="s">
        <v>379</v>
      </c>
      <c r="B70" s="99" t="s">
        <v>380</v>
      </c>
      <c r="C70" s="99" t="s">
        <v>304</v>
      </c>
      <c r="D70" s="116">
        <v>1</v>
      </c>
      <c r="E70" s="211"/>
      <c r="F70" s="213">
        <f t="shared" si="0"/>
        <v>0</v>
      </c>
      <c r="G70" s="124"/>
      <c r="H70" s="125" t="str">
        <f t="shared" si="1"/>
        <v>VNESI CENO NA ENOTO!</v>
      </c>
    </row>
    <row r="71" spans="1:8">
      <c r="A71" s="99" t="s">
        <v>381</v>
      </c>
      <c r="B71" s="99" t="s">
        <v>382</v>
      </c>
      <c r="C71" s="99" t="s">
        <v>304</v>
      </c>
      <c r="D71" s="116">
        <v>25</v>
      </c>
      <c r="E71" s="211"/>
      <c r="F71" s="213">
        <f t="shared" si="0"/>
        <v>0</v>
      </c>
      <c r="G71" s="124"/>
      <c r="H71" s="125" t="str">
        <f t="shared" si="1"/>
        <v>VNESI CENO NA ENOTO!</v>
      </c>
    </row>
    <row r="72" spans="1:8">
      <c r="A72" s="99" t="s">
        <v>383</v>
      </c>
      <c r="B72" s="99" t="s">
        <v>384</v>
      </c>
      <c r="C72" s="99" t="s">
        <v>315</v>
      </c>
      <c r="D72" s="116">
        <v>5</v>
      </c>
      <c r="E72" s="212">
        <f>SUM(F39:F71)</f>
        <v>0</v>
      </c>
      <c r="F72" s="213">
        <f>D72*E72/100</f>
        <v>0</v>
      </c>
      <c r="G72" s="124"/>
      <c r="H72" s="125"/>
    </row>
    <row r="73" spans="1:8">
      <c r="A73" s="99" t="s">
        <v>385</v>
      </c>
      <c r="B73" s="99" t="s">
        <v>386</v>
      </c>
      <c r="C73" s="99" t="s">
        <v>387</v>
      </c>
      <c r="D73" s="116">
        <v>1</v>
      </c>
      <c r="E73" s="211"/>
      <c r="F73" s="213">
        <f t="shared" si="0"/>
        <v>0</v>
      </c>
      <c r="G73" s="124"/>
      <c r="H73" s="125" t="str">
        <f t="shared" si="1"/>
        <v>VNESI CENO NA ENOTO!</v>
      </c>
    </row>
    <row r="74" spans="1:8">
      <c r="A74" s="121" t="s">
        <v>388</v>
      </c>
      <c r="B74" s="121" t="s">
        <v>389</v>
      </c>
      <c r="C74" s="121" t="s">
        <v>322</v>
      </c>
      <c r="D74" s="134">
        <v>48</v>
      </c>
      <c r="E74" s="218"/>
      <c r="F74" s="214">
        <f t="shared" si="0"/>
        <v>0</v>
      </c>
      <c r="G74" s="124"/>
      <c r="H74" s="125" t="str">
        <f t="shared" si="1"/>
        <v>VNESI CENO NA ENOTO!</v>
      </c>
    </row>
    <row r="75" spans="1:8">
      <c r="A75" s="99"/>
      <c r="B75" s="99" t="s">
        <v>390</v>
      </c>
      <c r="C75" s="99"/>
      <c r="D75" s="116"/>
      <c r="E75" s="212"/>
      <c r="F75" s="127">
        <f>SUM(F39:F74)</f>
        <v>0</v>
      </c>
      <c r="G75" s="99"/>
    </row>
    <row r="76" spans="1:8">
      <c r="A76" s="99"/>
      <c r="B76" s="99"/>
      <c r="C76" s="99"/>
      <c r="D76" s="116"/>
      <c r="E76" s="212"/>
      <c r="F76" s="116"/>
      <c r="G76" s="99"/>
    </row>
    <row r="77" spans="1:8" ht="18.75" customHeight="1">
      <c r="A77" s="119" t="s">
        <v>16</v>
      </c>
      <c r="B77" s="119" t="s">
        <v>45</v>
      </c>
      <c r="C77" s="119"/>
      <c r="D77" s="119"/>
      <c r="E77" s="220"/>
      <c r="F77" s="119"/>
      <c r="G77" s="98"/>
    </row>
    <row r="78" spans="1:8">
      <c r="A78" s="99"/>
      <c r="B78" s="99" t="s">
        <v>297</v>
      </c>
      <c r="C78" s="99"/>
      <c r="D78" s="116"/>
      <c r="E78" s="212"/>
      <c r="F78" s="116"/>
      <c r="G78" s="99"/>
    </row>
    <row r="79" spans="1:8">
      <c r="A79" s="99"/>
      <c r="B79" s="99"/>
      <c r="C79" s="99"/>
      <c r="D79" s="116"/>
      <c r="E79" s="212"/>
      <c r="F79" s="116"/>
      <c r="G79" s="99"/>
    </row>
    <row r="80" spans="1:8" ht="20.399999999999999">
      <c r="A80" s="99" t="s">
        <v>302</v>
      </c>
      <c r="B80" s="103" t="s">
        <v>391</v>
      </c>
      <c r="C80" s="102" t="s">
        <v>304</v>
      </c>
      <c r="D80" s="116">
        <v>1</v>
      </c>
      <c r="E80" s="211"/>
      <c r="F80" s="213">
        <f t="shared" ref="F80" si="2">D80*E80</f>
        <v>0</v>
      </c>
      <c r="G80" s="124"/>
      <c r="H80" s="125" t="str">
        <f t="shared" ref="H80" si="3">IF(E80="","VNESI CENO NA ENOTO!","")</f>
        <v>VNESI CENO NA ENOTO!</v>
      </c>
    </row>
    <row r="81" spans="1:8" ht="20.399999999999999">
      <c r="A81" s="99"/>
      <c r="B81" s="103" t="s">
        <v>392</v>
      </c>
      <c r="C81" s="99" t="s">
        <v>304</v>
      </c>
      <c r="D81" s="116">
        <v>1</v>
      </c>
      <c r="E81" s="211"/>
      <c r="F81" s="213">
        <f t="shared" ref="F81:F93" si="4">D81*E81</f>
        <v>0</v>
      </c>
      <c r="G81" s="124"/>
      <c r="H81" s="125" t="str">
        <f t="shared" ref="H81:H93" si="5">IF(E81="","VNESI CENO NA ENOTO!","")</f>
        <v>VNESI CENO NA ENOTO!</v>
      </c>
    </row>
    <row r="82" spans="1:8">
      <c r="A82" s="99"/>
      <c r="B82" s="105" t="s">
        <v>393</v>
      </c>
      <c r="C82" s="99" t="s">
        <v>304</v>
      </c>
      <c r="D82" s="116">
        <v>2</v>
      </c>
      <c r="E82" s="211"/>
      <c r="F82" s="213">
        <f t="shared" si="4"/>
        <v>0</v>
      </c>
      <c r="G82" s="124"/>
      <c r="H82" s="125" t="str">
        <f t="shared" si="5"/>
        <v>VNESI CENO NA ENOTO!</v>
      </c>
    </row>
    <row r="83" spans="1:8">
      <c r="A83" s="99"/>
      <c r="B83" s="105" t="s">
        <v>394</v>
      </c>
      <c r="C83" s="99" t="s">
        <v>304</v>
      </c>
      <c r="D83" s="116">
        <v>6</v>
      </c>
      <c r="E83" s="211"/>
      <c r="F83" s="213">
        <f t="shared" si="4"/>
        <v>0</v>
      </c>
      <c r="G83" s="124"/>
      <c r="H83" s="125" t="str">
        <f t="shared" si="5"/>
        <v>VNESI CENO NA ENOTO!</v>
      </c>
    </row>
    <row r="84" spans="1:8">
      <c r="A84" s="99"/>
      <c r="B84" s="105" t="s">
        <v>395</v>
      </c>
      <c r="C84" s="99" t="s">
        <v>304</v>
      </c>
      <c r="D84" s="116">
        <v>4</v>
      </c>
      <c r="E84" s="211"/>
      <c r="F84" s="213">
        <f t="shared" si="4"/>
        <v>0</v>
      </c>
      <c r="G84" s="124"/>
      <c r="H84" s="125" t="str">
        <f t="shared" si="5"/>
        <v>VNESI CENO NA ENOTO!</v>
      </c>
    </row>
    <row r="85" spans="1:8">
      <c r="A85" s="99"/>
      <c r="B85" s="105" t="s">
        <v>396</v>
      </c>
      <c r="C85" s="99" t="s">
        <v>304</v>
      </c>
      <c r="D85" s="116">
        <v>4</v>
      </c>
      <c r="E85" s="211"/>
      <c r="F85" s="213">
        <f t="shared" si="4"/>
        <v>0</v>
      </c>
      <c r="G85" s="124"/>
      <c r="H85" s="125" t="str">
        <f t="shared" si="5"/>
        <v>VNESI CENO NA ENOTO!</v>
      </c>
    </row>
    <row r="86" spans="1:8">
      <c r="A86" s="99"/>
      <c r="B86" s="105" t="s">
        <v>397</v>
      </c>
      <c r="C86" s="99" t="s">
        <v>304</v>
      </c>
      <c r="D86" s="116">
        <v>1</v>
      </c>
      <c r="E86" s="211"/>
      <c r="F86" s="213">
        <f t="shared" si="4"/>
        <v>0</v>
      </c>
      <c r="G86" s="124"/>
      <c r="H86" s="125" t="str">
        <f t="shared" si="5"/>
        <v>VNESI CENO NA ENOTO!</v>
      </c>
    </row>
    <row r="87" spans="1:8">
      <c r="A87" s="99"/>
      <c r="B87" s="105" t="s">
        <v>398</v>
      </c>
      <c r="C87" s="99" t="s">
        <v>304</v>
      </c>
      <c r="D87" s="116">
        <v>2</v>
      </c>
      <c r="E87" s="211"/>
      <c r="F87" s="213">
        <f t="shared" si="4"/>
        <v>0</v>
      </c>
      <c r="G87" s="124"/>
      <c r="H87" s="125" t="str">
        <f t="shared" si="5"/>
        <v>VNESI CENO NA ENOTO!</v>
      </c>
    </row>
    <row r="88" spans="1:8">
      <c r="A88" s="99"/>
      <c r="B88" s="105" t="s">
        <v>399</v>
      </c>
      <c r="C88" s="99" t="s">
        <v>304</v>
      </c>
      <c r="D88" s="116">
        <v>2</v>
      </c>
      <c r="E88" s="211"/>
      <c r="F88" s="213">
        <f t="shared" si="4"/>
        <v>0</v>
      </c>
      <c r="G88" s="124"/>
      <c r="H88" s="125" t="str">
        <f t="shared" si="5"/>
        <v>VNESI CENO NA ENOTO!</v>
      </c>
    </row>
    <row r="89" spans="1:8">
      <c r="A89" s="99"/>
      <c r="B89" s="105" t="s">
        <v>400</v>
      </c>
      <c r="C89" s="99" t="s">
        <v>304</v>
      </c>
      <c r="D89" s="116">
        <v>5</v>
      </c>
      <c r="E89" s="211"/>
      <c r="F89" s="213">
        <f t="shared" si="4"/>
        <v>0</v>
      </c>
      <c r="G89" s="124"/>
      <c r="H89" s="125" t="str">
        <f t="shared" si="5"/>
        <v>VNESI CENO NA ENOTO!</v>
      </c>
    </row>
    <row r="90" spans="1:8">
      <c r="A90" s="99"/>
      <c r="B90" s="105" t="s">
        <v>401</v>
      </c>
      <c r="C90" s="99" t="s">
        <v>304</v>
      </c>
      <c r="D90" s="116">
        <v>8</v>
      </c>
      <c r="E90" s="211"/>
      <c r="F90" s="213">
        <f t="shared" si="4"/>
        <v>0</v>
      </c>
      <c r="G90" s="124"/>
      <c r="H90" s="125" t="str">
        <f t="shared" si="5"/>
        <v>VNESI CENO NA ENOTO!</v>
      </c>
    </row>
    <row r="91" spans="1:8">
      <c r="A91" s="99"/>
      <c r="B91" s="105" t="s">
        <v>402</v>
      </c>
      <c r="C91" s="99" t="s">
        <v>304</v>
      </c>
      <c r="D91" s="116">
        <v>1</v>
      </c>
      <c r="E91" s="211"/>
      <c r="F91" s="213">
        <f t="shared" si="4"/>
        <v>0</v>
      </c>
      <c r="G91" s="124"/>
      <c r="H91" s="125" t="str">
        <f t="shared" si="5"/>
        <v>VNESI CENO NA ENOTO!</v>
      </c>
    </row>
    <row r="92" spans="1:8">
      <c r="A92" s="99"/>
      <c r="B92" s="105" t="s">
        <v>403</v>
      </c>
      <c r="C92" s="99" t="s">
        <v>326</v>
      </c>
      <c r="D92" s="116">
        <v>2</v>
      </c>
      <c r="E92" s="211"/>
      <c r="F92" s="213">
        <f t="shared" si="4"/>
        <v>0</v>
      </c>
      <c r="G92" s="124"/>
      <c r="H92" s="125" t="str">
        <f t="shared" si="5"/>
        <v>VNESI CENO NA ENOTO!</v>
      </c>
    </row>
    <row r="93" spans="1:8">
      <c r="A93" s="99"/>
      <c r="B93" s="105" t="s">
        <v>404</v>
      </c>
      <c r="C93" s="99" t="s">
        <v>387</v>
      </c>
      <c r="D93" s="116">
        <v>1</v>
      </c>
      <c r="E93" s="211"/>
      <c r="F93" s="213">
        <f t="shared" si="4"/>
        <v>0</v>
      </c>
      <c r="G93" s="124"/>
      <c r="H93" s="125" t="str">
        <f t="shared" si="5"/>
        <v>VNESI CENO NA ENOTO!</v>
      </c>
    </row>
    <row r="94" spans="1:8">
      <c r="A94" s="99"/>
      <c r="B94" s="105" t="s">
        <v>405</v>
      </c>
      <c r="C94" s="99" t="s">
        <v>315</v>
      </c>
      <c r="D94" s="116">
        <v>5</v>
      </c>
      <c r="E94" s="212">
        <f>SUM(F80:F93)</f>
        <v>0</v>
      </c>
      <c r="F94" s="213">
        <f>D94*E94/100</f>
        <v>0</v>
      </c>
      <c r="G94" s="124"/>
      <c r="H94" s="125"/>
    </row>
    <row r="95" spans="1:8">
      <c r="A95" s="99" t="s">
        <v>305</v>
      </c>
      <c r="B95" s="103" t="s">
        <v>406</v>
      </c>
      <c r="C95" s="99"/>
      <c r="D95" s="116"/>
      <c r="E95" s="212"/>
      <c r="F95" s="215"/>
      <c r="G95" s="104"/>
    </row>
    <row r="96" spans="1:8">
      <c r="A96" s="99"/>
      <c r="B96" s="106" t="s">
        <v>407</v>
      </c>
      <c r="C96" s="107" t="s">
        <v>304</v>
      </c>
      <c r="D96" s="216">
        <v>1</v>
      </c>
      <c r="E96" s="211"/>
      <c r="F96" s="213">
        <f t="shared" ref="F96" si="6">D96*E96</f>
        <v>0</v>
      </c>
      <c r="G96" s="124"/>
      <c r="H96" s="125" t="str">
        <f t="shared" ref="H96" si="7">IF(E96="","VNESI CENO NA ENOTO!","")</f>
        <v>VNESI CENO NA ENOTO!</v>
      </c>
    </row>
    <row r="97" spans="1:8">
      <c r="A97" s="99"/>
      <c r="B97" s="105" t="s">
        <v>400</v>
      </c>
      <c r="C97" s="108" t="s">
        <v>304</v>
      </c>
      <c r="D97" s="216">
        <v>1</v>
      </c>
      <c r="E97" s="211"/>
      <c r="F97" s="213">
        <f t="shared" ref="F97:F100" si="8">D97*E97</f>
        <v>0</v>
      </c>
      <c r="G97" s="124"/>
      <c r="H97" s="125" t="str">
        <f t="shared" ref="H97:H100" si="9">IF(E97="","VNESI CENO NA ENOTO!","")</f>
        <v>VNESI CENO NA ENOTO!</v>
      </c>
    </row>
    <row r="98" spans="1:8">
      <c r="A98" s="99"/>
      <c r="B98" s="105" t="s">
        <v>401</v>
      </c>
      <c r="C98" s="108" t="s">
        <v>304</v>
      </c>
      <c r="D98" s="216">
        <v>4</v>
      </c>
      <c r="E98" s="211"/>
      <c r="F98" s="213">
        <f t="shared" si="8"/>
        <v>0</v>
      </c>
      <c r="G98" s="124"/>
      <c r="H98" s="125" t="str">
        <f t="shared" si="9"/>
        <v>VNESI CENO NA ENOTO!</v>
      </c>
    </row>
    <row r="99" spans="1:8">
      <c r="A99" s="99"/>
      <c r="B99" s="106" t="s">
        <v>408</v>
      </c>
      <c r="C99" s="108" t="s">
        <v>304</v>
      </c>
      <c r="D99" s="216">
        <v>4</v>
      </c>
      <c r="E99" s="211"/>
      <c r="F99" s="213">
        <f t="shared" si="8"/>
        <v>0</v>
      </c>
      <c r="G99" s="124"/>
      <c r="H99" s="125" t="str">
        <f t="shared" si="9"/>
        <v>VNESI CENO NA ENOTO!</v>
      </c>
    </row>
    <row r="100" spans="1:8">
      <c r="A100" s="99"/>
      <c r="B100" s="105" t="s">
        <v>409</v>
      </c>
      <c r="C100" s="99" t="s">
        <v>387</v>
      </c>
      <c r="D100" s="216">
        <v>1</v>
      </c>
      <c r="E100" s="211"/>
      <c r="F100" s="213">
        <f t="shared" si="8"/>
        <v>0</v>
      </c>
      <c r="G100" s="124"/>
      <c r="H100" s="125" t="str">
        <f t="shared" si="9"/>
        <v>VNESI CENO NA ENOTO!</v>
      </c>
    </row>
    <row r="101" spans="1:8">
      <c r="A101" s="99"/>
      <c r="B101" s="105" t="s">
        <v>405</v>
      </c>
      <c r="C101" s="99" t="s">
        <v>315</v>
      </c>
      <c r="D101" s="217">
        <v>5</v>
      </c>
      <c r="E101" s="212">
        <f>SUM(F96:F100)</f>
        <v>0</v>
      </c>
      <c r="F101" s="213">
        <f>D101*E101/100</f>
        <v>0</v>
      </c>
      <c r="G101" s="124"/>
      <c r="H101" s="125"/>
    </row>
    <row r="102" spans="1:8">
      <c r="A102" s="121" t="s">
        <v>307</v>
      </c>
      <c r="B102" s="126" t="s">
        <v>410</v>
      </c>
      <c r="C102" s="121" t="s">
        <v>322</v>
      </c>
      <c r="D102" s="134">
        <v>8</v>
      </c>
      <c r="E102" s="218"/>
      <c r="F102" s="214">
        <f t="shared" ref="F102" si="10">D102*E102</f>
        <v>0</v>
      </c>
      <c r="G102" s="124"/>
      <c r="H102" s="125" t="str">
        <f t="shared" ref="H102" si="11">IF(E102="","VNESI CENO NA ENOTO!","")</f>
        <v>VNESI CENO NA ENOTO!</v>
      </c>
    </row>
    <row r="103" spans="1:8">
      <c r="A103" s="99"/>
      <c r="B103" s="99" t="s">
        <v>411</v>
      </c>
      <c r="C103" s="99"/>
      <c r="D103" s="116"/>
      <c r="E103" s="212"/>
      <c r="F103" s="127">
        <f>SUM(F80:F102)</f>
        <v>0</v>
      </c>
      <c r="G103" s="99"/>
    </row>
    <row r="104" spans="1:8">
      <c r="A104" s="99"/>
      <c r="B104" s="99"/>
      <c r="C104" s="99"/>
      <c r="D104" s="116"/>
      <c r="E104" s="212"/>
      <c r="F104" s="116"/>
      <c r="G104" s="99"/>
    </row>
    <row r="105" spans="1:8" ht="18.75" customHeight="1">
      <c r="A105" s="119" t="s">
        <v>290</v>
      </c>
      <c r="B105" s="119" t="s">
        <v>46</v>
      </c>
      <c r="C105" s="119"/>
      <c r="D105" s="119"/>
      <c r="E105" s="220"/>
      <c r="F105" s="119"/>
      <c r="G105" s="98"/>
    </row>
    <row r="106" spans="1:8">
      <c r="A106" s="99"/>
      <c r="B106" s="99" t="s">
        <v>297</v>
      </c>
      <c r="C106" s="99"/>
      <c r="D106" s="116"/>
      <c r="E106" s="212"/>
      <c r="F106" s="116"/>
      <c r="G106" s="99"/>
    </row>
    <row r="107" spans="1:8">
      <c r="A107" s="99"/>
      <c r="B107" s="99"/>
      <c r="C107" s="99"/>
      <c r="D107" s="116"/>
      <c r="E107" s="212"/>
      <c r="F107" s="116"/>
      <c r="G107" s="99"/>
    </row>
    <row r="108" spans="1:8">
      <c r="A108" s="99" t="s">
        <v>302</v>
      </c>
      <c r="B108" s="99" t="s">
        <v>412</v>
      </c>
      <c r="C108" s="99" t="s">
        <v>304</v>
      </c>
      <c r="D108" s="116">
        <v>1</v>
      </c>
      <c r="E108" s="211"/>
      <c r="F108" s="213">
        <f t="shared" ref="F108:F114" si="12">D108*E108</f>
        <v>0</v>
      </c>
      <c r="G108" s="124"/>
      <c r="H108" s="125" t="str">
        <f t="shared" ref="H108:H114" si="13">IF(E108="","VNESI CENO NA ENOTO!","")</f>
        <v>VNESI CENO NA ENOTO!</v>
      </c>
    </row>
    <row r="109" spans="1:8">
      <c r="A109" s="99" t="s">
        <v>305</v>
      </c>
      <c r="B109" s="99" t="s">
        <v>413</v>
      </c>
      <c r="C109" s="99" t="s">
        <v>304</v>
      </c>
      <c r="D109" s="116">
        <v>2</v>
      </c>
      <c r="E109" s="211"/>
      <c r="F109" s="213">
        <f t="shared" si="12"/>
        <v>0</v>
      </c>
      <c r="G109" s="124"/>
      <c r="H109" s="125" t="str">
        <f t="shared" si="13"/>
        <v>VNESI CENO NA ENOTO!</v>
      </c>
    </row>
    <row r="110" spans="1:8">
      <c r="A110" s="99" t="s">
        <v>307</v>
      </c>
      <c r="B110" s="99" t="s">
        <v>414</v>
      </c>
      <c r="C110" s="99" t="s">
        <v>304</v>
      </c>
      <c r="D110" s="116">
        <v>1</v>
      </c>
      <c r="E110" s="211"/>
      <c r="F110" s="213">
        <f t="shared" si="12"/>
        <v>0</v>
      </c>
      <c r="G110" s="124"/>
      <c r="H110" s="125" t="str">
        <f t="shared" si="13"/>
        <v>VNESI CENO NA ENOTO!</v>
      </c>
    </row>
    <row r="111" spans="1:8">
      <c r="A111" s="99" t="s">
        <v>309</v>
      </c>
      <c r="B111" s="99" t="s">
        <v>415</v>
      </c>
      <c r="C111" s="99" t="s">
        <v>326</v>
      </c>
      <c r="D111" s="116">
        <v>18</v>
      </c>
      <c r="E111" s="211"/>
      <c r="F111" s="213">
        <f t="shared" si="12"/>
        <v>0</v>
      </c>
      <c r="G111" s="124"/>
      <c r="H111" s="125" t="str">
        <f t="shared" si="13"/>
        <v>VNESI CENO NA ENOTO!</v>
      </c>
    </row>
    <row r="112" spans="1:8">
      <c r="A112" s="99" t="s">
        <v>311</v>
      </c>
      <c r="B112" s="99" t="s">
        <v>416</v>
      </c>
      <c r="C112" s="99" t="s">
        <v>304</v>
      </c>
      <c r="D112" s="116">
        <v>2</v>
      </c>
      <c r="E112" s="211"/>
      <c r="F112" s="213">
        <f t="shared" si="12"/>
        <v>0</v>
      </c>
      <c r="G112" s="124"/>
      <c r="H112" s="125" t="str">
        <f t="shared" si="13"/>
        <v>VNESI CENO NA ENOTO!</v>
      </c>
    </row>
    <row r="113" spans="1:8">
      <c r="A113" s="99" t="s">
        <v>313</v>
      </c>
      <c r="B113" s="99" t="s">
        <v>417</v>
      </c>
      <c r="C113" s="99" t="s">
        <v>304</v>
      </c>
      <c r="D113" s="116">
        <v>2</v>
      </c>
      <c r="E113" s="211"/>
      <c r="F113" s="213">
        <f t="shared" si="12"/>
        <v>0</v>
      </c>
      <c r="G113" s="124"/>
      <c r="H113" s="125" t="str">
        <f t="shared" si="13"/>
        <v>VNESI CENO NA ENOTO!</v>
      </c>
    </row>
    <row r="114" spans="1:8">
      <c r="A114" s="99" t="s">
        <v>316</v>
      </c>
      <c r="B114" s="99" t="s">
        <v>418</v>
      </c>
      <c r="C114" s="99" t="s">
        <v>304</v>
      </c>
      <c r="D114" s="116">
        <v>10</v>
      </c>
      <c r="E114" s="211"/>
      <c r="F114" s="213">
        <f t="shared" si="12"/>
        <v>0</v>
      </c>
      <c r="G114" s="124"/>
      <c r="H114" s="125" t="str">
        <f t="shared" si="13"/>
        <v>VNESI CENO NA ENOTO!</v>
      </c>
    </row>
    <row r="115" spans="1:8">
      <c r="A115" s="99" t="s">
        <v>318</v>
      </c>
      <c r="B115" s="99" t="s">
        <v>384</v>
      </c>
      <c r="C115" s="99" t="s">
        <v>315</v>
      </c>
      <c r="D115" s="116">
        <v>5</v>
      </c>
      <c r="E115" s="212">
        <f>SUM(F108:F114)</f>
        <v>0</v>
      </c>
      <c r="F115" s="213">
        <f>D115*E115/100</f>
        <v>0</v>
      </c>
      <c r="G115" s="124"/>
      <c r="H115" s="125"/>
    </row>
    <row r="116" spans="1:8">
      <c r="A116" s="99" t="s">
        <v>320</v>
      </c>
      <c r="B116" s="99" t="s">
        <v>419</v>
      </c>
      <c r="C116" s="99" t="s">
        <v>387</v>
      </c>
      <c r="D116" s="116">
        <v>1</v>
      </c>
      <c r="E116" s="211"/>
      <c r="F116" s="213">
        <f t="shared" ref="F116" si="14">D116*E116</f>
        <v>0</v>
      </c>
      <c r="G116" s="124"/>
      <c r="H116" s="125" t="str">
        <f t="shared" ref="H116" si="15">IF(E116="","VNESI CENO NA ENOTO!","")</f>
        <v>VNESI CENO NA ENOTO!</v>
      </c>
    </row>
    <row r="117" spans="1:8">
      <c r="A117" s="121" t="s">
        <v>335</v>
      </c>
      <c r="B117" s="121" t="s">
        <v>420</v>
      </c>
      <c r="C117" s="121" t="s">
        <v>304</v>
      </c>
      <c r="D117" s="134">
        <v>2</v>
      </c>
      <c r="E117" s="218"/>
      <c r="F117" s="214">
        <f t="shared" ref="F117" si="16">D117*E117</f>
        <v>0</v>
      </c>
      <c r="G117" s="124"/>
      <c r="H117" s="125" t="str">
        <f t="shared" ref="H117" si="17">IF(E117="","VNESI CENO NA ENOTO!","")</f>
        <v>VNESI CENO NA ENOTO!</v>
      </c>
    </row>
    <row r="118" spans="1:8">
      <c r="A118" s="99"/>
      <c r="B118" s="99" t="s">
        <v>421</v>
      </c>
      <c r="C118" s="99"/>
      <c r="D118" s="116"/>
      <c r="E118" s="212"/>
      <c r="F118" s="128">
        <f>SUM(F108:F117)</f>
        <v>0</v>
      </c>
      <c r="G118" s="99"/>
    </row>
    <row r="119" spans="1:8">
      <c r="A119" s="99"/>
      <c r="B119" s="99"/>
      <c r="C119" s="99"/>
      <c r="D119" s="116"/>
      <c r="E119" s="212"/>
      <c r="F119" s="116"/>
      <c r="G119" s="99"/>
    </row>
    <row r="120" spans="1:8" ht="18.75" customHeight="1">
      <c r="A120" s="119" t="s">
        <v>18</v>
      </c>
      <c r="B120" s="119" t="s">
        <v>47</v>
      </c>
      <c r="C120" s="122"/>
      <c r="D120" s="122"/>
      <c r="E120" s="219"/>
      <c r="F120" s="122"/>
      <c r="G120" s="99"/>
    </row>
    <row r="121" spans="1:8">
      <c r="A121" s="99"/>
      <c r="B121" s="99" t="s">
        <v>297</v>
      </c>
      <c r="C121" s="99"/>
      <c r="D121" s="116"/>
      <c r="E121" s="212"/>
      <c r="F121" s="116"/>
      <c r="G121" s="99"/>
    </row>
    <row r="122" spans="1:8">
      <c r="A122" s="99"/>
      <c r="B122" s="100"/>
      <c r="C122" s="99"/>
      <c r="D122" s="116"/>
      <c r="E122" s="212"/>
      <c r="F122" s="116"/>
      <c r="G122" s="99"/>
    </row>
    <row r="123" spans="1:8">
      <c r="A123" s="99" t="s">
        <v>302</v>
      </c>
      <c r="B123" s="99" t="s">
        <v>327</v>
      </c>
      <c r="C123" s="99" t="s">
        <v>326</v>
      </c>
      <c r="D123" s="116">
        <v>45</v>
      </c>
      <c r="E123" s="211"/>
      <c r="F123" s="213">
        <f t="shared" ref="F123:F129" si="18">D123*E123</f>
        <v>0</v>
      </c>
      <c r="G123" s="124"/>
      <c r="H123" s="125" t="str">
        <f t="shared" ref="H123:H129" si="19">IF(E123="","VNESI CENO NA ENOTO!","")</f>
        <v>VNESI CENO NA ENOTO!</v>
      </c>
    </row>
    <row r="124" spans="1:8">
      <c r="A124" s="99" t="s">
        <v>305</v>
      </c>
      <c r="B124" s="99" t="s">
        <v>422</v>
      </c>
      <c r="C124" s="99" t="s">
        <v>326</v>
      </c>
      <c r="D124" s="116">
        <v>970</v>
      </c>
      <c r="E124" s="211"/>
      <c r="F124" s="213">
        <f t="shared" si="18"/>
        <v>0</v>
      </c>
      <c r="G124" s="124"/>
      <c r="H124" s="125" t="str">
        <f t="shared" si="19"/>
        <v>VNESI CENO NA ENOTO!</v>
      </c>
    </row>
    <row r="125" spans="1:8">
      <c r="A125" s="99" t="s">
        <v>307</v>
      </c>
      <c r="B125" s="99" t="s">
        <v>423</v>
      </c>
      <c r="C125" s="99" t="s">
        <v>304</v>
      </c>
      <c r="D125" s="116">
        <v>6</v>
      </c>
      <c r="E125" s="211"/>
      <c r="F125" s="213">
        <f t="shared" si="18"/>
        <v>0</v>
      </c>
      <c r="G125" s="124"/>
      <c r="H125" s="125" t="str">
        <f t="shared" si="19"/>
        <v>VNESI CENO NA ENOTO!</v>
      </c>
    </row>
    <row r="126" spans="1:8">
      <c r="A126" s="99" t="s">
        <v>309</v>
      </c>
      <c r="B126" s="99" t="s">
        <v>424</v>
      </c>
      <c r="C126" s="99" t="s">
        <v>304</v>
      </c>
      <c r="D126" s="116">
        <v>6</v>
      </c>
      <c r="E126" s="211"/>
      <c r="F126" s="213">
        <f t="shared" si="18"/>
        <v>0</v>
      </c>
      <c r="G126" s="124"/>
      <c r="H126" s="125" t="str">
        <f t="shared" si="19"/>
        <v>VNESI CENO NA ENOTO!</v>
      </c>
    </row>
    <row r="127" spans="1:8">
      <c r="A127" s="99" t="s">
        <v>311</v>
      </c>
      <c r="B127" s="99" t="s">
        <v>425</v>
      </c>
      <c r="C127" s="99" t="s">
        <v>304</v>
      </c>
      <c r="D127" s="116">
        <v>6</v>
      </c>
      <c r="E127" s="211"/>
      <c r="F127" s="213">
        <f t="shared" si="18"/>
        <v>0</v>
      </c>
      <c r="G127" s="124"/>
      <c r="H127" s="125" t="str">
        <f t="shared" si="19"/>
        <v>VNESI CENO NA ENOTO!</v>
      </c>
    </row>
    <row r="128" spans="1:8">
      <c r="A128" s="99" t="s">
        <v>313</v>
      </c>
      <c r="B128" s="99" t="s">
        <v>426</v>
      </c>
      <c r="C128" s="99" t="s">
        <v>304</v>
      </c>
      <c r="D128" s="116">
        <v>12</v>
      </c>
      <c r="E128" s="211"/>
      <c r="F128" s="213">
        <f t="shared" si="18"/>
        <v>0</v>
      </c>
      <c r="G128" s="124"/>
      <c r="H128" s="125" t="str">
        <f t="shared" si="19"/>
        <v>VNESI CENO NA ENOTO!</v>
      </c>
    </row>
    <row r="129" spans="1:8">
      <c r="A129" s="99" t="s">
        <v>316</v>
      </c>
      <c r="B129" s="99" t="s">
        <v>427</v>
      </c>
      <c r="C129" s="99" t="s">
        <v>326</v>
      </c>
      <c r="D129" s="116">
        <v>15</v>
      </c>
      <c r="E129" s="211"/>
      <c r="F129" s="213">
        <f t="shared" si="18"/>
        <v>0</v>
      </c>
      <c r="G129" s="124"/>
      <c r="H129" s="125" t="str">
        <f t="shared" si="19"/>
        <v>VNESI CENO NA ENOTO!</v>
      </c>
    </row>
    <row r="130" spans="1:8">
      <c r="A130" s="99" t="s">
        <v>318</v>
      </c>
      <c r="B130" s="99" t="s">
        <v>428</v>
      </c>
      <c r="C130" s="99" t="s">
        <v>326</v>
      </c>
      <c r="D130" s="116">
        <v>30</v>
      </c>
      <c r="E130" s="211"/>
      <c r="F130" s="213">
        <f t="shared" ref="F130:F133" si="20">D130*E130</f>
        <v>0</v>
      </c>
      <c r="G130" s="124"/>
      <c r="H130" s="125" t="str">
        <f t="shared" ref="H130:H133" si="21">IF(E130="","VNESI CENO NA ENOTO!","")</f>
        <v>VNESI CENO NA ENOTO!</v>
      </c>
    </row>
    <row r="131" spans="1:8">
      <c r="A131" s="99" t="s">
        <v>320</v>
      </c>
      <c r="B131" s="99" t="s">
        <v>429</v>
      </c>
      <c r="C131" s="99" t="s">
        <v>326</v>
      </c>
      <c r="D131" s="116">
        <v>15</v>
      </c>
      <c r="E131" s="211"/>
      <c r="F131" s="213">
        <f t="shared" si="20"/>
        <v>0</v>
      </c>
      <c r="G131" s="124"/>
      <c r="H131" s="125" t="str">
        <f t="shared" si="21"/>
        <v>VNESI CENO NA ENOTO!</v>
      </c>
    </row>
    <row r="132" spans="1:8">
      <c r="A132" s="99" t="s">
        <v>335</v>
      </c>
      <c r="B132" s="99" t="s">
        <v>430</v>
      </c>
      <c r="C132" s="99" t="s">
        <v>304</v>
      </c>
      <c r="D132" s="116">
        <v>2</v>
      </c>
      <c r="E132" s="211"/>
      <c r="F132" s="213">
        <f t="shared" si="20"/>
        <v>0</v>
      </c>
      <c r="G132" s="124"/>
      <c r="H132" s="125" t="str">
        <f t="shared" si="21"/>
        <v>VNESI CENO NA ENOTO!</v>
      </c>
    </row>
    <row r="133" spans="1:8">
      <c r="A133" s="99" t="s">
        <v>337</v>
      </c>
      <c r="B133" s="99" t="s">
        <v>431</v>
      </c>
      <c r="C133" s="99" t="s">
        <v>304</v>
      </c>
      <c r="D133" s="116">
        <v>3</v>
      </c>
      <c r="E133" s="211"/>
      <c r="F133" s="213">
        <f t="shared" si="20"/>
        <v>0</v>
      </c>
      <c r="G133" s="124"/>
      <c r="H133" s="125" t="str">
        <f t="shared" si="21"/>
        <v>VNESI CENO NA ENOTO!</v>
      </c>
    </row>
    <row r="134" spans="1:8">
      <c r="A134" s="99" t="s">
        <v>339</v>
      </c>
      <c r="B134" s="99" t="s">
        <v>432</v>
      </c>
      <c r="C134" s="99" t="s">
        <v>315</v>
      </c>
      <c r="D134" s="116">
        <v>5</v>
      </c>
      <c r="E134" s="212">
        <f>SUM(F123:F133)</f>
        <v>0</v>
      </c>
      <c r="F134" s="213">
        <f>D134*E134/100</f>
        <v>0</v>
      </c>
      <c r="G134" s="124"/>
      <c r="H134" s="125"/>
    </row>
    <row r="135" spans="1:8" ht="20.399999999999999">
      <c r="A135" s="99" t="s">
        <v>341</v>
      </c>
      <c r="B135" s="101" t="s">
        <v>433</v>
      </c>
      <c r="C135" s="102" t="s">
        <v>304</v>
      </c>
      <c r="D135" s="116">
        <v>1</v>
      </c>
      <c r="E135" s="211"/>
      <c r="F135" s="213">
        <f t="shared" ref="F135:F137" si="22">D135*E135</f>
        <v>0</v>
      </c>
      <c r="G135" s="124"/>
      <c r="H135" s="125" t="str">
        <f t="shared" ref="H135:H137" si="23">IF(E135="","VNESI CENO NA ENOTO!","")</f>
        <v>VNESI CENO NA ENOTO!</v>
      </c>
    </row>
    <row r="136" spans="1:8">
      <c r="A136" s="99" t="s">
        <v>343</v>
      </c>
      <c r="B136" s="99" t="s">
        <v>434</v>
      </c>
      <c r="C136" s="99" t="s">
        <v>304</v>
      </c>
      <c r="D136" s="116">
        <v>1</v>
      </c>
      <c r="E136" s="211"/>
      <c r="F136" s="213">
        <f t="shared" si="22"/>
        <v>0</v>
      </c>
      <c r="G136" s="124"/>
      <c r="H136" s="125" t="str">
        <f t="shared" si="23"/>
        <v>VNESI CENO NA ENOTO!</v>
      </c>
    </row>
    <row r="137" spans="1:8">
      <c r="A137" s="121" t="s">
        <v>345</v>
      </c>
      <c r="B137" s="121" t="s">
        <v>435</v>
      </c>
      <c r="C137" s="121" t="s">
        <v>304</v>
      </c>
      <c r="D137" s="134">
        <v>1</v>
      </c>
      <c r="E137" s="218"/>
      <c r="F137" s="214">
        <f t="shared" si="22"/>
        <v>0</v>
      </c>
      <c r="G137" s="124"/>
      <c r="H137" s="125" t="str">
        <f t="shared" si="23"/>
        <v>VNESI CENO NA ENOTO!</v>
      </c>
    </row>
    <row r="138" spans="1:8">
      <c r="A138" s="99"/>
      <c r="B138" s="99" t="s">
        <v>436</v>
      </c>
      <c r="C138" s="99"/>
      <c r="D138" s="116"/>
      <c r="E138" s="212"/>
      <c r="F138" s="127">
        <f>SUM(F123:F137)</f>
        <v>0</v>
      </c>
      <c r="G138" s="99"/>
    </row>
    <row r="139" spans="1:8">
      <c r="A139" s="99"/>
      <c r="B139" s="100"/>
      <c r="C139" s="99"/>
      <c r="D139" s="116"/>
      <c r="E139" s="212"/>
      <c r="F139" s="116"/>
      <c r="G139" s="99"/>
    </row>
    <row r="140" spans="1:8" ht="18.75" customHeight="1">
      <c r="A140" s="119" t="s">
        <v>291</v>
      </c>
      <c r="B140" s="119" t="s">
        <v>48</v>
      </c>
      <c r="C140" s="122"/>
      <c r="D140" s="122"/>
      <c r="E140" s="219"/>
      <c r="F140" s="122"/>
      <c r="G140" s="99"/>
    </row>
    <row r="141" spans="1:8">
      <c r="A141" s="99"/>
      <c r="B141" s="99" t="s">
        <v>297</v>
      </c>
      <c r="C141" s="99"/>
      <c r="D141" s="116"/>
      <c r="E141" s="212"/>
      <c r="F141" s="116"/>
      <c r="G141" s="99"/>
    </row>
    <row r="142" spans="1:8">
      <c r="A142" s="99"/>
      <c r="B142" s="99"/>
      <c r="C142" s="99"/>
      <c r="D142" s="116"/>
      <c r="E142" s="212"/>
      <c r="F142" s="116"/>
      <c r="G142" s="99"/>
    </row>
    <row r="143" spans="1:8">
      <c r="A143" s="99" t="s">
        <v>302</v>
      </c>
      <c r="B143" s="109" t="s">
        <v>437</v>
      </c>
      <c r="C143" s="99" t="s">
        <v>304</v>
      </c>
      <c r="D143" s="116">
        <v>9</v>
      </c>
      <c r="E143" s="211"/>
      <c r="F143" s="213">
        <f t="shared" ref="F143:F157" si="24">D143*E143</f>
        <v>0</v>
      </c>
      <c r="G143" s="124"/>
      <c r="H143" s="125" t="str">
        <f t="shared" ref="H143:H157" si="25">IF(E143="","VNESI CENO NA ENOTO!","")</f>
        <v>VNESI CENO NA ENOTO!</v>
      </c>
    </row>
    <row r="144" spans="1:8">
      <c r="A144" s="99" t="s">
        <v>305</v>
      </c>
      <c r="B144" s="109" t="s">
        <v>438</v>
      </c>
      <c r="C144" s="99" t="s">
        <v>304</v>
      </c>
      <c r="D144" s="116">
        <v>9</v>
      </c>
      <c r="E144" s="211"/>
      <c r="F144" s="213">
        <f t="shared" si="24"/>
        <v>0</v>
      </c>
      <c r="G144" s="124"/>
      <c r="H144" s="125" t="str">
        <f t="shared" si="25"/>
        <v>VNESI CENO NA ENOTO!</v>
      </c>
    </row>
    <row r="145" spans="1:8">
      <c r="A145" s="99" t="s">
        <v>307</v>
      </c>
      <c r="B145" s="109" t="s">
        <v>439</v>
      </c>
      <c r="C145" s="99" t="s">
        <v>304</v>
      </c>
      <c r="D145" s="116">
        <v>18</v>
      </c>
      <c r="E145" s="211"/>
      <c r="F145" s="213">
        <f t="shared" si="24"/>
        <v>0</v>
      </c>
      <c r="G145" s="124"/>
      <c r="H145" s="125" t="str">
        <f t="shared" si="25"/>
        <v>VNESI CENO NA ENOTO!</v>
      </c>
    </row>
    <row r="146" spans="1:8">
      <c r="A146" s="99" t="s">
        <v>309</v>
      </c>
      <c r="B146" s="109" t="s">
        <v>440</v>
      </c>
      <c r="C146" s="99" t="s">
        <v>304</v>
      </c>
      <c r="D146" s="116">
        <v>9</v>
      </c>
      <c r="E146" s="211"/>
      <c r="F146" s="213">
        <f t="shared" si="24"/>
        <v>0</v>
      </c>
      <c r="G146" s="124"/>
      <c r="H146" s="125" t="str">
        <f t="shared" si="25"/>
        <v>VNESI CENO NA ENOTO!</v>
      </c>
    </row>
    <row r="147" spans="1:8">
      <c r="A147" s="99" t="s">
        <v>309</v>
      </c>
      <c r="B147" s="109" t="s">
        <v>441</v>
      </c>
      <c r="C147" s="99" t="s">
        <v>304</v>
      </c>
      <c r="D147" s="116">
        <v>2</v>
      </c>
      <c r="E147" s="211"/>
      <c r="F147" s="213">
        <f t="shared" si="24"/>
        <v>0</v>
      </c>
      <c r="G147" s="124"/>
      <c r="H147" s="125" t="str">
        <f t="shared" si="25"/>
        <v>VNESI CENO NA ENOTO!</v>
      </c>
    </row>
    <row r="148" spans="1:8">
      <c r="A148" s="99" t="s">
        <v>313</v>
      </c>
      <c r="B148" s="109" t="s">
        <v>442</v>
      </c>
      <c r="C148" s="99" t="s">
        <v>304</v>
      </c>
      <c r="D148" s="116">
        <v>1</v>
      </c>
      <c r="E148" s="211"/>
      <c r="F148" s="213">
        <f t="shared" si="24"/>
        <v>0</v>
      </c>
      <c r="G148" s="124"/>
      <c r="H148" s="125" t="str">
        <f t="shared" si="25"/>
        <v>VNESI CENO NA ENOTO!</v>
      </c>
    </row>
    <row r="149" spans="1:8">
      <c r="A149" s="99" t="s">
        <v>316</v>
      </c>
      <c r="B149" s="109" t="s">
        <v>443</v>
      </c>
      <c r="C149" s="99" t="s">
        <v>304</v>
      </c>
      <c r="D149" s="116">
        <v>21</v>
      </c>
      <c r="E149" s="211"/>
      <c r="F149" s="213">
        <f t="shared" si="24"/>
        <v>0</v>
      </c>
      <c r="G149" s="124"/>
      <c r="H149" s="125" t="str">
        <f t="shared" si="25"/>
        <v>VNESI CENO NA ENOTO!</v>
      </c>
    </row>
    <row r="150" spans="1:8">
      <c r="A150" s="99" t="s">
        <v>318</v>
      </c>
      <c r="B150" s="110" t="s">
        <v>444</v>
      </c>
      <c r="C150" s="99" t="s">
        <v>326</v>
      </c>
      <c r="D150" s="116">
        <v>485</v>
      </c>
      <c r="E150" s="211"/>
      <c r="F150" s="213">
        <f t="shared" si="24"/>
        <v>0</v>
      </c>
      <c r="G150" s="124"/>
      <c r="H150" s="125" t="str">
        <f t="shared" si="25"/>
        <v>VNESI CENO NA ENOTO!</v>
      </c>
    </row>
    <row r="151" spans="1:8" ht="14.25" customHeight="1">
      <c r="A151" s="99" t="s">
        <v>320</v>
      </c>
      <c r="B151" s="111" t="s">
        <v>445</v>
      </c>
      <c r="C151" s="99" t="s">
        <v>326</v>
      </c>
      <c r="D151" s="116">
        <v>35</v>
      </c>
      <c r="E151" s="211"/>
      <c r="F151" s="213">
        <f t="shared" si="24"/>
        <v>0</v>
      </c>
      <c r="G151" s="124"/>
      <c r="H151" s="125" t="str">
        <f t="shared" si="25"/>
        <v>VNESI CENO NA ENOTO!</v>
      </c>
    </row>
    <row r="152" spans="1:8">
      <c r="A152" s="99" t="s">
        <v>335</v>
      </c>
      <c r="B152" s="112" t="s">
        <v>446</v>
      </c>
      <c r="C152" s="99" t="s">
        <v>326</v>
      </c>
      <c r="D152" s="116">
        <v>30</v>
      </c>
      <c r="E152" s="211"/>
      <c r="F152" s="213">
        <f t="shared" si="24"/>
        <v>0</v>
      </c>
      <c r="G152" s="124"/>
      <c r="H152" s="125" t="str">
        <f t="shared" si="25"/>
        <v>VNESI CENO NA ENOTO!</v>
      </c>
    </row>
    <row r="153" spans="1:8">
      <c r="A153" s="99" t="s">
        <v>337</v>
      </c>
      <c r="B153" s="113" t="s">
        <v>447</v>
      </c>
      <c r="C153" s="99" t="s">
        <v>304</v>
      </c>
      <c r="D153" s="116">
        <v>30</v>
      </c>
      <c r="E153" s="211"/>
      <c r="F153" s="213">
        <f t="shared" si="24"/>
        <v>0</v>
      </c>
      <c r="G153" s="124"/>
      <c r="H153" s="125" t="str">
        <f t="shared" si="25"/>
        <v>VNESI CENO NA ENOTO!</v>
      </c>
    </row>
    <row r="154" spans="1:8">
      <c r="A154" s="99" t="s">
        <v>339</v>
      </c>
      <c r="B154" s="113" t="s">
        <v>448</v>
      </c>
      <c r="C154" s="99" t="s">
        <v>449</v>
      </c>
      <c r="D154" s="116">
        <v>485</v>
      </c>
      <c r="E154" s="211"/>
      <c r="F154" s="213">
        <f t="shared" si="24"/>
        <v>0</v>
      </c>
      <c r="G154" s="124"/>
      <c r="H154" s="125" t="str">
        <f t="shared" si="25"/>
        <v>VNESI CENO NA ENOTO!</v>
      </c>
    </row>
    <row r="155" spans="1:8">
      <c r="A155" s="99" t="s">
        <v>341</v>
      </c>
      <c r="B155" s="113" t="s">
        <v>450</v>
      </c>
      <c r="C155" s="99" t="s">
        <v>326</v>
      </c>
      <c r="D155" s="116">
        <v>35</v>
      </c>
      <c r="E155" s="211"/>
      <c r="F155" s="213">
        <f t="shared" si="24"/>
        <v>0</v>
      </c>
      <c r="G155" s="124"/>
      <c r="H155" s="125" t="str">
        <f t="shared" si="25"/>
        <v>VNESI CENO NA ENOTO!</v>
      </c>
    </row>
    <row r="156" spans="1:8">
      <c r="A156" s="99" t="s">
        <v>343</v>
      </c>
      <c r="B156" s="113" t="s">
        <v>451</v>
      </c>
      <c r="C156" s="99" t="s">
        <v>326</v>
      </c>
      <c r="D156" s="116">
        <v>30</v>
      </c>
      <c r="E156" s="211"/>
      <c r="F156" s="213">
        <f t="shared" si="24"/>
        <v>0</v>
      </c>
      <c r="G156" s="124"/>
      <c r="H156" s="125" t="str">
        <f t="shared" si="25"/>
        <v>VNESI CENO NA ENOTO!</v>
      </c>
    </row>
    <row r="157" spans="1:8">
      <c r="A157" s="99" t="s">
        <v>345</v>
      </c>
      <c r="B157" s="113" t="s">
        <v>452</v>
      </c>
      <c r="C157" s="99" t="s">
        <v>304</v>
      </c>
      <c r="D157" s="116">
        <v>4</v>
      </c>
      <c r="E157" s="211"/>
      <c r="F157" s="213">
        <f t="shared" si="24"/>
        <v>0</v>
      </c>
      <c r="G157" s="124"/>
      <c r="H157" s="125" t="str">
        <f t="shared" si="25"/>
        <v>VNESI CENO NA ENOTO!</v>
      </c>
    </row>
    <row r="158" spans="1:8">
      <c r="A158" s="99" t="s">
        <v>347</v>
      </c>
      <c r="B158" s="113" t="s">
        <v>314</v>
      </c>
      <c r="C158" s="99" t="s">
        <v>315</v>
      </c>
      <c r="D158" s="116">
        <v>5</v>
      </c>
      <c r="E158" s="212">
        <f>SUM(F143:F157)</f>
        <v>0</v>
      </c>
      <c r="F158" s="213">
        <f>D158*E158/100</f>
        <v>0</v>
      </c>
      <c r="G158" s="124"/>
      <c r="H158" s="125"/>
    </row>
    <row r="159" spans="1:8">
      <c r="A159" s="99" t="s">
        <v>349</v>
      </c>
      <c r="B159" s="113" t="s">
        <v>453</v>
      </c>
      <c r="C159" s="99" t="s">
        <v>304</v>
      </c>
      <c r="D159" s="116">
        <v>1</v>
      </c>
      <c r="E159" s="211"/>
      <c r="F159" s="213">
        <f t="shared" ref="F159:F167" si="26">D159*E159</f>
        <v>0</v>
      </c>
      <c r="G159" s="124"/>
      <c r="H159" s="125" t="str">
        <f t="shared" ref="H159:H167" si="27">IF(E159="","VNESI CENO NA ENOTO!","")</f>
        <v>VNESI CENO NA ENOTO!</v>
      </c>
    </row>
    <row r="160" spans="1:8">
      <c r="A160" s="99" t="s">
        <v>351</v>
      </c>
      <c r="B160" s="113" t="s">
        <v>454</v>
      </c>
      <c r="C160" s="99" t="s">
        <v>304</v>
      </c>
      <c r="D160" s="116">
        <v>1</v>
      </c>
      <c r="E160" s="211"/>
      <c r="F160" s="213">
        <f t="shared" si="26"/>
        <v>0</v>
      </c>
      <c r="G160" s="124"/>
      <c r="H160" s="125" t="str">
        <f t="shared" si="27"/>
        <v>VNESI CENO NA ENOTO!</v>
      </c>
    </row>
    <row r="161" spans="1:8">
      <c r="A161" s="99" t="s">
        <v>353</v>
      </c>
      <c r="B161" s="113" t="s">
        <v>455</v>
      </c>
      <c r="C161" s="99" t="s">
        <v>304</v>
      </c>
      <c r="D161" s="116">
        <v>1</v>
      </c>
      <c r="E161" s="211"/>
      <c r="F161" s="213">
        <f t="shared" si="26"/>
        <v>0</v>
      </c>
      <c r="G161" s="124"/>
      <c r="H161" s="125" t="str">
        <f t="shared" si="27"/>
        <v>VNESI CENO NA ENOTO!</v>
      </c>
    </row>
    <row r="162" spans="1:8">
      <c r="A162" s="99" t="s">
        <v>355</v>
      </c>
      <c r="B162" s="113" t="s">
        <v>456</v>
      </c>
      <c r="C162" s="99" t="s">
        <v>304</v>
      </c>
      <c r="D162" s="116">
        <v>1</v>
      </c>
      <c r="E162" s="211"/>
      <c r="F162" s="213">
        <f t="shared" si="26"/>
        <v>0</v>
      </c>
      <c r="G162" s="124"/>
      <c r="H162" s="125" t="str">
        <f t="shared" si="27"/>
        <v>VNESI CENO NA ENOTO!</v>
      </c>
    </row>
    <row r="163" spans="1:8">
      <c r="A163" s="99" t="s">
        <v>357</v>
      </c>
      <c r="B163" s="113" t="s">
        <v>457</v>
      </c>
      <c r="C163" s="99" t="s">
        <v>304</v>
      </c>
      <c r="D163" s="116">
        <v>1</v>
      </c>
      <c r="E163" s="211"/>
      <c r="F163" s="213">
        <f t="shared" si="26"/>
        <v>0</v>
      </c>
      <c r="G163" s="124"/>
      <c r="H163" s="125" t="str">
        <f t="shared" si="27"/>
        <v>VNESI CENO NA ENOTO!</v>
      </c>
    </row>
    <row r="164" spans="1:8">
      <c r="A164" s="99" t="s">
        <v>359</v>
      </c>
      <c r="B164" s="113" t="s">
        <v>458</v>
      </c>
      <c r="C164" s="99" t="s">
        <v>304</v>
      </c>
      <c r="D164" s="116">
        <v>1</v>
      </c>
      <c r="E164" s="211"/>
      <c r="F164" s="213">
        <f t="shared" si="26"/>
        <v>0</v>
      </c>
      <c r="G164" s="124"/>
      <c r="H164" s="125" t="str">
        <f t="shared" si="27"/>
        <v>VNESI CENO NA ENOTO!</v>
      </c>
    </row>
    <row r="165" spans="1:8">
      <c r="A165" s="99" t="s">
        <v>361</v>
      </c>
      <c r="B165" s="113" t="s">
        <v>459</v>
      </c>
      <c r="C165" s="99" t="s">
        <v>304</v>
      </c>
      <c r="D165" s="116">
        <v>1</v>
      </c>
      <c r="E165" s="211"/>
      <c r="F165" s="213">
        <f t="shared" si="26"/>
        <v>0</v>
      </c>
      <c r="G165" s="124"/>
      <c r="H165" s="125" t="str">
        <f t="shared" si="27"/>
        <v>VNESI CENO NA ENOTO!</v>
      </c>
    </row>
    <row r="166" spans="1:8">
      <c r="A166" s="99" t="s">
        <v>363</v>
      </c>
      <c r="B166" s="113" t="s">
        <v>460</v>
      </c>
      <c r="C166" s="99" t="s">
        <v>304</v>
      </c>
      <c r="D166" s="116">
        <v>1</v>
      </c>
      <c r="E166" s="211"/>
      <c r="F166" s="213">
        <f t="shared" si="26"/>
        <v>0</v>
      </c>
      <c r="G166" s="124"/>
      <c r="H166" s="125" t="str">
        <f t="shared" si="27"/>
        <v>VNESI CENO NA ENOTO!</v>
      </c>
    </row>
    <row r="167" spans="1:8">
      <c r="A167" s="121" t="s">
        <v>365</v>
      </c>
      <c r="B167" s="129" t="s">
        <v>461</v>
      </c>
      <c r="C167" s="121" t="s">
        <v>304</v>
      </c>
      <c r="D167" s="134">
        <v>1</v>
      </c>
      <c r="E167" s="218"/>
      <c r="F167" s="214">
        <f t="shared" si="26"/>
        <v>0</v>
      </c>
      <c r="G167" s="124"/>
      <c r="H167" s="125" t="str">
        <f t="shared" si="27"/>
        <v>VNESI CENO NA ENOTO!</v>
      </c>
    </row>
    <row r="168" spans="1:8">
      <c r="A168" s="99"/>
      <c r="B168" s="99" t="s">
        <v>462</v>
      </c>
      <c r="C168" s="99"/>
      <c r="D168" s="116"/>
      <c r="E168" s="212"/>
      <c r="F168" s="127">
        <f>SUM(F143:F167)</f>
        <v>0</v>
      </c>
      <c r="G168" s="99"/>
    </row>
    <row r="169" spans="1:8">
      <c r="A169" s="99"/>
      <c r="B169" s="98"/>
      <c r="C169" s="99"/>
      <c r="D169" s="116"/>
      <c r="E169" s="212"/>
      <c r="F169" s="116"/>
      <c r="G169" s="99"/>
    </row>
    <row r="170" spans="1:8" ht="18.75" customHeight="1">
      <c r="A170" s="115" t="s">
        <v>292</v>
      </c>
      <c r="B170" s="115" t="s">
        <v>49</v>
      </c>
      <c r="C170" s="123"/>
      <c r="D170" s="123"/>
      <c r="E170" s="212"/>
      <c r="F170" s="123"/>
      <c r="G170" s="99"/>
    </row>
    <row r="171" spans="1:8">
      <c r="A171" s="98"/>
      <c r="B171" s="98"/>
      <c r="C171" s="99"/>
      <c r="D171" s="116"/>
      <c r="E171" s="212"/>
      <c r="F171" s="116"/>
      <c r="G171" s="99"/>
    </row>
    <row r="172" spans="1:8">
      <c r="A172" s="121" t="s">
        <v>302</v>
      </c>
      <c r="B172" s="130" t="s">
        <v>463</v>
      </c>
      <c r="C172" s="121" t="s">
        <v>304</v>
      </c>
      <c r="D172" s="134">
        <v>1</v>
      </c>
      <c r="E172" s="218"/>
      <c r="F172" s="214">
        <f t="shared" ref="F172" si="28">D172*E172</f>
        <v>0</v>
      </c>
      <c r="G172" s="124"/>
      <c r="H172" s="125" t="str">
        <f t="shared" ref="H172" si="29">IF(E172="","VNESI CENO NA ENOTO!","")</f>
        <v>VNESI CENO NA ENOTO!</v>
      </c>
    </row>
    <row r="173" spans="1:8">
      <c r="A173" s="98"/>
      <c r="B173" s="99" t="s">
        <v>464</v>
      </c>
      <c r="C173" s="99"/>
      <c r="D173" s="116"/>
      <c r="E173" s="116"/>
      <c r="F173" s="127">
        <f>SUM(F172)</f>
        <v>0</v>
      </c>
      <c r="G173" s="99"/>
    </row>
    <row r="174" spans="1:8">
      <c r="A174" s="104"/>
      <c r="B174" s="104"/>
      <c r="C174" s="104"/>
      <c r="D174" s="104"/>
      <c r="E174" s="104"/>
      <c r="F174" s="104"/>
      <c r="G174" s="104"/>
    </row>
  </sheetData>
  <sheetProtection password="CA19" sheet="1" objects="1" scenarios="1" selectLockedCells="1"/>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6" workbookViewId="0">
      <selection activeCell="F13" sqref="F13"/>
    </sheetView>
  </sheetViews>
  <sheetFormatPr defaultRowHeight="14.4"/>
  <cols>
    <col min="1" max="1" width="10.6640625" customWidth="1"/>
    <col min="2" max="2" width="72.6640625" customWidth="1"/>
  </cols>
  <sheetData>
    <row r="1" spans="1:2" ht="23.4">
      <c r="A1" s="13" t="s">
        <v>465</v>
      </c>
      <c r="B1" s="14" t="s">
        <v>466</v>
      </c>
    </row>
    <row r="2" spans="1:2">
      <c r="A2" s="15"/>
      <c r="B2" s="16"/>
    </row>
    <row r="3" spans="1:2">
      <c r="A3" s="15" t="s">
        <v>467</v>
      </c>
      <c r="B3" s="17" t="s">
        <v>468</v>
      </c>
    </row>
    <row r="4" spans="1:2">
      <c r="A4" s="15"/>
      <c r="B4" s="17" t="s">
        <v>469</v>
      </c>
    </row>
    <row r="5" spans="1:2">
      <c r="A5" s="15"/>
      <c r="B5" s="17" t="s">
        <v>470</v>
      </c>
    </row>
    <row r="6" spans="1:2">
      <c r="A6" s="15"/>
      <c r="B6" s="17"/>
    </row>
    <row r="7" spans="1:2">
      <c r="A7" s="15" t="s">
        <v>471</v>
      </c>
      <c r="B7" s="17" t="s">
        <v>472</v>
      </c>
    </row>
    <row r="8" spans="1:2">
      <c r="A8" s="15"/>
      <c r="B8" s="17" t="s">
        <v>473</v>
      </c>
    </row>
    <row r="9" spans="1:2">
      <c r="A9" s="15"/>
      <c r="B9" s="17" t="s">
        <v>474</v>
      </c>
    </row>
    <row r="10" spans="1:2">
      <c r="A10" s="15"/>
      <c r="B10" s="17" t="s">
        <v>475</v>
      </c>
    </row>
    <row r="11" spans="1:2">
      <c r="A11" s="15"/>
      <c r="B11" s="17"/>
    </row>
    <row r="12" spans="1:2">
      <c r="A12" s="15" t="s">
        <v>476</v>
      </c>
      <c r="B12" s="18" t="s">
        <v>477</v>
      </c>
    </row>
    <row r="13" spans="1:2">
      <c r="A13" s="15"/>
      <c r="B13" s="19"/>
    </row>
    <row r="14" spans="1:2">
      <c r="A14" s="15"/>
      <c r="B14" s="19"/>
    </row>
    <row r="15" spans="1:2" ht="28.8">
      <c r="A15" s="15">
        <v>1</v>
      </c>
      <c r="B15" s="16" t="s">
        <v>478</v>
      </c>
    </row>
    <row r="16" spans="1:2" ht="43.2">
      <c r="A16" s="15">
        <f>1+A15</f>
        <v>2</v>
      </c>
      <c r="B16" s="16" t="s">
        <v>479</v>
      </c>
    </row>
    <row r="17" spans="1:2" ht="43.2">
      <c r="A17" s="15">
        <f t="shared" ref="A17:A27" si="0">1+A16</f>
        <v>3</v>
      </c>
      <c r="B17" s="16" t="s">
        <v>480</v>
      </c>
    </row>
    <row r="18" spans="1:2" ht="28.8">
      <c r="A18" s="15">
        <f t="shared" si="0"/>
        <v>4</v>
      </c>
      <c r="B18" s="16" t="s">
        <v>481</v>
      </c>
    </row>
    <row r="19" spans="1:2" ht="28.8">
      <c r="A19" s="15">
        <f t="shared" si="0"/>
        <v>5</v>
      </c>
      <c r="B19" s="16" t="s">
        <v>482</v>
      </c>
    </row>
    <row r="20" spans="1:2" ht="28.8">
      <c r="A20" s="15">
        <f t="shared" si="0"/>
        <v>6</v>
      </c>
      <c r="B20" s="16" t="s">
        <v>483</v>
      </c>
    </row>
    <row r="21" spans="1:2">
      <c r="A21" s="15">
        <f t="shared" si="0"/>
        <v>7</v>
      </c>
      <c r="B21" s="16" t="s">
        <v>484</v>
      </c>
    </row>
    <row r="22" spans="1:2">
      <c r="A22" s="15">
        <f t="shared" si="0"/>
        <v>8</v>
      </c>
      <c r="B22" s="16" t="s">
        <v>485</v>
      </c>
    </row>
    <row r="23" spans="1:2" ht="43.2">
      <c r="A23" s="15">
        <f t="shared" si="0"/>
        <v>9</v>
      </c>
      <c r="B23" s="16" t="s">
        <v>486</v>
      </c>
    </row>
    <row r="24" spans="1:2" ht="28.8">
      <c r="A24" s="15">
        <f t="shared" si="0"/>
        <v>10</v>
      </c>
      <c r="B24" s="16" t="s">
        <v>487</v>
      </c>
    </row>
    <row r="25" spans="1:2" ht="28.8">
      <c r="A25" s="15">
        <f t="shared" si="0"/>
        <v>11</v>
      </c>
      <c r="B25" s="16" t="s">
        <v>488</v>
      </c>
    </row>
    <row r="26" spans="1:2" ht="28.8">
      <c r="A26" s="15">
        <f t="shared" si="0"/>
        <v>12</v>
      </c>
      <c r="B26" s="16" t="s">
        <v>489</v>
      </c>
    </row>
    <row r="27" spans="1:2" ht="172.8">
      <c r="A27" s="15">
        <f t="shared" si="0"/>
        <v>13</v>
      </c>
      <c r="B27" s="20" t="s">
        <v>490</v>
      </c>
    </row>
  </sheetData>
  <sheetProtection password="CA19"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1"/>
  <sheetViews>
    <sheetView topLeftCell="A350" workbookViewId="0">
      <selection activeCell="F8" sqref="F8"/>
    </sheetView>
  </sheetViews>
  <sheetFormatPr defaultRowHeight="14.4"/>
  <cols>
    <col min="1" max="2" width="5.6640625" customWidth="1"/>
    <col min="3" max="3" width="50.5546875" customWidth="1"/>
    <col min="4" max="5" width="8.6640625" customWidth="1"/>
    <col min="6" max="6" width="10.6640625" customWidth="1"/>
    <col min="7" max="7" width="12.6640625" customWidth="1"/>
    <col min="8" max="8" width="3.44140625" customWidth="1"/>
  </cols>
  <sheetData>
    <row r="1" spans="1:9" ht="23.4">
      <c r="A1" s="355" t="s">
        <v>491</v>
      </c>
      <c r="B1" s="355"/>
      <c r="C1" s="54" t="s">
        <v>50</v>
      </c>
      <c r="D1" s="22"/>
      <c r="E1" s="23"/>
      <c r="F1" s="20"/>
      <c r="G1" s="20"/>
    </row>
    <row r="2" spans="1:9">
      <c r="A2" s="24"/>
      <c r="B2" s="25"/>
      <c r="C2" s="20"/>
      <c r="D2" s="26"/>
      <c r="E2" s="27"/>
      <c r="F2" s="25"/>
      <c r="G2" s="25"/>
    </row>
    <row r="3" spans="1:9">
      <c r="A3" s="28" t="s">
        <v>294</v>
      </c>
      <c r="B3" s="29"/>
      <c r="C3" s="30" t="s">
        <v>55</v>
      </c>
      <c r="D3" s="56" t="s">
        <v>295</v>
      </c>
      <c r="E3" s="57" t="s">
        <v>56</v>
      </c>
      <c r="F3" s="55" t="s">
        <v>57</v>
      </c>
      <c r="G3" s="55" t="s">
        <v>58</v>
      </c>
    </row>
    <row r="4" spans="1:9">
      <c r="A4" s="24"/>
      <c r="B4" s="25"/>
      <c r="C4" s="20"/>
      <c r="D4" s="26"/>
      <c r="E4" s="27"/>
      <c r="F4" s="70"/>
      <c r="G4" s="20"/>
    </row>
    <row r="5" spans="1:9">
      <c r="A5" s="31">
        <f>1+COUNT(A$2:A4)</f>
        <v>1</v>
      </c>
      <c r="B5" s="32"/>
      <c r="C5" s="33" t="s">
        <v>492</v>
      </c>
      <c r="D5" s="34"/>
      <c r="E5" s="35"/>
      <c r="F5" s="71"/>
      <c r="G5" s="33"/>
    </row>
    <row r="6" spans="1:9" ht="41.4">
      <c r="A6" s="36"/>
      <c r="B6" s="32"/>
      <c r="C6" s="33" t="s">
        <v>493</v>
      </c>
      <c r="D6" s="34"/>
      <c r="E6" s="35"/>
      <c r="F6" s="71"/>
      <c r="G6" s="33"/>
    </row>
    <row r="7" spans="1:9">
      <c r="A7" s="36"/>
      <c r="B7" s="32"/>
      <c r="C7" s="33" t="s">
        <v>494</v>
      </c>
      <c r="D7" s="34"/>
      <c r="E7" s="35"/>
      <c r="F7" s="71"/>
      <c r="G7" s="33"/>
    </row>
    <row r="8" spans="1:9">
      <c r="A8" s="36"/>
      <c r="B8" s="32"/>
      <c r="C8" s="33" t="s">
        <v>495</v>
      </c>
      <c r="D8" s="34" t="s">
        <v>304</v>
      </c>
      <c r="E8" s="35">
        <v>8</v>
      </c>
      <c r="F8" s="221"/>
      <c r="G8" s="58">
        <f>E8*F8</f>
        <v>0</v>
      </c>
      <c r="H8" s="10"/>
      <c r="I8" s="11" t="str">
        <f>IF(F8="","VNESI CENO NA ENOTO!","")</f>
        <v>VNESI CENO NA ENOTO!</v>
      </c>
    </row>
    <row r="9" spans="1:9">
      <c r="A9" s="36"/>
      <c r="B9" s="32"/>
      <c r="C9" s="33" t="s">
        <v>496</v>
      </c>
      <c r="D9" s="34" t="s">
        <v>304</v>
      </c>
      <c r="E9" s="35">
        <v>10</v>
      </c>
      <c r="F9" s="221"/>
      <c r="G9" s="58">
        <f>E9*F9</f>
        <v>0</v>
      </c>
      <c r="H9" s="10"/>
      <c r="I9" s="11" t="str">
        <f>IF(F9="","VNESI CENO NA ENOTO!","")</f>
        <v>VNESI CENO NA ENOTO!</v>
      </c>
    </row>
    <row r="10" spans="1:9">
      <c r="A10" s="24"/>
      <c r="B10" s="25"/>
      <c r="C10" s="20"/>
      <c r="D10" s="37"/>
      <c r="E10" s="38"/>
      <c r="F10" s="72"/>
      <c r="G10" s="25"/>
    </row>
    <row r="11" spans="1:9">
      <c r="A11" s="24">
        <f>1+COUNT(A$2:A10)</f>
        <v>2</v>
      </c>
      <c r="B11" s="25"/>
      <c r="C11" s="20" t="s">
        <v>497</v>
      </c>
      <c r="D11" s="37"/>
      <c r="E11" s="38"/>
      <c r="F11" s="72"/>
      <c r="G11" s="20"/>
    </row>
    <row r="12" spans="1:9" ht="72">
      <c r="A12" s="24"/>
      <c r="B12" s="25"/>
      <c r="C12" s="20" t="s">
        <v>498</v>
      </c>
      <c r="D12" s="37"/>
      <c r="E12" s="38"/>
      <c r="F12" s="72"/>
      <c r="G12" s="20"/>
    </row>
    <row r="13" spans="1:9">
      <c r="A13" s="24"/>
      <c r="B13" s="25" t="s">
        <v>499</v>
      </c>
      <c r="C13" s="20" t="s">
        <v>500</v>
      </c>
      <c r="D13" s="37"/>
      <c r="E13" s="38"/>
      <c r="F13" s="72"/>
      <c r="G13" s="20"/>
    </row>
    <row r="14" spans="1:9">
      <c r="A14" s="24"/>
      <c r="B14" s="25" t="s">
        <v>501</v>
      </c>
      <c r="C14" s="20" t="s">
        <v>502</v>
      </c>
      <c r="D14" s="37"/>
      <c r="E14" s="38"/>
      <c r="F14" s="72"/>
      <c r="G14" s="20"/>
    </row>
    <row r="15" spans="1:9">
      <c r="A15" s="24"/>
      <c r="B15" s="25"/>
      <c r="C15" s="20" t="s">
        <v>494</v>
      </c>
      <c r="D15" s="37" t="s">
        <v>304</v>
      </c>
      <c r="E15" s="38">
        <v>3</v>
      </c>
      <c r="F15" s="222"/>
      <c r="G15" s="58">
        <f>E15*F15</f>
        <v>0</v>
      </c>
      <c r="H15" s="10"/>
      <c r="I15" s="11" t="str">
        <f>IF(F15="","VNESI CENO NA ENOTO!","")</f>
        <v>VNESI CENO NA ENOTO!</v>
      </c>
    </row>
    <row r="16" spans="1:9">
      <c r="A16" s="39"/>
      <c r="B16" s="40"/>
      <c r="C16" s="20"/>
      <c r="D16" s="37"/>
      <c r="E16" s="38"/>
      <c r="F16" s="70"/>
      <c r="G16" s="20"/>
    </row>
    <row r="17" spans="1:9">
      <c r="A17" s="39">
        <f>1+COUNT(A$2:A16)</f>
        <v>3</v>
      </c>
      <c r="B17" s="40"/>
      <c r="C17" s="20" t="s">
        <v>503</v>
      </c>
      <c r="D17" s="37"/>
      <c r="E17" s="38"/>
      <c r="F17" s="70"/>
      <c r="G17" s="20"/>
    </row>
    <row r="18" spans="1:9" ht="72">
      <c r="A18" s="39"/>
      <c r="B18" s="40"/>
      <c r="C18" s="20" t="s">
        <v>504</v>
      </c>
      <c r="D18" s="37"/>
      <c r="E18" s="38"/>
      <c r="F18" s="70"/>
      <c r="G18" s="20"/>
    </row>
    <row r="19" spans="1:9">
      <c r="A19" s="39"/>
      <c r="B19" s="40" t="s">
        <v>499</v>
      </c>
      <c r="C19" s="20" t="s">
        <v>505</v>
      </c>
      <c r="D19" s="37"/>
      <c r="E19" s="38"/>
      <c r="F19" s="70"/>
      <c r="G19" s="20"/>
    </row>
    <row r="20" spans="1:9">
      <c r="A20" s="39"/>
      <c r="B20" s="40" t="s">
        <v>501</v>
      </c>
      <c r="C20" s="20" t="s">
        <v>506</v>
      </c>
      <c r="D20" s="37"/>
      <c r="E20" s="38"/>
      <c r="F20" s="70"/>
      <c r="G20" s="20"/>
    </row>
    <row r="21" spans="1:9">
      <c r="A21" s="39"/>
      <c r="B21" s="40"/>
      <c r="C21" s="20" t="s">
        <v>507</v>
      </c>
      <c r="D21" s="37"/>
      <c r="E21" s="38"/>
      <c r="F21" s="70"/>
      <c r="G21" s="20"/>
    </row>
    <row r="22" spans="1:9">
      <c r="A22" s="39"/>
      <c r="B22" s="40"/>
      <c r="C22" s="20" t="s">
        <v>494</v>
      </c>
      <c r="D22" s="37" t="s">
        <v>304</v>
      </c>
      <c r="E22" s="38">
        <v>1</v>
      </c>
      <c r="F22" s="227"/>
      <c r="G22" s="58">
        <f>E22*F22</f>
        <v>0</v>
      </c>
      <c r="H22" s="10"/>
      <c r="I22" s="11" t="str">
        <f>IF(F22="","VNESI CENO NA ENOTO!","")</f>
        <v>VNESI CENO NA ENOTO!</v>
      </c>
    </row>
    <row r="23" spans="1:9">
      <c r="A23" s="24"/>
      <c r="B23" s="25"/>
      <c r="C23" s="20"/>
      <c r="D23" s="37"/>
      <c r="E23" s="38"/>
      <c r="F23" s="70"/>
      <c r="G23" s="20"/>
    </row>
    <row r="24" spans="1:9">
      <c r="A24" s="24">
        <f>1+COUNT(A$2:A23)</f>
        <v>4</v>
      </c>
      <c r="B24" s="25"/>
      <c r="C24" s="20" t="s">
        <v>508</v>
      </c>
      <c r="D24" s="37"/>
      <c r="E24" s="38"/>
      <c r="F24" s="70"/>
      <c r="G24" s="20"/>
    </row>
    <row r="25" spans="1:9" ht="86.4">
      <c r="A25" s="24"/>
      <c r="B25" s="25"/>
      <c r="C25" s="20" t="s">
        <v>509</v>
      </c>
      <c r="D25" s="37"/>
      <c r="E25" s="38"/>
      <c r="F25" s="70"/>
      <c r="G25" s="20"/>
    </row>
    <row r="26" spans="1:9">
      <c r="A26" s="24"/>
      <c r="B26" s="25" t="s">
        <v>510</v>
      </c>
      <c r="C26" s="20" t="s">
        <v>505</v>
      </c>
      <c r="D26" s="37"/>
      <c r="E26" s="38"/>
      <c r="F26" s="70"/>
      <c r="G26" s="20"/>
    </row>
    <row r="27" spans="1:9">
      <c r="A27" s="24"/>
      <c r="B27" s="25" t="s">
        <v>511</v>
      </c>
      <c r="C27" s="20" t="s">
        <v>512</v>
      </c>
      <c r="D27" s="37"/>
      <c r="E27" s="38"/>
      <c r="F27" s="70"/>
      <c r="G27" s="20"/>
    </row>
    <row r="28" spans="1:9">
      <c r="A28" s="24"/>
      <c r="B28" s="25"/>
      <c r="C28" s="20" t="s">
        <v>513</v>
      </c>
      <c r="D28" s="37"/>
      <c r="E28" s="38"/>
      <c r="F28" s="70"/>
      <c r="G28" s="20"/>
    </row>
    <row r="29" spans="1:9">
      <c r="A29" s="24"/>
      <c r="B29" s="25"/>
      <c r="C29" s="20" t="s">
        <v>514</v>
      </c>
      <c r="D29" s="37" t="s">
        <v>304</v>
      </c>
      <c r="E29" s="38">
        <v>2</v>
      </c>
      <c r="F29" s="227"/>
      <c r="G29" s="58">
        <f>E29*F29</f>
        <v>0</v>
      </c>
      <c r="H29" s="10"/>
      <c r="I29" s="11" t="str">
        <f>IF(F29="","VNESI CENO NA ENOTO!","")</f>
        <v>VNESI CENO NA ENOTO!</v>
      </c>
    </row>
    <row r="30" spans="1:9">
      <c r="A30" s="39"/>
      <c r="B30" s="40"/>
      <c r="C30" s="20"/>
      <c r="D30" s="37"/>
      <c r="E30" s="38"/>
      <c r="F30" s="73"/>
      <c r="G30" s="40"/>
    </row>
    <row r="31" spans="1:9">
      <c r="A31" s="39">
        <f>1+COUNT(A$2:A30)</f>
        <v>5</v>
      </c>
      <c r="B31" s="40"/>
      <c r="C31" s="20" t="s">
        <v>515</v>
      </c>
      <c r="D31" s="37"/>
      <c r="E31" s="38"/>
      <c r="F31" s="70"/>
      <c r="G31" s="20"/>
    </row>
    <row r="32" spans="1:9" ht="57.6">
      <c r="A32" s="39"/>
      <c r="B32" s="40"/>
      <c r="C32" s="20" t="s">
        <v>516</v>
      </c>
      <c r="D32" s="37"/>
      <c r="E32" s="38"/>
      <c r="F32" s="70"/>
      <c r="G32" s="20"/>
    </row>
    <row r="33" spans="1:9">
      <c r="A33" s="39"/>
      <c r="B33" s="40" t="s">
        <v>510</v>
      </c>
      <c r="C33" s="20" t="s">
        <v>505</v>
      </c>
      <c r="D33" s="37"/>
      <c r="E33" s="38"/>
      <c r="F33" s="70"/>
      <c r="G33" s="20"/>
    </row>
    <row r="34" spans="1:9">
      <c r="A34" s="39"/>
      <c r="B34" s="40" t="s">
        <v>511</v>
      </c>
      <c r="C34" s="20" t="s">
        <v>517</v>
      </c>
      <c r="D34" s="37"/>
      <c r="E34" s="38"/>
      <c r="F34" s="70"/>
      <c r="G34" s="20"/>
    </row>
    <row r="35" spans="1:9">
      <c r="A35" s="24"/>
      <c r="B35" s="25"/>
      <c r="C35" s="20" t="s">
        <v>518</v>
      </c>
      <c r="D35" s="37"/>
      <c r="E35" s="38"/>
      <c r="F35" s="70"/>
      <c r="G35" s="20"/>
    </row>
    <row r="36" spans="1:9">
      <c r="A36" s="39"/>
      <c r="B36" s="40"/>
      <c r="C36" s="20" t="s">
        <v>514</v>
      </c>
      <c r="D36" s="37" t="s">
        <v>304</v>
      </c>
      <c r="E36" s="38">
        <v>1</v>
      </c>
      <c r="F36" s="227"/>
      <c r="G36" s="58">
        <f>E36*F36</f>
        <v>0</v>
      </c>
      <c r="H36" s="10"/>
      <c r="I36" s="11" t="str">
        <f>IF(F36="","VNESI CENO NA ENOTO!","")</f>
        <v>VNESI CENO NA ENOTO!</v>
      </c>
    </row>
    <row r="37" spans="1:9">
      <c r="A37" s="24"/>
      <c r="B37" s="25"/>
      <c r="C37" s="20"/>
      <c r="D37" s="37"/>
      <c r="E37" s="38"/>
      <c r="F37" s="72"/>
      <c r="G37" s="25"/>
    </row>
    <row r="38" spans="1:9">
      <c r="A38" s="24">
        <f>1+COUNT(A$2:A37)</f>
        <v>6</v>
      </c>
      <c r="B38" s="25"/>
      <c r="C38" s="20" t="s">
        <v>519</v>
      </c>
      <c r="D38" s="37"/>
      <c r="E38" s="38"/>
      <c r="F38" s="70"/>
      <c r="G38" s="20"/>
    </row>
    <row r="39" spans="1:9" ht="86.4">
      <c r="A39" s="24"/>
      <c r="B39" s="25"/>
      <c r="C39" s="20" t="s">
        <v>520</v>
      </c>
      <c r="D39" s="37"/>
      <c r="E39" s="38"/>
      <c r="F39" s="70"/>
      <c r="G39" s="20"/>
    </row>
    <row r="40" spans="1:9">
      <c r="A40" s="24"/>
      <c r="B40" s="25" t="s">
        <v>510</v>
      </c>
      <c r="C40" s="20"/>
      <c r="D40" s="37"/>
      <c r="E40" s="38"/>
      <c r="F40" s="70"/>
      <c r="G40" s="20"/>
    </row>
    <row r="41" spans="1:9">
      <c r="A41" s="24"/>
      <c r="B41" s="25" t="s">
        <v>511</v>
      </c>
      <c r="C41" s="20" t="s">
        <v>521</v>
      </c>
      <c r="D41" s="37"/>
      <c r="E41" s="38"/>
      <c r="F41" s="70"/>
      <c r="G41" s="20"/>
    </row>
    <row r="42" spans="1:9">
      <c r="A42" s="24"/>
      <c r="B42" s="25"/>
      <c r="C42" s="20" t="s">
        <v>514</v>
      </c>
      <c r="D42" s="37" t="s">
        <v>304</v>
      </c>
      <c r="E42" s="38">
        <v>2</v>
      </c>
      <c r="F42" s="227"/>
      <c r="G42" s="58">
        <f>E42*F42</f>
        <v>0</v>
      </c>
      <c r="H42" s="10"/>
      <c r="I42" s="11" t="str">
        <f>IF(F42="","VNESI CENO NA ENOTO!","")</f>
        <v>VNESI CENO NA ENOTO!</v>
      </c>
    </row>
    <row r="43" spans="1:9">
      <c r="A43" s="24"/>
      <c r="B43" s="25"/>
      <c r="C43" s="20"/>
      <c r="D43" s="37"/>
      <c r="E43" s="38"/>
      <c r="F43" s="70"/>
      <c r="G43" s="20"/>
    </row>
    <row r="44" spans="1:9">
      <c r="A44" s="24">
        <f>1+COUNT(A$2:A43)</f>
        <v>7</v>
      </c>
      <c r="B44" s="25"/>
      <c r="C44" s="20" t="s">
        <v>522</v>
      </c>
      <c r="D44" s="37"/>
      <c r="E44" s="38"/>
      <c r="F44" s="70"/>
      <c r="G44" s="20"/>
    </row>
    <row r="45" spans="1:9" ht="28.8">
      <c r="A45" s="24"/>
      <c r="B45" s="25"/>
      <c r="C45" s="20" t="s">
        <v>523</v>
      </c>
      <c r="D45" s="37"/>
      <c r="E45" s="38"/>
      <c r="F45" s="72"/>
      <c r="G45" s="25"/>
    </row>
    <row r="46" spans="1:9">
      <c r="A46" s="24"/>
      <c r="B46" s="25"/>
      <c r="C46" s="20" t="s">
        <v>494</v>
      </c>
      <c r="D46" s="37"/>
      <c r="E46" s="38"/>
      <c r="F46" s="72"/>
      <c r="G46" s="25"/>
    </row>
    <row r="47" spans="1:9">
      <c r="A47" s="24"/>
      <c r="B47" s="25" t="s">
        <v>501</v>
      </c>
      <c r="C47" s="20" t="s">
        <v>524</v>
      </c>
      <c r="D47" s="37" t="s">
        <v>304</v>
      </c>
      <c r="E47" s="38">
        <v>4</v>
      </c>
      <c r="F47" s="222"/>
      <c r="G47" s="58">
        <f>E47*F47</f>
        <v>0</v>
      </c>
      <c r="H47" s="10"/>
      <c r="I47" s="11" t="str">
        <f>IF(F47="","VNESI CENO NA ENOTO!","")</f>
        <v>VNESI CENO NA ENOTO!</v>
      </c>
    </row>
    <row r="48" spans="1:9">
      <c r="A48" s="24"/>
      <c r="B48" s="25"/>
      <c r="C48" s="20"/>
      <c r="D48" s="37"/>
      <c r="E48" s="38"/>
      <c r="F48" s="72"/>
      <c r="G48" s="25"/>
    </row>
    <row r="49" spans="1:9">
      <c r="A49" s="24"/>
      <c r="B49" s="25"/>
      <c r="C49" s="20"/>
      <c r="D49" s="37"/>
      <c r="E49" s="38"/>
      <c r="F49" s="72"/>
      <c r="G49" s="20"/>
    </row>
    <row r="50" spans="1:9">
      <c r="A50" s="24">
        <f>1+COUNT(A$2:A49)</f>
        <v>8</v>
      </c>
      <c r="B50" s="41"/>
      <c r="C50" s="20" t="s">
        <v>525</v>
      </c>
      <c r="D50" s="37"/>
      <c r="E50" s="38"/>
      <c r="F50" s="74"/>
      <c r="G50" s="41"/>
    </row>
    <row r="51" spans="1:9" ht="72">
      <c r="A51" s="42"/>
      <c r="B51" s="41"/>
      <c r="C51" s="20" t="s">
        <v>526</v>
      </c>
      <c r="D51" s="37"/>
      <c r="E51" s="38"/>
      <c r="F51" s="72"/>
      <c r="G51" s="41"/>
    </row>
    <row r="52" spans="1:9">
      <c r="A52" s="42"/>
      <c r="B52" s="41"/>
      <c r="C52" s="20" t="s">
        <v>527</v>
      </c>
      <c r="D52" s="37" t="s">
        <v>528</v>
      </c>
      <c r="E52" s="38">
        <v>1</v>
      </c>
      <c r="F52" s="223"/>
      <c r="G52" s="58">
        <f>E52*F52</f>
        <v>0</v>
      </c>
      <c r="H52" s="10"/>
      <c r="I52" s="11" t="str">
        <f>IF(F52="","VNESI CENO NA ENOTO!","")</f>
        <v>VNESI CENO NA ENOTO!</v>
      </c>
    </row>
    <row r="53" spans="1:9">
      <c r="A53" s="42"/>
      <c r="B53" s="41" t="s">
        <v>529</v>
      </c>
      <c r="C53" s="20" t="s">
        <v>530</v>
      </c>
      <c r="D53" s="37"/>
      <c r="E53" s="38"/>
      <c r="F53" s="75"/>
      <c r="G53" s="41"/>
    </row>
    <row r="54" spans="1:9">
      <c r="A54" s="24"/>
      <c r="B54" s="25"/>
      <c r="C54" s="43"/>
      <c r="D54" s="37"/>
      <c r="E54" s="38"/>
      <c r="F54" s="72"/>
      <c r="G54" s="25"/>
    </row>
    <row r="55" spans="1:9">
      <c r="A55" s="24">
        <f>1+COUNT(A$2:A54)</f>
        <v>9</v>
      </c>
      <c r="B55" s="25"/>
      <c r="C55" s="20" t="s">
        <v>531</v>
      </c>
      <c r="D55" s="37"/>
      <c r="E55" s="38"/>
      <c r="F55" s="72"/>
      <c r="G55" s="25"/>
    </row>
    <row r="56" spans="1:9" ht="28.8">
      <c r="A56" s="24"/>
      <c r="B56" s="25"/>
      <c r="C56" s="20" t="s">
        <v>532</v>
      </c>
      <c r="D56" s="44"/>
      <c r="E56" s="38"/>
      <c r="F56" s="72"/>
      <c r="G56" s="25"/>
    </row>
    <row r="57" spans="1:9">
      <c r="A57" s="24"/>
      <c r="B57" s="25"/>
      <c r="C57" s="20" t="s">
        <v>533</v>
      </c>
      <c r="D57" s="44" t="s">
        <v>304</v>
      </c>
      <c r="E57" s="38">
        <v>1</v>
      </c>
      <c r="F57" s="222"/>
      <c r="G57" s="58">
        <f>E57*F57</f>
        <v>0</v>
      </c>
      <c r="H57" s="10"/>
      <c r="I57" s="11" t="str">
        <f>IF(F57="","VNESI CENO NA ENOTO!","")</f>
        <v>VNESI CENO NA ENOTO!</v>
      </c>
    </row>
    <row r="58" spans="1:9">
      <c r="A58" s="24"/>
      <c r="B58" s="25"/>
      <c r="C58" s="20"/>
      <c r="D58" s="44"/>
      <c r="E58" s="38"/>
      <c r="F58" s="72"/>
      <c r="G58" s="25"/>
    </row>
    <row r="59" spans="1:9">
      <c r="A59" s="24">
        <f>1+COUNT(A$2:A58)</f>
        <v>10</v>
      </c>
      <c r="B59" s="25"/>
      <c r="C59" s="20" t="s">
        <v>534</v>
      </c>
      <c r="D59" s="44"/>
      <c r="E59" s="38"/>
      <c r="F59" s="72"/>
      <c r="G59" s="25"/>
    </row>
    <row r="60" spans="1:9" ht="43.2">
      <c r="A60" s="24"/>
      <c r="B60" s="25"/>
      <c r="C60" s="20" t="s">
        <v>535</v>
      </c>
      <c r="D60" s="37"/>
      <c r="E60" s="38"/>
      <c r="F60" s="72"/>
      <c r="G60" s="25"/>
    </row>
    <row r="61" spans="1:9">
      <c r="A61" s="24"/>
      <c r="B61" s="25" t="s">
        <v>510</v>
      </c>
      <c r="C61" s="20" t="s">
        <v>536</v>
      </c>
      <c r="D61" s="44"/>
      <c r="E61" s="38"/>
      <c r="F61" s="72"/>
      <c r="G61" s="25"/>
    </row>
    <row r="62" spans="1:9">
      <c r="A62" s="24"/>
      <c r="B62" s="25" t="s">
        <v>511</v>
      </c>
      <c r="C62" s="20"/>
      <c r="D62" s="44"/>
      <c r="E62" s="38"/>
      <c r="F62" s="72"/>
      <c r="G62" s="25"/>
    </row>
    <row r="63" spans="1:9">
      <c r="A63" s="24"/>
      <c r="B63" s="25"/>
      <c r="C63" s="20" t="s">
        <v>537</v>
      </c>
      <c r="D63" s="44" t="s">
        <v>304</v>
      </c>
      <c r="E63" s="38">
        <v>3</v>
      </c>
      <c r="F63" s="222"/>
      <c r="G63" s="58">
        <f>E63*F63</f>
        <v>0</v>
      </c>
      <c r="H63" s="10"/>
      <c r="I63" s="11" t="str">
        <f>IF(F63="","VNESI CENO NA ENOTO!","")</f>
        <v>VNESI CENO NA ENOTO!</v>
      </c>
    </row>
    <row r="64" spans="1:9">
      <c r="A64" s="39"/>
      <c r="B64" s="40"/>
      <c r="C64" s="20"/>
      <c r="D64" s="37"/>
      <c r="E64" s="38"/>
      <c r="F64" s="73"/>
      <c r="G64" s="40"/>
    </row>
    <row r="65" spans="1:9">
      <c r="A65" s="39">
        <f>1+COUNT(A$2:A63)</f>
        <v>11</v>
      </c>
      <c r="B65" s="40"/>
      <c r="C65" s="20" t="s">
        <v>538</v>
      </c>
      <c r="D65" s="37"/>
      <c r="E65" s="38"/>
      <c r="F65" s="73"/>
      <c r="G65" s="40"/>
    </row>
    <row r="66" spans="1:9" ht="129.6">
      <c r="A66" s="39"/>
      <c r="B66" s="40"/>
      <c r="C66" s="20" t="s">
        <v>539</v>
      </c>
      <c r="D66" s="37"/>
      <c r="E66" s="38"/>
      <c r="F66" s="73"/>
      <c r="G66" s="40"/>
    </row>
    <row r="67" spans="1:9">
      <c r="A67" s="39"/>
      <c r="B67" s="40" t="s">
        <v>510</v>
      </c>
      <c r="C67" s="45" t="s">
        <v>540</v>
      </c>
      <c r="D67" s="37"/>
      <c r="E67" s="38"/>
      <c r="F67" s="73"/>
      <c r="G67" s="40"/>
    </row>
    <row r="68" spans="1:9">
      <c r="A68" s="39"/>
      <c r="B68" s="40" t="s">
        <v>511</v>
      </c>
      <c r="C68" s="45" t="s">
        <v>541</v>
      </c>
      <c r="D68" s="37"/>
      <c r="E68" s="38"/>
      <c r="F68" s="73"/>
      <c r="G68" s="40"/>
    </row>
    <row r="69" spans="1:9">
      <c r="A69" s="39"/>
      <c r="B69" s="40"/>
      <c r="C69" s="20" t="s">
        <v>537</v>
      </c>
      <c r="D69" s="37" t="s">
        <v>304</v>
      </c>
      <c r="E69" s="38">
        <v>6</v>
      </c>
      <c r="F69" s="224"/>
      <c r="G69" s="58">
        <f>E69*F69</f>
        <v>0</v>
      </c>
      <c r="H69" s="10"/>
      <c r="I69" s="11" t="str">
        <f>IF(F69="","VNESI CENO NA ENOTO!","")</f>
        <v>VNESI CENO NA ENOTO!</v>
      </c>
    </row>
    <row r="70" spans="1:9">
      <c r="A70" s="39"/>
      <c r="B70" s="40"/>
      <c r="C70" s="20"/>
      <c r="D70" s="37"/>
      <c r="E70" s="38"/>
      <c r="F70" s="73"/>
      <c r="G70" s="40"/>
    </row>
    <row r="71" spans="1:9">
      <c r="A71" s="39">
        <f>1+COUNT(A$2:A70)</f>
        <v>12</v>
      </c>
      <c r="B71" s="40"/>
      <c r="C71" s="20" t="s">
        <v>542</v>
      </c>
      <c r="D71" s="37"/>
      <c r="E71" s="38"/>
      <c r="F71" s="73"/>
      <c r="G71" s="40"/>
    </row>
    <row r="72" spans="1:9" ht="187.2">
      <c r="A72" s="39"/>
      <c r="B72" s="40"/>
      <c r="C72" s="20" t="s">
        <v>543</v>
      </c>
      <c r="D72" s="37"/>
      <c r="E72" s="38"/>
      <c r="F72" s="73"/>
      <c r="G72" s="40"/>
    </row>
    <row r="73" spans="1:9">
      <c r="A73" s="39"/>
      <c r="B73" s="40" t="s">
        <v>510</v>
      </c>
      <c r="C73" s="45" t="s">
        <v>540</v>
      </c>
      <c r="D73" s="37"/>
      <c r="E73" s="38"/>
      <c r="F73" s="73"/>
      <c r="G73" s="40"/>
    </row>
    <row r="74" spans="1:9">
      <c r="A74" s="39"/>
      <c r="B74" s="40" t="s">
        <v>511</v>
      </c>
      <c r="C74" s="45" t="s">
        <v>544</v>
      </c>
      <c r="D74" s="37"/>
      <c r="E74" s="38"/>
      <c r="F74" s="73"/>
      <c r="G74" s="40"/>
    </row>
    <row r="75" spans="1:9">
      <c r="A75" s="39"/>
      <c r="B75" s="40"/>
      <c r="C75" s="20" t="s">
        <v>537</v>
      </c>
      <c r="D75" s="37" t="s">
        <v>304</v>
      </c>
      <c r="E75" s="38">
        <v>4</v>
      </c>
      <c r="F75" s="224"/>
      <c r="G75" s="58">
        <f>E75*F75</f>
        <v>0</v>
      </c>
      <c r="H75" s="10"/>
      <c r="I75" s="11" t="str">
        <f>IF(F75="","VNESI CENO NA ENOTO!","")</f>
        <v>VNESI CENO NA ENOTO!</v>
      </c>
    </row>
    <row r="76" spans="1:9">
      <c r="A76" s="39"/>
      <c r="B76" s="40"/>
      <c r="C76" s="20"/>
      <c r="D76" s="37"/>
      <c r="E76" s="38"/>
      <c r="F76" s="73"/>
      <c r="G76" s="40"/>
    </row>
    <row r="77" spans="1:9">
      <c r="A77" s="39">
        <f>1+COUNT(A$2:A76)</f>
        <v>13</v>
      </c>
      <c r="B77" s="40"/>
      <c r="C77" s="20" t="s">
        <v>545</v>
      </c>
      <c r="D77" s="37"/>
      <c r="E77" s="38"/>
      <c r="F77" s="73"/>
      <c r="G77" s="40"/>
    </row>
    <row r="78" spans="1:9" ht="144">
      <c r="A78" s="39"/>
      <c r="B78" s="40"/>
      <c r="C78" s="20" t="s">
        <v>546</v>
      </c>
      <c r="D78" s="37"/>
      <c r="E78" s="38"/>
      <c r="F78" s="73"/>
      <c r="G78" s="40"/>
    </row>
    <row r="79" spans="1:9">
      <c r="A79" s="39"/>
      <c r="B79" s="40" t="s">
        <v>510</v>
      </c>
      <c r="C79" s="45" t="s">
        <v>540</v>
      </c>
      <c r="D79" s="37"/>
      <c r="E79" s="38"/>
      <c r="F79" s="73"/>
      <c r="G79" s="40"/>
    </row>
    <row r="80" spans="1:9">
      <c r="A80" s="39"/>
      <c r="B80" s="40" t="s">
        <v>511</v>
      </c>
      <c r="C80" s="45" t="s">
        <v>547</v>
      </c>
      <c r="D80" s="37"/>
      <c r="E80" s="38"/>
      <c r="F80" s="73"/>
      <c r="G80" s="40"/>
    </row>
    <row r="81" spans="1:9">
      <c r="A81" s="39"/>
      <c r="B81" s="40"/>
      <c r="C81" s="20" t="s">
        <v>537</v>
      </c>
      <c r="D81" s="37" t="s">
        <v>304</v>
      </c>
      <c r="E81" s="38">
        <v>4</v>
      </c>
      <c r="F81" s="224"/>
      <c r="G81" s="58">
        <f>E81*F81</f>
        <v>0</v>
      </c>
      <c r="H81" s="10"/>
      <c r="I81" s="11" t="str">
        <f>IF(F81="","VNESI CENO NA ENOTO!","")</f>
        <v>VNESI CENO NA ENOTO!</v>
      </c>
    </row>
    <row r="82" spans="1:9">
      <c r="A82" s="39"/>
      <c r="B82" s="40"/>
      <c r="C82" s="20"/>
      <c r="D82" s="37"/>
      <c r="E82" s="38"/>
      <c r="F82" s="73"/>
      <c r="G82" s="40"/>
    </row>
    <row r="83" spans="1:9">
      <c r="A83" s="39">
        <f>1+COUNT(A$2:A81)</f>
        <v>14</v>
      </c>
      <c r="B83" s="40"/>
      <c r="C83" s="20" t="s">
        <v>548</v>
      </c>
      <c r="D83" s="37"/>
      <c r="E83" s="38"/>
      <c r="F83" s="73"/>
      <c r="G83" s="40"/>
    </row>
    <row r="84" spans="1:9" ht="57.6">
      <c r="A84" s="39"/>
      <c r="B84" s="40"/>
      <c r="C84" s="20" t="s">
        <v>549</v>
      </c>
      <c r="D84" s="44"/>
      <c r="E84" s="38"/>
      <c r="F84" s="73"/>
      <c r="G84" s="40"/>
    </row>
    <row r="85" spans="1:9">
      <c r="A85" s="39"/>
      <c r="B85" s="40" t="s">
        <v>510</v>
      </c>
      <c r="C85" s="20" t="s">
        <v>550</v>
      </c>
      <c r="D85" s="44"/>
      <c r="E85" s="38"/>
      <c r="F85" s="73"/>
      <c r="G85" s="40"/>
    </row>
    <row r="86" spans="1:9">
      <c r="A86" s="39"/>
      <c r="B86" s="40" t="s">
        <v>511</v>
      </c>
      <c r="C86" s="20" t="s">
        <v>551</v>
      </c>
      <c r="D86" s="44"/>
      <c r="E86" s="38"/>
      <c r="F86" s="73"/>
      <c r="G86" s="40"/>
    </row>
    <row r="87" spans="1:9">
      <c r="A87" s="39"/>
      <c r="B87" s="40"/>
      <c r="C87" s="20" t="s">
        <v>552</v>
      </c>
      <c r="D87" s="44"/>
      <c r="E87" s="38"/>
      <c r="F87" s="73"/>
      <c r="G87" s="40"/>
    </row>
    <row r="88" spans="1:9">
      <c r="A88" s="39"/>
      <c r="B88" s="40"/>
      <c r="C88" s="20" t="s">
        <v>537</v>
      </c>
      <c r="D88" s="44" t="s">
        <v>304</v>
      </c>
      <c r="E88" s="38">
        <v>8</v>
      </c>
      <c r="F88" s="224"/>
      <c r="G88" s="58">
        <f>E88*F88</f>
        <v>0</v>
      </c>
      <c r="H88" s="10"/>
      <c r="I88" s="11" t="str">
        <f>IF(F88="","VNESI CENO NA ENOTO!","")</f>
        <v>VNESI CENO NA ENOTO!</v>
      </c>
    </row>
    <row r="89" spans="1:9">
      <c r="A89" s="39"/>
      <c r="B89" s="40"/>
      <c r="C89" s="20"/>
      <c r="D89" s="44"/>
      <c r="E89" s="38"/>
      <c r="F89" s="73"/>
      <c r="G89" s="40"/>
    </row>
    <row r="90" spans="1:9">
      <c r="A90" s="39">
        <f>1+COUNT(A$2:A89)</f>
        <v>15</v>
      </c>
      <c r="B90" s="40"/>
      <c r="C90" s="20" t="s">
        <v>553</v>
      </c>
      <c r="D90" s="44"/>
      <c r="E90" s="38"/>
      <c r="F90" s="73"/>
      <c r="G90" s="40"/>
    </row>
    <row r="91" spans="1:9" ht="86.4">
      <c r="A91" s="39"/>
      <c r="B91" s="40"/>
      <c r="C91" s="20" t="s">
        <v>554</v>
      </c>
      <c r="D91" s="37"/>
      <c r="E91" s="38"/>
      <c r="F91" s="73"/>
      <c r="G91" s="40"/>
    </row>
    <row r="92" spans="1:9">
      <c r="A92" s="39"/>
      <c r="B92" s="40" t="s">
        <v>510</v>
      </c>
      <c r="C92" s="20" t="s">
        <v>536</v>
      </c>
      <c r="D92" s="44"/>
      <c r="E92" s="38"/>
      <c r="F92" s="73"/>
      <c r="G92" s="40"/>
    </row>
    <row r="93" spans="1:9">
      <c r="A93" s="39"/>
      <c r="B93" s="40" t="s">
        <v>511</v>
      </c>
      <c r="C93" s="20" t="s">
        <v>555</v>
      </c>
      <c r="D93" s="44"/>
      <c r="E93" s="38"/>
      <c r="F93" s="73"/>
      <c r="G93" s="40"/>
    </row>
    <row r="94" spans="1:9">
      <c r="A94" s="39"/>
      <c r="B94" s="40"/>
      <c r="C94" s="20" t="s">
        <v>537</v>
      </c>
      <c r="D94" s="44" t="s">
        <v>304</v>
      </c>
      <c r="E94" s="38">
        <v>8</v>
      </c>
      <c r="F94" s="224"/>
      <c r="G94" s="58">
        <f>E94*F94</f>
        <v>0</v>
      </c>
      <c r="H94" s="10"/>
      <c r="I94" s="11" t="str">
        <f>IF(F94="","VNESI CENO NA ENOTO!","")</f>
        <v>VNESI CENO NA ENOTO!</v>
      </c>
    </row>
    <row r="95" spans="1:9">
      <c r="A95" s="39"/>
      <c r="B95" s="40"/>
      <c r="C95" s="20"/>
      <c r="D95" s="44"/>
      <c r="E95" s="38"/>
      <c r="F95" s="73"/>
      <c r="G95" s="40"/>
    </row>
    <row r="96" spans="1:9">
      <c r="A96" s="39">
        <f>1+COUNT(A$2:A94)</f>
        <v>16</v>
      </c>
      <c r="B96" s="40"/>
      <c r="C96" s="20" t="s">
        <v>548</v>
      </c>
      <c r="D96" s="37"/>
      <c r="E96" s="38"/>
      <c r="F96" s="73"/>
      <c r="G96" s="40"/>
    </row>
    <row r="97" spans="1:9" ht="57.6">
      <c r="A97" s="39"/>
      <c r="B97" s="40"/>
      <c r="C97" s="20" t="s">
        <v>549</v>
      </c>
      <c r="D97" s="44"/>
      <c r="E97" s="38"/>
      <c r="F97" s="73"/>
      <c r="G97" s="40"/>
    </row>
    <row r="98" spans="1:9">
      <c r="A98" s="39"/>
      <c r="B98" s="40" t="s">
        <v>510</v>
      </c>
      <c r="C98" s="20" t="s">
        <v>550</v>
      </c>
      <c r="D98" s="44"/>
      <c r="E98" s="38"/>
      <c r="F98" s="73"/>
      <c r="G98" s="40"/>
    </row>
    <row r="99" spans="1:9">
      <c r="A99" s="39"/>
      <c r="B99" s="40" t="s">
        <v>511</v>
      </c>
      <c r="C99" s="20" t="s">
        <v>556</v>
      </c>
      <c r="D99" s="44"/>
      <c r="E99" s="38"/>
      <c r="F99" s="73"/>
      <c r="G99" s="40"/>
    </row>
    <row r="100" spans="1:9">
      <c r="A100" s="39"/>
      <c r="B100" s="40"/>
      <c r="C100" s="20" t="s">
        <v>557</v>
      </c>
      <c r="D100" s="44"/>
      <c r="E100" s="38"/>
      <c r="F100" s="73"/>
      <c r="G100" s="40"/>
    </row>
    <row r="101" spans="1:9">
      <c r="A101" s="39"/>
      <c r="B101" s="40"/>
      <c r="C101" s="20" t="s">
        <v>537</v>
      </c>
      <c r="D101" s="44" t="s">
        <v>304</v>
      </c>
      <c r="E101" s="38">
        <v>4</v>
      </c>
      <c r="F101" s="224"/>
      <c r="G101" s="58">
        <f>E101*F101</f>
        <v>0</v>
      </c>
      <c r="H101" s="10"/>
      <c r="I101" s="11" t="str">
        <f>IF(F101="","VNESI CENO NA ENOTO!","")</f>
        <v>VNESI CENO NA ENOTO!</v>
      </c>
    </row>
    <row r="102" spans="1:9">
      <c r="A102" s="39"/>
      <c r="B102" s="40"/>
      <c r="C102" s="20"/>
      <c r="D102" s="44"/>
      <c r="E102" s="38"/>
      <c r="F102" s="73"/>
      <c r="G102" s="40"/>
    </row>
    <row r="103" spans="1:9">
      <c r="A103" s="39">
        <f>1+COUNT(A$2:A102)</f>
        <v>17</v>
      </c>
      <c r="B103" s="40"/>
      <c r="C103" s="20" t="s">
        <v>553</v>
      </c>
      <c r="D103" s="44"/>
      <c r="E103" s="38"/>
      <c r="F103" s="73"/>
      <c r="G103" s="40"/>
    </row>
    <row r="104" spans="1:9" ht="86.4">
      <c r="A104" s="39"/>
      <c r="B104" s="40"/>
      <c r="C104" s="20" t="s">
        <v>554</v>
      </c>
      <c r="D104" s="37"/>
      <c r="E104" s="38"/>
      <c r="F104" s="73"/>
      <c r="G104" s="40"/>
    </row>
    <row r="105" spans="1:9">
      <c r="A105" s="39"/>
      <c r="B105" s="40" t="s">
        <v>510</v>
      </c>
      <c r="C105" s="20" t="s">
        <v>536</v>
      </c>
      <c r="D105" s="44"/>
      <c r="E105" s="38"/>
      <c r="F105" s="73"/>
      <c r="G105" s="40"/>
    </row>
    <row r="106" spans="1:9">
      <c r="A106" s="39"/>
      <c r="B106" s="40" t="s">
        <v>511</v>
      </c>
      <c r="C106" s="20" t="s">
        <v>555</v>
      </c>
      <c r="D106" s="44"/>
      <c r="E106" s="38"/>
      <c r="F106" s="73"/>
      <c r="G106" s="40"/>
    </row>
    <row r="107" spans="1:9">
      <c r="A107" s="39"/>
      <c r="B107" s="40"/>
      <c r="C107" s="20" t="s">
        <v>537</v>
      </c>
      <c r="D107" s="44" t="s">
        <v>304</v>
      </c>
      <c r="E107" s="38">
        <v>4</v>
      </c>
      <c r="F107" s="224"/>
      <c r="G107" s="58">
        <f>E107*F107</f>
        <v>0</v>
      </c>
      <c r="H107" s="10"/>
      <c r="I107" s="11" t="str">
        <f>IF(F107="","VNESI CENO NA ENOTO!","")</f>
        <v>VNESI CENO NA ENOTO!</v>
      </c>
    </row>
    <row r="108" spans="1:9">
      <c r="A108" s="39"/>
      <c r="B108" s="40"/>
      <c r="C108" s="20"/>
      <c r="D108" s="44"/>
      <c r="E108" s="38"/>
      <c r="F108" s="73"/>
      <c r="G108" s="40"/>
    </row>
    <row r="109" spans="1:9">
      <c r="A109" s="39">
        <f>1+COUNT(A$2:A108)</f>
        <v>18</v>
      </c>
      <c r="B109" s="40"/>
      <c r="C109" s="20" t="s">
        <v>548</v>
      </c>
      <c r="D109" s="44"/>
      <c r="E109" s="38"/>
      <c r="F109" s="73"/>
      <c r="G109" s="40"/>
    </row>
    <row r="110" spans="1:9" ht="43.2">
      <c r="A110" s="39"/>
      <c r="B110" s="40"/>
      <c r="C110" s="20" t="s">
        <v>558</v>
      </c>
      <c r="D110" s="37"/>
      <c r="E110" s="38"/>
      <c r="F110" s="73"/>
      <c r="G110" s="40"/>
    </row>
    <row r="111" spans="1:9">
      <c r="A111" s="39"/>
      <c r="B111" s="40" t="s">
        <v>510</v>
      </c>
      <c r="C111" s="20" t="s">
        <v>550</v>
      </c>
      <c r="D111" s="44"/>
      <c r="E111" s="38"/>
      <c r="F111" s="73"/>
      <c r="G111" s="40"/>
    </row>
    <row r="112" spans="1:9">
      <c r="A112" s="39"/>
      <c r="B112" s="40" t="s">
        <v>511</v>
      </c>
      <c r="C112" s="20" t="s">
        <v>559</v>
      </c>
      <c r="D112" s="44"/>
      <c r="E112" s="38"/>
      <c r="F112" s="73"/>
      <c r="G112" s="40"/>
    </row>
    <row r="113" spans="1:9">
      <c r="A113" s="39"/>
      <c r="B113" s="40"/>
      <c r="C113" s="20" t="s">
        <v>560</v>
      </c>
      <c r="D113" s="44"/>
      <c r="E113" s="38"/>
      <c r="F113" s="73"/>
      <c r="G113" s="40"/>
    </row>
    <row r="114" spans="1:9">
      <c r="A114" s="39"/>
      <c r="B114" s="40"/>
      <c r="C114" s="20" t="s">
        <v>537</v>
      </c>
      <c r="D114" s="44" t="s">
        <v>304</v>
      </c>
      <c r="E114" s="38">
        <v>1</v>
      </c>
      <c r="F114" s="224"/>
      <c r="G114" s="58">
        <f>E114*F114</f>
        <v>0</v>
      </c>
      <c r="H114" s="10"/>
      <c r="I114" s="11" t="str">
        <f>IF(F114="","VNESI CENO NA ENOTO!","")</f>
        <v>VNESI CENO NA ENOTO!</v>
      </c>
    </row>
    <row r="115" spans="1:9">
      <c r="A115" s="39"/>
      <c r="B115" s="40"/>
      <c r="C115" s="20"/>
      <c r="D115" s="44"/>
      <c r="E115" s="38"/>
      <c r="F115" s="73"/>
      <c r="G115" s="40"/>
    </row>
    <row r="116" spans="1:9">
      <c r="A116" s="39">
        <f>1+COUNT(A$2:A115)</f>
        <v>19</v>
      </c>
      <c r="B116" s="40"/>
      <c r="C116" s="20" t="s">
        <v>553</v>
      </c>
      <c r="D116" s="44"/>
      <c r="E116" s="38"/>
      <c r="F116" s="73"/>
      <c r="G116" s="40"/>
    </row>
    <row r="117" spans="1:9" ht="86.4">
      <c r="A117" s="39"/>
      <c r="B117" s="40"/>
      <c r="C117" s="20" t="s">
        <v>554</v>
      </c>
      <c r="D117" s="37"/>
      <c r="E117" s="38"/>
      <c r="F117" s="73"/>
      <c r="G117" s="40"/>
    </row>
    <row r="118" spans="1:9">
      <c r="A118" s="39"/>
      <c r="B118" s="40" t="s">
        <v>510</v>
      </c>
      <c r="C118" s="20" t="s">
        <v>536</v>
      </c>
      <c r="D118" s="44"/>
      <c r="E118" s="38"/>
      <c r="F118" s="73"/>
      <c r="G118" s="40"/>
    </row>
    <row r="119" spans="1:9">
      <c r="A119" s="39"/>
      <c r="B119" s="40" t="s">
        <v>511</v>
      </c>
      <c r="C119" s="20" t="s">
        <v>555</v>
      </c>
      <c r="D119" s="44"/>
      <c r="E119" s="38"/>
      <c r="F119" s="73"/>
      <c r="G119" s="40"/>
    </row>
    <row r="120" spans="1:9">
      <c r="A120" s="39"/>
      <c r="B120" s="40"/>
      <c r="C120" s="20" t="s">
        <v>537</v>
      </c>
      <c r="D120" s="44" t="s">
        <v>304</v>
      </c>
      <c r="E120" s="38">
        <v>1</v>
      </c>
      <c r="F120" s="224"/>
      <c r="G120" s="58">
        <f>E120*F120</f>
        <v>0</v>
      </c>
      <c r="H120" s="10"/>
      <c r="I120" s="11" t="str">
        <f>IF(F120="","VNESI CENO NA ENOTO!","")</f>
        <v>VNESI CENO NA ENOTO!</v>
      </c>
    </row>
    <row r="121" spans="1:9">
      <c r="A121" s="39"/>
      <c r="B121" s="40"/>
      <c r="C121" s="20"/>
      <c r="D121" s="44"/>
      <c r="E121" s="38"/>
      <c r="F121" s="73"/>
      <c r="G121" s="40"/>
    </row>
    <row r="122" spans="1:9">
      <c r="A122" s="39">
        <f>1+COUNT(A$2:A121)</f>
        <v>20</v>
      </c>
      <c r="B122" s="40"/>
      <c r="C122" s="20" t="s">
        <v>561</v>
      </c>
      <c r="D122" s="44"/>
      <c r="E122" s="38"/>
      <c r="F122" s="73"/>
      <c r="G122" s="40"/>
    </row>
    <row r="123" spans="1:9" ht="57.6">
      <c r="A123" s="39"/>
      <c r="B123" s="40"/>
      <c r="C123" s="20" t="s">
        <v>562</v>
      </c>
      <c r="D123" s="37"/>
      <c r="E123" s="38"/>
      <c r="F123" s="73"/>
      <c r="G123" s="40"/>
    </row>
    <row r="124" spans="1:9">
      <c r="A124" s="39"/>
      <c r="B124" s="40" t="s">
        <v>510</v>
      </c>
      <c r="C124" s="33" t="s">
        <v>563</v>
      </c>
      <c r="D124" s="37"/>
      <c r="E124" s="38"/>
      <c r="F124" s="73"/>
      <c r="G124" s="40"/>
    </row>
    <row r="125" spans="1:9">
      <c r="A125" s="39"/>
      <c r="B125" s="40" t="s">
        <v>511</v>
      </c>
      <c r="C125" s="33" t="s">
        <v>564</v>
      </c>
      <c r="D125" s="37"/>
      <c r="E125" s="38"/>
      <c r="F125" s="73"/>
      <c r="G125" s="40"/>
    </row>
    <row r="126" spans="1:9">
      <c r="A126" s="39"/>
      <c r="B126" s="40"/>
      <c r="C126" s="33" t="s">
        <v>565</v>
      </c>
      <c r="D126" s="37"/>
      <c r="E126" s="38"/>
      <c r="F126" s="73"/>
      <c r="G126" s="40"/>
    </row>
    <row r="127" spans="1:9">
      <c r="A127" s="39"/>
      <c r="B127" s="40"/>
      <c r="C127" s="20" t="s">
        <v>537</v>
      </c>
      <c r="D127" s="37" t="s">
        <v>304</v>
      </c>
      <c r="E127" s="38">
        <v>4</v>
      </c>
      <c r="F127" s="224"/>
      <c r="G127" s="58">
        <f>E127*F127</f>
        <v>0</v>
      </c>
      <c r="H127" s="10"/>
      <c r="I127" s="11" t="str">
        <f>IF(F127="","VNESI CENO NA ENOTO!","")</f>
        <v>VNESI CENO NA ENOTO!</v>
      </c>
    </row>
    <row r="128" spans="1:9">
      <c r="A128" s="39"/>
      <c r="B128" s="40"/>
      <c r="C128" s="20"/>
      <c r="D128" s="44"/>
      <c r="E128" s="38"/>
      <c r="F128" s="73"/>
      <c r="G128" s="40"/>
    </row>
    <row r="129" spans="1:9">
      <c r="A129" s="39">
        <f>1+COUNT(A$2:A128)</f>
        <v>21</v>
      </c>
      <c r="B129" s="40"/>
      <c r="C129" s="20" t="s">
        <v>566</v>
      </c>
      <c r="D129" s="44"/>
      <c r="E129" s="38"/>
      <c r="F129" s="73"/>
      <c r="G129" s="40"/>
    </row>
    <row r="130" spans="1:9" ht="28.8">
      <c r="A130" s="39"/>
      <c r="B130" s="40"/>
      <c r="C130" s="20" t="s">
        <v>567</v>
      </c>
      <c r="D130" s="37"/>
      <c r="E130" s="38"/>
      <c r="F130" s="73"/>
      <c r="G130" s="40"/>
    </row>
    <row r="131" spans="1:9">
      <c r="A131" s="39"/>
      <c r="B131" s="40" t="s">
        <v>510</v>
      </c>
      <c r="C131" s="20" t="s">
        <v>550</v>
      </c>
      <c r="D131" s="44"/>
      <c r="E131" s="38"/>
      <c r="F131" s="73"/>
      <c r="G131" s="40"/>
    </row>
    <row r="132" spans="1:9">
      <c r="A132" s="39"/>
      <c r="B132" s="40" t="s">
        <v>511</v>
      </c>
      <c r="C132" s="20" t="s">
        <v>568</v>
      </c>
      <c r="D132" s="44"/>
      <c r="E132" s="38"/>
      <c r="F132" s="73"/>
      <c r="G132" s="40"/>
    </row>
    <row r="133" spans="1:9">
      <c r="A133" s="39"/>
      <c r="B133" s="40"/>
      <c r="C133" s="20" t="s">
        <v>569</v>
      </c>
      <c r="D133" s="44"/>
      <c r="E133" s="38"/>
      <c r="F133" s="73"/>
      <c r="G133" s="40"/>
    </row>
    <row r="134" spans="1:9">
      <c r="A134" s="39"/>
      <c r="B134" s="40"/>
      <c r="C134" s="20" t="s">
        <v>537</v>
      </c>
      <c r="D134" s="44" t="s">
        <v>304</v>
      </c>
      <c r="E134" s="38">
        <v>3</v>
      </c>
      <c r="F134" s="224"/>
      <c r="G134" s="58">
        <f>E134*F134</f>
        <v>0</v>
      </c>
      <c r="H134" s="10"/>
      <c r="I134" s="11" t="str">
        <f>IF(F134="","VNESI CENO NA ENOTO!","")</f>
        <v>VNESI CENO NA ENOTO!</v>
      </c>
    </row>
    <row r="135" spans="1:9">
      <c r="A135" s="46"/>
      <c r="B135" s="47"/>
      <c r="C135" s="48"/>
      <c r="D135" s="49"/>
      <c r="E135" s="50"/>
      <c r="F135" s="76"/>
      <c r="G135" s="47"/>
    </row>
    <row r="136" spans="1:9">
      <c r="A136" s="46">
        <f>1+COUNT(A$2:A135)</f>
        <v>22</v>
      </c>
      <c r="B136" s="47"/>
      <c r="C136" s="48" t="s">
        <v>570</v>
      </c>
      <c r="D136" s="49"/>
      <c r="E136" s="50"/>
      <c r="F136" s="76"/>
      <c r="G136" s="47"/>
    </row>
    <row r="137" spans="1:9" ht="55.2">
      <c r="A137" s="46"/>
      <c r="B137" s="47"/>
      <c r="C137" s="48" t="s">
        <v>571</v>
      </c>
      <c r="D137" s="51"/>
      <c r="E137" s="50"/>
      <c r="F137" s="76"/>
      <c r="G137" s="47"/>
    </row>
    <row r="138" spans="1:9">
      <c r="A138" s="39"/>
      <c r="B138" s="40" t="s">
        <v>510</v>
      </c>
      <c r="C138" s="20" t="s">
        <v>536</v>
      </c>
      <c r="D138" s="44"/>
      <c r="E138" s="38"/>
      <c r="F138" s="73"/>
      <c r="G138" s="40"/>
    </row>
    <row r="139" spans="1:9">
      <c r="A139" s="39"/>
      <c r="B139" s="40" t="s">
        <v>511</v>
      </c>
      <c r="C139" s="20" t="s">
        <v>572</v>
      </c>
      <c r="D139" s="44"/>
      <c r="E139" s="38"/>
      <c r="F139" s="73"/>
      <c r="G139" s="40"/>
    </row>
    <row r="140" spans="1:9">
      <c r="A140" s="39"/>
      <c r="B140" s="40"/>
      <c r="C140" s="20" t="s">
        <v>537</v>
      </c>
      <c r="D140" s="44" t="s">
        <v>304</v>
      </c>
      <c r="E140" s="38">
        <v>3</v>
      </c>
      <c r="F140" s="224"/>
      <c r="G140" s="58">
        <f>E140*F140</f>
        <v>0</v>
      </c>
      <c r="H140" s="10"/>
      <c r="I140" s="11" t="str">
        <f>IF(F140="","VNESI CENO NA ENOTO!","")</f>
        <v>VNESI CENO NA ENOTO!</v>
      </c>
    </row>
    <row r="141" spans="1:9">
      <c r="A141" s="39"/>
      <c r="B141" s="40"/>
      <c r="C141" s="20"/>
      <c r="D141" s="44"/>
      <c r="E141" s="38"/>
      <c r="F141" s="73"/>
      <c r="G141" s="40"/>
    </row>
    <row r="142" spans="1:9">
      <c r="A142" s="39">
        <f>1+COUNT(A$2:A141)</f>
        <v>23</v>
      </c>
      <c r="B142" s="40"/>
      <c r="C142" s="20" t="s">
        <v>573</v>
      </c>
      <c r="D142" s="44"/>
      <c r="E142" s="38"/>
      <c r="F142" s="73"/>
      <c r="G142" s="40"/>
    </row>
    <row r="143" spans="1:9" ht="28.8">
      <c r="A143" s="39"/>
      <c r="B143" s="40"/>
      <c r="C143" s="20" t="s">
        <v>574</v>
      </c>
      <c r="D143" s="37"/>
      <c r="E143" s="38"/>
      <c r="F143" s="73"/>
      <c r="G143" s="40"/>
    </row>
    <row r="144" spans="1:9">
      <c r="A144" s="39"/>
      <c r="B144" s="40" t="s">
        <v>510</v>
      </c>
      <c r="C144" s="20" t="s">
        <v>550</v>
      </c>
      <c r="D144" s="44"/>
      <c r="E144" s="38"/>
      <c r="F144" s="73"/>
      <c r="G144" s="40"/>
    </row>
    <row r="145" spans="1:9">
      <c r="A145" s="39"/>
      <c r="B145" s="40" t="s">
        <v>511</v>
      </c>
      <c r="C145" s="20" t="s">
        <v>575</v>
      </c>
      <c r="D145" s="44"/>
      <c r="E145" s="38"/>
      <c r="F145" s="73"/>
      <c r="G145" s="40"/>
    </row>
    <row r="146" spans="1:9">
      <c r="A146" s="39"/>
      <c r="B146" s="40"/>
      <c r="C146" s="20" t="s">
        <v>537</v>
      </c>
      <c r="D146" s="44" t="s">
        <v>304</v>
      </c>
      <c r="E146" s="38">
        <v>4</v>
      </c>
      <c r="F146" s="224"/>
      <c r="G146" s="58">
        <f>E146*F146</f>
        <v>0</v>
      </c>
      <c r="H146" s="10"/>
      <c r="I146" s="11" t="str">
        <f>IF(F146="","VNESI CENO NA ENOTO!","")</f>
        <v>VNESI CENO NA ENOTO!</v>
      </c>
    </row>
    <row r="147" spans="1:9">
      <c r="A147" s="39"/>
      <c r="B147" s="40"/>
      <c r="C147" s="20"/>
      <c r="D147" s="44"/>
      <c r="E147" s="38"/>
      <c r="F147" s="73"/>
      <c r="G147" s="40"/>
    </row>
    <row r="148" spans="1:9">
      <c r="A148" s="39">
        <f>1+COUNT(A$2:A146)</f>
        <v>24</v>
      </c>
      <c r="B148" s="40"/>
      <c r="C148" s="20" t="s">
        <v>576</v>
      </c>
      <c r="D148" s="44"/>
      <c r="E148" s="38"/>
      <c r="F148" s="73"/>
      <c r="G148" s="40"/>
    </row>
    <row r="149" spans="1:9" ht="28.8">
      <c r="A149" s="39"/>
      <c r="B149" s="40"/>
      <c r="C149" s="20" t="s">
        <v>577</v>
      </c>
      <c r="D149" s="44"/>
      <c r="E149" s="38"/>
      <c r="F149" s="73"/>
      <c r="G149" s="40"/>
    </row>
    <row r="150" spans="1:9">
      <c r="A150" s="39"/>
      <c r="B150" s="40" t="s">
        <v>510</v>
      </c>
      <c r="C150" s="20" t="s">
        <v>550</v>
      </c>
      <c r="D150" s="44"/>
      <c r="E150" s="38"/>
      <c r="F150" s="73"/>
      <c r="G150" s="40"/>
    </row>
    <row r="151" spans="1:9">
      <c r="A151" s="39"/>
      <c r="B151" s="40" t="s">
        <v>511</v>
      </c>
      <c r="C151" s="20" t="s">
        <v>578</v>
      </c>
      <c r="D151" s="44"/>
      <c r="E151" s="38"/>
      <c r="F151" s="73"/>
      <c r="G151" s="40"/>
    </row>
    <row r="152" spans="1:9">
      <c r="A152" s="39"/>
      <c r="B152" s="40"/>
      <c r="C152" s="20" t="s">
        <v>579</v>
      </c>
      <c r="D152" s="44"/>
      <c r="E152" s="38"/>
      <c r="F152" s="73"/>
      <c r="G152" s="40"/>
    </row>
    <row r="153" spans="1:9">
      <c r="A153" s="39"/>
      <c r="B153" s="40"/>
      <c r="C153" s="20" t="s">
        <v>537</v>
      </c>
      <c r="D153" s="44" t="s">
        <v>304</v>
      </c>
      <c r="E153" s="38">
        <v>3</v>
      </c>
      <c r="F153" s="224"/>
      <c r="G153" s="58">
        <f>E153*F153</f>
        <v>0</v>
      </c>
      <c r="H153" s="10"/>
      <c r="I153" s="11" t="str">
        <f>IF(F153="","VNESI CENO NA ENOTO!","")</f>
        <v>VNESI CENO NA ENOTO!</v>
      </c>
    </row>
    <row r="154" spans="1:9">
      <c r="A154" s="39"/>
      <c r="B154" s="40"/>
      <c r="C154" s="20"/>
      <c r="D154" s="44"/>
      <c r="E154" s="38"/>
      <c r="F154" s="73"/>
      <c r="G154" s="40"/>
    </row>
    <row r="155" spans="1:9">
      <c r="A155" s="39">
        <f>1+COUNT(A$2:A154)</f>
        <v>25</v>
      </c>
      <c r="B155" s="40"/>
      <c r="C155" s="20" t="s">
        <v>580</v>
      </c>
      <c r="D155" s="44"/>
      <c r="E155" s="38"/>
      <c r="F155" s="73"/>
      <c r="G155" s="40"/>
    </row>
    <row r="156" spans="1:9" ht="86.4">
      <c r="A156" s="39"/>
      <c r="B156" s="40"/>
      <c r="C156" s="20" t="s">
        <v>581</v>
      </c>
      <c r="D156" s="44"/>
      <c r="E156" s="38"/>
      <c r="F156" s="73"/>
      <c r="G156" s="40"/>
    </row>
    <row r="157" spans="1:9">
      <c r="A157" s="39"/>
      <c r="B157" s="40" t="s">
        <v>510</v>
      </c>
      <c r="C157" s="20" t="s">
        <v>536</v>
      </c>
      <c r="D157" s="44"/>
      <c r="E157" s="38"/>
      <c r="F157" s="73"/>
      <c r="G157" s="40"/>
    </row>
    <row r="158" spans="1:9">
      <c r="A158" s="39"/>
      <c r="B158" s="40" t="s">
        <v>511</v>
      </c>
      <c r="C158" s="20" t="s">
        <v>582</v>
      </c>
      <c r="D158" s="44"/>
      <c r="E158" s="38"/>
      <c r="F158" s="73"/>
      <c r="G158" s="40"/>
    </row>
    <row r="159" spans="1:9">
      <c r="A159" s="39"/>
      <c r="B159" s="40"/>
      <c r="C159" s="20" t="s">
        <v>537</v>
      </c>
      <c r="D159" s="44" t="s">
        <v>304</v>
      </c>
      <c r="E159" s="38">
        <v>4</v>
      </c>
      <c r="F159" s="224"/>
      <c r="G159" s="58">
        <f>E159*F159</f>
        <v>0</v>
      </c>
      <c r="H159" s="10"/>
      <c r="I159" s="11" t="str">
        <f>IF(F159="","VNESI CENO NA ENOTO!","")</f>
        <v>VNESI CENO NA ENOTO!</v>
      </c>
    </row>
    <row r="160" spans="1:9">
      <c r="A160" s="39"/>
      <c r="B160" s="40"/>
      <c r="C160" s="20"/>
      <c r="D160" s="44"/>
      <c r="E160" s="38"/>
      <c r="F160" s="73"/>
      <c r="G160" s="40"/>
    </row>
    <row r="161" spans="1:9">
      <c r="A161" s="39">
        <f>1+COUNT(A$2:A160)</f>
        <v>26</v>
      </c>
      <c r="B161" s="40"/>
      <c r="C161" s="20" t="s">
        <v>583</v>
      </c>
      <c r="D161" s="44"/>
      <c r="E161" s="38"/>
      <c r="F161" s="73"/>
      <c r="G161" s="40"/>
    </row>
    <row r="162" spans="1:9" ht="72">
      <c r="A162" s="39"/>
      <c r="B162" s="40"/>
      <c r="C162" s="20" t="s">
        <v>584</v>
      </c>
      <c r="D162" s="44"/>
      <c r="E162" s="38"/>
      <c r="F162" s="73"/>
      <c r="G162" s="40"/>
    </row>
    <row r="163" spans="1:9">
      <c r="A163" s="39"/>
      <c r="B163" s="40" t="s">
        <v>510</v>
      </c>
      <c r="C163" s="20" t="s">
        <v>585</v>
      </c>
      <c r="D163" s="44"/>
      <c r="E163" s="38"/>
      <c r="F163" s="73"/>
      <c r="G163" s="40"/>
    </row>
    <row r="164" spans="1:9">
      <c r="A164" s="39"/>
      <c r="B164" s="40" t="s">
        <v>511</v>
      </c>
      <c r="C164" s="20" t="s">
        <v>586</v>
      </c>
      <c r="D164" s="44"/>
      <c r="E164" s="38"/>
      <c r="F164" s="73"/>
      <c r="G164" s="40"/>
    </row>
    <row r="165" spans="1:9">
      <c r="A165" s="39"/>
      <c r="B165" s="40"/>
      <c r="C165" s="20" t="s">
        <v>587</v>
      </c>
      <c r="D165" s="44"/>
      <c r="E165" s="38"/>
      <c r="F165" s="73"/>
      <c r="G165" s="40"/>
    </row>
    <row r="166" spans="1:9">
      <c r="A166" s="39"/>
      <c r="B166" s="40"/>
      <c r="C166" s="20" t="s">
        <v>537</v>
      </c>
      <c r="D166" s="44" t="s">
        <v>304</v>
      </c>
      <c r="E166" s="38">
        <v>1</v>
      </c>
      <c r="F166" s="224"/>
      <c r="G166" s="58">
        <f>E166*F166</f>
        <v>0</v>
      </c>
      <c r="H166" s="10"/>
      <c r="I166" s="11" t="str">
        <f>IF(F166="","VNESI CENO NA ENOTO!","")</f>
        <v>VNESI CENO NA ENOTO!</v>
      </c>
    </row>
    <row r="167" spans="1:9">
      <c r="A167" s="39"/>
      <c r="B167" s="40"/>
      <c r="C167" s="20"/>
      <c r="D167" s="44"/>
      <c r="E167" s="38"/>
      <c r="F167" s="73"/>
      <c r="G167" s="40"/>
    </row>
    <row r="168" spans="1:9">
      <c r="A168" s="39">
        <f>1+COUNT(A$2:A167)</f>
        <v>27</v>
      </c>
      <c r="B168" s="40"/>
      <c r="C168" s="20" t="s">
        <v>588</v>
      </c>
      <c r="D168" s="44"/>
      <c r="E168" s="38"/>
      <c r="F168" s="73"/>
      <c r="G168" s="40"/>
    </row>
    <row r="169" spans="1:9" ht="43.2">
      <c r="A169" s="39"/>
      <c r="B169" s="40"/>
      <c r="C169" s="20" t="s">
        <v>589</v>
      </c>
      <c r="D169" s="37"/>
      <c r="E169" s="38"/>
      <c r="F169" s="73"/>
      <c r="G169" s="40"/>
    </row>
    <row r="170" spans="1:9">
      <c r="A170" s="39"/>
      <c r="B170" s="40" t="s">
        <v>510</v>
      </c>
      <c r="C170" s="20" t="s">
        <v>536</v>
      </c>
      <c r="D170" s="44"/>
      <c r="E170" s="38"/>
      <c r="F170" s="73"/>
      <c r="G170" s="40"/>
    </row>
    <row r="171" spans="1:9">
      <c r="A171" s="39"/>
      <c r="B171" s="40" t="s">
        <v>511</v>
      </c>
      <c r="C171" s="20" t="s">
        <v>590</v>
      </c>
      <c r="D171" s="44"/>
      <c r="E171" s="38"/>
      <c r="F171" s="73"/>
      <c r="G171" s="40"/>
    </row>
    <row r="172" spans="1:9">
      <c r="A172" s="39"/>
      <c r="B172" s="40"/>
      <c r="C172" s="20" t="s">
        <v>537</v>
      </c>
      <c r="D172" s="44" t="s">
        <v>304</v>
      </c>
      <c r="E172" s="38">
        <v>1</v>
      </c>
      <c r="F172" s="224"/>
      <c r="G172" s="58">
        <f>E172*F172</f>
        <v>0</v>
      </c>
      <c r="H172" s="10"/>
      <c r="I172" s="11" t="str">
        <f>IF(F172="","VNESI CENO NA ENOTO!","")</f>
        <v>VNESI CENO NA ENOTO!</v>
      </c>
    </row>
    <row r="173" spans="1:9">
      <c r="A173" s="39"/>
      <c r="B173" s="40"/>
      <c r="C173" s="20"/>
      <c r="D173" s="44"/>
      <c r="E173" s="38"/>
      <c r="F173" s="73"/>
      <c r="G173" s="40"/>
    </row>
    <row r="174" spans="1:9">
      <c r="A174" s="39">
        <f>1+COUNT(A$2:A173)</f>
        <v>28</v>
      </c>
      <c r="B174" s="40"/>
      <c r="C174" s="20" t="s">
        <v>591</v>
      </c>
      <c r="D174" s="44"/>
      <c r="E174" s="38"/>
      <c r="F174" s="73"/>
      <c r="G174" s="40"/>
    </row>
    <row r="175" spans="1:9" ht="43.2">
      <c r="A175" s="39"/>
      <c r="B175" s="40"/>
      <c r="C175" s="20" t="s">
        <v>592</v>
      </c>
      <c r="D175" s="44"/>
      <c r="E175" s="38"/>
      <c r="F175" s="73"/>
      <c r="G175" s="40"/>
    </row>
    <row r="176" spans="1:9">
      <c r="A176" s="39"/>
      <c r="B176" s="40" t="s">
        <v>510</v>
      </c>
      <c r="C176" s="20" t="s">
        <v>593</v>
      </c>
      <c r="D176" s="44"/>
      <c r="E176" s="38"/>
      <c r="F176" s="73"/>
      <c r="G176" s="40"/>
    </row>
    <row r="177" spans="1:9">
      <c r="A177" s="39"/>
      <c r="B177" s="40" t="s">
        <v>511</v>
      </c>
      <c r="C177" s="20" t="s">
        <v>594</v>
      </c>
      <c r="D177" s="44"/>
      <c r="E177" s="38"/>
      <c r="F177" s="73"/>
      <c r="G177" s="40"/>
    </row>
    <row r="178" spans="1:9">
      <c r="A178" s="39"/>
      <c r="B178" s="40"/>
      <c r="C178" s="20" t="s">
        <v>595</v>
      </c>
      <c r="D178" s="44"/>
      <c r="E178" s="38"/>
      <c r="F178" s="73"/>
      <c r="G178" s="40"/>
    </row>
    <row r="179" spans="1:9">
      <c r="A179" s="39"/>
      <c r="B179" s="40"/>
      <c r="C179" s="20" t="s">
        <v>537</v>
      </c>
      <c r="D179" s="44" t="s">
        <v>304</v>
      </c>
      <c r="E179" s="38">
        <v>1</v>
      </c>
      <c r="F179" s="224"/>
      <c r="G179" s="58">
        <f>E179*F179</f>
        <v>0</v>
      </c>
      <c r="H179" s="10"/>
      <c r="I179" s="11" t="str">
        <f>IF(F179="","VNESI CENO NA ENOTO!","")</f>
        <v>VNESI CENO NA ENOTO!</v>
      </c>
    </row>
    <row r="180" spans="1:9">
      <c r="A180" s="39"/>
      <c r="B180" s="40"/>
      <c r="C180" s="20"/>
      <c r="D180" s="37"/>
      <c r="E180" s="38"/>
      <c r="F180" s="73"/>
      <c r="G180" s="40"/>
    </row>
    <row r="181" spans="1:9">
      <c r="A181" s="39">
        <f>1+COUNT(A$2:A180)</f>
        <v>29</v>
      </c>
      <c r="B181" s="40"/>
      <c r="C181" s="20" t="s">
        <v>596</v>
      </c>
      <c r="D181" s="44"/>
      <c r="E181" s="38"/>
      <c r="F181" s="73"/>
      <c r="G181" s="40"/>
    </row>
    <row r="182" spans="1:9" ht="28.8">
      <c r="A182" s="39"/>
      <c r="B182" s="40"/>
      <c r="C182" s="20" t="s">
        <v>597</v>
      </c>
      <c r="D182" s="44"/>
      <c r="E182" s="38"/>
      <c r="F182" s="73"/>
      <c r="G182" s="40"/>
    </row>
    <row r="183" spans="1:9">
      <c r="A183" s="39"/>
      <c r="B183" s="40" t="s">
        <v>510</v>
      </c>
      <c r="C183" s="20" t="s">
        <v>536</v>
      </c>
      <c r="D183" s="44"/>
      <c r="E183" s="38"/>
      <c r="F183" s="73"/>
      <c r="G183" s="40"/>
    </row>
    <row r="184" spans="1:9">
      <c r="A184" s="39"/>
      <c r="B184" s="40" t="s">
        <v>511</v>
      </c>
      <c r="C184" s="20"/>
      <c r="D184" s="44"/>
      <c r="E184" s="38"/>
      <c r="F184" s="73"/>
      <c r="G184" s="40"/>
    </row>
    <row r="185" spans="1:9">
      <c r="A185" s="39"/>
      <c r="B185" s="40"/>
      <c r="C185" s="20" t="s">
        <v>537</v>
      </c>
      <c r="D185" s="44" t="s">
        <v>304</v>
      </c>
      <c r="E185" s="38">
        <v>2</v>
      </c>
      <c r="F185" s="224"/>
      <c r="G185" s="58">
        <f>E185*F185</f>
        <v>0</v>
      </c>
      <c r="H185" s="10"/>
      <c r="I185" s="11" t="str">
        <f>IF(F185="","VNESI CENO NA ENOTO!","")</f>
        <v>VNESI CENO NA ENOTO!</v>
      </c>
    </row>
    <row r="186" spans="1:9">
      <c r="A186" s="39"/>
      <c r="B186" s="40"/>
      <c r="C186" s="20"/>
      <c r="D186" s="37"/>
      <c r="E186" s="38"/>
      <c r="F186" s="73"/>
      <c r="G186" s="40"/>
    </row>
    <row r="187" spans="1:9">
      <c r="A187" s="39">
        <f>1+COUNT(A$2:A186)</f>
        <v>30</v>
      </c>
      <c r="B187" s="40"/>
      <c r="C187" s="20" t="s">
        <v>598</v>
      </c>
      <c r="D187" s="44"/>
      <c r="E187" s="38"/>
      <c r="F187" s="73"/>
      <c r="G187" s="40"/>
    </row>
    <row r="188" spans="1:9" ht="72">
      <c r="A188" s="39"/>
      <c r="B188" s="40"/>
      <c r="C188" s="20" t="s">
        <v>599</v>
      </c>
      <c r="D188" s="44"/>
      <c r="E188" s="38"/>
      <c r="F188" s="73"/>
      <c r="G188" s="40"/>
    </row>
    <row r="189" spans="1:9">
      <c r="A189" s="39"/>
      <c r="B189" s="40" t="s">
        <v>510</v>
      </c>
      <c r="C189" s="20" t="s">
        <v>536</v>
      </c>
      <c r="D189" s="44"/>
      <c r="E189" s="38"/>
      <c r="F189" s="73"/>
      <c r="G189" s="40"/>
    </row>
    <row r="190" spans="1:9">
      <c r="A190" s="39"/>
      <c r="B190" s="40" t="s">
        <v>511</v>
      </c>
      <c r="C190" s="20" t="s">
        <v>600</v>
      </c>
      <c r="D190" s="44"/>
      <c r="E190" s="38"/>
      <c r="F190" s="73"/>
      <c r="G190" s="40"/>
    </row>
    <row r="191" spans="1:9">
      <c r="A191" s="39"/>
      <c r="B191" s="40"/>
      <c r="C191" s="20" t="s">
        <v>537</v>
      </c>
      <c r="D191" s="44" t="s">
        <v>304</v>
      </c>
      <c r="E191" s="38">
        <v>1</v>
      </c>
      <c r="F191" s="224"/>
      <c r="G191" s="58">
        <f>E191*F191</f>
        <v>0</v>
      </c>
      <c r="H191" s="10"/>
      <c r="I191" s="11" t="str">
        <f>IF(F191="","VNESI CENO NA ENOTO!","")</f>
        <v>VNESI CENO NA ENOTO!</v>
      </c>
    </row>
    <row r="192" spans="1:9">
      <c r="A192" s="39"/>
      <c r="B192" s="40"/>
      <c r="C192" s="20"/>
      <c r="D192" s="37"/>
      <c r="E192" s="38"/>
      <c r="F192" s="73"/>
      <c r="G192" s="40"/>
    </row>
    <row r="193" spans="1:9">
      <c r="A193" s="39">
        <f>1+COUNT(A$2:A192)</f>
        <v>31</v>
      </c>
      <c r="B193" s="40"/>
      <c r="C193" s="20" t="s">
        <v>601</v>
      </c>
      <c r="D193" s="44"/>
      <c r="E193" s="38"/>
      <c r="F193" s="73"/>
      <c r="G193" s="40"/>
    </row>
    <row r="194" spans="1:9" ht="28.8">
      <c r="A194" s="39"/>
      <c r="B194" s="40"/>
      <c r="C194" s="20" t="s">
        <v>602</v>
      </c>
      <c r="D194" s="44"/>
      <c r="E194" s="38"/>
      <c r="F194" s="73"/>
      <c r="G194" s="40"/>
    </row>
    <row r="195" spans="1:9">
      <c r="A195" s="39"/>
      <c r="B195" s="40"/>
      <c r="C195" s="20" t="s">
        <v>533</v>
      </c>
      <c r="D195" s="44" t="s">
        <v>304</v>
      </c>
      <c r="E195" s="38">
        <v>1</v>
      </c>
      <c r="F195" s="224"/>
      <c r="G195" s="58">
        <f>E195*F195</f>
        <v>0</v>
      </c>
      <c r="H195" s="10"/>
      <c r="I195" s="11" t="str">
        <f>IF(F195="","VNESI CENO NA ENOTO!","")</f>
        <v>VNESI CENO NA ENOTO!</v>
      </c>
    </row>
    <row r="196" spans="1:9">
      <c r="A196" s="39"/>
      <c r="B196" s="40"/>
      <c r="C196" s="20"/>
      <c r="D196" s="44"/>
      <c r="E196" s="38"/>
      <c r="F196" s="73"/>
      <c r="G196" s="40"/>
    </row>
    <row r="197" spans="1:9">
      <c r="A197" s="39">
        <f>1+COUNT(A$2:A196)</f>
        <v>32</v>
      </c>
      <c r="B197" s="40"/>
      <c r="C197" s="20" t="s">
        <v>603</v>
      </c>
      <c r="D197" s="44"/>
      <c r="E197" s="38"/>
      <c r="F197" s="73"/>
      <c r="G197" s="40"/>
    </row>
    <row r="198" spans="1:9" ht="43.2">
      <c r="A198" s="39"/>
      <c r="B198" s="40"/>
      <c r="C198" s="20" t="s">
        <v>604</v>
      </c>
      <c r="D198" s="44"/>
      <c r="E198" s="38"/>
      <c r="F198" s="73"/>
      <c r="G198" s="40"/>
    </row>
    <row r="199" spans="1:9">
      <c r="A199" s="39"/>
      <c r="B199" s="40" t="s">
        <v>510</v>
      </c>
      <c r="C199" s="20" t="s">
        <v>605</v>
      </c>
      <c r="D199" s="44"/>
      <c r="E199" s="38"/>
      <c r="F199" s="73"/>
      <c r="G199" s="40"/>
    </row>
    <row r="200" spans="1:9">
      <c r="A200" s="39"/>
      <c r="B200" s="40" t="s">
        <v>511</v>
      </c>
      <c r="C200" s="20" t="s">
        <v>606</v>
      </c>
      <c r="D200" s="44"/>
      <c r="E200" s="38"/>
      <c r="F200" s="73"/>
      <c r="G200" s="40"/>
    </row>
    <row r="201" spans="1:9">
      <c r="A201" s="39"/>
      <c r="B201" s="40"/>
      <c r="C201" s="20" t="s">
        <v>537</v>
      </c>
      <c r="D201" s="44" t="s">
        <v>304</v>
      </c>
      <c r="E201" s="38">
        <v>14</v>
      </c>
      <c r="F201" s="224"/>
      <c r="G201" s="58">
        <f>E201*F201</f>
        <v>0</v>
      </c>
      <c r="H201" s="10"/>
      <c r="I201" s="11" t="str">
        <f>IF(F201="","VNESI CENO NA ENOTO!","")</f>
        <v>VNESI CENO NA ENOTO!</v>
      </c>
    </row>
    <row r="202" spans="1:9">
      <c r="A202" s="39"/>
      <c r="B202" s="40"/>
      <c r="C202" s="20"/>
      <c r="D202" s="44"/>
      <c r="E202" s="38"/>
      <c r="F202" s="73"/>
      <c r="G202" s="40"/>
    </row>
    <row r="203" spans="1:9">
      <c r="A203" s="39">
        <f>1+COUNT(A$2:A202)</f>
        <v>33</v>
      </c>
      <c r="B203" s="40"/>
      <c r="C203" s="20" t="s">
        <v>607</v>
      </c>
      <c r="D203" s="44"/>
      <c r="E203" s="38"/>
      <c r="F203" s="73"/>
      <c r="G203" s="40"/>
    </row>
    <row r="204" spans="1:9" ht="28.8">
      <c r="A204" s="39"/>
      <c r="B204" s="40"/>
      <c r="C204" s="20" t="s">
        <v>608</v>
      </c>
      <c r="D204" s="44"/>
      <c r="E204" s="38"/>
      <c r="F204" s="73"/>
      <c r="G204" s="40"/>
    </row>
    <row r="205" spans="1:9">
      <c r="A205" s="39"/>
      <c r="B205" s="40" t="s">
        <v>510</v>
      </c>
      <c r="C205" s="20" t="s">
        <v>605</v>
      </c>
      <c r="D205" s="44"/>
      <c r="E205" s="38"/>
      <c r="F205" s="73"/>
      <c r="G205" s="40"/>
    </row>
    <row r="206" spans="1:9">
      <c r="A206" s="39"/>
      <c r="B206" s="40" t="s">
        <v>511</v>
      </c>
      <c r="C206" s="20"/>
      <c r="D206" s="44"/>
      <c r="E206" s="38"/>
      <c r="F206" s="73"/>
      <c r="G206" s="40"/>
    </row>
    <row r="207" spans="1:9">
      <c r="A207" s="39"/>
      <c r="B207" s="40"/>
      <c r="C207" s="20" t="s">
        <v>537</v>
      </c>
      <c r="D207" s="44" t="s">
        <v>304</v>
      </c>
      <c r="E207" s="38">
        <v>3</v>
      </c>
      <c r="F207" s="224"/>
      <c r="G207" s="58">
        <f>E207*F207</f>
        <v>0</v>
      </c>
      <c r="H207" s="10"/>
      <c r="I207" s="11" t="str">
        <f>IF(F207="","VNESI CENO NA ENOTO!","")</f>
        <v>VNESI CENO NA ENOTO!</v>
      </c>
    </row>
    <row r="208" spans="1:9">
      <c r="A208" s="24"/>
      <c r="B208" s="25"/>
      <c r="C208" s="20"/>
      <c r="D208" s="44"/>
      <c r="E208" s="38"/>
      <c r="F208" s="72"/>
      <c r="G208" s="25"/>
    </row>
    <row r="209" spans="1:9">
      <c r="A209" s="39">
        <f>1+COUNT(A$2:A208)</f>
        <v>34</v>
      </c>
      <c r="B209" s="40"/>
      <c r="C209" s="20" t="s">
        <v>609</v>
      </c>
      <c r="D209" s="44"/>
      <c r="E209" s="38"/>
      <c r="F209" s="73"/>
      <c r="G209" s="40"/>
    </row>
    <row r="210" spans="1:9" ht="28.8">
      <c r="A210" s="39"/>
      <c r="B210" s="40"/>
      <c r="C210" s="20" t="s">
        <v>610</v>
      </c>
      <c r="D210" s="44"/>
      <c r="E210" s="38"/>
      <c r="F210" s="73"/>
      <c r="G210" s="40"/>
    </row>
    <row r="211" spans="1:9">
      <c r="A211" s="39"/>
      <c r="B211" s="40" t="s">
        <v>510</v>
      </c>
      <c r="C211" s="20" t="s">
        <v>605</v>
      </c>
      <c r="D211" s="44"/>
      <c r="E211" s="38"/>
      <c r="F211" s="73"/>
      <c r="G211" s="40"/>
    </row>
    <row r="212" spans="1:9">
      <c r="A212" s="39"/>
      <c r="B212" s="40" t="s">
        <v>511</v>
      </c>
      <c r="C212" s="20" t="s">
        <v>611</v>
      </c>
      <c r="D212" s="44"/>
      <c r="E212" s="38"/>
      <c r="F212" s="73"/>
      <c r="G212" s="40"/>
    </row>
    <row r="213" spans="1:9">
      <c r="A213" s="39"/>
      <c r="B213" s="40"/>
      <c r="C213" s="20" t="s">
        <v>537</v>
      </c>
      <c r="D213" s="44" t="s">
        <v>304</v>
      </c>
      <c r="E213" s="38">
        <v>4</v>
      </c>
      <c r="F213" s="224"/>
      <c r="G213" s="58">
        <f>E213*F213</f>
        <v>0</v>
      </c>
      <c r="H213" s="10"/>
      <c r="I213" s="11" t="str">
        <f>IF(F213="","VNESI CENO NA ENOTO!","")</f>
        <v>VNESI CENO NA ENOTO!</v>
      </c>
    </row>
    <row r="214" spans="1:9">
      <c r="A214" s="39"/>
      <c r="B214" s="40"/>
      <c r="C214" s="20"/>
      <c r="D214" s="44"/>
      <c r="E214" s="38"/>
      <c r="F214" s="73"/>
      <c r="G214" s="40"/>
    </row>
    <row r="215" spans="1:9">
      <c r="A215" s="39">
        <f>1+COUNT(A$2:A214)</f>
        <v>35</v>
      </c>
      <c r="B215" s="40"/>
      <c r="C215" s="20" t="s">
        <v>612</v>
      </c>
      <c r="D215" s="44"/>
      <c r="E215" s="38"/>
      <c r="F215" s="73"/>
      <c r="G215" s="40"/>
    </row>
    <row r="216" spans="1:9">
      <c r="A216" s="39"/>
      <c r="B216" s="40"/>
      <c r="C216" s="20" t="s">
        <v>613</v>
      </c>
      <c r="D216" s="44"/>
      <c r="E216" s="38"/>
      <c r="F216" s="73"/>
      <c r="G216" s="40"/>
    </row>
    <row r="217" spans="1:9">
      <c r="A217" s="39"/>
      <c r="B217" s="40" t="s">
        <v>510</v>
      </c>
      <c r="C217" s="20" t="s">
        <v>605</v>
      </c>
      <c r="D217" s="44"/>
      <c r="E217" s="38"/>
      <c r="F217" s="73"/>
      <c r="G217" s="40"/>
    </row>
    <row r="218" spans="1:9">
      <c r="A218" s="39"/>
      <c r="B218" s="40" t="s">
        <v>511</v>
      </c>
      <c r="C218" s="20" t="s">
        <v>614</v>
      </c>
      <c r="D218" s="44"/>
      <c r="E218" s="38"/>
      <c r="F218" s="73"/>
      <c r="G218" s="40"/>
    </row>
    <row r="219" spans="1:9">
      <c r="A219" s="39"/>
      <c r="B219" s="40"/>
      <c r="C219" s="20" t="s">
        <v>537</v>
      </c>
      <c r="D219" s="44" t="s">
        <v>304</v>
      </c>
      <c r="E219" s="38">
        <v>4</v>
      </c>
      <c r="F219" s="224"/>
      <c r="G219" s="58">
        <f>E219*F219</f>
        <v>0</v>
      </c>
      <c r="H219" s="10"/>
      <c r="I219" s="11" t="str">
        <f>IF(F219="","VNESI CENO NA ENOTO!","")</f>
        <v>VNESI CENO NA ENOTO!</v>
      </c>
    </row>
    <row r="220" spans="1:9">
      <c r="A220" s="39"/>
      <c r="B220" s="40"/>
      <c r="C220" s="20"/>
      <c r="D220" s="44"/>
      <c r="E220" s="38"/>
      <c r="F220" s="73"/>
      <c r="G220" s="40"/>
    </row>
    <row r="221" spans="1:9">
      <c r="A221" s="39">
        <f>1+COUNT(A$2:A220)</f>
        <v>36</v>
      </c>
      <c r="B221" s="40"/>
      <c r="C221" s="20" t="s">
        <v>615</v>
      </c>
      <c r="D221" s="44"/>
      <c r="E221" s="38"/>
      <c r="F221" s="73"/>
      <c r="G221" s="40"/>
    </row>
    <row r="222" spans="1:9">
      <c r="A222" s="39"/>
      <c r="B222" s="40"/>
      <c r="C222" s="20" t="s">
        <v>616</v>
      </c>
      <c r="D222" s="44"/>
      <c r="E222" s="38"/>
      <c r="F222" s="73"/>
      <c r="G222" s="40"/>
    </row>
    <row r="223" spans="1:9">
      <c r="A223" s="39"/>
      <c r="B223" s="40" t="s">
        <v>510</v>
      </c>
      <c r="C223" s="20" t="s">
        <v>605</v>
      </c>
      <c r="D223" s="44"/>
      <c r="E223" s="38"/>
      <c r="F223" s="73"/>
      <c r="G223" s="40"/>
    </row>
    <row r="224" spans="1:9">
      <c r="A224" s="39"/>
      <c r="B224" s="40" t="s">
        <v>511</v>
      </c>
      <c r="C224" s="20"/>
      <c r="D224" s="44"/>
      <c r="E224" s="38"/>
      <c r="F224" s="73"/>
      <c r="G224" s="40"/>
    </row>
    <row r="225" spans="1:9">
      <c r="A225" s="39"/>
      <c r="B225" s="40"/>
      <c r="C225" s="20" t="s">
        <v>537</v>
      </c>
      <c r="D225" s="44" t="s">
        <v>304</v>
      </c>
      <c r="E225" s="38">
        <v>8</v>
      </c>
      <c r="F225" s="224"/>
      <c r="G225" s="58">
        <f>E225*F225</f>
        <v>0</v>
      </c>
      <c r="H225" s="10"/>
      <c r="I225" s="11" t="str">
        <f>IF(F225="","VNESI CENO NA ENOTO!","")</f>
        <v>VNESI CENO NA ENOTO!</v>
      </c>
    </row>
    <row r="226" spans="1:9">
      <c r="A226" s="39"/>
      <c r="B226" s="40"/>
      <c r="C226" s="20"/>
      <c r="D226" s="44"/>
      <c r="E226" s="38"/>
      <c r="F226" s="73"/>
      <c r="G226" s="40"/>
    </row>
    <row r="227" spans="1:9">
      <c r="A227" s="39">
        <f>1+COUNT(A$2:A226)</f>
        <v>37</v>
      </c>
      <c r="B227" s="40"/>
      <c r="C227" s="20" t="s">
        <v>617</v>
      </c>
      <c r="D227" s="44"/>
      <c r="E227" s="38"/>
      <c r="F227" s="73"/>
      <c r="G227" s="40"/>
    </row>
    <row r="228" spans="1:9" ht="28.8">
      <c r="A228" s="39"/>
      <c r="B228" s="40"/>
      <c r="C228" s="20" t="s">
        <v>618</v>
      </c>
      <c r="D228" s="44"/>
      <c r="E228" s="38"/>
      <c r="F228" s="73"/>
      <c r="G228" s="40"/>
    </row>
    <row r="229" spans="1:9">
      <c r="A229" s="39"/>
      <c r="B229" s="40" t="s">
        <v>510</v>
      </c>
      <c r="C229" s="20"/>
      <c r="D229" s="44"/>
      <c r="E229" s="38"/>
      <c r="F229" s="73"/>
      <c r="G229" s="40"/>
    </row>
    <row r="230" spans="1:9">
      <c r="A230" s="39"/>
      <c r="B230" s="40" t="s">
        <v>511</v>
      </c>
      <c r="C230" s="20" t="s">
        <v>619</v>
      </c>
      <c r="D230" s="44"/>
      <c r="E230" s="38"/>
      <c r="F230" s="73"/>
      <c r="G230" s="40"/>
    </row>
    <row r="231" spans="1:9">
      <c r="A231" s="39"/>
      <c r="B231" s="40"/>
      <c r="C231" s="20" t="s">
        <v>537</v>
      </c>
      <c r="D231" s="44" t="s">
        <v>304</v>
      </c>
      <c r="E231" s="38">
        <v>10</v>
      </c>
      <c r="F231" s="224"/>
      <c r="G231" s="58">
        <f>E231*F231</f>
        <v>0</v>
      </c>
      <c r="H231" s="10"/>
      <c r="I231" s="11" t="str">
        <f>IF(F231="","VNESI CENO NA ENOTO!","")</f>
        <v>VNESI CENO NA ENOTO!</v>
      </c>
    </row>
    <row r="232" spans="1:9">
      <c r="A232" s="31"/>
      <c r="B232" s="52"/>
      <c r="C232" s="33"/>
      <c r="D232" s="53"/>
      <c r="E232" s="35"/>
      <c r="F232" s="77"/>
      <c r="G232" s="52"/>
    </row>
    <row r="233" spans="1:9">
      <c r="A233" s="24">
        <f>1+COUNT(A$1:A232)</f>
        <v>38</v>
      </c>
      <c r="B233" s="25"/>
      <c r="C233" s="20" t="s">
        <v>620</v>
      </c>
      <c r="D233" s="37"/>
      <c r="E233" s="38"/>
      <c r="F233" s="72"/>
      <c r="G233" s="25"/>
    </row>
    <row r="234" spans="1:9" ht="28.8">
      <c r="A234" s="24"/>
      <c r="B234" s="25"/>
      <c r="C234" s="20" t="s">
        <v>621</v>
      </c>
      <c r="D234" s="37"/>
      <c r="E234" s="38"/>
      <c r="F234" s="72"/>
      <c r="G234" s="25"/>
    </row>
    <row r="235" spans="1:9">
      <c r="A235" s="24"/>
      <c r="B235" s="25"/>
      <c r="C235" s="20" t="s">
        <v>537</v>
      </c>
      <c r="D235" s="37"/>
      <c r="E235" s="38"/>
      <c r="F235" s="72"/>
      <c r="G235" s="25"/>
    </row>
    <row r="236" spans="1:9">
      <c r="A236" s="24"/>
      <c r="B236" s="25" t="s">
        <v>499</v>
      </c>
      <c r="C236" s="20"/>
      <c r="D236" s="37"/>
      <c r="E236" s="38"/>
      <c r="F236" s="72"/>
      <c r="G236" s="25"/>
    </row>
    <row r="237" spans="1:9">
      <c r="A237" s="24"/>
      <c r="B237" s="25" t="s">
        <v>501</v>
      </c>
      <c r="C237" s="20" t="s">
        <v>622</v>
      </c>
      <c r="D237" s="37" t="s">
        <v>304</v>
      </c>
      <c r="E237" s="38">
        <v>4</v>
      </c>
      <c r="F237" s="222"/>
      <c r="G237" s="58">
        <f>E237*F237</f>
        <v>0</v>
      </c>
      <c r="H237" s="10"/>
      <c r="I237" s="11" t="str">
        <f>IF(F237="","VNESI CENO NA ENOTO!","")</f>
        <v>VNESI CENO NA ENOTO!</v>
      </c>
    </row>
    <row r="238" spans="1:9">
      <c r="A238" s="24"/>
      <c r="B238" s="25" t="s">
        <v>501</v>
      </c>
      <c r="C238" s="20" t="s">
        <v>623</v>
      </c>
      <c r="D238" s="37" t="s">
        <v>304</v>
      </c>
      <c r="E238" s="38">
        <v>2</v>
      </c>
      <c r="F238" s="222"/>
      <c r="G238" s="58">
        <f>E238*F238</f>
        <v>0</v>
      </c>
      <c r="H238" s="10"/>
      <c r="I238" s="11" t="str">
        <f>IF(F238="","VNESI CENO NA ENOTO!","")</f>
        <v>VNESI CENO NA ENOTO!</v>
      </c>
    </row>
    <row r="239" spans="1:9">
      <c r="A239" s="24"/>
      <c r="B239" s="25" t="s">
        <v>501</v>
      </c>
      <c r="C239" s="20" t="s">
        <v>624</v>
      </c>
      <c r="D239" s="37" t="s">
        <v>304</v>
      </c>
      <c r="E239" s="38">
        <v>4</v>
      </c>
      <c r="F239" s="222"/>
      <c r="G239" s="58">
        <f>E239*F239</f>
        <v>0</v>
      </c>
      <c r="H239" s="10"/>
      <c r="I239" s="11" t="str">
        <f>IF(F239="","VNESI CENO NA ENOTO!","")</f>
        <v>VNESI CENO NA ENOTO!</v>
      </c>
    </row>
    <row r="240" spans="1:9">
      <c r="A240" s="24"/>
      <c r="B240" s="25" t="s">
        <v>501</v>
      </c>
      <c r="C240" s="20" t="s">
        <v>625</v>
      </c>
      <c r="D240" s="37" t="s">
        <v>304</v>
      </c>
      <c r="E240" s="38">
        <v>5</v>
      </c>
      <c r="F240" s="222"/>
      <c r="G240" s="58">
        <f>E240*F240</f>
        <v>0</v>
      </c>
      <c r="H240" s="10"/>
      <c r="I240" s="11" t="str">
        <f>IF(F240="","VNESI CENO NA ENOTO!","")</f>
        <v>VNESI CENO NA ENOTO!</v>
      </c>
    </row>
    <row r="241" spans="1:9">
      <c r="A241" s="24"/>
      <c r="B241" s="25"/>
      <c r="C241" s="20"/>
      <c r="D241" s="37"/>
      <c r="E241" s="38"/>
      <c r="F241" s="72"/>
      <c r="G241" s="25"/>
    </row>
    <row r="242" spans="1:9">
      <c r="A242" s="24">
        <f>1+COUNT(A$1:A241)</f>
        <v>39</v>
      </c>
      <c r="B242" s="25"/>
      <c r="C242" s="20" t="s">
        <v>626</v>
      </c>
      <c r="D242" s="37"/>
      <c r="E242" s="38"/>
      <c r="F242" s="72"/>
      <c r="G242" s="25"/>
    </row>
    <row r="243" spans="1:9" ht="43.2">
      <c r="A243" s="24"/>
      <c r="B243" s="25"/>
      <c r="C243" s="20" t="s">
        <v>627</v>
      </c>
      <c r="D243" s="37"/>
      <c r="E243" s="38"/>
      <c r="F243" s="72"/>
      <c r="G243" s="25"/>
    </row>
    <row r="244" spans="1:9">
      <c r="A244" s="24"/>
      <c r="B244" s="25"/>
      <c r="C244" s="20" t="s">
        <v>537</v>
      </c>
      <c r="D244" s="37"/>
      <c r="E244" s="38"/>
      <c r="F244" s="72"/>
      <c r="G244" s="25"/>
    </row>
    <row r="245" spans="1:9">
      <c r="A245" s="24"/>
      <c r="B245" s="25" t="s">
        <v>499</v>
      </c>
      <c r="C245" s="20"/>
      <c r="D245" s="37"/>
      <c r="E245" s="38"/>
      <c r="F245" s="72"/>
      <c r="G245" s="25"/>
    </row>
    <row r="246" spans="1:9">
      <c r="A246" s="24"/>
      <c r="B246" s="25" t="s">
        <v>501</v>
      </c>
      <c r="C246" s="20" t="s">
        <v>622</v>
      </c>
      <c r="D246" s="37" t="s">
        <v>304</v>
      </c>
      <c r="E246" s="38">
        <v>15</v>
      </c>
      <c r="F246" s="222"/>
      <c r="G246" s="58">
        <f>E246*F246</f>
        <v>0</v>
      </c>
      <c r="H246" s="10"/>
      <c r="I246" s="11" t="str">
        <f>IF(F246="","VNESI CENO NA ENOTO!","")</f>
        <v>VNESI CENO NA ENOTO!</v>
      </c>
    </row>
    <row r="247" spans="1:9">
      <c r="A247" s="24"/>
      <c r="B247" s="25"/>
      <c r="C247" s="20"/>
      <c r="D247" s="44"/>
      <c r="E247" s="38"/>
      <c r="F247" s="72"/>
      <c r="G247" s="25"/>
    </row>
    <row r="248" spans="1:9">
      <c r="A248" s="24">
        <f>1+COUNT(A$2:A247)</f>
        <v>40</v>
      </c>
      <c r="B248" s="25"/>
      <c r="C248" s="20" t="s">
        <v>628</v>
      </c>
      <c r="D248" s="44"/>
      <c r="E248" s="38"/>
      <c r="F248" s="72"/>
      <c r="G248" s="25"/>
    </row>
    <row r="249" spans="1:9" ht="57.6">
      <c r="A249" s="24"/>
      <c r="B249" s="25"/>
      <c r="C249" s="20" t="s">
        <v>629</v>
      </c>
      <c r="D249" s="44"/>
      <c r="E249" s="38"/>
      <c r="F249" s="72"/>
      <c r="G249" s="25"/>
    </row>
    <row r="250" spans="1:9">
      <c r="A250" s="24"/>
      <c r="B250" s="25"/>
      <c r="C250" s="20" t="s">
        <v>537</v>
      </c>
      <c r="D250" s="37"/>
      <c r="E250" s="38"/>
      <c r="F250" s="72"/>
      <c r="G250" s="25"/>
    </row>
    <row r="251" spans="1:9">
      <c r="A251" s="24"/>
      <c r="B251" s="25" t="s">
        <v>510</v>
      </c>
      <c r="C251" s="20"/>
      <c r="D251" s="44"/>
      <c r="E251" s="38"/>
      <c r="F251" s="72"/>
      <c r="G251" s="25"/>
    </row>
    <row r="252" spans="1:9">
      <c r="A252" s="24"/>
      <c r="B252" s="25" t="s">
        <v>511</v>
      </c>
      <c r="C252" s="20"/>
      <c r="D252" s="44"/>
      <c r="E252" s="38"/>
      <c r="F252" s="72"/>
      <c r="G252" s="25"/>
    </row>
    <row r="253" spans="1:9">
      <c r="A253" s="24"/>
      <c r="B253" s="25"/>
      <c r="C253" s="20" t="s">
        <v>630</v>
      </c>
      <c r="D253" s="44" t="s">
        <v>304</v>
      </c>
      <c r="E253" s="38">
        <v>2</v>
      </c>
      <c r="F253" s="222"/>
      <c r="G253" s="58">
        <f>E253*F253</f>
        <v>0</v>
      </c>
      <c r="H253" s="10"/>
      <c r="I253" s="11" t="str">
        <f>IF(F253="","VNESI CENO NA ENOTO!","")</f>
        <v>VNESI CENO NA ENOTO!</v>
      </c>
    </row>
    <row r="254" spans="1:9">
      <c r="A254" s="24"/>
      <c r="B254" s="25"/>
      <c r="C254" s="20" t="s">
        <v>631</v>
      </c>
      <c r="D254" s="44" t="s">
        <v>304</v>
      </c>
      <c r="E254" s="38">
        <v>3</v>
      </c>
      <c r="F254" s="222"/>
      <c r="G254" s="58">
        <f>E254*F254</f>
        <v>0</v>
      </c>
      <c r="H254" s="10"/>
      <c r="I254" s="11" t="str">
        <f>IF(F254="","VNESI CENO NA ENOTO!","")</f>
        <v>VNESI CENO NA ENOTO!</v>
      </c>
    </row>
    <row r="255" spans="1:9">
      <c r="A255" s="24"/>
      <c r="B255" s="25"/>
      <c r="C255" s="20"/>
      <c r="D255" s="37"/>
      <c r="E255" s="38"/>
      <c r="F255" s="72"/>
      <c r="G255" s="25"/>
    </row>
    <row r="256" spans="1:9">
      <c r="A256" s="24">
        <f>1+COUNT(A$1:A255)</f>
        <v>41</v>
      </c>
      <c r="B256" s="25"/>
      <c r="C256" s="20" t="s">
        <v>632</v>
      </c>
      <c r="D256" s="37"/>
      <c r="E256" s="38"/>
      <c r="F256" s="72"/>
      <c r="G256" s="25"/>
    </row>
    <row r="257" spans="1:9" ht="43.2">
      <c r="A257" s="24"/>
      <c r="B257" s="25"/>
      <c r="C257" s="20" t="s">
        <v>633</v>
      </c>
      <c r="D257" s="37"/>
      <c r="E257" s="38"/>
      <c r="F257" s="72"/>
      <c r="G257" s="25"/>
    </row>
    <row r="258" spans="1:9">
      <c r="A258" s="24"/>
      <c r="B258" s="25"/>
      <c r="C258" s="20" t="s">
        <v>537</v>
      </c>
      <c r="D258" s="37"/>
      <c r="E258" s="38"/>
      <c r="F258" s="72"/>
      <c r="G258" s="25"/>
    </row>
    <row r="259" spans="1:9">
      <c r="A259" s="24"/>
      <c r="B259" s="25" t="s">
        <v>499</v>
      </c>
      <c r="C259" s="20"/>
      <c r="D259" s="37"/>
      <c r="E259" s="38"/>
      <c r="F259" s="72"/>
      <c r="G259" s="25"/>
    </row>
    <row r="260" spans="1:9">
      <c r="A260" s="24"/>
      <c r="B260" s="25" t="s">
        <v>501</v>
      </c>
      <c r="C260" s="20" t="s">
        <v>634</v>
      </c>
      <c r="D260" s="37" t="s">
        <v>304</v>
      </c>
      <c r="E260" s="38">
        <v>1</v>
      </c>
      <c r="F260" s="222"/>
      <c r="G260" s="58">
        <f>E260*F260</f>
        <v>0</v>
      </c>
      <c r="H260" s="10"/>
      <c r="I260" s="11" t="str">
        <f>IF(F260="","VNESI CENO NA ENOTO!","")</f>
        <v>VNESI CENO NA ENOTO!</v>
      </c>
    </row>
    <row r="261" spans="1:9">
      <c r="A261" s="31"/>
      <c r="B261" s="52"/>
      <c r="C261" s="33"/>
      <c r="D261" s="53"/>
      <c r="E261" s="35"/>
      <c r="F261" s="77"/>
      <c r="G261" s="52"/>
    </row>
    <row r="262" spans="1:9">
      <c r="A262" s="24">
        <f>1+COUNT(A$1:A261)</f>
        <v>42</v>
      </c>
      <c r="B262" s="25"/>
      <c r="C262" s="20" t="s">
        <v>635</v>
      </c>
      <c r="D262" s="37"/>
      <c r="E262" s="38"/>
      <c r="F262" s="72"/>
      <c r="G262" s="25"/>
    </row>
    <row r="263" spans="1:9" ht="28.8">
      <c r="A263" s="24"/>
      <c r="B263" s="25"/>
      <c r="C263" s="20" t="s">
        <v>636</v>
      </c>
      <c r="D263" s="37"/>
      <c r="E263" s="38"/>
      <c r="F263" s="72"/>
      <c r="G263" s="25"/>
    </row>
    <row r="264" spans="1:9">
      <c r="A264" s="24"/>
      <c r="B264" s="25"/>
      <c r="C264" s="20" t="s">
        <v>537</v>
      </c>
      <c r="D264" s="37"/>
      <c r="E264" s="38"/>
      <c r="F264" s="72"/>
      <c r="G264" s="25"/>
    </row>
    <row r="265" spans="1:9">
      <c r="A265" s="24"/>
      <c r="B265" s="25" t="s">
        <v>499</v>
      </c>
      <c r="C265" s="20"/>
      <c r="D265" s="37"/>
      <c r="E265" s="38"/>
      <c r="F265" s="72"/>
      <c r="G265" s="25"/>
    </row>
    <row r="266" spans="1:9">
      <c r="A266" s="24"/>
      <c r="B266" s="25" t="s">
        <v>501</v>
      </c>
      <c r="C266" s="20" t="s">
        <v>622</v>
      </c>
      <c r="D266" s="37" t="s">
        <v>304</v>
      </c>
      <c r="E266" s="38">
        <v>1</v>
      </c>
      <c r="F266" s="222"/>
      <c r="G266" s="58">
        <f>E266*F266</f>
        <v>0</v>
      </c>
      <c r="H266" s="10"/>
      <c r="I266" s="11" t="str">
        <f>IF(F266="","VNESI CENO NA ENOTO!","")</f>
        <v>VNESI CENO NA ENOTO!</v>
      </c>
    </row>
    <row r="267" spans="1:9">
      <c r="A267" s="24"/>
      <c r="B267" s="25"/>
      <c r="C267" s="20"/>
      <c r="D267" s="37"/>
      <c r="E267" s="38"/>
      <c r="F267" s="72"/>
      <c r="G267" s="25"/>
    </row>
    <row r="268" spans="1:9">
      <c r="A268" s="24">
        <f>1+COUNT(A$1:A267)</f>
        <v>43</v>
      </c>
      <c r="B268" s="25"/>
      <c r="C268" s="20" t="s">
        <v>637</v>
      </c>
      <c r="D268" s="37"/>
      <c r="E268" s="38"/>
      <c r="F268" s="72"/>
      <c r="G268" s="25"/>
    </row>
    <row r="269" spans="1:9" ht="57.6">
      <c r="A269" s="24"/>
      <c r="B269" s="25"/>
      <c r="C269" s="20" t="s">
        <v>638</v>
      </c>
      <c r="D269" s="37"/>
      <c r="E269" s="38"/>
      <c r="F269" s="72"/>
      <c r="G269" s="25"/>
    </row>
    <row r="270" spans="1:9">
      <c r="A270" s="24"/>
      <c r="B270" s="25"/>
      <c r="C270" s="20" t="s">
        <v>537</v>
      </c>
      <c r="D270" s="37"/>
      <c r="E270" s="38"/>
      <c r="F270" s="72"/>
      <c r="G270" s="25"/>
    </row>
    <row r="271" spans="1:9">
      <c r="A271" s="24"/>
      <c r="B271" s="25" t="s">
        <v>499</v>
      </c>
      <c r="C271" s="20" t="s">
        <v>639</v>
      </c>
      <c r="D271" s="37"/>
      <c r="E271" s="38"/>
      <c r="F271" s="72"/>
      <c r="G271" s="25"/>
    </row>
    <row r="272" spans="1:9">
      <c r="A272" s="24"/>
      <c r="B272" s="25" t="s">
        <v>501</v>
      </c>
      <c r="C272" s="20" t="s">
        <v>640</v>
      </c>
      <c r="D272" s="37"/>
      <c r="E272" s="38"/>
      <c r="F272" s="72"/>
      <c r="G272" s="25"/>
    </row>
    <row r="273" spans="1:9">
      <c r="A273" s="24"/>
      <c r="B273" s="25"/>
      <c r="C273" s="20" t="s">
        <v>641</v>
      </c>
      <c r="D273" s="37"/>
      <c r="E273" s="38"/>
      <c r="F273" s="72"/>
      <c r="G273" s="25"/>
    </row>
    <row r="274" spans="1:9">
      <c r="A274" s="24"/>
      <c r="B274" s="25"/>
      <c r="C274" s="20" t="s">
        <v>642</v>
      </c>
      <c r="D274" s="37"/>
      <c r="E274" s="38"/>
      <c r="F274" s="72"/>
      <c r="G274" s="25"/>
    </row>
    <row r="275" spans="1:9">
      <c r="A275" s="24"/>
      <c r="B275" s="25"/>
      <c r="C275" s="20" t="s">
        <v>643</v>
      </c>
      <c r="D275" s="37"/>
      <c r="E275" s="38"/>
      <c r="F275" s="72"/>
      <c r="G275" s="25"/>
    </row>
    <row r="276" spans="1:9">
      <c r="A276" s="24"/>
      <c r="B276" s="20"/>
      <c r="C276" s="20" t="s">
        <v>644</v>
      </c>
      <c r="D276" s="37" t="s">
        <v>304</v>
      </c>
      <c r="E276" s="38">
        <v>1</v>
      </c>
      <c r="F276" s="222"/>
      <c r="G276" s="58">
        <f>E276*F276</f>
        <v>0</v>
      </c>
      <c r="H276" s="10"/>
      <c r="I276" s="11" t="str">
        <f>IF(F276="","VNESI CENO NA ENOTO!","")</f>
        <v>VNESI CENO NA ENOTO!</v>
      </c>
    </row>
    <row r="277" spans="1:9">
      <c r="A277" s="24"/>
      <c r="B277" s="25"/>
      <c r="C277" s="20"/>
      <c r="D277" s="37"/>
      <c r="E277" s="38"/>
      <c r="F277" s="72"/>
      <c r="G277" s="25"/>
    </row>
    <row r="278" spans="1:9">
      <c r="A278" s="24">
        <f>1+COUNT(A$1:A277)</f>
        <v>44</v>
      </c>
      <c r="B278" s="25"/>
      <c r="C278" s="20" t="s">
        <v>645</v>
      </c>
      <c r="D278" s="37"/>
      <c r="E278" s="38"/>
      <c r="F278" s="72"/>
      <c r="G278" s="25"/>
    </row>
    <row r="279" spans="1:9" ht="43.2">
      <c r="A279" s="24"/>
      <c r="B279" s="25"/>
      <c r="C279" s="20" t="s">
        <v>646</v>
      </c>
      <c r="D279" s="37"/>
      <c r="E279" s="38"/>
      <c r="F279" s="72"/>
      <c r="G279" s="25"/>
    </row>
    <row r="280" spans="1:9">
      <c r="A280" s="24"/>
      <c r="B280" s="20"/>
      <c r="C280" s="20" t="s">
        <v>647</v>
      </c>
      <c r="D280" s="37" t="s">
        <v>322</v>
      </c>
      <c r="E280" s="38">
        <v>6</v>
      </c>
      <c r="F280" s="222"/>
      <c r="G280" s="58">
        <f>E280*F280</f>
        <v>0</v>
      </c>
      <c r="H280" s="10"/>
      <c r="I280" s="11" t="str">
        <f>IF(F280="","VNESI CENO NA ENOTO!","")</f>
        <v>VNESI CENO NA ENOTO!</v>
      </c>
    </row>
    <row r="281" spans="1:9">
      <c r="A281" s="31"/>
      <c r="B281" s="52"/>
      <c r="C281" s="33"/>
      <c r="D281" s="34"/>
      <c r="E281" s="35"/>
      <c r="F281" s="77"/>
      <c r="G281" s="52"/>
    </row>
    <row r="282" spans="1:9">
      <c r="A282" s="31">
        <f>1+COUNT(A$2:A281)</f>
        <v>45</v>
      </c>
      <c r="B282" s="52"/>
      <c r="C282" s="33" t="s">
        <v>648</v>
      </c>
      <c r="D282" s="34"/>
      <c r="E282" s="35"/>
      <c r="F282" s="77"/>
      <c r="G282" s="52"/>
    </row>
    <row r="283" spans="1:9" ht="27.6">
      <c r="A283" s="31"/>
      <c r="B283" s="52"/>
      <c r="C283" s="33" t="s">
        <v>649</v>
      </c>
      <c r="D283" s="34"/>
      <c r="E283" s="35"/>
      <c r="F283" s="77"/>
      <c r="G283" s="52"/>
    </row>
    <row r="284" spans="1:9">
      <c r="A284" s="24"/>
      <c r="B284" s="25"/>
      <c r="C284" s="20" t="s">
        <v>537</v>
      </c>
      <c r="D284" s="37"/>
      <c r="E284" s="38"/>
      <c r="F284" s="72"/>
      <c r="G284" s="25"/>
    </row>
    <row r="285" spans="1:9">
      <c r="A285" s="24"/>
      <c r="B285" s="25" t="s">
        <v>499</v>
      </c>
      <c r="C285" s="20" t="s">
        <v>650</v>
      </c>
      <c r="D285" s="37"/>
      <c r="E285" s="38"/>
      <c r="F285" s="72"/>
      <c r="G285" s="25"/>
    </row>
    <row r="286" spans="1:9">
      <c r="A286" s="24"/>
      <c r="B286" s="25" t="s">
        <v>501</v>
      </c>
      <c r="C286" s="20"/>
      <c r="D286" s="37" t="s">
        <v>304</v>
      </c>
      <c r="E286" s="38">
        <v>4</v>
      </c>
      <c r="F286" s="222"/>
      <c r="G286" s="58">
        <f>E286*F286</f>
        <v>0</v>
      </c>
      <c r="H286" s="10"/>
      <c r="I286" s="11" t="str">
        <f>IF(F286="","VNESI CENO NA ENOTO!","")</f>
        <v>VNESI CENO NA ENOTO!</v>
      </c>
    </row>
    <row r="287" spans="1:9">
      <c r="A287" s="24"/>
      <c r="B287" s="25"/>
      <c r="C287" s="20"/>
      <c r="D287" s="37"/>
      <c r="E287" s="38"/>
      <c r="F287" s="72"/>
      <c r="G287" s="25"/>
    </row>
    <row r="288" spans="1:9">
      <c r="A288" s="24">
        <f>1+COUNT(A$2:A286)</f>
        <v>46</v>
      </c>
      <c r="B288" s="41"/>
      <c r="C288" s="20" t="s">
        <v>651</v>
      </c>
      <c r="D288" s="37"/>
      <c r="E288" s="38"/>
      <c r="F288" s="74"/>
      <c r="G288" s="41"/>
    </row>
    <row r="289" spans="1:9" ht="100.8">
      <c r="A289" s="42"/>
      <c r="B289" s="41"/>
      <c r="C289" s="20" t="s">
        <v>652</v>
      </c>
      <c r="D289" s="37"/>
      <c r="E289" s="38"/>
      <c r="F289" s="72"/>
      <c r="G289" s="41"/>
    </row>
    <row r="290" spans="1:9">
      <c r="A290" s="42"/>
      <c r="B290" s="41"/>
      <c r="C290" s="20" t="s">
        <v>537</v>
      </c>
      <c r="D290" s="37"/>
      <c r="E290" s="38"/>
      <c r="F290" s="74"/>
      <c r="G290" s="41"/>
    </row>
    <row r="291" spans="1:9">
      <c r="A291" s="42"/>
      <c r="B291" s="41" t="s">
        <v>499</v>
      </c>
      <c r="C291" s="20" t="s">
        <v>653</v>
      </c>
      <c r="D291" s="37"/>
      <c r="E291" s="38"/>
      <c r="F291" s="74"/>
      <c r="G291" s="41"/>
    </row>
    <row r="292" spans="1:9">
      <c r="A292" s="42"/>
      <c r="B292" s="41" t="s">
        <v>501</v>
      </c>
      <c r="C292" s="20" t="s">
        <v>654</v>
      </c>
      <c r="D292" s="37" t="s">
        <v>326</v>
      </c>
      <c r="E292" s="38">
        <v>8</v>
      </c>
      <c r="F292" s="223"/>
      <c r="G292" s="58">
        <f>E292*F292</f>
        <v>0</v>
      </c>
      <c r="H292" s="10"/>
      <c r="I292" s="11" t="str">
        <f>IF(F292="","VNESI CENO NA ENOTO!","")</f>
        <v>VNESI CENO NA ENOTO!</v>
      </c>
    </row>
    <row r="293" spans="1:9" ht="28.8">
      <c r="A293" s="42"/>
      <c r="B293" s="41" t="s">
        <v>529</v>
      </c>
      <c r="C293" s="20" t="s">
        <v>655</v>
      </c>
      <c r="D293" s="37"/>
      <c r="E293" s="38"/>
      <c r="F293" s="75"/>
      <c r="G293" s="41"/>
    </row>
    <row r="294" spans="1:9">
      <c r="A294" s="24"/>
      <c r="B294" s="25"/>
      <c r="C294" s="20"/>
      <c r="D294" s="37"/>
      <c r="E294" s="38"/>
      <c r="F294" s="72"/>
      <c r="G294" s="25"/>
    </row>
    <row r="295" spans="1:9">
      <c r="A295" s="24">
        <f>1+COUNT(A$1:A294)</f>
        <v>47</v>
      </c>
      <c r="B295" s="25"/>
      <c r="C295" s="20" t="s">
        <v>656</v>
      </c>
      <c r="D295" s="37"/>
      <c r="E295" s="38"/>
      <c r="F295" s="72"/>
      <c r="G295" s="25"/>
    </row>
    <row r="296" spans="1:9" ht="72">
      <c r="A296" s="24"/>
      <c r="B296" s="25"/>
      <c r="C296" s="20" t="s">
        <v>657</v>
      </c>
      <c r="D296" s="37"/>
      <c r="E296" s="38"/>
      <c r="F296" s="72"/>
      <c r="G296" s="25"/>
    </row>
    <row r="297" spans="1:9">
      <c r="A297" s="24"/>
      <c r="B297" s="25"/>
      <c r="C297" s="20" t="s">
        <v>537</v>
      </c>
      <c r="D297" s="37"/>
      <c r="E297" s="38"/>
      <c r="F297" s="72"/>
      <c r="G297" s="25"/>
    </row>
    <row r="298" spans="1:9">
      <c r="A298" s="24"/>
      <c r="B298" s="25" t="s">
        <v>501</v>
      </c>
      <c r="C298" s="20" t="s">
        <v>658</v>
      </c>
      <c r="D298" s="37" t="s">
        <v>326</v>
      </c>
      <c r="E298" s="38">
        <v>120</v>
      </c>
      <c r="F298" s="225"/>
      <c r="G298" s="58">
        <f>E298*F298</f>
        <v>0</v>
      </c>
      <c r="H298" s="10"/>
      <c r="I298" s="11" t="str">
        <f>IF(F298="","VNESI CENO NA ENOTO!","")</f>
        <v>VNESI CENO NA ENOTO!</v>
      </c>
    </row>
    <row r="299" spans="1:9">
      <c r="A299" s="24"/>
      <c r="B299" s="25" t="s">
        <v>501</v>
      </c>
      <c r="C299" s="20" t="s">
        <v>659</v>
      </c>
      <c r="D299" s="37" t="s">
        <v>326</v>
      </c>
      <c r="E299" s="38">
        <v>12</v>
      </c>
      <c r="F299" s="225"/>
      <c r="G299" s="58">
        <f>E299*F299</f>
        <v>0</v>
      </c>
      <c r="H299" s="10"/>
      <c r="I299" s="11" t="str">
        <f>IF(F299="","VNESI CENO NA ENOTO!","")</f>
        <v>VNESI CENO NA ENOTO!</v>
      </c>
    </row>
    <row r="300" spans="1:9">
      <c r="A300" s="24"/>
      <c r="B300" s="25" t="s">
        <v>501</v>
      </c>
      <c r="C300" s="20" t="s">
        <v>660</v>
      </c>
      <c r="D300" s="37" t="s">
        <v>326</v>
      </c>
      <c r="E300" s="38">
        <v>36</v>
      </c>
      <c r="F300" s="225"/>
      <c r="G300" s="58">
        <f>E300*F300</f>
        <v>0</v>
      </c>
      <c r="H300" s="10"/>
      <c r="I300" s="11" t="str">
        <f>IF(F300="","VNESI CENO NA ENOTO!","")</f>
        <v>VNESI CENO NA ENOTO!</v>
      </c>
    </row>
    <row r="301" spans="1:9">
      <c r="A301" s="24"/>
      <c r="B301" s="25" t="s">
        <v>501</v>
      </c>
      <c r="C301" s="20" t="s">
        <v>661</v>
      </c>
      <c r="D301" s="37" t="s">
        <v>326</v>
      </c>
      <c r="E301" s="38">
        <v>70</v>
      </c>
      <c r="F301" s="225"/>
      <c r="G301" s="58">
        <f>E301*F301</f>
        <v>0</v>
      </c>
      <c r="H301" s="10"/>
      <c r="I301" s="11" t="str">
        <f>IF(F301="","VNESI CENO NA ENOTO!","")</f>
        <v>VNESI CENO NA ENOTO!</v>
      </c>
    </row>
    <row r="302" spans="1:9">
      <c r="A302" s="42"/>
      <c r="B302" s="41"/>
      <c r="C302" s="20"/>
      <c r="D302" s="37"/>
      <c r="E302" s="38"/>
      <c r="F302" s="74"/>
      <c r="G302" s="41"/>
    </row>
    <row r="303" spans="1:9">
      <c r="A303" s="42">
        <f>1+COUNT(A$2:A302)</f>
        <v>48</v>
      </c>
      <c r="B303" s="41"/>
      <c r="C303" s="20" t="s">
        <v>662</v>
      </c>
      <c r="D303" s="37"/>
      <c r="E303" s="38"/>
      <c r="F303" s="74"/>
      <c r="G303" s="41"/>
    </row>
    <row r="304" spans="1:9" ht="72">
      <c r="A304" s="42"/>
      <c r="B304" s="41"/>
      <c r="C304" s="20" t="s">
        <v>663</v>
      </c>
      <c r="D304" s="37"/>
      <c r="E304" s="38"/>
      <c r="F304" s="74"/>
      <c r="G304" s="41"/>
    </row>
    <row r="305" spans="1:9">
      <c r="A305" s="42"/>
      <c r="B305" s="41"/>
      <c r="C305" s="20" t="s">
        <v>494</v>
      </c>
      <c r="D305" s="37"/>
      <c r="E305" s="38"/>
      <c r="F305" s="74"/>
      <c r="G305" s="41"/>
    </row>
    <row r="306" spans="1:9">
      <c r="A306" s="42"/>
      <c r="B306" s="41" t="s">
        <v>510</v>
      </c>
      <c r="C306" s="20" t="s">
        <v>664</v>
      </c>
      <c r="D306" s="37"/>
      <c r="E306" s="38"/>
      <c r="F306" s="74"/>
      <c r="G306" s="41"/>
    </row>
    <row r="307" spans="1:9">
      <c r="A307" s="42"/>
      <c r="B307" s="41" t="s">
        <v>511</v>
      </c>
      <c r="C307" s="20" t="s">
        <v>665</v>
      </c>
      <c r="D307" s="37" t="s">
        <v>326</v>
      </c>
      <c r="E307" s="38">
        <v>120</v>
      </c>
      <c r="F307" s="226"/>
      <c r="G307" s="58">
        <f>E307*F307</f>
        <v>0</v>
      </c>
      <c r="H307" s="10"/>
      <c r="I307" s="11" t="str">
        <f>IF(F307="","VNESI CENO NA ENOTO!","")</f>
        <v>VNESI CENO NA ENOTO!</v>
      </c>
    </row>
    <row r="308" spans="1:9">
      <c r="A308" s="42"/>
      <c r="B308" s="41" t="s">
        <v>511</v>
      </c>
      <c r="C308" s="20" t="s">
        <v>666</v>
      </c>
      <c r="D308" s="37" t="s">
        <v>326</v>
      </c>
      <c r="E308" s="38">
        <v>12</v>
      </c>
      <c r="F308" s="226"/>
      <c r="G308" s="58">
        <f>E308*F308</f>
        <v>0</v>
      </c>
      <c r="H308" s="10"/>
      <c r="I308" s="11" t="str">
        <f>IF(F308="","VNESI CENO NA ENOTO!","")</f>
        <v>VNESI CENO NA ENOTO!</v>
      </c>
    </row>
    <row r="309" spans="1:9">
      <c r="A309" s="42"/>
      <c r="B309" s="41"/>
      <c r="C309" s="20"/>
      <c r="D309" s="37"/>
      <c r="E309" s="38"/>
      <c r="F309" s="74"/>
      <c r="G309" s="41"/>
    </row>
    <row r="310" spans="1:9">
      <c r="A310" s="42">
        <f>1+COUNT(A$2:A309)</f>
        <v>49</v>
      </c>
      <c r="B310" s="41"/>
      <c r="C310" s="20" t="s">
        <v>662</v>
      </c>
      <c r="D310" s="37"/>
      <c r="E310" s="38"/>
      <c r="F310" s="74"/>
      <c r="G310" s="41"/>
    </row>
    <row r="311" spans="1:9" ht="72">
      <c r="A311" s="42"/>
      <c r="B311" s="41"/>
      <c r="C311" s="20" t="s">
        <v>667</v>
      </c>
      <c r="D311" s="37"/>
      <c r="E311" s="38"/>
      <c r="F311" s="74"/>
      <c r="G311" s="41"/>
    </row>
    <row r="312" spans="1:9">
      <c r="A312" s="42"/>
      <c r="B312" s="41"/>
      <c r="C312" s="20" t="s">
        <v>537</v>
      </c>
      <c r="D312" s="37"/>
      <c r="E312" s="38"/>
      <c r="F312" s="74"/>
      <c r="G312" s="41"/>
    </row>
    <row r="313" spans="1:9">
      <c r="A313" s="42"/>
      <c r="B313" s="41" t="s">
        <v>510</v>
      </c>
      <c r="C313" s="20" t="s">
        <v>664</v>
      </c>
      <c r="D313" s="37"/>
      <c r="E313" s="38"/>
      <c r="F313" s="74"/>
      <c r="G313" s="41"/>
    </row>
    <row r="314" spans="1:9">
      <c r="A314" s="42"/>
      <c r="B314" s="41" t="s">
        <v>511</v>
      </c>
      <c r="C314" s="20" t="s">
        <v>668</v>
      </c>
      <c r="D314" s="37" t="s">
        <v>326</v>
      </c>
      <c r="E314" s="38">
        <v>36</v>
      </c>
      <c r="F314" s="226"/>
      <c r="G314" s="58">
        <f>E314*F314</f>
        <v>0</v>
      </c>
      <c r="H314" s="10"/>
      <c r="I314" s="11" t="str">
        <f>IF(F314="","VNESI CENO NA ENOTO!","")</f>
        <v>VNESI CENO NA ENOTO!</v>
      </c>
    </row>
    <row r="315" spans="1:9">
      <c r="A315" s="42"/>
      <c r="B315" s="41" t="s">
        <v>511</v>
      </c>
      <c r="C315" s="20" t="s">
        <v>669</v>
      </c>
      <c r="D315" s="37" t="s">
        <v>326</v>
      </c>
      <c r="E315" s="38">
        <v>70</v>
      </c>
      <c r="F315" s="226"/>
      <c r="G315" s="58">
        <f>E315*F315</f>
        <v>0</v>
      </c>
      <c r="H315" s="10"/>
      <c r="I315" s="11" t="str">
        <f>IF(F315="","VNESI CENO NA ENOTO!","")</f>
        <v>VNESI CENO NA ENOTO!</v>
      </c>
    </row>
    <row r="316" spans="1:9">
      <c r="A316" s="24"/>
      <c r="B316" s="25"/>
      <c r="C316" s="20"/>
      <c r="D316" s="37"/>
      <c r="E316" s="38"/>
      <c r="F316" s="72"/>
      <c r="G316" s="25"/>
    </row>
    <row r="317" spans="1:9">
      <c r="A317" s="24">
        <f>1+COUNT(A$2:A316)</f>
        <v>50</v>
      </c>
      <c r="B317" s="25"/>
      <c r="C317" s="20" t="s">
        <v>670</v>
      </c>
      <c r="D317" s="37"/>
      <c r="E317" s="38"/>
      <c r="F317" s="72"/>
      <c r="G317" s="25"/>
    </row>
    <row r="318" spans="1:9" ht="72">
      <c r="A318" s="24"/>
      <c r="B318" s="25"/>
      <c r="C318" s="20" t="s">
        <v>671</v>
      </c>
      <c r="D318" s="37"/>
      <c r="E318" s="38"/>
      <c r="F318" s="72"/>
      <c r="G318" s="25"/>
    </row>
    <row r="319" spans="1:9">
      <c r="A319" s="24"/>
      <c r="B319" s="25"/>
      <c r="C319" s="20" t="s">
        <v>537</v>
      </c>
      <c r="D319" s="37"/>
      <c r="E319" s="38"/>
      <c r="F319" s="72"/>
      <c r="G319" s="25"/>
    </row>
    <row r="320" spans="1:9">
      <c r="A320" s="24"/>
      <c r="B320" s="25" t="s">
        <v>499</v>
      </c>
      <c r="C320" s="20" t="s">
        <v>672</v>
      </c>
      <c r="D320" s="37"/>
      <c r="E320" s="38"/>
      <c r="F320" s="72"/>
      <c r="G320" s="25"/>
    </row>
    <row r="321" spans="1:9">
      <c r="A321" s="24"/>
      <c r="B321" s="25" t="s">
        <v>501</v>
      </c>
      <c r="C321" s="20" t="s">
        <v>673</v>
      </c>
      <c r="D321" s="37" t="s">
        <v>326</v>
      </c>
      <c r="E321" s="38">
        <v>28</v>
      </c>
      <c r="F321" s="222"/>
      <c r="G321" s="58">
        <f>E321*F321</f>
        <v>0</v>
      </c>
      <c r="H321" s="10"/>
      <c r="I321" s="11" t="str">
        <f>IF(F321="","VNESI CENO NA ENOTO!","")</f>
        <v>VNESI CENO NA ENOTO!</v>
      </c>
    </row>
    <row r="322" spans="1:9">
      <c r="A322" s="24"/>
      <c r="B322" s="25" t="s">
        <v>501</v>
      </c>
      <c r="C322" s="20" t="s">
        <v>674</v>
      </c>
      <c r="D322" s="37" t="s">
        <v>326</v>
      </c>
      <c r="E322" s="38">
        <v>150</v>
      </c>
      <c r="F322" s="222"/>
      <c r="G322" s="58">
        <f>E322*F322</f>
        <v>0</v>
      </c>
      <c r="H322" s="10"/>
      <c r="I322" s="11" t="str">
        <f>IF(F322="","VNESI CENO NA ENOTO!","")</f>
        <v>VNESI CENO NA ENOTO!</v>
      </c>
    </row>
    <row r="323" spans="1:9">
      <c r="A323" s="24"/>
      <c r="B323" s="25"/>
      <c r="C323" s="20"/>
      <c r="D323" s="37"/>
      <c r="E323" s="38"/>
      <c r="F323" s="72"/>
      <c r="G323" s="25"/>
    </row>
    <row r="324" spans="1:9">
      <c r="A324" s="24">
        <f>1+COUNT(A$3:A323)</f>
        <v>51</v>
      </c>
      <c r="B324" s="25"/>
      <c r="C324" s="20" t="s">
        <v>675</v>
      </c>
      <c r="D324" s="37"/>
      <c r="E324" s="38"/>
      <c r="F324" s="72"/>
      <c r="G324" s="25"/>
    </row>
    <row r="325" spans="1:9">
      <c r="A325" s="24"/>
      <c r="B325" s="25"/>
      <c r="C325" s="20" t="s">
        <v>676</v>
      </c>
      <c r="D325" s="37"/>
      <c r="E325" s="38"/>
      <c r="F325" s="72"/>
      <c r="G325" s="25"/>
    </row>
    <row r="326" spans="1:9">
      <c r="A326" s="24"/>
      <c r="B326" s="25" t="s">
        <v>501</v>
      </c>
      <c r="C326" s="20" t="s">
        <v>677</v>
      </c>
      <c r="D326" s="37"/>
      <c r="E326" s="38"/>
      <c r="F326" s="72"/>
      <c r="G326" s="25"/>
    </row>
    <row r="327" spans="1:9">
      <c r="A327" s="24"/>
      <c r="B327" s="25"/>
      <c r="C327" s="20" t="s">
        <v>537</v>
      </c>
      <c r="D327" s="37" t="s">
        <v>304</v>
      </c>
      <c r="E327" s="38">
        <v>2</v>
      </c>
      <c r="F327" s="222"/>
      <c r="G327" s="58">
        <f>E327*F327</f>
        <v>0</v>
      </c>
      <c r="H327" s="10"/>
      <c r="I327" s="11" t="str">
        <f>IF(F327="","VNESI CENO NA ENOTO!","")</f>
        <v>VNESI CENO NA ENOTO!</v>
      </c>
    </row>
    <row r="328" spans="1:9">
      <c r="A328" s="24"/>
      <c r="B328" s="25"/>
      <c r="C328" s="20"/>
      <c r="D328" s="37"/>
      <c r="E328" s="38"/>
      <c r="F328" s="72"/>
      <c r="G328" s="25"/>
    </row>
    <row r="329" spans="1:9">
      <c r="A329" s="24">
        <f>1+COUNT(A$3:A328)</f>
        <v>52</v>
      </c>
      <c r="B329" s="25"/>
      <c r="C329" s="20" t="s">
        <v>678</v>
      </c>
      <c r="D329" s="37"/>
      <c r="E329" s="38"/>
      <c r="F329" s="72"/>
      <c r="G329" s="25"/>
    </row>
    <row r="330" spans="1:9" ht="43.2">
      <c r="A330" s="24"/>
      <c r="B330" s="25"/>
      <c r="C330" s="20" t="s">
        <v>679</v>
      </c>
      <c r="D330" s="37"/>
      <c r="E330" s="38"/>
      <c r="F330" s="72"/>
      <c r="G330" s="25"/>
    </row>
    <row r="331" spans="1:9">
      <c r="A331" s="24"/>
      <c r="B331" s="25" t="s">
        <v>501</v>
      </c>
      <c r="C331" s="20" t="s">
        <v>680</v>
      </c>
      <c r="D331" s="37"/>
      <c r="E331" s="38"/>
      <c r="F331" s="72"/>
      <c r="G331" s="25"/>
    </row>
    <row r="332" spans="1:9">
      <c r="A332" s="24"/>
      <c r="B332" s="25"/>
      <c r="C332" s="20" t="s">
        <v>537</v>
      </c>
      <c r="D332" s="37" t="s">
        <v>304</v>
      </c>
      <c r="E332" s="38">
        <v>5</v>
      </c>
      <c r="F332" s="222"/>
      <c r="G332" s="58">
        <f>E332*F332</f>
        <v>0</v>
      </c>
      <c r="H332" s="10"/>
      <c r="I332" s="11" t="str">
        <f>IF(F332="","VNESI CENO NA ENOTO!","")</f>
        <v>VNESI CENO NA ENOTO!</v>
      </c>
    </row>
    <row r="333" spans="1:9">
      <c r="A333" s="24"/>
      <c r="B333" s="25"/>
      <c r="C333" s="20"/>
      <c r="D333" s="37"/>
      <c r="E333" s="38"/>
      <c r="F333" s="72"/>
      <c r="G333" s="25"/>
    </row>
    <row r="334" spans="1:9">
      <c r="A334" s="24">
        <f>1+COUNT(A$2:A333)</f>
        <v>53</v>
      </c>
      <c r="B334" s="25"/>
      <c r="C334" s="20" t="s">
        <v>681</v>
      </c>
      <c r="D334" s="37"/>
      <c r="E334" s="38"/>
      <c r="F334" s="72"/>
      <c r="G334" s="25"/>
    </row>
    <row r="335" spans="1:9" ht="86.4">
      <c r="A335" s="24"/>
      <c r="B335" s="25"/>
      <c r="C335" s="20" t="s">
        <v>682</v>
      </c>
      <c r="D335" s="37"/>
      <c r="E335" s="38"/>
      <c r="F335" s="72"/>
      <c r="G335" s="25"/>
    </row>
    <row r="336" spans="1:9">
      <c r="A336" s="24"/>
      <c r="B336" s="25"/>
      <c r="C336" s="20" t="s">
        <v>537</v>
      </c>
      <c r="D336" s="37" t="s">
        <v>683</v>
      </c>
      <c r="E336" s="38">
        <v>70</v>
      </c>
      <c r="F336" s="222"/>
      <c r="G336" s="58">
        <f>E336*F336</f>
        <v>0</v>
      </c>
      <c r="H336" s="10"/>
      <c r="I336" s="11" t="str">
        <f>IF(F336="","VNESI CENO NA ENOTO!","")</f>
        <v>VNESI CENO NA ENOTO!</v>
      </c>
    </row>
    <row r="337" spans="1:9">
      <c r="A337" s="24"/>
      <c r="B337" s="25"/>
      <c r="C337" s="20"/>
      <c r="D337" s="37"/>
      <c r="E337" s="38"/>
      <c r="F337" s="72"/>
      <c r="G337" s="25"/>
    </row>
    <row r="338" spans="1:9">
      <c r="A338" s="24">
        <f>1+COUNT(A$3:A337)</f>
        <v>54</v>
      </c>
      <c r="B338" s="25"/>
      <c r="C338" s="20" t="s">
        <v>684</v>
      </c>
      <c r="D338" s="37"/>
      <c r="E338" s="38"/>
      <c r="F338" s="72"/>
      <c r="G338" s="25"/>
    </row>
    <row r="339" spans="1:9" ht="28.8">
      <c r="A339" s="24"/>
      <c r="B339" s="25"/>
      <c r="C339" s="20" t="s">
        <v>685</v>
      </c>
      <c r="D339" s="37"/>
      <c r="E339" s="38"/>
      <c r="F339" s="72"/>
      <c r="G339" s="25"/>
    </row>
    <row r="340" spans="1:9">
      <c r="A340" s="24"/>
      <c r="B340" s="25" t="s">
        <v>501</v>
      </c>
      <c r="C340" s="20"/>
      <c r="D340" s="37"/>
      <c r="E340" s="38"/>
      <c r="F340" s="72"/>
      <c r="G340" s="25"/>
    </row>
    <row r="341" spans="1:9">
      <c r="A341" s="24"/>
      <c r="B341" s="25"/>
      <c r="C341" s="20" t="s">
        <v>537</v>
      </c>
      <c r="D341" s="37" t="s">
        <v>245</v>
      </c>
      <c r="E341" s="38">
        <v>2</v>
      </c>
      <c r="F341" s="222"/>
      <c r="G341" s="58">
        <f>E341*F341</f>
        <v>0</v>
      </c>
      <c r="H341" s="10"/>
      <c r="I341" s="11" t="str">
        <f>IF(F341="","VNESI CENO NA ENOTO!","")</f>
        <v>VNESI CENO NA ENOTO!</v>
      </c>
    </row>
    <row r="342" spans="1:9">
      <c r="A342" s="24"/>
      <c r="B342" s="25"/>
      <c r="C342" s="20"/>
      <c r="D342" s="37"/>
      <c r="E342" s="38"/>
      <c r="F342" s="72"/>
      <c r="G342" s="25"/>
    </row>
    <row r="343" spans="1:9">
      <c r="A343" s="24">
        <f>1+COUNT(A$2:A342)</f>
        <v>55</v>
      </c>
      <c r="B343" s="25"/>
      <c r="C343" s="20" t="s">
        <v>686</v>
      </c>
      <c r="D343" s="37"/>
      <c r="E343" s="38"/>
      <c r="F343" s="72"/>
      <c r="G343" s="25"/>
    </row>
    <row r="344" spans="1:9" ht="28.8">
      <c r="A344" s="24"/>
      <c r="B344" s="25"/>
      <c r="C344" s="20" t="s">
        <v>687</v>
      </c>
      <c r="D344" s="37"/>
      <c r="E344" s="38"/>
      <c r="F344" s="72"/>
      <c r="G344" s="25"/>
    </row>
    <row r="345" spans="1:9">
      <c r="A345" s="24"/>
      <c r="B345" s="25" t="s">
        <v>501</v>
      </c>
      <c r="C345" s="20" t="s">
        <v>688</v>
      </c>
      <c r="D345" s="37" t="s">
        <v>245</v>
      </c>
      <c r="E345" s="38">
        <v>2</v>
      </c>
      <c r="F345" s="222"/>
      <c r="G345" s="58">
        <f>E345*F345</f>
        <v>0</v>
      </c>
      <c r="H345" s="10"/>
      <c r="I345" s="11" t="str">
        <f>IF(F345="","VNESI CENO NA ENOTO!","")</f>
        <v>VNESI CENO NA ENOTO!</v>
      </c>
    </row>
    <row r="346" spans="1:9">
      <c r="A346" s="24"/>
      <c r="B346" s="25"/>
      <c r="C346" s="20"/>
      <c r="D346" s="37"/>
      <c r="E346" s="38"/>
      <c r="F346" s="72"/>
      <c r="G346" s="25"/>
    </row>
    <row r="347" spans="1:9">
      <c r="A347" s="24">
        <f>1+COUNT(A$2:A346)</f>
        <v>56</v>
      </c>
      <c r="B347" s="25"/>
      <c r="C347" s="20" t="s">
        <v>689</v>
      </c>
      <c r="D347" s="37"/>
      <c r="E347" s="38"/>
      <c r="F347" s="72"/>
      <c r="G347" s="25"/>
    </row>
    <row r="348" spans="1:9" ht="43.2">
      <c r="A348" s="24"/>
      <c r="B348" s="25"/>
      <c r="C348" s="20" t="s">
        <v>690</v>
      </c>
      <c r="D348" s="37"/>
      <c r="E348" s="38"/>
      <c r="F348" s="72"/>
      <c r="G348" s="25"/>
    </row>
    <row r="349" spans="1:9">
      <c r="A349" s="24"/>
      <c r="B349" s="25" t="s">
        <v>501</v>
      </c>
      <c r="C349" s="20" t="s">
        <v>691</v>
      </c>
      <c r="D349" s="37" t="s">
        <v>304</v>
      </c>
      <c r="E349" s="38">
        <v>1</v>
      </c>
      <c r="F349" s="222"/>
      <c r="G349" s="58">
        <f>E349*F349</f>
        <v>0</v>
      </c>
      <c r="H349" s="10"/>
      <c r="I349" s="11" t="str">
        <f>IF(F349="","VNESI CENO NA ENOTO!","")</f>
        <v>VNESI CENO NA ENOTO!</v>
      </c>
    </row>
    <row r="350" spans="1:9">
      <c r="A350" s="24"/>
      <c r="B350" s="25" t="s">
        <v>501</v>
      </c>
      <c r="C350" s="20" t="s">
        <v>692</v>
      </c>
      <c r="D350" s="37" t="s">
        <v>304</v>
      </c>
      <c r="E350" s="38">
        <v>1</v>
      </c>
      <c r="F350" s="222"/>
      <c r="G350" s="58">
        <f>E350*F350</f>
        <v>0</v>
      </c>
      <c r="H350" s="10"/>
      <c r="I350" s="11" t="str">
        <f>IF(F350="","VNESI CENO NA ENOTO!","")</f>
        <v>VNESI CENO NA ENOTO!</v>
      </c>
    </row>
    <row r="351" spans="1:9">
      <c r="A351" s="24"/>
      <c r="B351" s="25"/>
      <c r="C351" s="20"/>
      <c r="D351" s="37"/>
      <c r="E351" s="38"/>
      <c r="F351" s="72"/>
      <c r="G351" s="25"/>
    </row>
    <row r="352" spans="1:9">
      <c r="A352" s="24">
        <f>1+COUNT(A$3:A351)</f>
        <v>57</v>
      </c>
      <c r="B352" s="25"/>
      <c r="C352" s="20" t="s">
        <v>693</v>
      </c>
      <c r="D352" s="37"/>
      <c r="E352" s="38"/>
      <c r="F352" s="72"/>
      <c r="G352" s="25"/>
    </row>
    <row r="353" spans="1:9" ht="28.8">
      <c r="A353" s="24"/>
      <c r="B353" s="25"/>
      <c r="C353" s="20" t="s">
        <v>694</v>
      </c>
      <c r="D353" s="37"/>
      <c r="E353" s="38"/>
      <c r="F353" s="72"/>
      <c r="G353" s="25"/>
    </row>
    <row r="354" spans="1:9">
      <c r="A354" s="24"/>
      <c r="B354" s="25"/>
      <c r="C354" s="20" t="s">
        <v>537</v>
      </c>
      <c r="D354" s="37"/>
      <c r="E354" s="38"/>
      <c r="F354" s="72"/>
      <c r="G354" s="25"/>
    </row>
    <row r="355" spans="1:9">
      <c r="A355" s="24"/>
      <c r="B355" s="25"/>
      <c r="C355" s="20"/>
      <c r="D355" s="37" t="s">
        <v>304</v>
      </c>
      <c r="E355" s="38">
        <v>2</v>
      </c>
      <c r="F355" s="222"/>
      <c r="G355" s="58">
        <f>E355*F355</f>
        <v>0</v>
      </c>
      <c r="H355" s="10"/>
      <c r="I355" s="11" t="str">
        <f>IF(F355="","VNESI CENO NA ENOTO!","")</f>
        <v>VNESI CENO NA ENOTO!</v>
      </c>
    </row>
    <row r="356" spans="1:9">
      <c r="A356" s="24"/>
      <c r="B356" s="25"/>
      <c r="C356" s="20"/>
      <c r="D356" s="37"/>
      <c r="E356" s="38"/>
      <c r="F356" s="72"/>
      <c r="G356" s="25"/>
    </row>
    <row r="357" spans="1:9">
      <c r="A357" s="24">
        <f>1+COUNT(A$3:A356)</f>
        <v>58</v>
      </c>
      <c r="B357" s="25"/>
      <c r="C357" s="20" t="s">
        <v>693</v>
      </c>
      <c r="D357" s="37"/>
      <c r="E357" s="38"/>
      <c r="F357" s="72"/>
      <c r="G357" s="25"/>
    </row>
    <row r="358" spans="1:9" ht="43.2">
      <c r="A358" s="24"/>
      <c r="B358" s="25"/>
      <c r="C358" s="20" t="s">
        <v>695</v>
      </c>
      <c r="D358" s="37"/>
      <c r="E358" s="38"/>
      <c r="F358" s="72"/>
      <c r="G358" s="25"/>
    </row>
    <row r="359" spans="1:9">
      <c r="A359" s="24"/>
      <c r="B359" s="25"/>
      <c r="C359" s="20" t="s">
        <v>537</v>
      </c>
      <c r="D359" s="37"/>
      <c r="E359" s="38"/>
      <c r="F359" s="72"/>
      <c r="G359" s="25"/>
    </row>
    <row r="360" spans="1:9">
      <c r="A360" s="24"/>
      <c r="B360" s="25"/>
      <c r="C360" s="20"/>
      <c r="D360" s="37" t="s">
        <v>322</v>
      </c>
      <c r="E360" s="38">
        <v>1</v>
      </c>
      <c r="F360" s="222"/>
      <c r="G360" s="58">
        <f>E360*F360</f>
        <v>0</v>
      </c>
      <c r="H360" s="10"/>
      <c r="I360" s="11" t="str">
        <f>IF(F360="","VNESI CENO NA ENOTO!","")</f>
        <v>VNESI CENO NA ENOTO!</v>
      </c>
    </row>
    <row r="361" spans="1:9">
      <c r="A361" s="24"/>
      <c r="B361" s="25"/>
      <c r="C361" s="20"/>
      <c r="D361" s="37"/>
      <c r="E361" s="38"/>
      <c r="F361" s="72"/>
      <c r="G361" s="25"/>
    </row>
    <row r="362" spans="1:9">
      <c r="A362" s="24">
        <f>1+COUNT(A$2:A361)</f>
        <v>59</v>
      </c>
      <c r="B362" s="25"/>
      <c r="C362" s="20" t="s">
        <v>696</v>
      </c>
      <c r="D362" s="37"/>
      <c r="E362" s="38"/>
      <c r="F362" s="72"/>
      <c r="G362" s="25"/>
    </row>
    <row r="363" spans="1:9" ht="28.8">
      <c r="A363" s="24"/>
      <c r="B363" s="25"/>
      <c r="C363" s="20" t="s">
        <v>697</v>
      </c>
      <c r="D363" s="37"/>
      <c r="E363" s="38"/>
      <c r="F363" s="72"/>
      <c r="G363" s="25"/>
    </row>
    <row r="364" spans="1:9">
      <c r="A364" s="24"/>
      <c r="B364" s="25"/>
      <c r="C364" s="20"/>
      <c r="D364" s="37" t="s">
        <v>304</v>
      </c>
      <c r="E364" s="38">
        <v>2</v>
      </c>
      <c r="F364" s="222"/>
      <c r="G364" s="58">
        <f>E364*F364</f>
        <v>0</v>
      </c>
      <c r="H364" s="10"/>
      <c r="I364" s="11" t="str">
        <f>IF(F364="","VNESI CENO NA ENOTO!","")</f>
        <v>VNESI CENO NA ENOTO!</v>
      </c>
    </row>
    <row r="365" spans="1:9">
      <c r="A365" s="65"/>
      <c r="B365" s="64"/>
      <c r="C365" s="66"/>
      <c r="D365" s="67"/>
      <c r="E365" s="68"/>
      <c r="F365" s="64"/>
      <c r="G365" s="64"/>
    </row>
    <row r="366" spans="1:9">
      <c r="A366" s="24"/>
      <c r="B366" s="25"/>
      <c r="C366" s="20" t="s">
        <v>698</v>
      </c>
      <c r="D366" s="26"/>
      <c r="E366" s="27"/>
      <c r="F366" s="25"/>
      <c r="G366" s="25">
        <f>SUM(G4:G365)</f>
        <v>0</v>
      </c>
    </row>
    <row r="367" spans="1:9">
      <c r="A367" s="24"/>
      <c r="B367" s="25"/>
      <c r="C367" s="20"/>
      <c r="D367" s="26"/>
      <c r="E367" s="27"/>
      <c r="F367" s="25"/>
      <c r="G367" s="25"/>
    </row>
    <row r="368" spans="1:9" ht="57.6">
      <c r="A368" s="24">
        <f>1+COUNT(A$2:A367)</f>
        <v>60</v>
      </c>
      <c r="B368" s="25"/>
      <c r="C368" s="20" t="s">
        <v>699</v>
      </c>
      <c r="D368" s="26" t="s">
        <v>315</v>
      </c>
      <c r="E368" s="27">
        <v>6</v>
      </c>
      <c r="F368" s="69">
        <f>G366</f>
        <v>0</v>
      </c>
      <c r="G368" s="78">
        <f>F368*E368/100</f>
        <v>0</v>
      </c>
    </row>
    <row r="369" spans="1:7" ht="15" thickBot="1">
      <c r="A369" s="59"/>
      <c r="B369" s="60"/>
      <c r="C369" s="61"/>
      <c r="D369" s="62"/>
      <c r="E369" s="63"/>
      <c r="F369" s="61"/>
      <c r="G369" s="61"/>
    </row>
    <row r="370" spans="1:7">
      <c r="A370" s="24"/>
      <c r="B370" s="25"/>
      <c r="C370" s="20"/>
      <c r="D370" s="26"/>
      <c r="E370" s="27"/>
      <c r="F370" s="20"/>
      <c r="G370" s="20"/>
    </row>
    <row r="371" spans="1:7" ht="15.6">
      <c r="A371" s="24"/>
      <c r="B371" s="25"/>
      <c r="C371" s="20" t="str">
        <f>C1</f>
        <v>NOTRANJI VODOVOD</v>
      </c>
      <c r="D371" s="26"/>
      <c r="E371" s="27"/>
      <c r="F371" s="20"/>
      <c r="G371" s="79">
        <f>SUM(G366:G370)</f>
        <v>0</v>
      </c>
    </row>
  </sheetData>
  <sheetProtection password="CA19" sheet="1" objects="1" scenarios="1" selectLockedCells="1"/>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9"/>
  <sheetViews>
    <sheetView topLeftCell="A895" workbookViewId="0">
      <selection activeCell="F17" sqref="F17"/>
    </sheetView>
  </sheetViews>
  <sheetFormatPr defaultRowHeight="14.4"/>
  <cols>
    <col min="1" max="2" width="5.6640625" customWidth="1"/>
    <col min="3" max="3" width="50.5546875" customWidth="1"/>
    <col min="4" max="5" width="8.6640625" customWidth="1"/>
    <col min="6" max="6" width="10.6640625" customWidth="1"/>
    <col min="7" max="7" width="14.6640625" customWidth="1"/>
    <col min="8" max="8" width="3.44140625" customWidth="1"/>
  </cols>
  <sheetData>
    <row r="1" spans="1:7" ht="23.4">
      <c r="A1" s="246" t="s">
        <v>700</v>
      </c>
      <c r="B1" s="247"/>
      <c r="C1" s="248" t="s">
        <v>701</v>
      </c>
      <c r="D1" s="80"/>
      <c r="E1" s="81"/>
      <c r="F1" s="25"/>
      <c r="G1" s="25"/>
    </row>
    <row r="2" spans="1:7" ht="18.75" customHeight="1">
      <c r="A2" s="249"/>
      <c r="B2" s="247"/>
      <c r="C2" s="250"/>
      <c r="D2" s="14"/>
      <c r="E2" s="251"/>
      <c r="F2" s="25"/>
      <c r="G2" s="25"/>
    </row>
    <row r="3" spans="1:7" ht="18.75" customHeight="1">
      <c r="A3" s="252" t="s">
        <v>702</v>
      </c>
      <c r="B3" s="253"/>
      <c r="C3" s="254" t="s">
        <v>703</v>
      </c>
      <c r="D3" s="14"/>
      <c r="E3" s="251"/>
      <c r="F3" s="25"/>
      <c r="G3" s="255">
        <f>G269</f>
        <v>0</v>
      </c>
    </row>
    <row r="4" spans="1:7" ht="18.75" customHeight="1">
      <c r="A4" s="252" t="s">
        <v>704</v>
      </c>
      <c r="B4" s="253"/>
      <c r="C4" s="254" t="s">
        <v>705</v>
      </c>
      <c r="D4" s="14"/>
      <c r="E4" s="251"/>
      <c r="F4" s="25"/>
      <c r="G4" s="255">
        <f>G366</f>
        <v>0</v>
      </c>
    </row>
    <row r="5" spans="1:7" ht="18.75" customHeight="1">
      <c r="A5" s="252" t="s">
        <v>706</v>
      </c>
      <c r="B5" s="253"/>
      <c r="C5" s="254" t="s">
        <v>707</v>
      </c>
      <c r="D5" s="14"/>
      <c r="E5" s="251"/>
      <c r="F5" s="25"/>
      <c r="G5" s="255">
        <f>G550</f>
        <v>0</v>
      </c>
    </row>
    <row r="6" spans="1:7" ht="18.75" customHeight="1">
      <c r="A6" s="252" t="s">
        <v>708</v>
      </c>
      <c r="B6" s="253"/>
      <c r="C6" s="254" t="s">
        <v>709</v>
      </c>
      <c r="D6" s="14"/>
      <c r="E6" s="251"/>
      <c r="F6" s="25"/>
      <c r="G6" s="255">
        <f>G695</f>
        <v>0</v>
      </c>
    </row>
    <row r="7" spans="1:7" ht="18.75" customHeight="1" thickBot="1">
      <c r="A7" s="256" t="s">
        <v>710</v>
      </c>
      <c r="B7" s="257"/>
      <c r="C7" s="258" t="s">
        <v>711</v>
      </c>
      <c r="D7" s="259"/>
      <c r="E7" s="260"/>
      <c r="F7" s="60"/>
      <c r="G7" s="261">
        <f>G789</f>
        <v>0</v>
      </c>
    </row>
    <row r="8" spans="1:7" ht="18.75" customHeight="1">
      <c r="A8" s="249"/>
      <c r="B8" s="247"/>
      <c r="C8" s="254" t="s">
        <v>712</v>
      </c>
      <c r="D8" s="14"/>
      <c r="E8" s="251"/>
      <c r="F8" s="25"/>
      <c r="G8" s="262">
        <f>SUM(G3:G6)</f>
        <v>0</v>
      </c>
    </row>
    <row r="9" spans="1:7" ht="18.75" customHeight="1">
      <c r="A9" s="249"/>
      <c r="B9" s="247"/>
      <c r="C9" s="250"/>
      <c r="D9" s="14"/>
      <c r="E9" s="251"/>
      <c r="F9" s="25"/>
      <c r="G9" s="25"/>
    </row>
    <row r="10" spans="1:7" ht="15" customHeight="1">
      <c r="A10" s="249"/>
      <c r="B10" s="247"/>
      <c r="C10" s="250"/>
      <c r="D10" s="14"/>
      <c r="E10" s="251"/>
      <c r="F10" s="25"/>
      <c r="G10" s="25"/>
    </row>
    <row r="11" spans="1:7" ht="21">
      <c r="A11" s="263" t="s">
        <v>702</v>
      </c>
      <c r="B11" s="264"/>
      <c r="C11" s="265" t="s">
        <v>703</v>
      </c>
      <c r="D11" s="266"/>
      <c r="E11" s="267"/>
      <c r="F11" s="25"/>
      <c r="G11" s="25"/>
    </row>
    <row r="12" spans="1:7">
      <c r="A12" s="24"/>
      <c r="B12" s="25"/>
      <c r="C12" s="20"/>
      <c r="D12" s="37"/>
      <c r="E12" s="38"/>
      <c r="F12" s="82"/>
      <c r="G12" s="82"/>
    </row>
    <row r="13" spans="1:7">
      <c r="A13" s="28" t="s">
        <v>294</v>
      </c>
      <c r="B13" s="29"/>
      <c r="C13" s="30" t="s">
        <v>55</v>
      </c>
      <c r="D13" s="83" t="s">
        <v>295</v>
      </c>
      <c r="E13" s="84" t="s">
        <v>56</v>
      </c>
      <c r="F13" s="268" t="s">
        <v>57</v>
      </c>
      <c r="G13" s="268" t="s">
        <v>58</v>
      </c>
    </row>
    <row r="14" spans="1:7">
      <c r="A14" s="24"/>
      <c r="B14" s="25"/>
      <c r="C14" s="20"/>
      <c r="D14" s="37"/>
      <c r="E14" s="38"/>
      <c r="F14" s="269"/>
      <c r="G14" s="269"/>
    </row>
    <row r="15" spans="1:7">
      <c r="A15" s="24">
        <f>1+COUNT(A$3:A14)</f>
        <v>1</v>
      </c>
      <c r="B15" s="270"/>
      <c r="C15" s="271" t="s">
        <v>713</v>
      </c>
      <c r="D15" s="272"/>
      <c r="E15" s="273"/>
      <c r="F15" s="274"/>
      <c r="G15" s="275" t="str">
        <f>IF(E15&lt;&gt;0,E15*F15," ")</f>
        <v xml:space="preserve"> </v>
      </c>
    </row>
    <row r="16" spans="1:7" ht="82.8">
      <c r="A16" s="271"/>
      <c r="B16" s="270"/>
      <c r="C16" s="276" t="s">
        <v>714</v>
      </c>
      <c r="D16" s="272"/>
      <c r="E16" s="273"/>
      <c r="F16" s="274"/>
      <c r="G16" s="275"/>
    </row>
    <row r="17" spans="1:9">
      <c r="A17" s="270"/>
      <c r="B17" s="270"/>
      <c r="C17" s="271"/>
      <c r="D17" s="272" t="s">
        <v>528</v>
      </c>
      <c r="E17" s="277">
        <v>1</v>
      </c>
      <c r="F17" s="331"/>
      <c r="G17" s="274">
        <f>IF(E17&lt;&gt;0,E17*F17," ")</f>
        <v>0</v>
      </c>
      <c r="I17" s="11" t="str">
        <f>IF(F17="","VNESI CENO NA ENOTO!","")</f>
        <v>VNESI CENO NA ENOTO!</v>
      </c>
    </row>
    <row r="18" spans="1:9">
      <c r="A18" s="24"/>
      <c r="B18" s="25"/>
      <c r="C18" s="20"/>
      <c r="D18" s="37"/>
      <c r="E18" s="278"/>
      <c r="F18" s="82"/>
      <c r="G18" s="82"/>
    </row>
    <row r="19" spans="1:9">
      <c r="A19" s="24">
        <f>1+COUNT(A$3:A17)</f>
        <v>2</v>
      </c>
      <c r="B19" s="270"/>
      <c r="C19" s="271" t="s">
        <v>715</v>
      </c>
      <c r="D19" s="272"/>
      <c r="E19" s="277"/>
      <c r="F19" s="274"/>
      <c r="G19" s="275" t="str">
        <f>IF(E19&lt;&gt;0,E19*F19," ")</f>
        <v xml:space="preserve"> </v>
      </c>
    </row>
    <row r="20" spans="1:9" ht="27.6">
      <c r="A20" s="24"/>
      <c r="B20" s="270"/>
      <c r="C20" s="276" t="s">
        <v>716</v>
      </c>
      <c r="D20" s="272"/>
      <c r="E20" s="277"/>
      <c r="F20" s="274"/>
      <c r="G20" s="275"/>
    </row>
    <row r="21" spans="1:9">
      <c r="A21" s="270"/>
      <c r="B21" s="270"/>
      <c r="C21" s="271"/>
      <c r="D21" s="272" t="s">
        <v>322</v>
      </c>
      <c r="E21" s="277">
        <v>12</v>
      </c>
      <c r="F21" s="331"/>
      <c r="G21" s="274">
        <f>IF(E21&lt;&gt;0,E21*F21," ")</f>
        <v>0</v>
      </c>
      <c r="I21" s="11" t="str">
        <f>IF(F21="","VNESI CENO NA ENOTO!","")</f>
        <v>VNESI CENO NA ENOTO!</v>
      </c>
    </row>
    <row r="22" spans="1:9">
      <c r="A22" s="24"/>
      <c r="B22" s="25"/>
      <c r="C22" s="20"/>
      <c r="D22" s="37"/>
      <c r="E22" s="278"/>
      <c r="F22" s="82"/>
      <c r="G22" s="82" t="str">
        <f t="shared" ref="G22:G53" si="0">IF(E22&lt;&gt;0,E22*F22," ")</f>
        <v xml:space="preserve"> </v>
      </c>
    </row>
    <row r="23" spans="1:9">
      <c r="A23" s="24">
        <f>1+COUNT(A$2:A22)</f>
        <v>3</v>
      </c>
      <c r="B23" s="25"/>
      <c r="C23" s="20" t="s">
        <v>717</v>
      </c>
      <c r="D23" s="37"/>
      <c r="E23" s="38"/>
      <c r="F23" s="82"/>
      <c r="G23" s="82" t="str">
        <f t="shared" si="0"/>
        <v xml:space="preserve"> </v>
      </c>
    </row>
    <row r="24" spans="1:9" ht="86.4">
      <c r="A24" s="24"/>
      <c r="B24" s="25"/>
      <c r="C24" s="20" t="s">
        <v>718</v>
      </c>
      <c r="D24" s="37"/>
      <c r="E24" s="38"/>
      <c r="F24" s="82"/>
      <c r="G24" s="82" t="str">
        <f t="shared" si="0"/>
        <v xml:space="preserve"> </v>
      </c>
    </row>
    <row r="25" spans="1:9" ht="72">
      <c r="A25" s="24"/>
      <c r="B25" s="25"/>
      <c r="C25" s="20" t="s">
        <v>719</v>
      </c>
      <c r="D25" s="37"/>
      <c r="E25" s="38"/>
      <c r="F25" s="82"/>
      <c r="G25" s="82" t="str">
        <f t="shared" si="0"/>
        <v xml:space="preserve"> </v>
      </c>
    </row>
    <row r="26" spans="1:9">
      <c r="A26" s="24"/>
      <c r="B26" s="25"/>
      <c r="C26" s="85" t="s">
        <v>720</v>
      </c>
      <c r="D26" s="37"/>
      <c r="E26" s="38"/>
      <c r="F26" s="82"/>
      <c r="G26" s="82" t="str">
        <f>IF(E26&lt;&gt;0,E26*F26," ")</f>
        <v xml:space="preserve"> </v>
      </c>
    </row>
    <row r="27" spans="1:9">
      <c r="A27" s="24"/>
      <c r="B27" s="25" t="s">
        <v>499</v>
      </c>
      <c r="C27" s="20" t="s">
        <v>721</v>
      </c>
      <c r="D27" s="37"/>
      <c r="E27" s="38"/>
      <c r="F27" s="82"/>
      <c r="G27" s="82" t="str">
        <f t="shared" si="0"/>
        <v xml:space="preserve"> </v>
      </c>
    </row>
    <row r="28" spans="1:9">
      <c r="A28" s="24"/>
      <c r="B28" s="25" t="s">
        <v>501</v>
      </c>
      <c r="C28" s="20"/>
      <c r="D28" s="37"/>
      <c r="E28" s="38"/>
      <c r="F28" s="82"/>
      <c r="G28" s="82" t="str">
        <f t="shared" si="0"/>
        <v xml:space="preserve"> </v>
      </c>
    </row>
    <row r="29" spans="1:9" ht="43.2">
      <c r="A29" s="24"/>
      <c r="B29" s="25"/>
      <c r="C29" s="20" t="s">
        <v>722</v>
      </c>
      <c r="D29" s="37"/>
      <c r="E29" s="38"/>
      <c r="F29" s="82"/>
      <c r="G29" s="82" t="str">
        <f t="shared" si="0"/>
        <v xml:space="preserve"> </v>
      </c>
    </row>
    <row r="30" spans="1:9" ht="72">
      <c r="A30" s="24"/>
      <c r="B30" s="25"/>
      <c r="C30" s="20" t="s">
        <v>723</v>
      </c>
      <c r="D30" s="37"/>
      <c r="E30" s="38"/>
      <c r="F30" s="82"/>
      <c r="G30" s="82" t="str">
        <f t="shared" si="0"/>
        <v xml:space="preserve"> </v>
      </c>
    </row>
    <row r="31" spans="1:9">
      <c r="A31" s="24"/>
      <c r="B31" s="25"/>
      <c r="C31" s="20" t="s">
        <v>537</v>
      </c>
      <c r="D31" s="37" t="s">
        <v>528</v>
      </c>
      <c r="E31" s="38">
        <v>1</v>
      </c>
      <c r="F31" s="332"/>
      <c r="G31" s="82">
        <f t="shared" si="0"/>
        <v>0</v>
      </c>
      <c r="I31" s="11" t="str">
        <f>IF(F31="","VNESI CENO NA ENOTO!","")</f>
        <v>VNESI CENO NA ENOTO!</v>
      </c>
    </row>
    <row r="32" spans="1:9">
      <c r="A32" s="24"/>
      <c r="B32" s="25"/>
      <c r="C32" s="20"/>
      <c r="D32" s="37"/>
      <c r="E32" s="38"/>
      <c r="F32" s="82"/>
      <c r="G32" s="82" t="str">
        <f t="shared" si="0"/>
        <v xml:space="preserve"> </v>
      </c>
    </row>
    <row r="33" spans="1:9">
      <c r="A33" s="24">
        <f>1+COUNT(A$3:A32)</f>
        <v>4</v>
      </c>
      <c r="B33" s="25"/>
      <c r="C33" s="20" t="s">
        <v>724</v>
      </c>
      <c r="D33" s="37"/>
      <c r="E33" s="38"/>
      <c r="F33" s="82"/>
      <c r="G33" s="82" t="str">
        <f t="shared" si="0"/>
        <v xml:space="preserve"> </v>
      </c>
    </row>
    <row r="34" spans="1:9" ht="43.2">
      <c r="A34" s="24"/>
      <c r="B34" s="25"/>
      <c r="C34" s="20" t="s">
        <v>725</v>
      </c>
      <c r="D34" s="37"/>
      <c r="E34" s="38"/>
      <c r="F34" s="82"/>
      <c r="G34" s="82" t="str">
        <f t="shared" si="0"/>
        <v xml:space="preserve"> </v>
      </c>
    </row>
    <row r="35" spans="1:9">
      <c r="A35" s="24"/>
      <c r="B35" s="25" t="s">
        <v>499</v>
      </c>
      <c r="C35" s="20"/>
      <c r="D35" s="37"/>
      <c r="E35" s="38"/>
      <c r="F35" s="82"/>
      <c r="G35" s="82" t="str">
        <f t="shared" si="0"/>
        <v xml:space="preserve"> </v>
      </c>
    </row>
    <row r="36" spans="1:9">
      <c r="A36" s="24"/>
      <c r="B36" s="25"/>
      <c r="C36" s="279" t="s">
        <v>726</v>
      </c>
      <c r="D36" s="37"/>
      <c r="E36" s="38"/>
      <c r="F36" s="82"/>
      <c r="G36" s="82" t="str">
        <f>IF(E36&lt;&gt;0,E36*F36," ")</f>
        <v xml:space="preserve"> </v>
      </c>
    </row>
    <row r="37" spans="1:9">
      <c r="A37" s="24"/>
      <c r="B37" s="25"/>
      <c r="C37" s="279" t="s">
        <v>727</v>
      </c>
      <c r="D37" s="37"/>
      <c r="E37" s="38"/>
      <c r="F37" s="82"/>
      <c r="G37" s="82" t="str">
        <f>IF(E37&lt;&gt;0,E37*F37," ")</f>
        <v xml:space="preserve"> </v>
      </c>
    </row>
    <row r="38" spans="1:9">
      <c r="A38" s="24"/>
      <c r="B38" s="25"/>
      <c r="C38" s="279" t="s">
        <v>728</v>
      </c>
      <c r="D38" s="37"/>
      <c r="E38" s="38"/>
      <c r="F38" s="82"/>
      <c r="G38" s="82" t="str">
        <f>IF(E38&lt;&gt;0,E38*F38," ")</f>
        <v xml:space="preserve"> </v>
      </c>
    </row>
    <row r="39" spans="1:9">
      <c r="A39" s="24"/>
      <c r="B39" s="25"/>
      <c r="C39" s="20" t="s">
        <v>537</v>
      </c>
      <c r="D39" s="37" t="s">
        <v>304</v>
      </c>
      <c r="E39" s="38">
        <v>1</v>
      </c>
      <c r="F39" s="332"/>
      <c r="G39" s="82">
        <f>IF(E39&lt;&gt;0,E39*F39," ")</f>
        <v>0</v>
      </c>
      <c r="I39" s="11" t="str">
        <f>IF(F39="","VNESI CENO NA ENOTO!","")</f>
        <v>VNESI CENO NA ENOTO!</v>
      </c>
    </row>
    <row r="40" spans="1:9">
      <c r="A40" s="24"/>
      <c r="B40" s="25"/>
      <c r="C40" s="20"/>
      <c r="D40" s="37"/>
      <c r="E40" s="38"/>
      <c r="F40" s="82"/>
      <c r="G40" s="82" t="str">
        <f t="shared" si="0"/>
        <v xml:space="preserve"> </v>
      </c>
    </row>
    <row r="41" spans="1:9">
      <c r="A41" s="24">
        <f>1+COUNT(A$3:A40)</f>
        <v>5</v>
      </c>
      <c r="B41" s="25"/>
      <c r="C41" s="20" t="s">
        <v>729</v>
      </c>
      <c r="D41" s="37"/>
      <c r="E41" s="38"/>
      <c r="F41" s="82"/>
      <c r="G41" s="82" t="str">
        <f t="shared" si="0"/>
        <v xml:space="preserve"> </v>
      </c>
    </row>
    <row r="42" spans="1:9" ht="28.8">
      <c r="A42" s="24"/>
      <c r="B42" s="25"/>
      <c r="C42" s="20" t="s">
        <v>730</v>
      </c>
      <c r="D42" s="37"/>
      <c r="E42" s="38"/>
      <c r="F42" s="82"/>
      <c r="G42" s="82" t="str">
        <f t="shared" si="0"/>
        <v xml:space="preserve"> </v>
      </c>
    </row>
    <row r="43" spans="1:9">
      <c r="A43" s="24"/>
      <c r="B43" s="25" t="s">
        <v>499</v>
      </c>
      <c r="C43" s="20"/>
      <c r="D43" s="37"/>
      <c r="E43" s="38"/>
      <c r="F43" s="82"/>
      <c r="G43" s="82" t="str">
        <f t="shared" si="0"/>
        <v xml:space="preserve"> </v>
      </c>
    </row>
    <row r="44" spans="1:9">
      <c r="A44" s="24"/>
      <c r="B44" s="25" t="s">
        <v>501</v>
      </c>
      <c r="C44" s="20"/>
      <c r="D44" s="37"/>
      <c r="E44" s="38"/>
      <c r="F44" s="82"/>
      <c r="G44" s="82" t="str">
        <f t="shared" si="0"/>
        <v xml:space="preserve"> </v>
      </c>
    </row>
    <row r="45" spans="1:9">
      <c r="A45" s="24"/>
      <c r="B45" s="25"/>
      <c r="C45" s="279" t="s">
        <v>731</v>
      </c>
      <c r="D45" s="37"/>
      <c r="E45" s="38"/>
      <c r="F45" s="82"/>
      <c r="G45" s="82" t="str">
        <f t="shared" si="0"/>
        <v xml:space="preserve"> </v>
      </c>
    </row>
    <row r="46" spans="1:9">
      <c r="A46" s="24"/>
      <c r="B46" s="25"/>
      <c r="C46" s="279" t="s">
        <v>732</v>
      </c>
      <c r="D46" s="37"/>
      <c r="E46" s="38"/>
      <c r="F46" s="82"/>
      <c r="G46" s="82" t="str">
        <f t="shared" si="0"/>
        <v xml:space="preserve"> </v>
      </c>
    </row>
    <row r="47" spans="1:9">
      <c r="A47" s="24"/>
      <c r="B47" s="25"/>
      <c r="C47" s="20" t="s">
        <v>537</v>
      </c>
      <c r="D47" s="37" t="s">
        <v>304</v>
      </c>
      <c r="E47" s="38">
        <v>1</v>
      </c>
      <c r="F47" s="332"/>
      <c r="G47" s="82">
        <f t="shared" si="0"/>
        <v>0</v>
      </c>
      <c r="I47" s="11" t="str">
        <f>IF(F47="","VNESI CENO NA ENOTO!","")</f>
        <v>VNESI CENO NA ENOTO!</v>
      </c>
    </row>
    <row r="48" spans="1:9" ht="28.8">
      <c r="A48" s="24"/>
      <c r="B48" s="25" t="s">
        <v>529</v>
      </c>
      <c r="C48" s="20" t="s">
        <v>733</v>
      </c>
      <c r="D48" s="37"/>
      <c r="E48" s="38"/>
      <c r="F48" s="82"/>
      <c r="G48" s="82"/>
    </row>
    <row r="49" spans="1:9">
      <c r="A49" s="24"/>
      <c r="B49" s="25"/>
      <c r="C49" s="20"/>
      <c r="D49" s="37"/>
      <c r="E49" s="38"/>
      <c r="F49" s="82"/>
      <c r="G49" s="82" t="str">
        <f t="shared" si="0"/>
        <v xml:space="preserve"> </v>
      </c>
    </row>
    <row r="50" spans="1:9">
      <c r="A50" s="24">
        <f>1+COUNT(A$3:A49)</f>
        <v>6</v>
      </c>
      <c r="B50" s="25"/>
      <c r="C50" s="20" t="s">
        <v>734</v>
      </c>
      <c r="D50" s="37"/>
      <c r="E50" s="38"/>
      <c r="F50" s="82"/>
      <c r="G50" s="82" t="str">
        <f t="shared" si="0"/>
        <v xml:space="preserve"> </v>
      </c>
    </row>
    <row r="51" spans="1:9" ht="28.8">
      <c r="A51" s="24"/>
      <c r="B51" s="25"/>
      <c r="C51" s="20" t="s">
        <v>735</v>
      </c>
      <c r="D51" s="37"/>
      <c r="E51" s="38"/>
      <c r="F51" s="82"/>
      <c r="G51" s="82" t="str">
        <f t="shared" si="0"/>
        <v xml:space="preserve"> </v>
      </c>
    </row>
    <row r="52" spans="1:9">
      <c r="A52" s="24"/>
      <c r="B52" s="25" t="s">
        <v>499</v>
      </c>
      <c r="C52" s="20"/>
      <c r="D52" s="37"/>
      <c r="E52" s="38"/>
      <c r="F52" s="82"/>
      <c r="G52" s="82" t="str">
        <f t="shared" si="0"/>
        <v xml:space="preserve"> </v>
      </c>
    </row>
    <row r="53" spans="1:9">
      <c r="A53" s="24"/>
      <c r="B53" s="25" t="s">
        <v>501</v>
      </c>
      <c r="C53" s="20"/>
      <c r="D53" s="37"/>
      <c r="E53" s="38"/>
      <c r="F53" s="82"/>
      <c r="G53" s="82" t="str">
        <f t="shared" si="0"/>
        <v xml:space="preserve"> </v>
      </c>
    </row>
    <row r="54" spans="1:9">
      <c r="A54" s="24"/>
      <c r="B54" s="25"/>
      <c r="C54" s="20"/>
      <c r="D54" s="37"/>
      <c r="E54" s="38"/>
      <c r="F54" s="82"/>
      <c r="G54" s="82"/>
    </row>
    <row r="55" spans="1:9">
      <c r="A55" s="24"/>
      <c r="B55" s="25"/>
      <c r="C55" s="279" t="s">
        <v>736</v>
      </c>
      <c r="D55" s="37"/>
      <c r="E55" s="38"/>
      <c r="F55" s="82"/>
      <c r="G55" s="82" t="str">
        <f>IF(E55&lt;&gt;0,E55*F55," ")</f>
        <v xml:space="preserve"> </v>
      </c>
    </row>
    <row r="56" spans="1:9">
      <c r="A56" s="24"/>
      <c r="B56" s="25"/>
      <c r="C56" s="279" t="s">
        <v>737</v>
      </c>
      <c r="D56" s="37"/>
      <c r="E56" s="38"/>
      <c r="F56" s="82"/>
      <c r="G56" s="82" t="str">
        <f>IF(E56&lt;&gt;0,E56*F56," ")</f>
        <v xml:space="preserve"> </v>
      </c>
    </row>
    <row r="57" spans="1:9">
      <c r="A57" s="24"/>
      <c r="B57" s="25"/>
      <c r="C57" s="279" t="s">
        <v>738</v>
      </c>
      <c r="D57" s="37"/>
      <c r="E57" s="38"/>
      <c r="F57" s="82"/>
      <c r="G57" s="82"/>
    </row>
    <row r="58" spans="1:9">
      <c r="A58" s="24"/>
      <c r="B58" s="25"/>
      <c r="C58" s="20" t="s">
        <v>537</v>
      </c>
      <c r="D58" s="37" t="s">
        <v>304</v>
      </c>
      <c r="E58" s="38">
        <v>2</v>
      </c>
      <c r="F58" s="332"/>
      <c r="G58" s="82">
        <f>IF(E58&lt;&gt;0,E58*F58," ")</f>
        <v>0</v>
      </c>
      <c r="I58" s="11" t="str">
        <f>IF(F58="","VNESI CENO NA ENOTO!","")</f>
        <v>VNESI CENO NA ENOTO!</v>
      </c>
    </row>
    <row r="59" spans="1:9">
      <c r="A59" s="24"/>
      <c r="B59" s="25"/>
      <c r="C59" s="20"/>
      <c r="D59" s="37"/>
      <c r="E59" s="38"/>
      <c r="F59" s="82"/>
      <c r="G59" s="82" t="str">
        <f>IF(E59&lt;&gt;0,E59*F59," ")</f>
        <v xml:space="preserve"> </v>
      </c>
    </row>
    <row r="60" spans="1:9">
      <c r="A60" s="24">
        <f>1+COUNT(A$3:A59)</f>
        <v>7</v>
      </c>
      <c r="B60" s="25"/>
      <c r="C60" s="20" t="s">
        <v>739</v>
      </c>
      <c r="D60" s="37"/>
      <c r="E60" s="38"/>
      <c r="F60" s="82"/>
      <c r="G60" s="82" t="str">
        <f>IF(E60&lt;&gt;0,E60*F60," ")</f>
        <v xml:space="preserve"> </v>
      </c>
    </row>
    <row r="61" spans="1:9" ht="72">
      <c r="A61" s="24"/>
      <c r="B61" s="25"/>
      <c r="C61" s="20" t="s">
        <v>740</v>
      </c>
      <c r="D61" s="37"/>
      <c r="E61" s="38"/>
      <c r="F61" s="82"/>
      <c r="G61" s="82" t="str">
        <f>IF(E61&lt;&gt;0,E61*F61," ")</f>
        <v xml:space="preserve"> </v>
      </c>
    </row>
    <row r="62" spans="1:9">
      <c r="A62" s="24"/>
      <c r="B62" s="25" t="s">
        <v>499</v>
      </c>
      <c r="C62" s="279" t="s">
        <v>639</v>
      </c>
      <c r="D62" s="37"/>
      <c r="E62" s="38"/>
      <c r="F62" s="82"/>
      <c r="G62" s="82" t="str">
        <f>IF(E62&lt;&gt;0,E62*F62," ")</f>
        <v xml:space="preserve"> </v>
      </c>
    </row>
    <row r="63" spans="1:9">
      <c r="A63" s="24"/>
      <c r="B63" s="25"/>
      <c r="C63" s="279"/>
      <c r="D63" s="37"/>
      <c r="E63" s="38"/>
      <c r="F63" s="82"/>
      <c r="G63" s="82"/>
    </row>
    <row r="64" spans="1:9">
      <c r="A64" s="24"/>
      <c r="B64" s="25" t="s">
        <v>501</v>
      </c>
      <c r="C64" s="279" t="s">
        <v>741</v>
      </c>
      <c r="D64" s="37"/>
      <c r="E64" s="38"/>
      <c r="F64" s="82"/>
      <c r="G64" s="82" t="str">
        <f t="shared" ref="G64:G69" si="1">IF(E64&lt;&gt;0,E64*F64," ")</f>
        <v xml:space="preserve"> </v>
      </c>
    </row>
    <row r="65" spans="1:9">
      <c r="A65" s="24"/>
      <c r="B65" s="25"/>
      <c r="C65" s="279" t="s">
        <v>742</v>
      </c>
      <c r="D65" s="37"/>
      <c r="E65" s="38"/>
      <c r="F65" s="82"/>
      <c r="G65" s="82" t="str">
        <f t="shared" si="1"/>
        <v xml:space="preserve"> </v>
      </c>
    </row>
    <row r="66" spans="1:9">
      <c r="A66" s="24"/>
      <c r="B66" s="25"/>
      <c r="C66" s="279" t="s">
        <v>743</v>
      </c>
      <c r="D66" s="37"/>
      <c r="E66" s="38"/>
      <c r="F66" s="82"/>
      <c r="G66" s="82" t="str">
        <f t="shared" si="1"/>
        <v xml:space="preserve"> </v>
      </c>
    </row>
    <row r="67" spans="1:9">
      <c r="A67" s="24"/>
      <c r="B67" s="25"/>
      <c r="C67" s="279" t="s">
        <v>744</v>
      </c>
      <c r="D67" s="37"/>
      <c r="E67" s="38"/>
      <c r="F67" s="82"/>
      <c r="G67" s="82" t="str">
        <f t="shared" si="1"/>
        <v xml:space="preserve"> </v>
      </c>
    </row>
    <row r="68" spans="1:9">
      <c r="A68" s="24"/>
      <c r="B68" s="25"/>
      <c r="C68" s="279" t="s">
        <v>745</v>
      </c>
      <c r="D68" s="37"/>
      <c r="E68" s="38"/>
      <c r="F68" s="82"/>
      <c r="G68" s="82" t="str">
        <f t="shared" si="1"/>
        <v xml:space="preserve"> </v>
      </c>
    </row>
    <row r="69" spans="1:9">
      <c r="A69" s="24"/>
      <c r="B69" s="25"/>
      <c r="C69" s="20" t="s">
        <v>537</v>
      </c>
      <c r="D69" s="37" t="s">
        <v>304</v>
      </c>
      <c r="E69" s="38">
        <v>1</v>
      </c>
      <c r="F69" s="332"/>
      <c r="G69" s="82">
        <f t="shared" si="1"/>
        <v>0</v>
      </c>
      <c r="I69" s="11" t="str">
        <f>IF(F69="","VNESI CENO NA ENOTO!","")</f>
        <v>VNESI CENO NA ENOTO!</v>
      </c>
    </row>
    <row r="70" spans="1:9">
      <c r="A70" s="24"/>
      <c r="B70" s="25"/>
      <c r="C70" s="279"/>
      <c r="D70" s="37"/>
      <c r="E70" s="38"/>
      <c r="F70" s="82"/>
      <c r="G70" s="82"/>
    </row>
    <row r="71" spans="1:9">
      <c r="A71" s="24"/>
      <c r="B71" s="25" t="s">
        <v>501</v>
      </c>
      <c r="C71" s="279" t="s">
        <v>746</v>
      </c>
      <c r="D71" s="37"/>
      <c r="E71" s="38"/>
      <c r="F71" s="82"/>
      <c r="G71" s="82" t="str">
        <f t="shared" ref="G71:G96" si="2">IF(E71&lt;&gt;0,E71*F71," ")</f>
        <v xml:space="preserve"> </v>
      </c>
    </row>
    <row r="72" spans="1:9">
      <c r="A72" s="24"/>
      <c r="B72" s="25"/>
      <c r="C72" s="279" t="s">
        <v>747</v>
      </c>
      <c r="D72" s="37"/>
      <c r="E72" s="38"/>
      <c r="F72" s="82"/>
      <c r="G72" s="82" t="str">
        <f t="shared" si="2"/>
        <v xml:space="preserve"> </v>
      </c>
    </row>
    <row r="73" spans="1:9">
      <c r="A73" s="24"/>
      <c r="B73" s="25"/>
      <c r="C73" s="279" t="s">
        <v>748</v>
      </c>
      <c r="D73" s="37"/>
      <c r="E73" s="38"/>
      <c r="F73" s="82"/>
      <c r="G73" s="82" t="str">
        <f t="shared" si="2"/>
        <v xml:space="preserve"> </v>
      </c>
    </row>
    <row r="74" spans="1:9">
      <c r="A74" s="24"/>
      <c r="B74" s="25"/>
      <c r="C74" s="279" t="s">
        <v>749</v>
      </c>
      <c r="D74" s="37"/>
      <c r="E74" s="38"/>
      <c r="F74" s="82"/>
      <c r="G74" s="82" t="str">
        <f t="shared" si="2"/>
        <v xml:space="preserve"> </v>
      </c>
    </row>
    <row r="75" spans="1:9">
      <c r="A75" s="24"/>
      <c r="B75" s="25"/>
      <c r="C75" s="279" t="s">
        <v>745</v>
      </c>
      <c r="D75" s="37"/>
      <c r="E75" s="38"/>
      <c r="F75" s="82"/>
      <c r="G75" s="82" t="str">
        <f t="shared" si="2"/>
        <v xml:space="preserve"> </v>
      </c>
    </row>
    <row r="76" spans="1:9">
      <c r="A76" s="24"/>
      <c r="B76" s="25"/>
      <c r="C76" s="20" t="s">
        <v>537</v>
      </c>
      <c r="D76" s="37" t="s">
        <v>304</v>
      </c>
      <c r="E76" s="38">
        <v>1</v>
      </c>
      <c r="F76" s="332"/>
      <c r="G76" s="82">
        <f t="shared" si="2"/>
        <v>0</v>
      </c>
      <c r="I76" s="11" t="str">
        <f>IF(F76="","VNESI CENO NA ENOTO!","")</f>
        <v>VNESI CENO NA ENOTO!</v>
      </c>
    </row>
    <row r="77" spans="1:9">
      <c r="A77" s="24"/>
      <c r="B77" s="25"/>
      <c r="C77" s="20"/>
      <c r="D77" s="37"/>
      <c r="E77" s="38"/>
      <c r="F77" s="82"/>
      <c r="G77" s="82" t="str">
        <f t="shared" si="2"/>
        <v xml:space="preserve"> </v>
      </c>
    </row>
    <row r="78" spans="1:9">
      <c r="A78" s="24">
        <f>1+COUNT(A$3:A77)</f>
        <v>8</v>
      </c>
      <c r="B78" s="25"/>
      <c r="C78" s="20" t="s">
        <v>750</v>
      </c>
      <c r="D78" s="37"/>
      <c r="E78" s="38"/>
      <c r="F78" s="82"/>
      <c r="G78" s="82" t="str">
        <f t="shared" si="2"/>
        <v xml:space="preserve"> </v>
      </c>
    </row>
    <row r="79" spans="1:9" ht="57.6">
      <c r="A79" s="24"/>
      <c r="B79" s="25"/>
      <c r="C79" s="20" t="s">
        <v>751</v>
      </c>
      <c r="D79" s="37"/>
      <c r="E79" s="38"/>
      <c r="F79" s="82"/>
      <c r="G79" s="82" t="str">
        <f t="shared" si="2"/>
        <v xml:space="preserve"> </v>
      </c>
    </row>
    <row r="80" spans="1:9">
      <c r="A80" s="24"/>
      <c r="B80" s="25" t="s">
        <v>499</v>
      </c>
      <c r="C80" s="279" t="s">
        <v>639</v>
      </c>
      <c r="D80" s="37"/>
      <c r="E80" s="38"/>
      <c r="F80" s="82"/>
      <c r="G80" s="82" t="str">
        <f t="shared" si="2"/>
        <v xml:space="preserve"> </v>
      </c>
    </row>
    <row r="81" spans="1:9">
      <c r="A81" s="24"/>
      <c r="B81" s="25" t="s">
        <v>501</v>
      </c>
      <c r="C81" s="279" t="s">
        <v>752</v>
      </c>
      <c r="D81" s="37"/>
      <c r="E81" s="38"/>
      <c r="F81" s="82"/>
      <c r="G81" s="82" t="str">
        <f t="shared" si="2"/>
        <v xml:space="preserve"> </v>
      </c>
    </row>
    <row r="82" spans="1:9">
      <c r="A82" s="24"/>
      <c r="B82" s="25"/>
      <c r="C82" s="279" t="s">
        <v>753</v>
      </c>
      <c r="D82" s="37"/>
      <c r="E82" s="38"/>
      <c r="F82" s="82"/>
      <c r="G82" s="82" t="str">
        <f t="shared" si="2"/>
        <v xml:space="preserve"> </v>
      </c>
    </row>
    <row r="83" spans="1:9">
      <c r="A83" s="24"/>
      <c r="B83" s="25"/>
      <c r="C83" s="279" t="s">
        <v>743</v>
      </c>
      <c r="D83" s="37"/>
      <c r="E83" s="38"/>
      <c r="F83" s="82"/>
      <c r="G83" s="82" t="str">
        <f t="shared" si="2"/>
        <v xml:space="preserve"> </v>
      </c>
    </row>
    <row r="84" spans="1:9">
      <c r="A84" s="24"/>
      <c r="B84" s="25"/>
      <c r="C84" s="279" t="s">
        <v>754</v>
      </c>
      <c r="D84" s="37"/>
      <c r="E84" s="38"/>
      <c r="F84" s="82"/>
      <c r="G84" s="82" t="str">
        <f t="shared" si="2"/>
        <v xml:space="preserve"> </v>
      </c>
    </row>
    <row r="85" spans="1:9">
      <c r="A85" s="24"/>
      <c r="B85" s="25"/>
      <c r="C85" s="279" t="s">
        <v>755</v>
      </c>
      <c r="D85" s="37"/>
      <c r="E85" s="38"/>
      <c r="F85" s="82"/>
      <c r="G85" s="82" t="str">
        <f t="shared" si="2"/>
        <v xml:space="preserve"> </v>
      </c>
    </row>
    <row r="86" spans="1:9">
      <c r="A86" s="24"/>
      <c r="B86" s="25"/>
      <c r="C86" s="20" t="s">
        <v>537</v>
      </c>
      <c r="D86" s="37" t="s">
        <v>304</v>
      </c>
      <c r="E86" s="38">
        <v>1</v>
      </c>
      <c r="F86" s="332"/>
      <c r="G86" s="82">
        <f t="shared" si="2"/>
        <v>0</v>
      </c>
      <c r="I86" s="11" t="str">
        <f>IF(F86="","VNESI CENO NA ENOTO!","")</f>
        <v>VNESI CENO NA ENOTO!</v>
      </c>
    </row>
    <row r="87" spans="1:9">
      <c r="A87" s="24"/>
      <c r="B87" s="25"/>
      <c r="C87" s="20"/>
      <c r="D87" s="37"/>
      <c r="E87" s="38"/>
      <c r="F87" s="82"/>
      <c r="G87" s="82" t="str">
        <f t="shared" si="2"/>
        <v xml:space="preserve"> </v>
      </c>
    </row>
    <row r="88" spans="1:9">
      <c r="A88" s="24">
        <f>1+COUNT(A$3:A87)</f>
        <v>9</v>
      </c>
      <c r="B88" s="25"/>
      <c r="C88" s="20" t="s">
        <v>750</v>
      </c>
      <c r="D88" s="37"/>
      <c r="E88" s="38"/>
      <c r="F88" s="82"/>
      <c r="G88" s="82" t="str">
        <f t="shared" si="2"/>
        <v xml:space="preserve"> </v>
      </c>
    </row>
    <row r="89" spans="1:9" ht="72">
      <c r="A89" s="24"/>
      <c r="B89" s="25"/>
      <c r="C89" s="20" t="s">
        <v>756</v>
      </c>
      <c r="D89" s="37"/>
      <c r="E89" s="38"/>
      <c r="F89" s="82"/>
      <c r="G89" s="82" t="str">
        <f t="shared" si="2"/>
        <v xml:space="preserve"> </v>
      </c>
    </row>
    <row r="90" spans="1:9">
      <c r="A90" s="24"/>
      <c r="B90" s="25" t="s">
        <v>499</v>
      </c>
      <c r="C90" s="279" t="s">
        <v>639</v>
      </c>
      <c r="D90" s="37"/>
      <c r="E90" s="38"/>
      <c r="F90" s="82"/>
      <c r="G90" s="82" t="str">
        <f t="shared" si="2"/>
        <v xml:space="preserve"> </v>
      </c>
    </row>
    <row r="91" spans="1:9">
      <c r="A91" s="24"/>
      <c r="B91" s="25" t="s">
        <v>501</v>
      </c>
      <c r="C91" s="279" t="s">
        <v>757</v>
      </c>
      <c r="D91" s="37"/>
      <c r="E91" s="38"/>
      <c r="F91" s="82"/>
      <c r="G91" s="82" t="str">
        <f t="shared" si="2"/>
        <v xml:space="preserve"> </v>
      </c>
    </row>
    <row r="92" spans="1:9">
      <c r="A92" s="24"/>
      <c r="B92" s="25"/>
      <c r="C92" s="279" t="s">
        <v>758</v>
      </c>
      <c r="D92" s="37"/>
      <c r="E92" s="38"/>
      <c r="F92" s="82"/>
      <c r="G92" s="82" t="str">
        <f t="shared" si="2"/>
        <v xml:space="preserve"> </v>
      </c>
    </row>
    <row r="93" spans="1:9">
      <c r="A93" s="24"/>
      <c r="B93" s="25"/>
      <c r="C93" s="279" t="s">
        <v>759</v>
      </c>
      <c r="D93" s="37"/>
      <c r="E93" s="38"/>
      <c r="F93" s="82"/>
      <c r="G93" s="82" t="str">
        <f t="shared" si="2"/>
        <v xml:space="preserve"> </v>
      </c>
    </row>
    <row r="94" spans="1:9">
      <c r="A94" s="24"/>
      <c r="B94" s="25"/>
      <c r="C94" s="279" t="s">
        <v>760</v>
      </c>
      <c r="D94" s="37"/>
      <c r="E94" s="38"/>
      <c r="F94" s="82"/>
      <c r="G94" s="82" t="str">
        <f t="shared" si="2"/>
        <v xml:space="preserve"> </v>
      </c>
    </row>
    <row r="95" spans="1:9">
      <c r="A95" s="24"/>
      <c r="B95" s="25"/>
      <c r="C95" s="279" t="s">
        <v>761</v>
      </c>
      <c r="D95" s="37"/>
      <c r="E95" s="38"/>
      <c r="F95" s="82"/>
      <c r="G95" s="82" t="str">
        <f t="shared" si="2"/>
        <v xml:space="preserve"> </v>
      </c>
    </row>
    <row r="96" spans="1:9">
      <c r="A96" s="24"/>
      <c r="B96" s="25"/>
      <c r="C96" s="20" t="s">
        <v>537</v>
      </c>
      <c r="D96" s="37" t="s">
        <v>304</v>
      </c>
      <c r="E96" s="38">
        <v>1</v>
      </c>
      <c r="F96" s="332"/>
      <c r="G96" s="82">
        <f t="shared" si="2"/>
        <v>0</v>
      </c>
      <c r="I96" s="11" t="str">
        <f>IF(F96="","VNESI CENO NA ENOTO!","")</f>
        <v>VNESI CENO NA ENOTO!</v>
      </c>
    </row>
    <row r="97" spans="1:9">
      <c r="A97" s="24"/>
      <c r="B97" s="25"/>
      <c r="C97" s="20"/>
      <c r="D97" s="37"/>
      <c r="E97" s="38"/>
      <c r="F97" s="82"/>
      <c r="G97" s="82" t="str">
        <f>IF(E97&lt;&gt;0,E97*F97," ")</f>
        <v xml:space="preserve"> </v>
      </c>
    </row>
    <row r="98" spans="1:9">
      <c r="A98" s="24">
        <f>1+COUNT(A$3:A97)</f>
        <v>10</v>
      </c>
      <c r="B98" s="25"/>
      <c r="C98" s="20" t="s">
        <v>762</v>
      </c>
      <c r="D98" s="37"/>
      <c r="E98" s="38"/>
      <c r="F98" s="82"/>
      <c r="G98" s="82" t="str">
        <f>IF(E98&lt;&gt;0,E98*F98," ")</f>
        <v xml:space="preserve"> </v>
      </c>
    </row>
    <row r="99" spans="1:9" ht="28.8">
      <c r="A99" s="24"/>
      <c r="B99" s="25"/>
      <c r="C99" s="20" t="s">
        <v>763</v>
      </c>
      <c r="D99" s="37"/>
      <c r="E99" s="38"/>
      <c r="F99" s="82"/>
      <c r="G99" s="82" t="str">
        <f>IF(E99&lt;&gt;0,E99*F99," ")</f>
        <v xml:space="preserve"> </v>
      </c>
    </row>
    <row r="100" spans="1:9">
      <c r="A100" s="24"/>
      <c r="B100" s="25"/>
      <c r="C100" s="20" t="s">
        <v>537</v>
      </c>
      <c r="D100" s="37"/>
      <c r="E100" s="38"/>
      <c r="F100" s="82"/>
      <c r="G100" s="82" t="str">
        <f>IF(E100&lt;&gt;0,E100*F100," ")</f>
        <v xml:space="preserve"> </v>
      </c>
    </row>
    <row r="101" spans="1:9">
      <c r="A101" s="24"/>
      <c r="B101" s="25" t="s">
        <v>499</v>
      </c>
      <c r="C101" s="20" t="s">
        <v>764</v>
      </c>
      <c r="D101" s="37"/>
      <c r="E101" s="38"/>
      <c r="F101" s="82"/>
      <c r="G101" s="82" t="str">
        <f>IF(E101&lt;&gt;0,E101*F101," ")</f>
        <v xml:space="preserve"> </v>
      </c>
    </row>
    <row r="102" spans="1:9">
      <c r="A102" s="24"/>
      <c r="B102" s="25"/>
      <c r="C102" s="20"/>
      <c r="D102" s="37"/>
      <c r="E102" s="38"/>
      <c r="F102" s="82"/>
      <c r="G102" s="82"/>
    </row>
    <row r="103" spans="1:9">
      <c r="A103" s="24"/>
      <c r="B103" s="25" t="s">
        <v>501</v>
      </c>
      <c r="C103" s="20" t="s">
        <v>765</v>
      </c>
      <c r="D103" s="37"/>
      <c r="E103" s="38"/>
      <c r="F103" s="82"/>
      <c r="G103" s="82"/>
    </row>
    <row r="104" spans="1:9">
      <c r="A104" s="24"/>
      <c r="B104" s="25"/>
      <c r="C104" s="20" t="s">
        <v>766</v>
      </c>
      <c r="D104" s="37"/>
      <c r="E104" s="38"/>
      <c r="F104" s="82"/>
      <c r="G104" s="82"/>
    </row>
    <row r="105" spans="1:9">
      <c r="A105" s="24"/>
      <c r="B105" s="25"/>
      <c r="C105" s="20" t="s">
        <v>644</v>
      </c>
      <c r="D105" s="37"/>
      <c r="E105" s="38"/>
      <c r="F105" s="82"/>
      <c r="G105" s="82"/>
    </row>
    <row r="106" spans="1:9">
      <c r="A106" s="24"/>
      <c r="B106" s="25"/>
      <c r="C106" s="20" t="s">
        <v>767</v>
      </c>
      <c r="D106" s="37" t="s">
        <v>304</v>
      </c>
      <c r="E106" s="38">
        <v>1</v>
      </c>
      <c r="F106" s="332"/>
      <c r="G106" s="82">
        <f>IF(E106&lt;&gt;0,E106*F106," ")</f>
        <v>0</v>
      </c>
      <c r="I106" s="11" t="str">
        <f>IF(F106="","VNESI CENO NA ENOTO!","")</f>
        <v>VNESI CENO NA ENOTO!</v>
      </c>
    </row>
    <row r="107" spans="1:9">
      <c r="A107" s="24"/>
      <c r="B107" s="25"/>
      <c r="C107" s="20"/>
      <c r="D107" s="37"/>
      <c r="E107" s="38"/>
      <c r="F107" s="82"/>
      <c r="G107" s="82"/>
    </row>
    <row r="108" spans="1:9">
      <c r="A108" s="24"/>
      <c r="B108" s="25" t="s">
        <v>501</v>
      </c>
      <c r="C108" s="20" t="s">
        <v>768</v>
      </c>
      <c r="D108" s="37"/>
      <c r="E108" s="38"/>
      <c r="F108" s="82"/>
      <c r="G108" s="82"/>
    </row>
    <row r="109" spans="1:9">
      <c r="A109" s="24"/>
      <c r="B109" s="25"/>
      <c r="C109" s="20" t="s">
        <v>769</v>
      </c>
      <c r="D109" s="37"/>
      <c r="E109" s="38"/>
      <c r="F109" s="82"/>
      <c r="G109" s="82"/>
    </row>
    <row r="110" spans="1:9">
      <c r="A110" s="24"/>
      <c r="B110" s="25"/>
      <c r="C110" s="20" t="s">
        <v>644</v>
      </c>
      <c r="D110" s="37"/>
      <c r="E110" s="38"/>
      <c r="F110" s="82"/>
      <c r="G110" s="82"/>
    </row>
    <row r="111" spans="1:9">
      <c r="A111" s="24"/>
      <c r="B111" s="25"/>
      <c r="C111" s="20" t="s">
        <v>767</v>
      </c>
      <c r="D111" s="37" t="s">
        <v>304</v>
      </c>
      <c r="E111" s="38">
        <v>1</v>
      </c>
      <c r="F111" s="332"/>
      <c r="G111" s="82">
        <f>IF(E111&lt;&gt;0,E111*F111," ")</f>
        <v>0</v>
      </c>
      <c r="I111" s="11" t="str">
        <f>IF(F111="","VNESI CENO NA ENOTO!","")</f>
        <v>VNESI CENO NA ENOTO!</v>
      </c>
    </row>
    <row r="112" spans="1:9">
      <c r="A112" s="24"/>
      <c r="B112" s="25"/>
      <c r="C112" s="20"/>
      <c r="D112" s="37"/>
      <c r="E112" s="38"/>
      <c r="F112" s="82"/>
      <c r="G112" s="82" t="str">
        <f t="shared" ref="G112:G219" si="3">IF(E112&lt;&gt;0,E112*F112," ")</f>
        <v xml:space="preserve"> </v>
      </c>
    </row>
    <row r="113" spans="1:9">
      <c r="A113" s="24">
        <f>1+COUNT(A$3:A112)</f>
        <v>11</v>
      </c>
      <c r="B113" s="25"/>
      <c r="C113" s="20" t="s">
        <v>770</v>
      </c>
      <c r="D113" s="37"/>
      <c r="E113" s="38"/>
      <c r="F113" s="82"/>
      <c r="G113" s="82" t="str">
        <f t="shared" si="3"/>
        <v xml:space="preserve"> </v>
      </c>
    </row>
    <row r="114" spans="1:9" ht="28.8">
      <c r="A114" s="24"/>
      <c r="B114" s="25"/>
      <c r="C114" s="20" t="s">
        <v>771</v>
      </c>
      <c r="D114" s="37"/>
      <c r="E114" s="38"/>
      <c r="F114" s="82"/>
      <c r="G114" s="82" t="str">
        <f t="shared" si="3"/>
        <v xml:space="preserve"> </v>
      </c>
    </row>
    <row r="115" spans="1:9">
      <c r="A115" s="24"/>
      <c r="B115" s="25"/>
      <c r="C115" s="20" t="s">
        <v>537</v>
      </c>
      <c r="D115" s="37"/>
      <c r="E115" s="38"/>
      <c r="F115" s="82"/>
      <c r="G115" s="82" t="str">
        <f t="shared" si="3"/>
        <v xml:space="preserve"> </v>
      </c>
    </row>
    <row r="116" spans="1:9">
      <c r="A116" s="24"/>
      <c r="B116" s="25" t="s">
        <v>499</v>
      </c>
      <c r="C116" s="20"/>
      <c r="D116" s="37"/>
      <c r="E116" s="38"/>
      <c r="F116" s="82"/>
      <c r="G116" s="82" t="str">
        <f t="shared" si="3"/>
        <v xml:space="preserve"> </v>
      </c>
    </row>
    <row r="117" spans="1:9">
      <c r="A117" s="24"/>
      <c r="B117" s="25" t="s">
        <v>501</v>
      </c>
      <c r="C117" s="20" t="s">
        <v>772</v>
      </c>
      <c r="D117" s="37" t="s">
        <v>304</v>
      </c>
      <c r="E117" s="38">
        <v>2</v>
      </c>
      <c r="F117" s="332"/>
      <c r="G117" s="82">
        <f>IF(E117&lt;&gt;0,E117*F117," ")</f>
        <v>0</v>
      </c>
      <c r="I117" s="11" t="str">
        <f>IF(F117="","VNESI CENO NA ENOTO!","")</f>
        <v>VNESI CENO NA ENOTO!</v>
      </c>
    </row>
    <row r="118" spans="1:9">
      <c r="A118" s="24"/>
      <c r="B118" s="25"/>
      <c r="C118" s="20"/>
      <c r="D118" s="37"/>
      <c r="E118" s="38"/>
      <c r="F118" s="82"/>
      <c r="G118" s="82" t="str">
        <f t="shared" si="3"/>
        <v xml:space="preserve"> </v>
      </c>
    </row>
    <row r="119" spans="1:9">
      <c r="A119" s="24">
        <f>1+COUNT(A$3:A118)</f>
        <v>12</v>
      </c>
      <c r="B119" s="25"/>
      <c r="C119" s="20" t="s">
        <v>773</v>
      </c>
      <c r="D119" s="37"/>
      <c r="E119" s="38"/>
      <c r="F119" s="82"/>
      <c r="G119" s="82" t="str">
        <f t="shared" si="3"/>
        <v xml:space="preserve"> </v>
      </c>
    </row>
    <row r="120" spans="1:9">
      <c r="A120" s="24"/>
      <c r="B120" s="25"/>
      <c r="C120" s="20" t="s">
        <v>774</v>
      </c>
      <c r="D120" s="37"/>
      <c r="E120" s="38"/>
      <c r="F120" s="82"/>
      <c r="G120" s="82" t="str">
        <f t="shared" si="3"/>
        <v xml:space="preserve"> </v>
      </c>
    </row>
    <row r="121" spans="1:9">
      <c r="A121" s="24"/>
      <c r="B121" s="25"/>
      <c r="C121" s="20" t="s">
        <v>537</v>
      </c>
      <c r="D121" s="37"/>
      <c r="E121" s="38"/>
      <c r="F121" s="82"/>
      <c r="G121" s="82" t="str">
        <f t="shared" si="3"/>
        <v xml:space="preserve"> </v>
      </c>
    </row>
    <row r="122" spans="1:9">
      <c r="A122" s="24"/>
      <c r="B122" s="25" t="s">
        <v>499</v>
      </c>
      <c r="C122" s="20"/>
      <c r="D122" s="37"/>
      <c r="E122" s="38"/>
      <c r="F122" s="82"/>
      <c r="G122" s="82" t="str">
        <f t="shared" si="3"/>
        <v xml:space="preserve"> </v>
      </c>
    </row>
    <row r="123" spans="1:9">
      <c r="A123" s="24"/>
      <c r="B123" s="25" t="s">
        <v>501</v>
      </c>
      <c r="C123" s="20" t="s">
        <v>775</v>
      </c>
      <c r="D123" s="37" t="s">
        <v>304</v>
      </c>
      <c r="E123" s="38">
        <v>4</v>
      </c>
      <c r="F123" s="332"/>
      <c r="G123" s="82">
        <f t="shared" si="3"/>
        <v>0</v>
      </c>
      <c r="I123" s="11" t="str">
        <f>IF(F123="","VNESI CENO NA ENOTO!","")</f>
        <v>VNESI CENO NA ENOTO!</v>
      </c>
    </row>
    <row r="124" spans="1:9">
      <c r="A124" s="24"/>
      <c r="B124" s="25" t="s">
        <v>501</v>
      </c>
      <c r="C124" s="20" t="s">
        <v>776</v>
      </c>
      <c r="D124" s="37" t="s">
        <v>304</v>
      </c>
      <c r="E124" s="38">
        <v>1</v>
      </c>
      <c r="F124" s="332"/>
      <c r="G124" s="82">
        <f t="shared" si="3"/>
        <v>0</v>
      </c>
      <c r="I124" s="11" t="str">
        <f>IF(F124="","VNESI CENO NA ENOTO!","")</f>
        <v>VNESI CENO NA ENOTO!</v>
      </c>
    </row>
    <row r="125" spans="1:9">
      <c r="A125" s="24"/>
      <c r="B125" s="25" t="s">
        <v>501</v>
      </c>
      <c r="C125" s="20" t="s">
        <v>777</v>
      </c>
      <c r="D125" s="37" t="s">
        <v>304</v>
      </c>
      <c r="E125" s="38">
        <v>4</v>
      </c>
      <c r="F125" s="332"/>
      <c r="G125" s="82">
        <f t="shared" si="3"/>
        <v>0</v>
      </c>
      <c r="I125" s="11" t="str">
        <f>IF(F125="","VNESI CENO NA ENOTO!","")</f>
        <v>VNESI CENO NA ENOTO!</v>
      </c>
    </row>
    <row r="126" spans="1:9">
      <c r="A126" s="24"/>
      <c r="B126" s="25" t="s">
        <v>501</v>
      </c>
      <c r="C126" s="20" t="s">
        <v>778</v>
      </c>
      <c r="D126" s="37" t="s">
        <v>304</v>
      </c>
      <c r="E126" s="38">
        <v>18</v>
      </c>
      <c r="F126" s="332"/>
      <c r="G126" s="82">
        <f t="shared" si="3"/>
        <v>0</v>
      </c>
      <c r="I126" s="11" t="str">
        <f>IF(F126="","VNESI CENO NA ENOTO!","")</f>
        <v>VNESI CENO NA ENOTO!</v>
      </c>
    </row>
    <row r="127" spans="1:9">
      <c r="A127" s="24"/>
      <c r="B127" s="25"/>
      <c r="C127" s="20"/>
      <c r="D127" s="37"/>
      <c r="E127" s="38"/>
      <c r="F127" s="82"/>
      <c r="G127" s="82" t="str">
        <f t="shared" si="3"/>
        <v xml:space="preserve"> </v>
      </c>
    </row>
    <row r="128" spans="1:9">
      <c r="A128" s="24">
        <f>1+COUNT(A$3:A127)</f>
        <v>13</v>
      </c>
      <c r="B128" s="25"/>
      <c r="C128" s="20" t="s">
        <v>779</v>
      </c>
      <c r="D128" s="37"/>
      <c r="E128" s="38"/>
      <c r="F128" s="82"/>
      <c r="G128" s="82" t="str">
        <f t="shared" si="3"/>
        <v xml:space="preserve"> </v>
      </c>
    </row>
    <row r="129" spans="1:9" ht="28.8">
      <c r="A129" s="24"/>
      <c r="B129" s="25"/>
      <c r="C129" s="20" t="s">
        <v>780</v>
      </c>
      <c r="D129" s="37"/>
      <c r="E129" s="38"/>
      <c r="F129" s="82"/>
      <c r="G129" s="82" t="str">
        <f t="shared" si="3"/>
        <v xml:space="preserve"> </v>
      </c>
    </row>
    <row r="130" spans="1:9">
      <c r="A130" s="24"/>
      <c r="B130" s="25"/>
      <c r="C130" s="20" t="s">
        <v>537</v>
      </c>
      <c r="D130" s="37"/>
      <c r="E130" s="38"/>
      <c r="F130" s="82"/>
      <c r="G130" s="82" t="str">
        <f t="shared" si="3"/>
        <v xml:space="preserve"> </v>
      </c>
    </row>
    <row r="131" spans="1:9">
      <c r="A131" s="24"/>
      <c r="B131" s="25" t="s">
        <v>499</v>
      </c>
      <c r="C131" s="20"/>
      <c r="D131" s="37"/>
      <c r="E131" s="38"/>
      <c r="F131" s="82"/>
      <c r="G131" s="82" t="str">
        <f t="shared" si="3"/>
        <v xml:space="preserve"> </v>
      </c>
    </row>
    <row r="132" spans="1:9">
      <c r="A132" s="24"/>
      <c r="B132" s="25" t="s">
        <v>501</v>
      </c>
      <c r="C132" s="20" t="s">
        <v>777</v>
      </c>
      <c r="D132" s="37" t="s">
        <v>304</v>
      </c>
      <c r="E132" s="38">
        <v>1</v>
      </c>
      <c r="F132" s="332"/>
      <c r="G132" s="82">
        <f t="shared" si="3"/>
        <v>0</v>
      </c>
      <c r="I132" s="11" t="str">
        <f>IF(F132="","VNESI CENO NA ENOTO!","")</f>
        <v>VNESI CENO NA ENOTO!</v>
      </c>
    </row>
    <row r="133" spans="1:9">
      <c r="A133" s="24"/>
      <c r="B133" s="25" t="s">
        <v>501</v>
      </c>
      <c r="C133" s="20" t="s">
        <v>778</v>
      </c>
      <c r="D133" s="37" t="s">
        <v>304</v>
      </c>
      <c r="E133" s="38">
        <v>2</v>
      </c>
      <c r="F133" s="332"/>
      <c r="G133" s="82">
        <f t="shared" si="3"/>
        <v>0</v>
      </c>
      <c r="I133" s="11" t="str">
        <f>IF(F133="","VNESI CENO NA ENOTO!","")</f>
        <v>VNESI CENO NA ENOTO!</v>
      </c>
    </row>
    <row r="134" spans="1:9">
      <c r="A134" s="24"/>
      <c r="B134" s="25"/>
      <c r="C134" s="20"/>
      <c r="D134" s="37"/>
      <c r="E134" s="38"/>
      <c r="F134" s="82"/>
      <c r="G134" s="82" t="str">
        <f t="shared" si="3"/>
        <v xml:space="preserve"> </v>
      </c>
    </row>
    <row r="135" spans="1:9">
      <c r="A135" s="24">
        <f>1+COUNT(A$3:A134)</f>
        <v>14</v>
      </c>
      <c r="B135" s="25"/>
      <c r="C135" s="20" t="s">
        <v>635</v>
      </c>
      <c r="D135" s="37"/>
      <c r="E135" s="38"/>
      <c r="F135" s="82"/>
      <c r="G135" s="82" t="str">
        <f t="shared" si="3"/>
        <v xml:space="preserve"> </v>
      </c>
    </row>
    <row r="136" spans="1:9">
      <c r="A136" s="24"/>
      <c r="B136" s="25"/>
      <c r="C136" s="20" t="s">
        <v>781</v>
      </c>
      <c r="D136" s="37"/>
      <c r="E136" s="38"/>
      <c r="F136" s="82"/>
      <c r="G136" s="82" t="str">
        <f t="shared" si="3"/>
        <v xml:space="preserve"> </v>
      </c>
    </row>
    <row r="137" spans="1:9">
      <c r="A137" s="24"/>
      <c r="B137" s="25"/>
      <c r="C137" s="20" t="s">
        <v>537</v>
      </c>
      <c r="D137" s="37"/>
      <c r="E137" s="38"/>
      <c r="F137" s="82"/>
      <c r="G137" s="82" t="str">
        <f t="shared" si="3"/>
        <v xml:space="preserve"> </v>
      </c>
    </row>
    <row r="138" spans="1:9">
      <c r="A138" s="24"/>
      <c r="B138" s="25" t="s">
        <v>499</v>
      </c>
      <c r="C138" s="20"/>
      <c r="D138" s="37"/>
      <c r="E138" s="38"/>
      <c r="F138" s="82"/>
      <c r="G138" s="82" t="str">
        <f t="shared" si="3"/>
        <v xml:space="preserve"> </v>
      </c>
    </row>
    <row r="139" spans="1:9">
      <c r="A139" s="24"/>
      <c r="B139" s="25" t="s">
        <v>501</v>
      </c>
      <c r="C139" s="20" t="s">
        <v>775</v>
      </c>
      <c r="D139" s="37" t="s">
        <v>304</v>
      </c>
      <c r="E139" s="38">
        <v>1</v>
      </c>
      <c r="F139" s="332"/>
      <c r="G139" s="82">
        <f t="shared" si="3"/>
        <v>0</v>
      </c>
      <c r="I139" s="11" t="str">
        <f>IF(F139="","VNESI CENO NA ENOTO!","")</f>
        <v>VNESI CENO NA ENOTO!</v>
      </c>
    </row>
    <row r="140" spans="1:9">
      <c r="A140" s="24"/>
      <c r="B140" s="25" t="s">
        <v>501</v>
      </c>
      <c r="C140" s="20" t="s">
        <v>777</v>
      </c>
      <c r="D140" s="37" t="s">
        <v>304</v>
      </c>
      <c r="E140" s="38">
        <v>1</v>
      </c>
      <c r="F140" s="332"/>
      <c r="G140" s="82">
        <f t="shared" si="3"/>
        <v>0</v>
      </c>
      <c r="I140" s="11" t="str">
        <f>IF(F140="","VNESI CENO NA ENOTO!","")</f>
        <v>VNESI CENO NA ENOTO!</v>
      </c>
    </row>
    <row r="141" spans="1:9">
      <c r="A141" s="24"/>
      <c r="B141" s="25" t="s">
        <v>501</v>
      </c>
      <c r="C141" s="20" t="s">
        <v>778</v>
      </c>
      <c r="D141" s="37" t="s">
        <v>304</v>
      </c>
      <c r="E141" s="38">
        <v>2</v>
      </c>
      <c r="F141" s="332"/>
      <c r="G141" s="82">
        <f t="shared" si="3"/>
        <v>0</v>
      </c>
      <c r="I141" s="11" t="str">
        <f>IF(F141="","VNESI CENO NA ENOTO!","")</f>
        <v>VNESI CENO NA ENOTO!</v>
      </c>
    </row>
    <row r="142" spans="1:9">
      <c r="A142" s="24"/>
      <c r="B142" s="25"/>
      <c r="C142" s="20"/>
      <c r="D142" s="37"/>
      <c r="E142" s="38"/>
      <c r="F142" s="82"/>
      <c r="G142" s="82" t="str">
        <f t="shared" si="3"/>
        <v xml:space="preserve"> </v>
      </c>
    </row>
    <row r="143" spans="1:9">
      <c r="A143" s="24">
        <f>1+COUNT(A$3:A142)</f>
        <v>15</v>
      </c>
      <c r="B143" s="25"/>
      <c r="C143" s="20" t="s">
        <v>782</v>
      </c>
      <c r="D143" s="37"/>
      <c r="E143" s="38"/>
      <c r="F143" s="82"/>
      <c r="G143" s="82" t="str">
        <f t="shared" si="3"/>
        <v xml:space="preserve"> </v>
      </c>
    </row>
    <row r="144" spans="1:9">
      <c r="A144" s="24"/>
      <c r="B144" s="25"/>
      <c r="C144" s="20" t="s">
        <v>783</v>
      </c>
      <c r="D144" s="37"/>
      <c r="E144" s="38"/>
      <c r="F144" s="82"/>
      <c r="G144" s="82" t="str">
        <f t="shared" si="3"/>
        <v xml:space="preserve"> </v>
      </c>
    </row>
    <row r="145" spans="1:9">
      <c r="A145" s="24"/>
      <c r="B145" s="25"/>
      <c r="C145" s="20" t="s">
        <v>537</v>
      </c>
      <c r="D145" s="37"/>
      <c r="E145" s="38"/>
      <c r="F145" s="82"/>
      <c r="G145" s="82" t="str">
        <f t="shared" si="3"/>
        <v xml:space="preserve"> </v>
      </c>
    </row>
    <row r="146" spans="1:9">
      <c r="A146" s="24"/>
      <c r="B146" s="25" t="s">
        <v>499</v>
      </c>
      <c r="C146" s="20"/>
      <c r="D146" s="37"/>
      <c r="E146" s="38"/>
      <c r="F146" s="82"/>
      <c r="G146" s="82" t="str">
        <f t="shared" si="3"/>
        <v xml:space="preserve"> </v>
      </c>
    </row>
    <row r="147" spans="1:9">
      <c r="A147" s="24"/>
      <c r="B147" s="25" t="s">
        <v>501</v>
      </c>
      <c r="C147" s="20" t="s">
        <v>775</v>
      </c>
      <c r="D147" s="37" t="s">
        <v>304</v>
      </c>
      <c r="E147" s="38">
        <v>1</v>
      </c>
      <c r="F147" s="332"/>
      <c r="G147" s="82">
        <f t="shared" si="3"/>
        <v>0</v>
      </c>
      <c r="I147" s="11" t="str">
        <f>IF(F147="","VNESI CENO NA ENOTO!","")</f>
        <v>VNESI CENO NA ENOTO!</v>
      </c>
    </row>
    <row r="148" spans="1:9">
      <c r="A148" s="24"/>
      <c r="B148" s="25" t="s">
        <v>501</v>
      </c>
      <c r="C148" s="20" t="s">
        <v>777</v>
      </c>
      <c r="D148" s="37" t="s">
        <v>304</v>
      </c>
      <c r="E148" s="38">
        <v>1</v>
      </c>
      <c r="F148" s="332"/>
      <c r="G148" s="82">
        <f t="shared" si="3"/>
        <v>0</v>
      </c>
      <c r="I148" s="11" t="str">
        <f>IF(F148="","VNESI CENO NA ENOTO!","")</f>
        <v>VNESI CENO NA ENOTO!</v>
      </c>
    </row>
    <row r="149" spans="1:9">
      <c r="A149" s="24"/>
      <c r="B149" s="25" t="s">
        <v>501</v>
      </c>
      <c r="C149" s="20" t="s">
        <v>778</v>
      </c>
      <c r="D149" s="37" t="s">
        <v>304</v>
      </c>
      <c r="E149" s="38">
        <v>2</v>
      </c>
      <c r="F149" s="332"/>
      <c r="G149" s="82">
        <f t="shared" si="3"/>
        <v>0</v>
      </c>
      <c r="I149" s="11" t="str">
        <f>IF(F149="","VNESI CENO NA ENOTO!","")</f>
        <v>VNESI CENO NA ENOTO!</v>
      </c>
    </row>
    <row r="150" spans="1:9">
      <c r="A150" s="24"/>
      <c r="B150" s="25"/>
      <c r="C150" s="20"/>
      <c r="D150" s="37"/>
      <c r="E150" s="38"/>
      <c r="F150" s="82"/>
      <c r="G150" s="82" t="str">
        <f t="shared" si="3"/>
        <v xml:space="preserve"> </v>
      </c>
    </row>
    <row r="151" spans="1:9">
      <c r="A151" s="24">
        <f>1+COUNT(A$3:A150)</f>
        <v>16</v>
      </c>
      <c r="B151" s="25"/>
      <c r="C151" s="20" t="s">
        <v>784</v>
      </c>
      <c r="D151" s="37"/>
      <c r="E151" s="38"/>
      <c r="F151" s="82"/>
      <c r="G151" s="82" t="str">
        <f t="shared" si="3"/>
        <v xml:space="preserve"> </v>
      </c>
    </row>
    <row r="152" spans="1:9">
      <c r="A152" s="24"/>
      <c r="B152" s="25"/>
      <c r="C152" s="20" t="s">
        <v>785</v>
      </c>
      <c r="D152" s="37"/>
      <c r="E152" s="38"/>
      <c r="F152" s="82"/>
      <c r="G152" s="82" t="str">
        <f t="shared" si="3"/>
        <v xml:space="preserve"> </v>
      </c>
    </row>
    <row r="153" spans="1:9">
      <c r="A153" s="24"/>
      <c r="B153" s="25"/>
      <c r="C153" s="20" t="s">
        <v>537</v>
      </c>
      <c r="D153" s="37"/>
      <c r="E153" s="38"/>
      <c r="F153" s="82"/>
      <c r="G153" s="82" t="str">
        <f t="shared" si="3"/>
        <v xml:space="preserve"> </v>
      </c>
    </row>
    <row r="154" spans="1:9">
      <c r="A154" s="24"/>
      <c r="B154" s="25" t="s">
        <v>499</v>
      </c>
      <c r="C154" s="20"/>
      <c r="D154" s="37"/>
      <c r="E154" s="38"/>
      <c r="F154" s="82"/>
      <c r="G154" s="82" t="str">
        <f t="shared" si="3"/>
        <v xml:space="preserve"> </v>
      </c>
    </row>
    <row r="155" spans="1:9">
      <c r="A155" s="24"/>
      <c r="B155" s="25" t="s">
        <v>501</v>
      </c>
      <c r="C155" s="20" t="s">
        <v>775</v>
      </c>
      <c r="D155" s="37" t="s">
        <v>304</v>
      </c>
      <c r="E155" s="38">
        <v>1</v>
      </c>
      <c r="F155" s="332"/>
      <c r="G155" s="82">
        <f t="shared" si="3"/>
        <v>0</v>
      </c>
      <c r="I155" s="11" t="str">
        <f>IF(F155="","VNESI CENO NA ENOTO!","")</f>
        <v>VNESI CENO NA ENOTO!</v>
      </c>
    </row>
    <row r="156" spans="1:9">
      <c r="A156" s="24"/>
      <c r="B156" s="25" t="s">
        <v>501</v>
      </c>
      <c r="C156" s="20" t="s">
        <v>778</v>
      </c>
      <c r="D156" s="37" t="s">
        <v>304</v>
      </c>
      <c r="E156" s="38">
        <v>1</v>
      </c>
      <c r="F156" s="332"/>
      <c r="G156" s="82">
        <f t="shared" si="3"/>
        <v>0</v>
      </c>
      <c r="I156" s="11" t="str">
        <f>IF(F156="","VNESI CENO NA ENOTO!","")</f>
        <v>VNESI CENO NA ENOTO!</v>
      </c>
    </row>
    <row r="157" spans="1:9">
      <c r="A157" s="24"/>
      <c r="B157" s="25"/>
      <c r="C157" s="20"/>
      <c r="D157" s="37"/>
      <c r="E157" s="38"/>
      <c r="F157" s="82"/>
      <c r="G157" s="82" t="str">
        <f t="shared" si="3"/>
        <v xml:space="preserve"> </v>
      </c>
    </row>
    <row r="158" spans="1:9">
      <c r="A158" s="24">
        <f>1+COUNT(A$3:A157)</f>
        <v>17</v>
      </c>
      <c r="B158" s="25"/>
      <c r="C158" s="20" t="s">
        <v>620</v>
      </c>
      <c r="D158" s="37"/>
      <c r="E158" s="38"/>
      <c r="F158" s="82"/>
      <c r="G158" s="82" t="str">
        <f t="shared" si="3"/>
        <v xml:space="preserve"> </v>
      </c>
    </row>
    <row r="159" spans="1:9" ht="43.2">
      <c r="A159" s="24"/>
      <c r="B159" s="25"/>
      <c r="C159" s="20" t="s">
        <v>786</v>
      </c>
      <c r="D159" s="37"/>
      <c r="E159" s="38"/>
      <c r="F159" s="82"/>
      <c r="G159" s="82" t="str">
        <f t="shared" si="3"/>
        <v xml:space="preserve"> </v>
      </c>
    </row>
    <row r="160" spans="1:9">
      <c r="A160" s="24"/>
      <c r="B160" s="25"/>
      <c r="C160" s="20" t="s">
        <v>537</v>
      </c>
      <c r="D160" s="37"/>
      <c r="E160" s="38"/>
      <c r="F160" s="82"/>
      <c r="G160" s="82" t="str">
        <f t="shared" si="3"/>
        <v xml:space="preserve"> </v>
      </c>
    </row>
    <row r="161" spans="1:9">
      <c r="A161" s="24"/>
      <c r="B161" s="25" t="s">
        <v>499</v>
      </c>
      <c r="C161" s="20"/>
      <c r="D161" s="37"/>
      <c r="E161" s="38"/>
      <c r="F161" s="82"/>
      <c r="G161" s="82" t="str">
        <f t="shared" si="3"/>
        <v xml:space="preserve"> </v>
      </c>
    </row>
    <row r="162" spans="1:9">
      <c r="A162" s="24"/>
      <c r="B162" s="25" t="s">
        <v>501</v>
      </c>
      <c r="C162" s="20" t="s">
        <v>787</v>
      </c>
      <c r="D162" s="37" t="s">
        <v>304</v>
      </c>
      <c r="E162" s="38">
        <v>10</v>
      </c>
      <c r="F162" s="332"/>
      <c r="G162" s="82">
        <f t="shared" si="3"/>
        <v>0</v>
      </c>
      <c r="I162" s="11" t="str">
        <f>IF(F162="","VNESI CENO NA ENOTO!","")</f>
        <v>VNESI CENO NA ENOTO!</v>
      </c>
    </row>
    <row r="163" spans="1:9">
      <c r="A163" s="24"/>
      <c r="B163" s="25" t="s">
        <v>501</v>
      </c>
      <c r="C163" s="20" t="s">
        <v>622</v>
      </c>
      <c r="D163" s="37" t="s">
        <v>304</v>
      </c>
      <c r="E163" s="38">
        <v>12</v>
      </c>
      <c r="F163" s="332"/>
      <c r="G163" s="82">
        <f t="shared" si="3"/>
        <v>0</v>
      </c>
      <c r="I163" s="11" t="str">
        <f>IF(F163="","VNESI CENO NA ENOTO!","")</f>
        <v>VNESI CENO NA ENOTO!</v>
      </c>
    </row>
    <row r="164" spans="1:9">
      <c r="A164" s="24"/>
      <c r="B164" s="25"/>
      <c r="C164" s="20"/>
      <c r="D164" s="37"/>
      <c r="E164" s="38"/>
      <c r="F164" s="82"/>
      <c r="G164" s="82" t="str">
        <f t="shared" si="3"/>
        <v xml:space="preserve"> </v>
      </c>
    </row>
    <row r="165" spans="1:9">
      <c r="A165" s="24">
        <f>1+COUNT(A$3:A164)</f>
        <v>18</v>
      </c>
      <c r="B165" s="25"/>
      <c r="C165" s="20" t="s">
        <v>788</v>
      </c>
      <c r="D165" s="37"/>
      <c r="E165" s="38"/>
      <c r="F165" s="82"/>
      <c r="G165" s="82" t="str">
        <f t="shared" si="3"/>
        <v xml:space="preserve"> </v>
      </c>
    </row>
    <row r="166" spans="1:9" ht="28.8">
      <c r="A166" s="24"/>
      <c r="B166" s="25"/>
      <c r="C166" s="20" t="s">
        <v>789</v>
      </c>
      <c r="D166" s="37"/>
      <c r="E166" s="38"/>
      <c r="F166" s="82"/>
      <c r="G166" s="82" t="str">
        <f t="shared" si="3"/>
        <v xml:space="preserve"> </v>
      </c>
    </row>
    <row r="167" spans="1:9">
      <c r="A167" s="24"/>
      <c r="B167" s="25" t="s">
        <v>501</v>
      </c>
      <c r="C167" s="20" t="s">
        <v>790</v>
      </c>
      <c r="D167" s="37"/>
      <c r="E167" s="38"/>
      <c r="F167" s="82"/>
      <c r="G167" s="82" t="str">
        <f t="shared" si="3"/>
        <v xml:space="preserve"> </v>
      </c>
    </row>
    <row r="168" spans="1:9">
      <c r="A168" s="24"/>
      <c r="B168" s="25"/>
      <c r="C168" s="20" t="s">
        <v>791</v>
      </c>
      <c r="D168" s="37"/>
      <c r="E168" s="38"/>
      <c r="F168" s="82"/>
      <c r="G168" s="82" t="str">
        <f t="shared" si="3"/>
        <v xml:space="preserve"> </v>
      </c>
    </row>
    <row r="169" spans="1:9">
      <c r="A169" s="24"/>
      <c r="B169" s="25"/>
      <c r="C169" s="20" t="s">
        <v>792</v>
      </c>
      <c r="D169" s="37"/>
      <c r="E169" s="38"/>
      <c r="F169" s="82"/>
      <c r="G169" s="82" t="str">
        <f t="shared" si="3"/>
        <v xml:space="preserve"> </v>
      </c>
    </row>
    <row r="170" spans="1:9">
      <c r="A170" s="24"/>
      <c r="B170" s="25"/>
      <c r="C170" s="20" t="s">
        <v>537</v>
      </c>
      <c r="D170" s="37" t="s">
        <v>304</v>
      </c>
      <c r="E170" s="38">
        <v>10</v>
      </c>
      <c r="F170" s="332"/>
      <c r="G170" s="82">
        <f t="shared" si="3"/>
        <v>0</v>
      </c>
      <c r="I170" s="11" t="str">
        <f>IF(F170="","VNESI CENO NA ENOTO!","")</f>
        <v>VNESI CENO NA ENOTO!</v>
      </c>
    </row>
    <row r="171" spans="1:9">
      <c r="A171" s="24"/>
      <c r="B171" s="25"/>
      <c r="C171" s="20"/>
      <c r="D171" s="37"/>
      <c r="E171" s="38"/>
      <c r="F171" s="82"/>
      <c r="G171" s="82" t="str">
        <f t="shared" si="3"/>
        <v xml:space="preserve"> </v>
      </c>
    </row>
    <row r="172" spans="1:9">
      <c r="A172" s="24">
        <f>1+COUNT(A$3:A171)</f>
        <v>19</v>
      </c>
      <c r="B172" s="25"/>
      <c r="C172" s="20" t="s">
        <v>632</v>
      </c>
      <c r="D172" s="37"/>
      <c r="E172" s="38"/>
      <c r="F172" s="82"/>
      <c r="G172" s="82" t="str">
        <f t="shared" si="3"/>
        <v xml:space="preserve"> </v>
      </c>
    </row>
    <row r="173" spans="1:9" ht="28.8">
      <c r="A173" s="24"/>
      <c r="B173" s="25"/>
      <c r="C173" s="20" t="s">
        <v>793</v>
      </c>
      <c r="D173" s="37"/>
      <c r="E173" s="38"/>
      <c r="F173" s="82"/>
      <c r="G173" s="82" t="str">
        <f t="shared" si="3"/>
        <v xml:space="preserve"> </v>
      </c>
    </row>
    <row r="174" spans="1:9">
      <c r="A174" s="24"/>
      <c r="B174" s="25" t="s">
        <v>499</v>
      </c>
      <c r="C174" s="20"/>
      <c r="D174" s="37"/>
      <c r="E174" s="38"/>
      <c r="F174" s="82"/>
      <c r="G174" s="82" t="str">
        <f t="shared" si="3"/>
        <v xml:space="preserve"> </v>
      </c>
    </row>
    <row r="175" spans="1:9">
      <c r="A175" s="24"/>
      <c r="B175" s="25" t="s">
        <v>501</v>
      </c>
      <c r="C175" s="20" t="s">
        <v>644</v>
      </c>
      <c r="D175" s="37"/>
      <c r="E175" s="38"/>
      <c r="F175" s="82"/>
      <c r="G175" s="82" t="str">
        <f t="shared" si="3"/>
        <v xml:space="preserve"> </v>
      </c>
    </row>
    <row r="176" spans="1:9">
      <c r="A176" s="24"/>
      <c r="B176" s="25"/>
      <c r="C176" s="20" t="s">
        <v>794</v>
      </c>
      <c r="D176" s="37"/>
      <c r="E176" s="38"/>
      <c r="F176" s="82"/>
      <c r="G176" s="82" t="str">
        <f t="shared" si="3"/>
        <v xml:space="preserve"> </v>
      </c>
    </row>
    <row r="177" spans="1:9">
      <c r="A177" s="24"/>
      <c r="B177" s="25"/>
      <c r="C177" s="20" t="s">
        <v>537</v>
      </c>
      <c r="D177" s="37" t="s">
        <v>304</v>
      </c>
      <c r="E177" s="38">
        <v>10</v>
      </c>
      <c r="F177" s="332"/>
      <c r="G177" s="82">
        <f t="shared" si="3"/>
        <v>0</v>
      </c>
      <c r="I177" s="11" t="str">
        <f>IF(F177="","VNESI CENO NA ENOTO!","")</f>
        <v>VNESI CENO NA ENOTO!</v>
      </c>
    </row>
    <row r="178" spans="1:9">
      <c r="A178" s="24"/>
      <c r="B178" s="25"/>
      <c r="C178" s="20"/>
      <c r="D178" s="37"/>
      <c r="E178" s="38"/>
      <c r="F178" s="82"/>
      <c r="G178" s="82" t="str">
        <f t="shared" si="3"/>
        <v xml:space="preserve"> </v>
      </c>
    </row>
    <row r="179" spans="1:9">
      <c r="A179" s="24">
        <f>1+COUNT(A$3:A178)</f>
        <v>20</v>
      </c>
      <c r="B179" s="25"/>
      <c r="C179" s="20" t="s">
        <v>795</v>
      </c>
      <c r="D179" s="37"/>
      <c r="E179" s="38"/>
      <c r="F179" s="82"/>
      <c r="G179" s="82" t="str">
        <f t="shared" si="3"/>
        <v xml:space="preserve"> </v>
      </c>
    </row>
    <row r="180" spans="1:9" ht="28.8">
      <c r="A180" s="24"/>
      <c r="B180" s="25"/>
      <c r="C180" s="20" t="s">
        <v>796</v>
      </c>
      <c r="D180" s="37"/>
      <c r="E180" s="38"/>
      <c r="F180" s="82"/>
      <c r="G180" s="82" t="str">
        <f t="shared" si="3"/>
        <v xml:space="preserve"> </v>
      </c>
    </row>
    <row r="181" spans="1:9">
      <c r="A181" s="24"/>
      <c r="B181" s="25" t="s">
        <v>499</v>
      </c>
      <c r="C181" s="20"/>
      <c r="D181" s="37"/>
      <c r="E181" s="38"/>
      <c r="F181" s="82"/>
      <c r="G181" s="82" t="str">
        <f t="shared" si="3"/>
        <v xml:space="preserve"> </v>
      </c>
    </row>
    <row r="182" spans="1:9">
      <c r="A182" s="24"/>
      <c r="B182" s="25" t="s">
        <v>501</v>
      </c>
      <c r="C182" s="20" t="s">
        <v>644</v>
      </c>
      <c r="D182" s="37"/>
      <c r="E182" s="38"/>
      <c r="F182" s="82"/>
      <c r="G182" s="82" t="str">
        <f t="shared" si="3"/>
        <v xml:space="preserve"> </v>
      </c>
    </row>
    <row r="183" spans="1:9">
      <c r="A183" s="24"/>
      <c r="B183" s="25"/>
      <c r="C183" s="20" t="s">
        <v>797</v>
      </c>
      <c r="D183" s="37"/>
      <c r="E183" s="38"/>
      <c r="F183" s="82"/>
      <c r="G183" s="82" t="str">
        <f t="shared" si="3"/>
        <v xml:space="preserve"> </v>
      </c>
    </row>
    <row r="184" spans="1:9">
      <c r="A184" s="24"/>
      <c r="B184" s="25"/>
      <c r="C184" s="20" t="s">
        <v>537</v>
      </c>
      <c r="D184" s="37" t="s">
        <v>304</v>
      </c>
      <c r="E184" s="38">
        <v>1</v>
      </c>
      <c r="F184" s="332"/>
      <c r="G184" s="82">
        <f t="shared" si="3"/>
        <v>0</v>
      </c>
      <c r="I184" s="11" t="str">
        <f>IF(F184="","VNESI CENO NA ENOTO!","")</f>
        <v>VNESI CENO NA ENOTO!</v>
      </c>
    </row>
    <row r="185" spans="1:9">
      <c r="A185" s="24"/>
      <c r="B185" s="25"/>
      <c r="C185" s="20"/>
      <c r="D185" s="37"/>
      <c r="E185" s="38"/>
      <c r="F185" s="82"/>
      <c r="G185" s="82" t="str">
        <f>IF(E185&lt;&gt;0,E185*F185," ")</f>
        <v xml:space="preserve"> </v>
      </c>
    </row>
    <row r="186" spans="1:9">
      <c r="A186" s="24">
        <f>1+COUNT(A$3:A185)</f>
        <v>21</v>
      </c>
      <c r="B186" s="25"/>
      <c r="C186" s="20" t="s">
        <v>798</v>
      </c>
      <c r="D186" s="37"/>
      <c r="E186" s="38"/>
      <c r="F186" s="82"/>
      <c r="G186" s="82" t="str">
        <f>IF(E186&lt;&gt;0,E186*F186," ")</f>
        <v xml:space="preserve"> </v>
      </c>
    </row>
    <row r="187" spans="1:9" ht="43.2">
      <c r="A187" s="24"/>
      <c r="B187" s="25"/>
      <c r="C187" s="20" t="s">
        <v>799</v>
      </c>
      <c r="D187" s="37"/>
      <c r="E187" s="38"/>
      <c r="F187" s="82"/>
      <c r="G187" s="82" t="str">
        <f>IF(E187&lt;&gt;0,E187*F187," ")</f>
        <v xml:space="preserve"> </v>
      </c>
    </row>
    <row r="188" spans="1:9">
      <c r="A188" s="24"/>
      <c r="B188" s="25"/>
      <c r="C188" s="20" t="s">
        <v>537</v>
      </c>
      <c r="D188" s="37" t="s">
        <v>304</v>
      </c>
      <c r="E188" s="38">
        <v>3</v>
      </c>
      <c r="F188" s="332"/>
      <c r="G188" s="82">
        <f>IF(E188&lt;&gt;0,E188*F188," ")</f>
        <v>0</v>
      </c>
      <c r="I188" s="11" t="str">
        <f>IF(F188="","VNESI CENO NA ENOTO!","")</f>
        <v>VNESI CENO NA ENOTO!</v>
      </c>
    </row>
    <row r="189" spans="1:9">
      <c r="A189" s="24"/>
      <c r="B189" s="280" t="s">
        <v>529</v>
      </c>
      <c r="C189" s="85" t="s">
        <v>800</v>
      </c>
      <c r="D189" s="37"/>
      <c r="E189" s="38"/>
      <c r="F189" s="82"/>
      <c r="G189" s="82"/>
    </row>
    <row r="190" spans="1:9">
      <c r="A190" s="24"/>
      <c r="B190" s="25"/>
      <c r="C190" s="20"/>
      <c r="D190" s="37"/>
      <c r="E190" s="38"/>
      <c r="F190" s="82"/>
      <c r="G190" s="82" t="str">
        <f t="shared" si="3"/>
        <v xml:space="preserve"> </v>
      </c>
    </row>
    <row r="191" spans="1:9">
      <c r="A191" s="24">
        <f>1+COUNT(A$3:A190)</f>
        <v>22</v>
      </c>
      <c r="B191" s="25"/>
      <c r="C191" s="20" t="s">
        <v>801</v>
      </c>
      <c r="D191" s="37"/>
      <c r="E191" s="38"/>
      <c r="F191" s="82"/>
      <c r="G191" s="82" t="str">
        <f t="shared" si="3"/>
        <v xml:space="preserve"> </v>
      </c>
    </row>
    <row r="192" spans="1:9" ht="57.6">
      <c r="A192" s="24"/>
      <c r="B192" s="25"/>
      <c r="C192" s="20" t="s">
        <v>802</v>
      </c>
      <c r="D192" s="37"/>
      <c r="E192" s="38"/>
      <c r="F192" s="82"/>
      <c r="G192" s="82" t="str">
        <f t="shared" si="3"/>
        <v xml:space="preserve"> </v>
      </c>
    </row>
    <row r="193" spans="1:9">
      <c r="A193" s="24"/>
      <c r="B193" s="25"/>
      <c r="C193" s="20" t="s">
        <v>537</v>
      </c>
      <c r="D193" s="37"/>
      <c r="E193" s="38"/>
      <c r="F193" s="82"/>
      <c r="G193" s="82" t="str">
        <f t="shared" si="3"/>
        <v xml:space="preserve"> </v>
      </c>
    </row>
    <row r="194" spans="1:9">
      <c r="A194" s="39"/>
      <c r="B194" s="40" t="s">
        <v>501</v>
      </c>
      <c r="C194" s="20" t="s">
        <v>803</v>
      </c>
      <c r="D194" s="37" t="s">
        <v>326</v>
      </c>
      <c r="E194" s="38">
        <v>85</v>
      </c>
      <c r="F194" s="333"/>
      <c r="G194" s="281">
        <f t="shared" si="3"/>
        <v>0</v>
      </c>
      <c r="I194" s="11" t="str">
        <f t="shared" ref="I194:I199" si="4">IF(F194="","VNESI CENO NA ENOTO!","")</f>
        <v>VNESI CENO NA ENOTO!</v>
      </c>
    </row>
    <row r="195" spans="1:9">
      <c r="A195" s="39"/>
      <c r="B195" s="40" t="s">
        <v>501</v>
      </c>
      <c r="C195" s="20" t="s">
        <v>658</v>
      </c>
      <c r="D195" s="37" t="s">
        <v>326</v>
      </c>
      <c r="E195" s="38">
        <v>8</v>
      </c>
      <c r="F195" s="333"/>
      <c r="G195" s="281">
        <f t="shared" si="3"/>
        <v>0</v>
      </c>
      <c r="I195" s="11" t="str">
        <f t="shared" si="4"/>
        <v>VNESI CENO NA ENOTO!</v>
      </c>
    </row>
    <row r="196" spans="1:9">
      <c r="A196" s="39"/>
      <c r="B196" s="40" t="s">
        <v>501</v>
      </c>
      <c r="C196" s="20" t="s">
        <v>659</v>
      </c>
      <c r="D196" s="37" t="s">
        <v>326</v>
      </c>
      <c r="E196" s="38">
        <v>16</v>
      </c>
      <c r="F196" s="333"/>
      <c r="G196" s="281">
        <f t="shared" si="3"/>
        <v>0</v>
      </c>
      <c r="I196" s="11" t="str">
        <f t="shared" si="4"/>
        <v>VNESI CENO NA ENOTO!</v>
      </c>
    </row>
    <row r="197" spans="1:9">
      <c r="A197" s="39"/>
      <c r="B197" s="40" t="s">
        <v>501</v>
      </c>
      <c r="C197" s="20" t="s">
        <v>660</v>
      </c>
      <c r="D197" s="37" t="s">
        <v>326</v>
      </c>
      <c r="E197" s="38">
        <v>1</v>
      </c>
      <c r="F197" s="333"/>
      <c r="G197" s="281">
        <f t="shared" si="3"/>
        <v>0</v>
      </c>
      <c r="I197" s="11" t="str">
        <f t="shared" si="4"/>
        <v>VNESI CENO NA ENOTO!</v>
      </c>
    </row>
    <row r="198" spans="1:9">
      <c r="A198" s="39"/>
      <c r="B198" s="40" t="s">
        <v>501</v>
      </c>
      <c r="C198" s="20" t="s">
        <v>661</v>
      </c>
      <c r="D198" s="37" t="s">
        <v>326</v>
      </c>
      <c r="E198" s="38">
        <v>16</v>
      </c>
      <c r="F198" s="333"/>
      <c r="G198" s="281">
        <f t="shared" si="3"/>
        <v>0</v>
      </c>
      <c r="I198" s="11" t="str">
        <f t="shared" si="4"/>
        <v>VNESI CENO NA ENOTO!</v>
      </c>
    </row>
    <row r="199" spans="1:9">
      <c r="A199" s="39"/>
      <c r="B199" s="40" t="s">
        <v>501</v>
      </c>
      <c r="C199" s="20" t="s">
        <v>804</v>
      </c>
      <c r="D199" s="37" t="s">
        <v>326</v>
      </c>
      <c r="E199" s="38">
        <v>42</v>
      </c>
      <c r="F199" s="333"/>
      <c r="G199" s="281">
        <f t="shared" si="3"/>
        <v>0</v>
      </c>
      <c r="I199" s="11" t="str">
        <f t="shared" si="4"/>
        <v>VNESI CENO NA ENOTO!</v>
      </c>
    </row>
    <row r="200" spans="1:9">
      <c r="A200" s="39"/>
      <c r="B200" s="40"/>
      <c r="C200" s="20"/>
      <c r="D200" s="37"/>
      <c r="E200" s="38"/>
      <c r="F200" s="281"/>
      <c r="G200" s="281"/>
    </row>
    <row r="201" spans="1:9">
      <c r="A201" s="42">
        <f>1+COUNT(A$2:A200)</f>
        <v>23</v>
      </c>
      <c r="B201" s="41"/>
      <c r="C201" s="20" t="s">
        <v>662</v>
      </c>
      <c r="D201" s="37"/>
      <c r="E201" s="38"/>
      <c r="F201" s="282"/>
      <c r="G201" s="282" t="str">
        <f t="shared" si="3"/>
        <v xml:space="preserve"> </v>
      </c>
    </row>
    <row r="202" spans="1:9" ht="72">
      <c r="A202" s="42"/>
      <c r="B202" s="41"/>
      <c r="C202" s="20" t="s">
        <v>663</v>
      </c>
      <c r="D202" s="37"/>
      <c r="E202" s="38"/>
      <c r="F202" s="282"/>
      <c r="G202" s="282" t="str">
        <f t="shared" si="3"/>
        <v xml:space="preserve"> </v>
      </c>
    </row>
    <row r="203" spans="1:9">
      <c r="A203" s="42"/>
      <c r="B203" s="41"/>
      <c r="C203" s="20" t="s">
        <v>494</v>
      </c>
      <c r="D203" s="37"/>
      <c r="E203" s="38"/>
      <c r="F203" s="282"/>
      <c r="G203" s="282" t="str">
        <f t="shared" si="3"/>
        <v xml:space="preserve"> </v>
      </c>
    </row>
    <row r="204" spans="1:9">
      <c r="A204" s="42"/>
      <c r="B204" s="41" t="s">
        <v>510</v>
      </c>
      <c r="C204" s="20" t="s">
        <v>664</v>
      </c>
      <c r="D204" s="37"/>
      <c r="E204" s="38"/>
      <c r="F204" s="282"/>
      <c r="G204" s="282" t="str">
        <f t="shared" si="3"/>
        <v xml:space="preserve"> </v>
      </c>
    </row>
    <row r="205" spans="1:9">
      <c r="A205" s="42"/>
      <c r="B205" s="41" t="s">
        <v>511</v>
      </c>
      <c r="C205" s="20" t="s">
        <v>666</v>
      </c>
      <c r="D205" s="37" t="s">
        <v>326</v>
      </c>
      <c r="E205" s="38">
        <v>16</v>
      </c>
      <c r="F205" s="334"/>
      <c r="G205" s="282">
        <f t="shared" si="3"/>
        <v>0</v>
      </c>
      <c r="I205" s="11" t="str">
        <f>IF(F205="","VNESI CENO NA ENOTO!","")</f>
        <v>VNESI CENO NA ENOTO!</v>
      </c>
    </row>
    <row r="206" spans="1:9">
      <c r="A206" s="42"/>
      <c r="B206" s="41" t="s">
        <v>511</v>
      </c>
      <c r="C206" s="20" t="s">
        <v>805</v>
      </c>
      <c r="D206" s="37" t="s">
        <v>326</v>
      </c>
      <c r="E206" s="38">
        <v>1</v>
      </c>
      <c r="F206" s="334"/>
      <c r="G206" s="282">
        <f>IF(E206&lt;&gt;0,E206*F206," ")</f>
        <v>0</v>
      </c>
      <c r="I206" s="11" t="str">
        <f>IF(F206="","VNESI CENO NA ENOTO!","")</f>
        <v>VNESI CENO NA ENOTO!</v>
      </c>
    </row>
    <row r="207" spans="1:9">
      <c r="A207" s="42"/>
      <c r="B207" s="41"/>
      <c r="C207" s="20"/>
      <c r="D207" s="37"/>
      <c r="E207" s="38"/>
      <c r="F207" s="282"/>
      <c r="G207" s="282" t="str">
        <f t="shared" si="3"/>
        <v xml:space="preserve"> </v>
      </c>
    </row>
    <row r="208" spans="1:9">
      <c r="A208" s="42">
        <f>1+COUNT(A$2:A207)</f>
        <v>24</v>
      </c>
      <c r="B208" s="41"/>
      <c r="C208" s="20" t="s">
        <v>662</v>
      </c>
      <c r="D208" s="37"/>
      <c r="E208" s="38"/>
      <c r="F208" s="282"/>
      <c r="G208" s="282" t="str">
        <f t="shared" si="3"/>
        <v xml:space="preserve"> </v>
      </c>
    </row>
    <row r="209" spans="1:9" ht="72">
      <c r="A209" s="42"/>
      <c r="B209" s="41"/>
      <c r="C209" s="20" t="s">
        <v>806</v>
      </c>
      <c r="D209" s="37"/>
      <c r="E209" s="38"/>
      <c r="F209" s="282"/>
      <c r="G209" s="282" t="str">
        <f t="shared" si="3"/>
        <v xml:space="preserve"> </v>
      </c>
    </row>
    <row r="210" spans="1:9">
      <c r="A210" s="42"/>
      <c r="B210" s="41"/>
      <c r="C210" s="20" t="s">
        <v>537</v>
      </c>
      <c r="D210" s="37"/>
      <c r="E210" s="38"/>
      <c r="F210" s="282"/>
      <c r="G210" s="282" t="str">
        <f t="shared" si="3"/>
        <v xml:space="preserve"> </v>
      </c>
    </row>
    <row r="211" spans="1:9">
      <c r="A211" s="42"/>
      <c r="B211" s="41" t="s">
        <v>510</v>
      </c>
      <c r="C211" s="20" t="s">
        <v>664</v>
      </c>
      <c r="D211" s="37"/>
      <c r="E211" s="38"/>
      <c r="F211" s="282"/>
      <c r="G211" s="282" t="str">
        <f t="shared" si="3"/>
        <v xml:space="preserve"> </v>
      </c>
    </row>
    <row r="212" spans="1:9">
      <c r="A212" s="42"/>
      <c r="B212" s="41" t="s">
        <v>511</v>
      </c>
      <c r="C212" s="20" t="s">
        <v>669</v>
      </c>
      <c r="D212" s="37" t="s">
        <v>326</v>
      </c>
      <c r="E212" s="38">
        <v>16</v>
      </c>
      <c r="F212" s="334"/>
      <c r="G212" s="282">
        <f>IF(E212&lt;&gt;0,E212*F212," ")</f>
        <v>0</v>
      </c>
      <c r="I212" s="11" t="str">
        <f>IF(F212="","VNESI CENO NA ENOTO!","")</f>
        <v>VNESI CENO NA ENOTO!</v>
      </c>
    </row>
    <row r="213" spans="1:9">
      <c r="A213" s="42"/>
      <c r="B213" s="41"/>
      <c r="C213" s="20"/>
      <c r="D213" s="37"/>
      <c r="E213" s="38"/>
      <c r="F213" s="282"/>
      <c r="G213" s="282" t="str">
        <f t="shared" si="3"/>
        <v xml:space="preserve"> </v>
      </c>
    </row>
    <row r="214" spans="1:9">
      <c r="A214" s="42">
        <f>1+COUNT(A$2:A213)</f>
        <v>25</v>
      </c>
      <c r="B214" s="41"/>
      <c r="C214" s="20" t="s">
        <v>662</v>
      </c>
      <c r="D214" s="37"/>
      <c r="E214" s="38"/>
      <c r="F214" s="282"/>
      <c r="G214" s="282" t="str">
        <f t="shared" si="3"/>
        <v xml:space="preserve"> </v>
      </c>
    </row>
    <row r="215" spans="1:9" ht="72">
      <c r="A215" s="42"/>
      <c r="B215" s="41"/>
      <c r="C215" s="20" t="s">
        <v>807</v>
      </c>
      <c r="D215" s="37"/>
      <c r="E215" s="38"/>
      <c r="F215" s="282"/>
      <c r="G215" s="282" t="str">
        <f t="shared" si="3"/>
        <v xml:space="preserve"> </v>
      </c>
    </row>
    <row r="216" spans="1:9">
      <c r="A216" s="42"/>
      <c r="B216" s="41"/>
      <c r="C216" s="20" t="s">
        <v>537</v>
      </c>
      <c r="D216" s="37"/>
      <c r="E216" s="38"/>
      <c r="F216" s="282"/>
      <c r="G216" s="282" t="str">
        <f t="shared" si="3"/>
        <v xml:space="preserve"> </v>
      </c>
    </row>
    <row r="217" spans="1:9">
      <c r="A217" s="42"/>
      <c r="B217" s="41" t="s">
        <v>510</v>
      </c>
      <c r="C217" s="20" t="s">
        <v>664</v>
      </c>
      <c r="D217" s="37"/>
      <c r="E217" s="38"/>
      <c r="F217" s="282"/>
      <c r="G217" s="282" t="str">
        <f t="shared" si="3"/>
        <v xml:space="preserve"> </v>
      </c>
    </row>
    <row r="218" spans="1:9">
      <c r="A218" s="42"/>
      <c r="B218" s="41" t="s">
        <v>511</v>
      </c>
      <c r="C218" s="20" t="s">
        <v>808</v>
      </c>
      <c r="D218" s="37" t="s">
        <v>326</v>
      </c>
      <c r="E218" s="38">
        <v>42</v>
      </c>
      <c r="F218" s="334"/>
      <c r="G218" s="282">
        <f t="shared" si="3"/>
        <v>0</v>
      </c>
      <c r="I218" s="11" t="str">
        <f>IF(F218="","VNESI CENO NA ENOTO!","")</f>
        <v>VNESI CENO NA ENOTO!</v>
      </c>
    </row>
    <row r="219" spans="1:9">
      <c r="A219" s="24"/>
      <c r="B219" s="25"/>
      <c r="C219" s="20"/>
      <c r="D219" s="37"/>
      <c r="E219" s="38"/>
      <c r="F219" s="82"/>
      <c r="G219" s="82" t="str">
        <f t="shared" si="3"/>
        <v xml:space="preserve"> </v>
      </c>
    </row>
    <row r="220" spans="1:9">
      <c r="A220" s="24">
        <f>1+COUNT(A$3:A219)</f>
        <v>26</v>
      </c>
      <c r="B220" s="25"/>
      <c r="C220" s="20" t="s">
        <v>684</v>
      </c>
      <c r="D220" s="37"/>
      <c r="E220" s="38"/>
      <c r="F220" s="82"/>
      <c r="G220" s="82" t="str">
        <f t="shared" ref="G220:G264" si="5">IF(E220&lt;&gt;0,E220*F220," ")</f>
        <v xml:space="preserve"> </v>
      </c>
    </row>
    <row r="221" spans="1:9" ht="43.2">
      <c r="A221" s="24"/>
      <c r="B221" s="25"/>
      <c r="C221" s="20" t="s">
        <v>809</v>
      </c>
      <c r="D221" s="37"/>
      <c r="E221" s="38"/>
      <c r="F221" s="82"/>
      <c r="G221" s="82" t="str">
        <f t="shared" si="5"/>
        <v xml:space="preserve"> </v>
      </c>
    </row>
    <row r="222" spans="1:9">
      <c r="A222" s="24"/>
      <c r="B222" s="25" t="s">
        <v>501</v>
      </c>
      <c r="C222" s="20"/>
      <c r="D222" s="37"/>
      <c r="E222" s="38"/>
      <c r="F222" s="82"/>
      <c r="G222" s="82" t="str">
        <f t="shared" si="5"/>
        <v xml:space="preserve"> </v>
      </c>
    </row>
    <row r="223" spans="1:9">
      <c r="A223" s="24"/>
      <c r="B223" s="25"/>
      <c r="C223" s="20" t="s">
        <v>537</v>
      </c>
      <c r="D223" s="37" t="s">
        <v>245</v>
      </c>
      <c r="E223" s="38">
        <v>30</v>
      </c>
      <c r="F223" s="332"/>
      <c r="G223" s="82">
        <f t="shared" si="5"/>
        <v>0</v>
      </c>
      <c r="I223" s="11" t="str">
        <f>IF(F223="","VNESI CENO NA ENOTO!","")</f>
        <v>VNESI CENO NA ENOTO!</v>
      </c>
    </row>
    <row r="224" spans="1:9">
      <c r="A224" s="24"/>
      <c r="B224" s="25"/>
      <c r="C224" s="20"/>
      <c r="D224" s="37"/>
      <c r="E224" s="38"/>
      <c r="F224" s="82"/>
      <c r="G224" s="82" t="str">
        <f t="shared" si="5"/>
        <v xml:space="preserve"> </v>
      </c>
    </row>
    <row r="225" spans="1:9">
      <c r="A225" s="24">
        <f>1+COUNT(A$3:A224)</f>
        <v>27</v>
      </c>
      <c r="B225" s="25"/>
      <c r="C225" s="20" t="s">
        <v>686</v>
      </c>
      <c r="D225" s="37"/>
      <c r="E225" s="38"/>
      <c r="F225" s="82"/>
      <c r="G225" s="82" t="str">
        <f t="shared" si="5"/>
        <v xml:space="preserve"> </v>
      </c>
    </row>
    <row r="226" spans="1:9" ht="43.2">
      <c r="A226" s="24"/>
      <c r="B226" s="25"/>
      <c r="C226" s="20" t="s">
        <v>810</v>
      </c>
      <c r="D226" s="37"/>
      <c r="E226" s="38"/>
      <c r="F226" s="82"/>
      <c r="G226" s="82" t="str">
        <f t="shared" si="5"/>
        <v xml:space="preserve"> </v>
      </c>
    </row>
    <row r="227" spans="1:9">
      <c r="A227" s="24"/>
      <c r="B227" s="25" t="s">
        <v>501</v>
      </c>
      <c r="C227" s="20" t="s">
        <v>811</v>
      </c>
      <c r="D227" s="37"/>
      <c r="E227" s="38"/>
      <c r="F227" s="82"/>
      <c r="G227" s="82" t="str">
        <f t="shared" si="5"/>
        <v xml:space="preserve"> </v>
      </c>
    </row>
    <row r="228" spans="1:9">
      <c r="A228" s="24"/>
      <c r="B228" s="25"/>
      <c r="C228" s="20" t="s">
        <v>537</v>
      </c>
      <c r="D228" s="37" t="s">
        <v>245</v>
      </c>
      <c r="E228" s="38">
        <v>5</v>
      </c>
      <c r="F228" s="332"/>
      <c r="G228" s="82">
        <f t="shared" si="5"/>
        <v>0</v>
      </c>
      <c r="I228" s="11" t="str">
        <f>IF(F228="","VNESI CENO NA ENOTO!","")</f>
        <v>VNESI CENO NA ENOTO!</v>
      </c>
    </row>
    <row r="229" spans="1:9">
      <c r="A229" s="24"/>
      <c r="B229" s="25"/>
      <c r="C229" s="20"/>
      <c r="D229" s="37"/>
      <c r="E229" s="38"/>
      <c r="F229" s="82"/>
      <c r="G229" s="82" t="str">
        <f t="shared" si="5"/>
        <v xml:space="preserve"> </v>
      </c>
    </row>
    <row r="230" spans="1:9">
      <c r="A230" s="24">
        <f>1+COUNT(A$3:A229)</f>
        <v>28</v>
      </c>
      <c r="B230" s="25"/>
      <c r="C230" s="20" t="s">
        <v>693</v>
      </c>
      <c r="D230" s="37"/>
      <c r="E230" s="38"/>
      <c r="F230" s="82"/>
      <c r="G230" s="82" t="str">
        <f t="shared" si="5"/>
        <v xml:space="preserve"> </v>
      </c>
    </row>
    <row r="231" spans="1:9" ht="28.8">
      <c r="A231" s="24"/>
      <c r="B231" s="25"/>
      <c r="C231" s="20" t="s">
        <v>812</v>
      </c>
      <c r="D231" s="37"/>
      <c r="E231" s="38"/>
      <c r="F231" s="82"/>
      <c r="G231" s="82" t="str">
        <f t="shared" si="5"/>
        <v xml:space="preserve"> </v>
      </c>
    </row>
    <row r="232" spans="1:9">
      <c r="A232" s="24"/>
      <c r="B232" s="25"/>
      <c r="C232" s="20" t="s">
        <v>537</v>
      </c>
      <c r="D232" s="37"/>
      <c r="E232" s="38"/>
      <c r="F232" s="82"/>
      <c r="G232" s="82" t="str">
        <f t="shared" si="5"/>
        <v xml:space="preserve"> </v>
      </c>
    </row>
    <row r="233" spans="1:9">
      <c r="A233" s="24"/>
      <c r="B233" s="25" t="s">
        <v>501</v>
      </c>
      <c r="C233" s="20"/>
      <c r="D233" s="37" t="s">
        <v>304</v>
      </c>
      <c r="E233" s="38">
        <v>10</v>
      </c>
      <c r="F233" s="332"/>
      <c r="G233" s="82">
        <f t="shared" si="5"/>
        <v>0</v>
      </c>
      <c r="I233" s="11" t="str">
        <f>IF(F233="","VNESI CENO NA ENOTO!","")</f>
        <v>VNESI CENO NA ENOTO!</v>
      </c>
    </row>
    <row r="234" spans="1:9">
      <c r="A234" s="24"/>
      <c r="B234" s="25"/>
      <c r="C234" s="20"/>
      <c r="D234" s="37"/>
      <c r="E234" s="38"/>
      <c r="F234" s="82"/>
      <c r="G234" s="82" t="str">
        <f t="shared" si="5"/>
        <v xml:space="preserve"> </v>
      </c>
    </row>
    <row r="235" spans="1:9">
      <c r="A235" s="24">
        <f>1+COUNT(A$3:A234)</f>
        <v>29</v>
      </c>
      <c r="B235" s="25"/>
      <c r="C235" s="20" t="s">
        <v>813</v>
      </c>
      <c r="D235" s="37"/>
      <c r="E235" s="38"/>
      <c r="F235" s="82"/>
      <c r="G235" s="82" t="str">
        <f t="shared" si="5"/>
        <v xml:space="preserve"> </v>
      </c>
    </row>
    <row r="236" spans="1:9" ht="28.8">
      <c r="A236" s="24"/>
      <c r="B236" s="25"/>
      <c r="C236" s="20" t="s">
        <v>814</v>
      </c>
      <c r="D236" s="37"/>
      <c r="E236" s="38"/>
      <c r="F236" s="82"/>
      <c r="G236" s="82" t="str">
        <f t="shared" si="5"/>
        <v xml:space="preserve"> </v>
      </c>
    </row>
    <row r="237" spans="1:9">
      <c r="A237" s="24"/>
      <c r="B237" s="25"/>
      <c r="C237" s="20" t="s">
        <v>537</v>
      </c>
      <c r="D237" s="37"/>
      <c r="E237" s="38"/>
      <c r="F237" s="82"/>
      <c r="G237" s="82" t="str">
        <f t="shared" si="5"/>
        <v xml:space="preserve"> </v>
      </c>
    </row>
    <row r="238" spans="1:9">
      <c r="A238" s="24"/>
      <c r="B238" s="25" t="s">
        <v>501</v>
      </c>
      <c r="C238" s="20" t="s">
        <v>815</v>
      </c>
      <c r="D238" s="37" t="s">
        <v>304</v>
      </c>
      <c r="E238" s="38">
        <v>5</v>
      </c>
      <c r="F238" s="332"/>
      <c r="G238" s="82">
        <f t="shared" si="5"/>
        <v>0</v>
      </c>
      <c r="I238" s="11" t="str">
        <f>IF(F238="","VNESI CENO NA ENOTO!","")</f>
        <v>VNESI CENO NA ENOTO!</v>
      </c>
    </row>
    <row r="239" spans="1:9">
      <c r="A239" s="24"/>
      <c r="B239" s="25" t="s">
        <v>501</v>
      </c>
      <c r="C239" s="20" t="s">
        <v>816</v>
      </c>
      <c r="D239" s="37" t="s">
        <v>304</v>
      </c>
      <c r="E239" s="38">
        <v>5</v>
      </c>
      <c r="F239" s="332"/>
      <c r="G239" s="82">
        <f t="shared" si="5"/>
        <v>0</v>
      </c>
      <c r="I239" s="11" t="str">
        <f>IF(F239="","VNESI CENO NA ENOTO!","")</f>
        <v>VNESI CENO NA ENOTO!</v>
      </c>
    </row>
    <row r="240" spans="1:9">
      <c r="A240" s="24"/>
      <c r="B240" s="25"/>
      <c r="C240" s="20"/>
      <c r="D240" s="37"/>
      <c r="E240" s="38"/>
      <c r="F240" s="82"/>
      <c r="G240" s="82" t="str">
        <f t="shared" si="5"/>
        <v xml:space="preserve"> </v>
      </c>
    </row>
    <row r="241" spans="1:9">
      <c r="A241" s="24">
        <f>1+COUNT(A$3:A240)</f>
        <v>30</v>
      </c>
      <c r="B241" s="25"/>
      <c r="C241" s="20" t="s">
        <v>681</v>
      </c>
      <c r="D241" s="37"/>
      <c r="E241" s="38"/>
      <c r="F241" s="82"/>
      <c r="G241" s="82" t="str">
        <f t="shared" si="5"/>
        <v xml:space="preserve"> </v>
      </c>
    </row>
    <row r="242" spans="1:9" ht="86.4">
      <c r="A242" s="24"/>
      <c r="B242" s="25"/>
      <c r="C242" s="20" t="s">
        <v>817</v>
      </c>
      <c r="D242" s="37"/>
      <c r="E242" s="38"/>
      <c r="F242" s="82"/>
      <c r="G242" s="82" t="str">
        <f t="shared" si="5"/>
        <v xml:space="preserve"> </v>
      </c>
    </row>
    <row r="243" spans="1:9">
      <c r="A243" s="24"/>
      <c r="B243" s="25"/>
      <c r="C243" s="20" t="s">
        <v>537</v>
      </c>
      <c r="D243" s="37" t="s">
        <v>683</v>
      </c>
      <c r="E243" s="38">
        <v>150</v>
      </c>
      <c r="F243" s="332"/>
      <c r="G243" s="82">
        <f t="shared" si="5"/>
        <v>0</v>
      </c>
      <c r="I243" s="11" t="str">
        <f>IF(F243="","VNESI CENO NA ENOTO!","")</f>
        <v>VNESI CENO NA ENOTO!</v>
      </c>
    </row>
    <row r="244" spans="1:9">
      <c r="A244" s="24"/>
      <c r="B244" s="25"/>
      <c r="C244" s="20"/>
      <c r="D244" s="37"/>
      <c r="E244" s="38"/>
      <c r="F244" s="82"/>
      <c r="G244" s="82" t="str">
        <f t="shared" si="5"/>
        <v xml:space="preserve"> </v>
      </c>
    </row>
    <row r="245" spans="1:9">
      <c r="A245" s="24">
        <f>1+COUNT(A$3:A244)</f>
        <v>31</v>
      </c>
      <c r="B245" s="25"/>
      <c r="C245" s="20" t="s">
        <v>689</v>
      </c>
      <c r="D245" s="37"/>
      <c r="E245" s="38"/>
      <c r="F245" s="82"/>
      <c r="G245" s="82" t="str">
        <f t="shared" si="5"/>
        <v xml:space="preserve"> </v>
      </c>
    </row>
    <row r="246" spans="1:9" ht="43.2">
      <c r="A246" s="24"/>
      <c r="B246" s="25"/>
      <c r="C246" s="20" t="s">
        <v>690</v>
      </c>
      <c r="D246" s="37"/>
      <c r="E246" s="38"/>
      <c r="F246" s="82"/>
      <c r="G246" s="82" t="str">
        <f t="shared" si="5"/>
        <v xml:space="preserve"> </v>
      </c>
    </row>
    <row r="247" spans="1:9">
      <c r="A247" s="24"/>
      <c r="B247" s="25"/>
      <c r="C247" s="20" t="s">
        <v>818</v>
      </c>
      <c r="D247" s="37" t="s">
        <v>304</v>
      </c>
      <c r="E247" s="38">
        <v>1</v>
      </c>
      <c r="F247" s="332"/>
      <c r="G247" s="82">
        <f t="shared" si="5"/>
        <v>0</v>
      </c>
      <c r="I247" s="11" t="str">
        <f>IF(F247="","VNESI CENO NA ENOTO!","")</f>
        <v>VNESI CENO NA ENOTO!</v>
      </c>
    </row>
    <row r="248" spans="1:9">
      <c r="A248" s="24"/>
      <c r="B248" s="25"/>
      <c r="C248" s="20"/>
      <c r="D248" s="37"/>
      <c r="E248" s="38"/>
      <c r="F248" s="82"/>
      <c r="G248" s="82" t="str">
        <f t="shared" si="5"/>
        <v xml:space="preserve"> </v>
      </c>
    </row>
    <row r="249" spans="1:9">
      <c r="A249" s="24">
        <f>1+COUNT(A$3:A248)</f>
        <v>32</v>
      </c>
      <c r="B249" s="25"/>
      <c r="C249" s="20" t="s">
        <v>819</v>
      </c>
      <c r="D249" s="37"/>
      <c r="E249" s="38"/>
      <c r="F249" s="82"/>
      <c r="G249" s="82" t="str">
        <f t="shared" si="5"/>
        <v xml:space="preserve"> </v>
      </c>
    </row>
    <row r="250" spans="1:9">
      <c r="A250" s="24"/>
      <c r="B250" s="25"/>
      <c r="C250" s="20" t="s">
        <v>820</v>
      </c>
      <c r="D250" s="37"/>
      <c r="E250" s="38"/>
      <c r="F250" s="82"/>
      <c r="G250" s="82" t="str">
        <f t="shared" si="5"/>
        <v xml:space="preserve"> </v>
      </c>
    </row>
    <row r="251" spans="1:9">
      <c r="A251" s="24"/>
      <c r="B251" s="25"/>
      <c r="C251" s="20" t="s">
        <v>818</v>
      </c>
      <c r="D251" s="37" t="s">
        <v>322</v>
      </c>
      <c r="E251" s="38">
        <v>10</v>
      </c>
      <c r="F251" s="332"/>
      <c r="G251" s="82">
        <f t="shared" si="5"/>
        <v>0</v>
      </c>
      <c r="I251" s="11" t="str">
        <f>IF(F251="","VNESI CENO NA ENOTO!","")</f>
        <v>VNESI CENO NA ENOTO!</v>
      </c>
    </row>
    <row r="252" spans="1:9">
      <c r="A252" s="24"/>
      <c r="B252" s="25"/>
      <c r="C252" s="20"/>
      <c r="D252" s="37"/>
      <c r="E252" s="38"/>
      <c r="F252" s="82"/>
      <c r="G252" s="82" t="str">
        <f t="shared" si="5"/>
        <v xml:space="preserve"> </v>
      </c>
    </row>
    <row r="253" spans="1:9">
      <c r="A253" s="24">
        <f>1+COUNT(A$4:A252)</f>
        <v>33</v>
      </c>
      <c r="B253" s="25"/>
      <c r="C253" s="20" t="s">
        <v>821</v>
      </c>
      <c r="D253" s="37"/>
      <c r="E253" s="38"/>
      <c r="F253" s="82"/>
      <c r="G253" s="82" t="str">
        <f t="shared" si="5"/>
        <v xml:space="preserve"> </v>
      </c>
    </row>
    <row r="254" spans="1:9" ht="28.8">
      <c r="A254" s="24"/>
      <c r="B254" s="25"/>
      <c r="C254" s="20" t="s">
        <v>822</v>
      </c>
      <c r="D254" s="37"/>
      <c r="E254" s="38"/>
      <c r="F254" s="82"/>
      <c r="G254" s="82" t="str">
        <f t="shared" si="5"/>
        <v xml:space="preserve"> </v>
      </c>
    </row>
    <row r="255" spans="1:9">
      <c r="A255" s="24"/>
      <c r="B255" s="25"/>
      <c r="C255" s="20" t="s">
        <v>537</v>
      </c>
      <c r="D255" s="37" t="s">
        <v>304</v>
      </c>
      <c r="E255" s="38">
        <v>1</v>
      </c>
      <c r="F255" s="332"/>
      <c r="G255" s="82">
        <f t="shared" si="5"/>
        <v>0</v>
      </c>
      <c r="I255" s="11" t="str">
        <f>IF(F255="","VNESI CENO NA ENOTO!","")</f>
        <v>VNESI CENO NA ENOTO!</v>
      </c>
    </row>
    <row r="256" spans="1:9">
      <c r="A256" s="24"/>
      <c r="B256" s="25"/>
      <c r="C256" s="20"/>
      <c r="D256" s="37"/>
      <c r="E256" s="38"/>
      <c r="F256" s="82"/>
      <c r="G256" s="82" t="str">
        <f t="shared" si="5"/>
        <v xml:space="preserve"> </v>
      </c>
    </row>
    <row r="257" spans="1:9">
      <c r="A257" s="24">
        <f>1+COUNT(A$4:A256)</f>
        <v>34</v>
      </c>
      <c r="B257" s="25"/>
      <c r="C257" s="20" t="s">
        <v>823</v>
      </c>
      <c r="D257" s="37"/>
      <c r="E257" s="38"/>
      <c r="F257" s="82"/>
      <c r="G257" s="82" t="str">
        <f t="shared" si="5"/>
        <v xml:space="preserve"> </v>
      </c>
    </row>
    <row r="258" spans="1:9" ht="43.2">
      <c r="A258" s="24"/>
      <c r="B258" s="25"/>
      <c r="C258" s="20" t="s">
        <v>824</v>
      </c>
      <c r="D258" s="37"/>
      <c r="E258" s="38"/>
      <c r="F258" s="82"/>
      <c r="G258" s="82" t="str">
        <f t="shared" si="5"/>
        <v xml:space="preserve"> </v>
      </c>
    </row>
    <row r="259" spans="1:9">
      <c r="A259" s="24"/>
      <c r="B259" s="25"/>
      <c r="C259" s="20" t="s">
        <v>537</v>
      </c>
      <c r="D259" s="37" t="s">
        <v>304</v>
      </c>
      <c r="E259" s="38">
        <v>1</v>
      </c>
      <c r="F259" s="332"/>
      <c r="G259" s="82">
        <f t="shared" si="5"/>
        <v>0</v>
      </c>
      <c r="I259" s="11" t="str">
        <f>IF(F259="","VNESI CENO NA ENOTO!","")</f>
        <v>VNESI CENO NA ENOTO!</v>
      </c>
    </row>
    <row r="260" spans="1:9">
      <c r="A260" s="24"/>
      <c r="B260" s="25"/>
      <c r="C260" s="20"/>
      <c r="D260" s="37"/>
      <c r="E260" s="38"/>
      <c r="F260" s="82"/>
      <c r="G260" s="82" t="str">
        <f>IF(E260&lt;&gt;0,E260*F260," ")</f>
        <v xml:space="preserve"> </v>
      </c>
    </row>
    <row r="261" spans="1:9">
      <c r="A261" s="24">
        <f>1+COUNT(A$2:A260)</f>
        <v>35</v>
      </c>
      <c r="B261" s="25"/>
      <c r="C261" s="20" t="s">
        <v>696</v>
      </c>
      <c r="D261" s="37"/>
      <c r="E261" s="38"/>
      <c r="F261" s="82"/>
      <c r="G261" s="82" t="str">
        <f>IF(E261&lt;&gt;0,E261*F261," ")</f>
        <v xml:space="preserve"> </v>
      </c>
    </row>
    <row r="262" spans="1:9" ht="28.8">
      <c r="A262" s="24"/>
      <c r="B262" s="25"/>
      <c r="C262" s="20" t="s">
        <v>825</v>
      </c>
      <c r="D262" s="37"/>
      <c r="E262" s="38"/>
      <c r="F262" s="82"/>
      <c r="G262" s="82" t="str">
        <f>IF(E262&lt;&gt;0,E262*F262," ")</f>
        <v xml:space="preserve"> </v>
      </c>
    </row>
    <row r="263" spans="1:9">
      <c r="A263" s="24"/>
      <c r="B263" s="25"/>
      <c r="C263" s="20" t="s">
        <v>826</v>
      </c>
      <c r="D263" s="37" t="s">
        <v>304</v>
      </c>
      <c r="E263" s="38">
        <v>2</v>
      </c>
      <c r="F263" s="332"/>
      <c r="G263" s="82">
        <f>IF(E263&lt;&gt;0,E263*F263," ")</f>
        <v>0</v>
      </c>
      <c r="I263" s="11" t="str">
        <f>IF(F263="","VNESI CENO NA ENOTO!","")</f>
        <v>VNESI CENO NA ENOTO!</v>
      </c>
    </row>
    <row r="264" spans="1:9">
      <c r="A264" s="24"/>
      <c r="B264" s="25"/>
      <c r="C264" s="20"/>
      <c r="D264" s="37"/>
      <c r="E264" s="38"/>
      <c r="F264" s="82"/>
      <c r="G264" s="82" t="str">
        <f t="shared" si="5"/>
        <v xml:space="preserve"> </v>
      </c>
    </row>
    <row r="265" spans="1:9">
      <c r="A265" s="283"/>
      <c r="B265" s="284"/>
      <c r="C265" s="285" t="str">
        <f>+C11</f>
        <v>TOPLOTNA POSTAJA</v>
      </c>
      <c r="D265" s="286"/>
      <c r="E265" s="287"/>
      <c r="F265" s="288"/>
      <c r="G265" s="288">
        <f>SUM(G14:G264)</f>
        <v>0</v>
      </c>
    </row>
    <row r="266" spans="1:9">
      <c r="A266" s="24"/>
      <c r="B266" s="25"/>
      <c r="C266" s="20"/>
      <c r="D266" s="26"/>
      <c r="E266" s="27"/>
      <c r="F266" s="289"/>
      <c r="G266" s="289"/>
    </row>
    <row r="267" spans="1:9" ht="57.6">
      <c r="A267" s="24">
        <f>1+COUNT(A$2:A266)</f>
        <v>36</v>
      </c>
      <c r="B267" s="25"/>
      <c r="C267" s="20" t="s">
        <v>699</v>
      </c>
      <c r="D267" s="26" t="s">
        <v>315</v>
      </c>
      <c r="E267" s="27">
        <v>3</v>
      </c>
      <c r="F267" s="290">
        <f>G265</f>
        <v>0</v>
      </c>
      <c r="G267" s="90">
        <f>F267*E267/100</f>
        <v>0</v>
      </c>
    </row>
    <row r="268" spans="1:9" ht="15" thickBot="1">
      <c r="A268" s="59"/>
      <c r="B268" s="60"/>
      <c r="C268" s="61"/>
      <c r="D268" s="62"/>
      <c r="E268" s="63"/>
      <c r="F268" s="291"/>
      <c r="G268" s="61"/>
    </row>
    <row r="269" spans="1:9" ht="15.6">
      <c r="A269" s="24"/>
      <c r="B269" s="25"/>
      <c r="C269" s="91" t="str">
        <f>+C11</f>
        <v>TOPLOTNA POSTAJA</v>
      </c>
      <c r="D269" s="26"/>
      <c r="E269" s="27"/>
      <c r="F269" s="292"/>
      <c r="G269" s="79">
        <f>SUM(G265:G268)</f>
        <v>0</v>
      </c>
    </row>
    <row r="270" spans="1:9">
      <c r="A270" s="24"/>
      <c r="B270" s="25"/>
      <c r="C270" s="20"/>
      <c r="D270" s="37"/>
      <c r="E270" s="38"/>
      <c r="F270" s="72"/>
      <c r="G270" s="25"/>
    </row>
    <row r="271" spans="1:9" ht="23.4">
      <c r="A271" s="263" t="s">
        <v>704</v>
      </c>
      <c r="B271" s="264"/>
      <c r="C271" s="265" t="s">
        <v>705</v>
      </c>
      <c r="D271" s="80"/>
      <c r="E271" s="81"/>
      <c r="F271" s="25"/>
      <c r="G271" s="25"/>
    </row>
    <row r="272" spans="1:9">
      <c r="A272" s="24"/>
      <c r="B272" s="25"/>
      <c r="C272" s="20"/>
      <c r="D272" s="37"/>
      <c r="E272" s="38"/>
      <c r="F272" s="25"/>
      <c r="G272" s="25"/>
    </row>
    <row r="273" spans="1:9">
      <c r="A273" s="28" t="s">
        <v>294</v>
      </c>
      <c r="B273" s="29"/>
      <c r="C273" s="30" t="s">
        <v>55</v>
      </c>
      <c r="D273" s="83" t="s">
        <v>295</v>
      </c>
      <c r="E273" s="84" t="s">
        <v>56</v>
      </c>
      <c r="F273" s="293" t="s">
        <v>57</v>
      </c>
      <c r="G273" s="86" t="s">
        <v>58</v>
      </c>
    </row>
    <row r="274" spans="1:9">
      <c r="A274" s="24"/>
      <c r="B274" s="25"/>
      <c r="C274" s="20"/>
      <c r="D274" s="37"/>
      <c r="E274" s="38"/>
      <c r="F274" s="25"/>
      <c r="G274" s="25"/>
    </row>
    <row r="275" spans="1:9">
      <c r="A275" s="24">
        <f>1+COUNT(A$10:A274)</f>
        <v>37</v>
      </c>
      <c r="B275" s="87"/>
      <c r="C275" s="294" t="s">
        <v>827</v>
      </c>
      <c r="D275" s="295"/>
      <c r="E275" s="296"/>
      <c r="F275" s="297"/>
      <c r="G275" s="298"/>
      <c r="H275" s="10"/>
      <c r="I275" s="11"/>
    </row>
    <row r="276" spans="1:9" ht="110.4">
      <c r="A276" s="87"/>
      <c r="B276" s="87"/>
      <c r="C276" s="294" t="s">
        <v>828</v>
      </c>
      <c r="D276" s="295"/>
      <c r="E276" s="296"/>
      <c r="F276" s="297"/>
      <c r="G276" s="298"/>
      <c r="H276" s="10"/>
      <c r="I276" s="11"/>
    </row>
    <row r="277" spans="1:9">
      <c r="A277" s="24"/>
      <c r="B277" s="87"/>
      <c r="C277" s="294" t="s">
        <v>494</v>
      </c>
      <c r="D277" s="295"/>
      <c r="E277" s="296"/>
      <c r="F277" s="297"/>
      <c r="G277" s="298"/>
    </row>
    <row r="278" spans="1:9">
      <c r="A278" s="24"/>
      <c r="B278" s="25" t="s">
        <v>499</v>
      </c>
      <c r="C278" s="20" t="s">
        <v>829</v>
      </c>
      <c r="D278" s="26"/>
      <c r="E278" s="27"/>
      <c r="F278" s="292"/>
      <c r="G278" s="20"/>
    </row>
    <row r="279" spans="1:9">
      <c r="A279" s="24"/>
      <c r="B279" s="25"/>
      <c r="C279" s="20"/>
      <c r="D279" s="26"/>
      <c r="E279" s="27"/>
      <c r="F279" s="292"/>
      <c r="G279" s="20"/>
    </row>
    <row r="280" spans="1:9">
      <c r="A280" s="24"/>
      <c r="B280" s="25" t="s">
        <v>501</v>
      </c>
      <c r="C280" s="20" t="s">
        <v>830</v>
      </c>
      <c r="D280" s="26" t="s">
        <v>304</v>
      </c>
      <c r="E280" s="27">
        <v>1</v>
      </c>
      <c r="F280" s="335"/>
      <c r="G280" s="58">
        <f>E280*F280</f>
        <v>0</v>
      </c>
      <c r="H280" s="10"/>
      <c r="I280" s="11" t="str">
        <f>IF(F280="","VNESI CENO NA ENOTO!","")</f>
        <v>VNESI CENO NA ENOTO!</v>
      </c>
    </row>
    <row r="281" spans="1:9">
      <c r="A281" s="24"/>
      <c r="B281" s="25"/>
      <c r="C281" s="20"/>
      <c r="D281" s="26"/>
      <c r="E281" s="27"/>
      <c r="F281" s="289"/>
      <c r="G281" s="20"/>
      <c r="H281" s="10"/>
      <c r="I281" s="11"/>
    </row>
    <row r="282" spans="1:9">
      <c r="A282" s="24"/>
      <c r="B282" s="25" t="s">
        <v>501</v>
      </c>
      <c r="C282" s="20" t="s">
        <v>831</v>
      </c>
      <c r="D282" s="26" t="s">
        <v>304</v>
      </c>
      <c r="E282" s="27">
        <v>1</v>
      </c>
      <c r="F282" s="335"/>
      <c r="G282" s="58">
        <f>E282*F282</f>
        <v>0</v>
      </c>
      <c r="H282" s="10"/>
      <c r="I282" s="11" t="str">
        <f>IF(F282="","VNESI CENO NA ENOTO!","")</f>
        <v>VNESI CENO NA ENOTO!</v>
      </c>
    </row>
    <row r="283" spans="1:9">
      <c r="A283" s="24"/>
      <c r="B283" s="25" t="s">
        <v>501</v>
      </c>
      <c r="C283" s="20" t="s">
        <v>832</v>
      </c>
      <c r="D283" s="26" t="s">
        <v>304</v>
      </c>
      <c r="E283" s="27">
        <v>1</v>
      </c>
      <c r="F283" s="335"/>
      <c r="G283" s="58">
        <f>E283*F283</f>
        <v>0</v>
      </c>
      <c r="H283" s="10"/>
      <c r="I283" s="11" t="str">
        <f>IF(F283="","VNESI CENO NA ENOTO!","")</f>
        <v>VNESI CENO NA ENOTO!</v>
      </c>
    </row>
    <row r="284" spans="1:9">
      <c r="A284" s="24"/>
      <c r="B284" s="25" t="s">
        <v>501</v>
      </c>
      <c r="C284" s="20" t="s">
        <v>833</v>
      </c>
      <c r="D284" s="26" t="s">
        <v>304</v>
      </c>
      <c r="E284" s="27">
        <v>2</v>
      </c>
      <c r="F284" s="335"/>
      <c r="G284" s="58">
        <f>E284*F284</f>
        <v>0</v>
      </c>
      <c r="H284" s="10"/>
      <c r="I284" s="11" t="str">
        <f>IF(F284="","VNESI CENO NA ENOTO!","")</f>
        <v>VNESI CENO NA ENOTO!</v>
      </c>
    </row>
    <row r="285" spans="1:9">
      <c r="A285" s="24"/>
      <c r="B285" s="25" t="s">
        <v>501</v>
      </c>
      <c r="C285" s="20" t="s">
        <v>834</v>
      </c>
      <c r="D285" s="26" t="s">
        <v>304</v>
      </c>
      <c r="E285" s="27">
        <v>1</v>
      </c>
      <c r="F285" s="335"/>
      <c r="G285" s="58">
        <f>E285*F285</f>
        <v>0</v>
      </c>
      <c r="H285" s="10"/>
      <c r="I285" s="11" t="str">
        <f>IF(F285="","VNESI CENO NA ENOTO!","")</f>
        <v>VNESI CENO NA ENOTO!</v>
      </c>
    </row>
    <row r="286" spans="1:9">
      <c r="A286" s="24"/>
      <c r="B286" s="87"/>
      <c r="C286" s="294"/>
      <c r="D286" s="295"/>
      <c r="E286" s="296"/>
      <c r="F286" s="299"/>
      <c r="G286" s="298"/>
      <c r="H286" s="10"/>
      <c r="I286" s="11"/>
    </row>
    <row r="287" spans="1:9">
      <c r="A287" s="24">
        <f>1+COUNT(A$10:A286)</f>
        <v>38</v>
      </c>
      <c r="B287" s="87"/>
      <c r="C287" s="294" t="s">
        <v>835</v>
      </c>
      <c r="D287" s="295"/>
      <c r="E287" s="296"/>
      <c r="F287" s="299"/>
      <c r="G287" s="298"/>
    </row>
    <row r="288" spans="1:9" ht="55.2">
      <c r="A288" s="24"/>
      <c r="B288" s="87"/>
      <c r="C288" s="294" t="s">
        <v>836</v>
      </c>
      <c r="D288" s="295"/>
      <c r="E288" s="296"/>
      <c r="F288" s="299"/>
      <c r="G288" s="298"/>
    </row>
    <row r="289" spans="1:9">
      <c r="A289" s="24"/>
      <c r="B289" s="87"/>
      <c r="C289" s="294" t="s">
        <v>494</v>
      </c>
      <c r="D289" s="295"/>
      <c r="E289" s="296"/>
      <c r="F289" s="299"/>
      <c r="G289" s="298"/>
    </row>
    <row r="290" spans="1:9">
      <c r="A290" s="24"/>
      <c r="B290" s="87" t="s">
        <v>510</v>
      </c>
      <c r="C290" s="294" t="s">
        <v>764</v>
      </c>
      <c r="D290" s="295"/>
      <c r="E290" s="296"/>
      <c r="F290" s="299"/>
      <c r="G290" s="298"/>
      <c r="H290" s="10"/>
      <c r="I290" s="11"/>
    </row>
    <row r="291" spans="1:9">
      <c r="A291" s="24"/>
      <c r="B291" s="87" t="s">
        <v>511</v>
      </c>
      <c r="C291" s="294" t="s">
        <v>837</v>
      </c>
      <c r="D291" s="295" t="s">
        <v>304</v>
      </c>
      <c r="E291" s="296">
        <v>6</v>
      </c>
      <c r="F291" s="336"/>
      <c r="G291" s="58">
        <f>E291*F291</f>
        <v>0</v>
      </c>
      <c r="H291" s="10"/>
      <c r="I291" s="11" t="str">
        <f>IF(F291="","VNESI CENO NA ENOTO!","")</f>
        <v>VNESI CENO NA ENOTO!</v>
      </c>
    </row>
    <row r="292" spans="1:9">
      <c r="A292" s="24"/>
      <c r="B292" s="87"/>
      <c r="C292" s="294"/>
      <c r="D292" s="295"/>
      <c r="E292" s="296"/>
      <c r="F292" s="299"/>
      <c r="G292" s="298"/>
    </row>
    <row r="293" spans="1:9">
      <c r="A293" s="24">
        <f>1+COUNT(A$10:A292)</f>
        <v>39</v>
      </c>
      <c r="B293" s="87"/>
      <c r="C293" s="294" t="s">
        <v>838</v>
      </c>
      <c r="D293" s="295"/>
      <c r="E293" s="296"/>
      <c r="F293" s="299"/>
      <c r="G293" s="298"/>
    </row>
    <row r="294" spans="1:9" ht="27.6">
      <c r="A294" s="24"/>
      <c r="B294" s="87"/>
      <c r="C294" s="294" t="s">
        <v>839</v>
      </c>
      <c r="D294" s="295"/>
      <c r="E294" s="296"/>
      <c r="F294" s="299"/>
      <c r="G294" s="298"/>
    </row>
    <row r="295" spans="1:9">
      <c r="A295" s="24"/>
      <c r="B295" s="87"/>
      <c r="C295" s="294" t="s">
        <v>514</v>
      </c>
      <c r="D295" s="295"/>
      <c r="E295" s="296"/>
      <c r="F295" s="299"/>
      <c r="G295" s="298"/>
      <c r="H295" s="10"/>
      <c r="I295" s="11"/>
    </row>
    <row r="296" spans="1:9">
      <c r="A296" s="24"/>
      <c r="B296" s="87" t="s">
        <v>510</v>
      </c>
      <c r="C296" s="294" t="s">
        <v>764</v>
      </c>
      <c r="D296" s="295"/>
      <c r="E296" s="296"/>
      <c r="F296" s="299"/>
      <c r="G296" s="298"/>
    </row>
    <row r="297" spans="1:9">
      <c r="A297" s="24"/>
      <c r="B297" s="87" t="s">
        <v>511</v>
      </c>
      <c r="C297" s="294"/>
      <c r="D297" s="295" t="s">
        <v>304</v>
      </c>
      <c r="E297" s="296">
        <v>6</v>
      </c>
      <c r="F297" s="336"/>
      <c r="G297" s="58">
        <f>E297*F297</f>
        <v>0</v>
      </c>
      <c r="H297" s="10"/>
      <c r="I297" s="11" t="str">
        <f>IF(F297="","VNESI CENO NA ENOTO!","")</f>
        <v>VNESI CENO NA ENOTO!</v>
      </c>
    </row>
    <row r="298" spans="1:9">
      <c r="A298" s="24"/>
      <c r="B298" s="87"/>
      <c r="C298" s="294"/>
      <c r="D298" s="295"/>
      <c r="E298" s="296"/>
      <c r="F298" s="299"/>
      <c r="G298" s="298"/>
    </row>
    <row r="299" spans="1:9">
      <c r="A299" s="24">
        <f>1+COUNT(A$10:A298)</f>
        <v>40</v>
      </c>
      <c r="B299" s="87"/>
      <c r="C299" s="294" t="s">
        <v>840</v>
      </c>
      <c r="D299" s="295"/>
      <c r="E299" s="296"/>
      <c r="F299" s="299"/>
      <c r="G299" s="298"/>
      <c r="H299" s="10"/>
      <c r="I299" s="11"/>
    </row>
    <row r="300" spans="1:9" ht="27.6">
      <c r="A300" s="24"/>
      <c r="B300" s="87"/>
      <c r="C300" s="294" t="s">
        <v>841</v>
      </c>
      <c r="D300" s="295"/>
      <c r="E300" s="296"/>
      <c r="F300" s="299"/>
      <c r="G300" s="298"/>
    </row>
    <row r="301" spans="1:9">
      <c r="A301" s="24"/>
      <c r="B301" s="87"/>
      <c r="C301" s="294" t="s">
        <v>494</v>
      </c>
      <c r="D301" s="295"/>
      <c r="E301" s="296"/>
      <c r="F301" s="299"/>
      <c r="G301" s="298"/>
    </row>
    <row r="302" spans="1:9">
      <c r="A302" s="24"/>
      <c r="B302" s="87" t="s">
        <v>510</v>
      </c>
      <c r="C302" s="294" t="s">
        <v>842</v>
      </c>
      <c r="D302" s="295" t="s">
        <v>304</v>
      </c>
      <c r="E302" s="296">
        <v>6</v>
      </c>
      <c r="F302" s="336"/>
      <c r="G302" s="58">
        <f>E302*F302</f>
        <v>0</v>
      </c>
      <c r="H302" s="10"/>
      <c r="I302" s="11" t="str">
        <f>IF(F302="","VNESI CENO NA ENOTO!","")</f>
        <v>VNESI CENO NA ENOTO!</v>
      </c>
    </row>
    <row r="303" spans="1:9">
      <c r="A303" s="24"/>
      <c r="B303" s="87"/>
      <c r="C303" s="294"/>
      <c r="D303" s="295"/>
      <c r="E303" s="296"/>
      <c r="F303" s="299"/>
      <c r="G303" s="300"/>
      <c r="H303" s="10"/>
      <c r="I303" s="11"/>
    </row>
    <row r="304" spans="1:9">
      <c r="A304" s="42">
        <f>1+COUNT(A$10:A302)</f>
        <v>41</v>
      </c>
      <c r="B304" s="41"/>
      <c r="C304" s="20" t="s">
        <v>843</v>
      </c>
      <c r="D304" s="37"/>
      <c r="E304" s="38"/>
      <c r="F304" s="282"/>
      <c r="G304" s="41"/>
      <c r="H304" s="10"/>
      <c r="I304" s="11"/>
    </row>
    <row r="305" spans="1:9" ht="72">
      <c r="A305" s="42"/>
      <c r="B305" s="41"/>
      <c r="C305" s="20" t="s">
        <v>844</v>
      </c>
      <c r="D305" s="37"/>
      <c r="E305" s="38"/>
      <c r="F305" s="282"/>
      <c r="G305" s="25"/>
    </row>
    <row r="306" spans="1:9">
      <c r="A306" s="42"/>
      <c r="B306" s="41"/>
      <c r="C306" s="20" t="s">
        <v>537</v>
      </c>
      <c r="D306" s="37"/>
      <c r="E306" s="38"/>
      <c r="F306" s="282"/>
      <c r="G306" s="41"/>
    </row>
    <row r="307" spans="1:9">
      <c r="A307" s="42"/>
      <c r="B307" s="41" t="s">
        <v>499</v>
      </c>
      <c r="C307" s="20"/>
      <c r="D307" s="37"/>
      <c r="E307" s="38"/>
      <c r="F307" s="282"/>
      <c r="G307" s="41"/>
    </row>
    <row r="308" spans="1:9">
      <c r="A308" s="42"/>
      <c r="B308" s="41" t="s">
        <v>501</v>
      </c>
      <c r="C308" s="20" t="s">
        <v>845</v>
      </c>
      <c r="D308" s="37" t="s">
        <v>326</v>
      </c>
      <c r="E308" s="38">
        <v>56</v>
      </c>
      <c r="F308" s="334"/>
      <c r="G308" s="58">
        <f>E308*F308</f>
        <v>0</v>
      </c>
      <c r="H308" s="10"/>
      <c r="I308" s="11" t="str">
        <f>IF(F308="","VNESI CENO NA ENOTO!","")</f>
        <v>VNESI CENO NA ENOTO!</v>
      </c>
    </row>
    <row r="309" spans="1:9">
      <c r="A309" s="42"/>
      <c r="B309" s="41" t="s">
        <v>501</v>
      </c>
      <c r="C309" s="20" t="s">
        <v>846</v>
      </c>
      <c r="D309" s="37" t="s">
        <v>326</v>
      </c>
      <c r="E309" s="38">
        <v>36</v>
      </c>
      <c r="F309" s="334"/>
      <c r="G309" s="58">
        <f>E309*F309</f>
        <v>0</v>
      </c>
      <c r="H309" s="10"/>
      <c r="I309" s="11" t="str">
        <f>IF(F309="","VNESI CENO NA ENOTO!","")</f>
        <v>VNESI CENO NA ENOTO!</v>
      </c>
    </row>
    <row r="310" spans="1:9">
      <c r="A310" s="42"/>
      <c r="B310" s="41" t="s">
        <v>501</v>
      </c>
      <c r="C310" s="20" t="s">
        <v>847</v>
      </c>
      <c r="D310" s="37" t="s">
        <v>326</v>
      </c>
      <c r="E310" s="38">
        <v>24</v>
      </c>
      <c r="F310" s="334"/>
      <c r="G310" s="58">
        <f>E310*F310</f>
        <v>0</v>
      </c>
      <c r="H310" s="10"/>
      <c r="I310" s="11" t="str">
        <f>IF(F310="","VNESI CENO NA ENOTO!","")</f>
        <v>VNESI CENO NA ENOTO!</v>
      </c>
    </row>
    <row r="311" spans="1:9">
      <c r="A311" s="42"/>
      <c r="B311" s="41"/>
      <c r="C311" s="20"/>
      <c r="D311" s="37"/>
      <c r="E311" s="38"/>
      <c r="F311" s="282"/>
      <c r="G311" s="41"/>
    </row>
    <row r="312" spans="1:9">
      <c r="A312" s="42">
        <f>1+COUNT(A$10:A311)</f>
        <v>42</v>
      </c>
      <c r="B312" s="41"/>
      <c r="C312" s="20" t="s">
        <v>662</v>
      </c>
      <c r="D312" s="37"/>
      <c r="E312" s="38"/>
      <c r="F312" s="282"/>
      <c r="G312" s="41"/>
    </row>
    <row r="313" spans="1:9" ht="72">
      <c r="A313" s="42"/>
      <c r="B313" s="41"/>
      <c r="C313" s="20" t="s">
        <v>848</v>
      </c>
      <c r="D313" s="37"/>
      <c r="E313" s="38"/>
      <c r="F313" s="282"/>
      <c r="G313" s="41"/>
    </row>
    <row r="314" spans="1:9">
      <c r="A314" s="42"/>
      <c r="B314" s="41"/>
      <c r="C314" s="20" t="s">
        <v>494</v>
      </c>
      <c r="D314" s="37"/>
      <c r="E314" s="38"/>
      <c r="F314" s="282"/>
      <c r="G314" s="41"/>
      <c r="H314" s="10"/>
      <c r="I314" s="11"/>
    </row>
    <row r="315" spans="1:9">
      <c r="A315" s="42"/>
      <c r="B315" s="41" t="s">
        <v>510</v>
      </c>
      <c r="C315" s="20" t="s">
        <v>664</v>
      </c>
      <c r="D315" s="37"/>
      <c r="E315" s="38"/>
      <c r="F315" s="282"/>
      <c r="G315" s="41"/>
    </row>
    <row r="316" spans="1:9">
      <c r="A316" s="42"/>
      <c r="B316" s="41" t="s">
        <v>511</v>
      </c>
      <c r="C316" s="20" t="s">
        <v>849</v>
      </c>
      <c r="D316" s="37" t="s">
        <v>326</v>
      </c>
      <c r="E316" s="38">
        <v>92</v>
      </c>
      <c r="F316" s="334"/>
      <c r="G316" s="58">
        <f>E316*F316</f>
        <v>0</v>
      </c>
      <c r="H316" s="10"/>
      <c r="I316" s="11" t="str">
        <f>IF(F316="","VNESI CENO NA ENOTO!","")</f>
        <v>VNESI CENO NA ENOTO!</v>
      </c>
    </row>
    <row r="317" spans="1:9">
      <c r="A317" s="42"/>
      <c r="B317" s="41"/>
      <c r="C317" s="20"/>
      <c r="D317" s="37"/>
      <c r="E317" s="38"/>
      <c r="F317" s="282"/>
      <c r="G317" s="41"/>
    </row>
    <row r="318" spans="1:9">
      <c r="A318" s="42">
        <f>1+COUNT(A$10:A317)</f>
        <v>43</v>
      </c>
      <c r="B318" s="41"/>
      <c r="C318" s="20" t="s">
        <v>662</v>
      </c>
      <c r="D318" s="37"/>
      <c r="E318" s="38"/>
      <c r="F318" s="282"/>
      <c r="G318" s="41"/>
      <c r="H318" s="10"/>
      <c r="I318" s="11"/>
    </row>
    <row r="319" spans="1:9" ht="72">
      <c r="A319" s="42"/>
      <c r="B319" s="41"/>
      <c r="C319" s="20" t="s">
        <v>850</v>
      </c>
      <c r="D319" s="37"/>
      <c r="E319" s="38"/>
      <c r="F319" s="282"/>
      <c r="G319" s="41"/>
    </row>
    <row r="320" spans="1:9">
      <c r="A320" s="42"/>
      <c r="B320" s="41"/>
      <c r="C320" s="20" t="s">
        <v>537</v>
      </c>
      <c r="D320" s="37"/>
      <c r="E320" s="38"/>
      <c r="F320" s="282"/>
      <c r="G320" s="41"/>
    </row>
    <row r="321" spans="1:9">
      <c r="A321" s="42"/>
      <c r="B321" s="41" t="s">
        <v>510</v>
      </c>
      <c r="C321" s="20" t="s">
        <v>664</v>
      </c>
      <c r="D321" s="37"/>
      <c r="E321" s="38"/>
      <c r="F321" s="282"/>
      <c r="G321" s="41"/>
    </row>
    <row r="322" spans="1:9">
      <c r="A322" s="42"/>
      <c r="B322" s="41" t="s">
        <v>511</v>
      </c>
      <c r="C322" s="20" t="s">
        <v>666</v>
      </c>
      <c r="D322" s="37" t="s">
        <v>326</v>
      </c>
      <c r="E322" s="38">
        <v>24</v>
      </c>
      <c r="F322" s="334"/>
      <c r="G322" s="58">
        <f>E322*F322</f>
        <v>0</v>
      </c>
      <c r="H322" s="10"/>
      <c r="I322" s="11" t="str">
        <f>IF(F322="","VNESI CENO NA ENOTO!","")</f>
        <v>VNESI CENO NA ENOTO!</v>
      </c>
    </row>
    <row r="323" spans="1:9">
      <c r="A323" s="24"/>
      <c r="B323" s="25"/>
      <c r="C323" s="20"/>
      <c r="D323" s="37"/>
      <c r="E323" s="38"/>
      <c r="F323" s="82"/>
      <c r="G323" s="25"/>
    </row>
    <row r="324" spans="1:9">
      <c r="A324" s="42">
        <f>1+COUNT(A$10:A323)</f>
        <v>44</v>
      </c>
      <c r="B324" s="41"/>
      <c r="C324" s="20" t="s">
        <v>801</v>
      </c>
      <c r="D324" s="37"/>
      <c r="E324" s="38"/>
      <c r="F324" s="282"/>
      <c r="G324" s="41"/>
    </row>
    <row r="325" spans="1:9" ht="57.6">
      <c r="A325" s="42"/>
      <c r="B325" s="41"/>
      <c r="C325" s="20" t="s">
        <v>802</v>
      </c>
      <c r="D325" s="37"/>
      <c r="E325" s="38"/>
      <c r="F325" s="282"/>
      <c r="G325" s="25"/>
    </row>
    <row r="326" spans="1:9">
      <c r="A326" s="42"/>
      <c r="B326" s="41"/>
      <c r="C326" s="20" t="s">
        <v>537</v>
      </c>
      <c r="D326" s="37"/>
      <c r="E326" s="38"/>
      <c r="F326" s="282"/>
      <c r="G326" s="41"/>
    </row>
    <row r="327" spans="1:9">
      <c r="A327" s="39"/>
      <c r="B327" s="40" t="s">
        <v>501</v>
      </c>
      <c r="C327" s="20" t="s">
        <v>659</v>
      </c>
      <c r="D327" s="37" t="s">
        <v>326</v>
      </c>
      <c r="E327" s="38">
        <v>18</v>
      </c>
      <c r="F327" s="333"/>
      <c r="G327" s="58">
        <f>E327*F327</f>
        <v>0</v>
      </c>
      <c r="H327" s="10"/>
      <c r="I327" s="11" t="str">
        <f>IF(F327="","VNESI CENO NA ENOTO!","")</f>
        <v>VNESI CENO NA ENOTO!</v>
      </c>
    </row>
    <row r="328" spans="1:9">
      <c r="A328" s="42"/>
      <c r="B328" s="41"/>
      <c r="C328" s="20"/>
      <c r="D328" s="37"/>
      <c r="E328" s="38"/>
      <c r="F328" s="282"/>
      <c r="G328" s="41"/>
    </row>
    <row r="329" spans="1:9">
      <c r="A329" s="42">
        <f>1+COUNT(A$10:A328)</f>
        <v>45</v>
      </c>
      <c r="B329" s="41"/>
      <c r="C329" s="20" t="s">
        <v>662</v>
      </c>
      <c r="D329" s="37"/>
      <c r="E329" s="38"/>
      <c r="F329" s="282"/>
      <c r="G329" s="41"/>
    </row>
    <row r="330" spans="1:9" ht="72">
      <c r="A330" s="42"/>
      <c r="B330" s="41"/>
      <c r="C330" s="20" t="s">
        <v>851</v>
      </c>
      <c r="D330" s="37"/>
      <c r="E330" s="38"/>
      <c r="F330" s="282"/>
      <c r="G330" s="41"/>
    </row>
    <row r="331" spans="1:9">
      <c r="A331" s="42"/>
      <c r="B331" s="41"/>
      <c r="C331" s="20" t="s">
        <v>494</v>
      </c>
      <c r="D331" s="37"/>
      <c r="E331" s="38"/>
      <c r="F331" s="282"/>
      <c r="G331" s="41"/>
    </row>
    <row r="332" spans="1:9">
      <c r="A332" s="42"/>
      <c r="B332" s="41" t="s">
        <v>510</v>
      </c>
      <c r="C332" s="20" t="s">
        <v>664</v>
      </c>
      <c r="D332" s="37"/>
      <c r="E332" s="38"/>
      <c r="F332" s="282"/>
      <c r="G332" s="41"/>
    </row>
    <row r="333" spans="1:9">
      <c r="A333" s="42"/>
      <c r="B333" s="41" t="s">
        <v>511</v>
      </c>
      <c r="C333" s="20" t="s">
        <v>666</v>
      </c>
      <c r="D333" s="37" t="s">
        <v>326</v>
      </c>
      <c r="E333" s="38">
        <v>18</v>
      </c>
      <c r="F333" s="334"/>
      <c r="G333" s="58">
        <f>E333*F333</f>
        <v>0</v>
      </c>
      <c r="H333" s="10"/>
      <c r="I333" s="11" t="str">
        <f>IF(F333="","VNESI CENO NA ENOTO!","")</f>
        <v>VNESI CENO NA ENOTO!</v>
      </c>
    </row>
    <row r="334" spans="1:9">
      <c r="A334" s="42"/>
      <c r="B334" s="41" t="s">
        <v>511</v>
      </c>
      <c r="C334" s="20" t="s">
        <v>852</v>
      </c>
      <c r="D334" s="37" t="s">
        <v>326</v>
      </c>
      <c r="E334" s="38">
        <v>33</v>
      </c>
      <c r="F334" s="334"/>
      <c r="G334" s="58">
        <f>E334*F334</f>
        <v>0</v>
      </c>
      <c r="H334" s="10"/>
      <c r="I334" s="11" t="str">
        <f>IF(F334="","VNESI CENO NA ENOTO!","")</f>
        <v>VNESI CENO NA ENOTO!</v>
      </c>
    </row>
    <row r="335" spans="1:9">
      <c r="A335" s="24"/>
      <c r="B335" s="25"/>
      <c r="C335" s="20"/>
      <c r="D335" s="37"/>
      <c r="E335" s="38"/>
      <c r="F335" s="82"/>
      <c r="G335" s="25"/>
    </row>
    <row r="336" spans="1:9">
      <c r="A336" s="24">
        <f>1+COUNT(A$10:A335)</f>
        <v>46</v>
      </c>
      <c r="B336" s="25"/>
      <c r="C336" s="20" t="s">
        <v>684</v>
      </c>
      <c r="D336" s="37"/>
      <c r="E336" s="38"/>
      <c r="F336" s="82"/>
      <c r="G336" s="25"/>
    </row>
    <row r="337" spans="1:9" ht="43.2">
      <c r="A337" s="24"/>
      <c r="B337" s="25"/>
      <c r="C337" s="20" t="s">
        <v>809</v>
      </c>
      <c r="D337" s="37"/>
      <c r="E337" s="38"/>
      <c r="F337" s="82"/>
      <c r="G337" s="25"/>
    </row>
    <row r="338" spans="1:9">
      <c r="A338" s="24"/>
      <c r="B338" s="25" t="s">
        <v>501</v>
      </c>
      <c r="C338" s="20"/>
      <c r="D338" s="37"/>
      <c r="E338" s="38"/>
      <c r="F338" s="82"/>
      <c r="G338" s="25"/>
    </row>
    <row r="339" spans="1:9">
      <c r="A339" s="24"/>
      <c r="B339" s="25"/>
      <c r="C339" s="20" t="s">
        <v>537</v>
      </c>
      <c r="D339" s="37" t="s">
        <v>245</v>
      </c>
      <c r="E339" s="38">
        <v>3</v>
      </c>
      <c r="F339" s="332"/>
      <c r="G339" s="58">
        <f>E339*F339</f>
        <v>0</v>
      </c>
      <c r="H339" s="10"/>
      <c r="I339" s="11" t="str">
        <f>IF(F339="","VNESI CENO NA ENOTO!","")</f>
        <v>VNESI CENO NA ENOTO!</v>
      </c>
    </row>
    <row r="340" spans="1:9">
      <c r="A340" s="24"/>
      <c r="B340" s="25"/>
      <c r="C340" s="20"/>
      <c r="D340" s="37"/>
      <c r="E340" s="38"/>
      <c r="F340" s="82"/>
      <c r="G340" s="25"/>
    </row>
    <row r="341" spans="1:9">
      <c r="A341" s="24">
        <f>1+COUNT(A$10:A340)</f>
        <v>47</v>
      </c>
      <c r="B341" s="25"/>
      <c r="C341" s="20" t="s">
        <v>686</v>
      </c>
      <c r="D341" s="37"/>
      <c r="E341" s="38"/>
      <c r="F341" s="82"/>
      <c r="G341" s="25"/>
    </row>
    <row r="342" spans="1:9" ht="43.2">
      <c r="A342" s="24"/>
      <c r="B342" s="25"/>
      <c r="C342" s="20" t="s">
        <v>810</v>
      </c>
      <c r="D342" s="37"/>
      <c r="E342" s="38"/>
      <c r="F342" s="82"/>
      <c r="G342" s="25"/>
    </row>
    <row r="343" spans="1:9">
      <c r="A343" s="24"/>
      <c r="B343" s="25" t="s">
        <v>501</v>
      </c>
      <c r="C343" s="20" t="s">
        <v>811</v>
      </c>
      <c r="D343" s="37"/>
      <c r="E343" s="38"/>
      <c r="F343" s="82"/>
      <c r="G343" s="25"/>
    </row>
    <row r="344" spans="1:9">
      <c r="A344" s="24"/>
      <c r="B344" s="25"/>
      <c r="C344" s="20" t="s">
        <v>537</v>
      </c>
      <c r="D344" s="37" t="s">
        <v>245</v>
      </c>
      <c r="E344" s="38">
        <v>2</v>
      </c>
      <c r="F344" s="332"/>
      <c r="G344" s="58">
        <f>E344*F344</f>
        <v>0</v>
      </c>
      <c r="H344" s="10"/>
      <c r="I344" s="11" t="str">
        <f>IF(F344="","VNESI CENO NA ENOTO!","")</f>
        <v>VNESI CENO NA ENOTO!</v>
      </c>
    </row>
    <row r="345" spans="1:9">
      <c r="A345" s="24"/>
      <c r="B345" s="25"/>
      <c r="C345" s="20"/>
      <c r="D345" s="37"/>
      <c r="E345" s="38"/>
      <c r="F345" s="82"/>
      <c r="G345" s="25"/>
    </row>
    <row r="346" spans="1:9">
      <c r="A346" s="24">
        <f>1+COUNT(A$10:A345)</f>
        <v>48</v>
      </c>
      <c r="B346" s="25"/>
      <c r="C346" s="20" t="s">
        <v>681</v>
      </c>
      <c r="D346" s="37"/>
      <c r="E346" s="38"/>
      <c r="F346" s="82"/>
      <c r="G346" s="25"/>
    </row>
    <row r="347" spans="1:9" ht="57.6">
      <c r="A347" s="24"/>
      <c r="B347" s="25"/>
      <c r="C347" s="20" t="s">
        <v>853</v>
      </c>
      <c r="D347" s="37"/>
      <c r="E347" s="38"/>
      <c r="F347" s="82"/>
      <c r="G347" s="25"/>
    </row>
    <row r="348" spans="1:9">
      <c r="A348" s="24"/>
      <c r="B348" s="25"/>
      <c r="C348" s="20" t="s">
        <v>537</v>
      </c>
      <c r="D348" s="37" t="s">
        <v>683</v>
      </c>
      <c r="E348" s="38">
        <v>15</v>
      </c>
      <c r="F348" s="332"/>
      <c r="G348" s="58">
        <f>E348*F348</f>
        <v>0</v>
      </c>
      <c r="H348" s="10"/>
      <c r="I348" s="11" t="str">
        <f>IF(F348="","VNESI CENO NA ENOTO!","")</f>
        <v>VNESI CENO NA ENOTO!</v>
      </c>
    </row>
    <row r="349" spans="1:9">
      <c r="A349" s="24"/>
      <c r="B349" s="25"/>
      <c r="C349" s="20"/>
      <c r="D349" s="37"/>
      <c r="E349" s="38"/>
      <c r="F349" s="82"/>
      <c r="G349" s="25"/>
    </row>
    <row r="350" spans="1:9">
      <c r="A350" s="24">
        <f>1+COUNT(A$10:A349)</f>
        <v>49</v>
      </c>
      <c r="B350" s="25"/>
      <c r="C350" s="20" t="s">
        <v>689</v>
      </c>
      <c r="D350" s="37"/>
      <c r="E350" s="38"/>
      <c r="F350" s="82"/>
      <c r="G350" s="25"/>
    </row>
    <row r="351" spans="1:9" ht="43.2">
      <c r="A351" s="24"/>
      <c r="B351" s="25"/>
      <c r="C351" s="20" t="s">
        <v>690</v>
      </c>
      <c r="D351" s="37"/>
      <c r="E351" s="38"/>
      <c r="F351" s="82"/>
      <c r="G351" s="25"/>
    </row>
    <row r="352" spans="1:9">
      <c r="A352" s="24"/>
      <c r="B352" s="25"/>
      <c r="C352" s="20" t="s">
        <v>854</v>
      </c>
      <c r="D352" s="37" t="s">
        <v>304</v>
      </c>
      <c r="E352" s="38">
        <v>1</v>
      </c>
      <c r="F352" s="332"/>
      <c r="G352" s="58">
        <f>E352*F352</f>
        <v>0</v>
      </c>
      <c r="H352" s="10"/>
      <c r="I352" s="11" t="str">
        <f>IF(F352="","VNESI CENO NA ENOTO!","")</f>
        <v>VNESI CENO NA ENOTO!</v>
      </c>
    </row>
    <row r="353" spans="1:9">
      <c r="A353" s="24"/>
      <c r="B353" s="25"/>
      <c r="C353" s="20"/>
      <c r="D353" s="37"/>
      <c r="E353" s="38"/>
      <c r="F353" s="82"/>
      <c r="G353" s="25"/>
    </row>
    <row r="354" spans="1:9">
      <c r="A354" s="24">
        <f>1+COUNT(A$10:A353)</f>
        <v>50</v>
      </c>
      <c r="B354" s="25"/>
      <c r="C354" s="20" t="s">
        <v>855</v>
      </c>
      <c r="D354" s="37"/>
      <c r="E354" s="38"/>
      <c r="F354" s="82"/>
      <c r="G354" s="25"/>
    </row>
    <row r="355" spans="1:9" ht="28.8">
      <c r="A355" s="24"/>
      <c r="B355" s="25"/>
      <c r="C355" s="20" t="s">
        <v>856</v>
      </c>
      <c r="D355" s="37"/>
      <c r="E355" s="38"/>
      <c r="F355" s="82"/>
      <c r="G355" s="25"/>
    </row>
    <row r="356" spans="1:9">
      <c r="A356" s="24"/>
      <c r="B356" s="25"/>
      <c r="C356" s="20"/>
      <c r="D356" s="37" t="s">
        <v>322</v>
      </c>
      <c r="E356" s="38">
        <v>1</v>
      </c>
      <c r="F356" s="332"/>
      <c r="G356" s="58">
        <f>E356*F356</f>
        <v>0</v>
      </c>
      <c r="H356" s="10"/>
      <c r="I356" s="11" t="str">
        <f>IF(F356="","VNESI CENO NA ENOTO!","")</f>
        <v>VNESI CENO NA ENOTO!</v>
      </c>
    </row>
    <row r="357" spans="1:9">
      <c r="A357" s="24"/>
      <c r="B357" s="25"/>
      <c r="C357" s="20"/>
      <c r="D357" s="37"/>
      <c r="E357" s="38"/>
      <c r="F357" s="82"/>
      <c r="G357" s="25"/>
    </row>
    <row r="358" spans="1:9">
      <c r="A358" s="24">
        <f>1+COUNT(A$10:A357)</f>
        <v>51</v>
      </c>
      <c r="B358" s="25"/>
      <c r="C358" s="20" t="s">
        <v>819</v>
      </c>
      <c r="D358" s="37"/>
      <c r="E358" s="38"/>
      <c r="F358" s="82"/>
      <c r="G358" s="25"/>
    </row>
    <row r="359" spans="1:9">
      <c r="A359" s="24"/>
      <c r="B359" s="25"/>
      <c r="C359" s="20" t="s">
        <v>820</v>
      </c>
      <c r="D359" s="37"/>
      <c r="E359" s="38"/>
      <c r="F359" s="82"/>
      <c r="G359" s="25"/>
    </row>
    <row r="360" spans="1:9">
      <c r="A360" s="24"/>
      <c r="B360" s="25"/>
      <c r="C360" s="20" t="s">
        <v>854</v>
      </c>
      <c r="D360" s="37" t="s">
        <v>322</v>
      </c>
      <c r="E360" s="38">
        <v>2</v>
      </c>
      <c r="F360" s="332"/>
      <c r="G360" s="58">
        <f>E360*F360</f>
        <v>0</v>
      </c>
      <c r="H360" s="10"/>
      <c r="I360" s="11" t="str">
        <f>IF(F360="","VNESI CENO NA ENOTO!","")</f>
        <v>VNESI CENO NA ENOTO!</v>
      </c>
    </row>
    <row r="361" spans="1:9">
      <c r="A361" s="65"/>
      <c r="B361" s="64"/>
      <c r="C361" s="66"/>
      <c r="D361" s="88"/>
      <c r="E361" s="89"/>
      <c r="F361" s="64"/>
      <c r="G361" s="64"/>
    </row>
    <row r="362" spans="1:9">
      <c r="A362" s="24"/>
      <c r="B362" s="25"/>
      <c r="C362" s="20" t="s">
        <v>698</v>
      </c>
      <c r="D362" s="37"/>
      <c r="E362" s="38"/>
      <c r="F362" s="25"/>
      <c r="G362" s="25">
        <f>SUM(G274:G361)</f>
        <v>0</v>
      </c>
    </row>
    <row r="363" spans="1:9">
      <c r="A363" s="24"/>
      <c r="B363" s="25"/>
      <c r="C363" s="20"/>
      <c r="D363" s="26"/>
      <c r="E363" s="27"/>
      <c r="F363" s="25"/>
      <c r="G363" s="25"/>
    </row>
    <row r="364" spans="1:9" ht="57.6">
      <c r="A364" s="24">
        <f>1+COUNT(A$10:A363)</f>
        <v>52</v>
      </c>
      <c r="B364" s="25"/>
      <c r="C364" s="20" t="s">
        <v>699</v>
      </c>
      <c r="D364" s="26" t="s">
        <v>315</v>
      </c>
      <c r="E364" s="27">
        <v>6</v>
      </c>
      <c r="F364" s="290">
        <f>G362</f>
        <v>0</v>
      </c>
      <c r="G364" s="90">
        <f>F364*E364/100</f>
        <v>0</v>
      </c>
    </row>
    <row r="365" spans="1:9" ht="15" thickBot="1">
      <c r="A365" s="59"/>
      <c r="B365" s="60"/>
      <c r="C365" s="61"/>
      <c r="D365" s="62"/>
      <c r="E365" s="63"/>
      <c r="F365" s="291"/>
      <c r="G365" s="61"/>
    </row>
    <row r="366" spans="1:9" ht="15.6">
      <c r="A366" s="24"/>
      <c r="B366" s="25"/>
      <c r="C366" s="91" t="str">
        <f>+C271</f>
        <v>RADIATORSKI RAZVOD</v>
      </c>
      <c r="D366" s="26"/>
      <c r="E366" s="27"/>
      <c r="F366" s="292"/>
      <c r="G366" s="79">
        <f>SUM(G362:G365)</f>
        <v>0</v>
      </c>
    </row>
    <row r="367" spans="1:9">
      <c r="F367" s="301"/>
    </row>
    <row r="368" spans="1:9">
      <c r="F368" s="301"/>
    </row>
    <row r="369" spans="1:9" ht="23.4">
      <c r="A369" s="21" t="s">
        <v>706</v>
      </c>
      <c r="B369" s="14"/>
      <c r="C369" s="302" t="s">
        <v>707</v>
      </c>
      <c r="D369" s="80"/>
      <c r="E369" s="81"/>
      <c r="F369" s="25"/>
      <c r="G369" s="25"/>
    </row>
    <row r="370" spans="1:9">
      <c r="A370" s="24"/>
      <c r="B370" s="25"/>
      <c r="C370" s="20"/>
      <c r="D370" s="37"/>
      <c r="E370" s="38"/>
      <c r="F370" s="25"/>
      <c r="G370" s="25"/>
    </row>
    <row r="371" spans="1:9">
      <c r="A371" s="28" t="s">
        <v>294</v>
      </c>
      <c r="B371" s="29"/>
      <c r="C371" s="30" t="s">
        <v>55</v>
      </c>
      <c r="D371" s="83" t="s">
        <v>295</v>
      </c>
      <c r="E371" s="84" t="s">
        <v>56</v>
      </c>
      <c r="F371" s="293" t="s">
        <v>57</v>
      </c>
      <c r="G371" s="293" t="s">
        <v>58</v>
      </c>
    </row>
    <row r="372" spans="1:9">
      <c r="A372" s="24"/>
      <c r="B372" s="25"/>
      <c r="C372" s="20"/>
      <c r="D372" s="37"/>
      <c r="E372" s="38"/>
      <c r="F372" s="25"/>
      <c r="G372" s="25"/>
    </row>
    <row r="373" spans="1:9">
      <c r="A373" s="24">
        <f>1+COUNT(A$2:A372)</f>
        <v>53</v>
      </c>
      <c r="B373" s="270"/>
      <c r="C373" s="271" t="s">
        <v>857</v>
      </c>
      <c r="D373" s="272"/>
      <c r="E373" s="273"/>
      <c r="F373" s="303"/>
      <c r="G373" s="303"/>
    </row>
    <row r="374" spans="1:9" ht="110.4">
      <c r="A374" s="24"/>
      <c r="B374" s="270"/>
      <c r="C374" s="276" t="s">
        <v>858</v>
      </c>
      <c r="D374" s="272"/>
      <c r="E374" s="273"/>
      <c r="F374" s="303"/>
      <c r="G374" s="303"/>
    </row>
    <row r="375" spans="1:9">
      <c r="A375" s="270"/>
      <c r="B375" s="304" t="s">
        <v>499</v>
      </c>
      <c r="C375" s="276" t="s">
        <v>859</v>
      </c>
      <c r="D375" s="272"/>
      <c r="E375" s="273"/>
      <c r="F375" s="303"/>
      <c r="G375" s="303"/>
    </row>
    <row r="376" spans="1:9">
      <c r="A376" s="24"/>
      <c r="B376" s="25"/>
      <c r="C376" s="20"/>
      <c r="D376" s="26"/>
      <c r="E376" s="27"/>
      <c r="F376" s="292"/>
      <c r="G376" s="20"/>
    </row>
    <row r="377" spans="1:9">
      <c r="A377" s="24"/>
      <c r="B377" s="25" t="s">
        <v>501</v>
      </c>
      <c r="C377" s="20" t="s">
        <v>860</v>
      </c>
      <c r="D377" s="26"/>
      <c r="E377" s="27"/>
      <c r="F377" s="292"/>
      <c r="G377" s="20"/>
    </row>
    <row r="378" spans="1:9">
      <c r="A378" s="24"/>
      <c r="B378" s="25"/>
      <c r="C378" s="20" t="s">
        <v>861</v>
      </c>
      <c r="D378" s="26"/>
      <c r="E378" s="27"/>
      <c r="F378" s="292"/>
      <c r="G378" s="20"/>
    </row>
    <row r="379" spans="1:9">
      <c r="A379" s="24"/>
      <c r="B379" s="25"/>
      <c r="C379" s="20" t="s">
        <v>862</v>
      </c>
      <c r="D379" s="26"/>
      <c r="E379" s="27"/>
      <c r="F379" s="292"/>
      <c r="G379" s="20"/>
    </row>
    <row r="380" spans="1:9">
      <c r="A380" s="24"/>
      <c r="B380" s="25"/>
      <c r="C380" s="20" t="s">
        <v>863</v>
      </c>
      <c r="D380" s="26"/>
      <c r="E380" s="27"/>
      <c r="F380" s="292"/>
      <c r="G380" s="20"/>
    </row>
    <row r="381" spans="1:9">
      <c r="A381" s="24"/>
      <c r="B381" s="25"/>
      <c r="C381" s="20" t="s">
        <v>864</v>
      </c>
      <c r="D381" s="26"/>
      <c r="E381" s="27"/>
      <c r="F381" s="292"/>
      <c r="G381" s="20"/>
    </row>
    <row r="382" spans="1:9">
      <c r="A382" s="24"/>
      <c r="B382" s="25"/>
      <c r="C382" s="20" t="s">
        <v>865</v>
      </c>
      <c r="D382" s="26"/>
      <c r="E382" s="27"/>
      <c r="F382" s="292"/>
      <c r="G382" s="20"/>
      <c r="H382" s="10"/>
      <c r="I382" s="11"/>
    </row>
    <row r="383" spans="1:9">
      <c r="A383" s="24"/>
      <c r="B383" s="25"/>
      <c r="C383" s="20" t="s">
        <v>494</v>
      </c>
      <c r="D383" s="26" t="s">
        <v>304</v>
      </c>
      <c r="E383" s="27">
        <v>1</v>
      </c>
      <c r="F383" s="335"/>
      <c r="G383" s="58">
        <f>E383*F383</f>
        <v>0</v>
      </c>
      <c r="H383" s="10"/>
      <c r="I383" s="11" t="str">
        <f>IF(F383="","VNESI CENO NA ENOTO!","")</f>
        <v>VNESI CENO NA ENOTO!</v>
      </c>
    </row>
    <row r="384" spans="1:9">
      <c r="A384" s="24"/>
      <c r="B384" s="25"/>
      <c r="C384" s="20"/>
      <c r="D384" s="26"/>
      <c r="E384" s="27"/>
      <c r="F384" s="289"/>
      <c r="G384" s="20"/>
    </row>
    <row r="385" spans="1:9">
      <c r="A385" s="24"/>
      <c r="B385" s="25" t="s">
        <v>501</v>
      </c>
      <c r="C385" s="20" t="s">
        <v>866</v>
      </c>
      <c r="D385" s="26"/>
      <c r="E385" s="27"/>
      <c r="F385" s="289"/>
      <c r="G385" s="20"/>
    </row>
    <row r="386" spans="1:9">
      <c r="A386" s="24"/>
      <c r="B386" s="25"/>
      <c r="C386" s="20" t="s">
        <v>861</v>
      </c>
      <c r="D386" s="26"/>
      <c r="E386" s="27"/>
      <c r="F386" s="289"/>
      <c r="G386" s="20"/>
      <c r="H386" s="10"/>
      <c r="I386" s="11"/>
    </row>
    <row r="387" spans="1:9">
      <c r="A387" s="24"/>
      <c r="B387" s="25"/>
      <c r="C387" s="20" t="s">
        <v>867</v>
      </c>
      <c r="D387" s="26"/>
      <c r="E387" s="27"/>
      <c r="F387" s="289"/>
      <c r="G387" s="20"/>
    </row>
    <row r="388" spans="1:9">
      <c r="A388" s="24"/>
      <c r="B388" s="25"/>
      <c r="C388" s="20" t="s">
        <v>863</v>
      </c>
      <c r="D388" s="26"/>
      <c r="E388" s="27"/>
      <c r="F388" s="289"/>
      <c r="G388" s="20"/>
    </row>
    <row r="389" spans="1:9">
      <c r="A389" s="24"/>
      <c r="B389" s="25"/>
      <c r="C389" s="20" t="s">
        <v>868</v>
      </c>
      <c r="D389" s="26"/>
      <c r="E389" s="27"/>
      <c r="F389" s="289"/>
      <c r="G389" s="20"/>
      <c r="H389" s="10"/>
      <c r="I389" s="11"/>
    </row>
    <row r="390" spans="1:9">
      <c r="A390" s="24"/>
      <c r="B390" s="25"/>
      <c r="C390" s="20" t="s">
        <v>869</v>
      </c>
      <c r="D390" s="26"/>
      <c r="E390" s="27"/>
      <c r="F390" s="289"/>
      <c r="G390" s="20"/>
    </row>
    <row r="391" spans="1:9">
      <c r="A391" s="24"/>
      <c r="B391" s="25"/>
      <c r="C391" s="20" t="s">
        <v>494</v>
      </c>
      <c r="D391" s="26" t="s">
        <v>304</v>
      </c>
      <c r="E391" s="27">
        <v>1</v>
      </c>
      <c r="F391" s="335"/>
      <c r="G391" s="58">
        <f>E391*F391</f>
        <v>0</v>
      </c>
      <c r="H391" s="10"/>
      <c r="I391" s="11" t="str">
        <f>IF(F391="","VNESI CENO NA ENOTO!","")</f>
        <v>VNESI CENO NA ENOTO!</v>
      </c>
    </row>
    <row r="392" spans="1:9">
      <c r="A392" s="24"/>
      <c r="B392" s="25"/>
      <c r="C392" s="20"/>
      <c r="D392" s="26"/>
      <c r="E392" s="27"/>
      <c r="F392" s="289"/>
      <c r="G392" s="20"/>
    </row>
    <row r="393" spans="1:9">
      <c r="A393" s="24"/>
      <c r="B393" s="25" t="s">
        <v>501</v>
      </c>
      <c r="C393" s="20" t="s">
        <v>870</v>
      </c>
      <c r="D393" s="26"/>
      <c r="E393" s="27"/>
      <c r="F393" s="289"/>
      <c r="G393" s="20"/>
    </row>
    <row r="394" spans="1:9">
      <c r="A394" s="24"/>
      <c r="B394" s="25"/>
      <c r="C394" s="20" t="s">
        <v>861</v>
      </c>
      <c r="D394" s="26"/>
      <c r="E394" s="27"/>
      <c r="F394" s="289"/>
      <c r="G394" s="20"/>
    </row>
    <row r="395" spans="1:9">
      <c r="A395" s="24"/>
      <c r="B395" s="25"/>
      <c r="C395" s="20" t="s">
        <v>871</v>
      </c>
      <c r="D395" s="26"/>
      <c r="E395" s="27"/>
      <c r="F395" s="289"/>
      <c r="G395" s="20"/>
    </row>
    <row r="396" spans="1:9">
      <c r="A396" s="24"/>
      <c r="B396" s="25"/>
      <c r="C396" s="20" t="s">
        <v>863</v>
      </c>
      <c r="D396" s="26"/>
      <c r="E396" s="27"/>
      <c r="F396" s="289"/>
      <c r="G396" s="20"/>
      <c r="H396" s="10"/>
      <c r="I396" s="11"/>
    </row>
    <row r="397" spans="1:9">
      <c r="A397" s="24"/>
      <c r="B397" s="25"/>
      <c r="C397" s="20" t="s">
        <v>872</v>
      </c>
      <c r="D397" s="26"/>
      <c r="E397" s="27"/>
      <c r="F397" s="289"/>
      <c r="G397" s="20"/>
    </row>
    <row r="398" spans="1:9">
      <c r="A398" s="24"/>
      <c r="B398" s="25"/>
      <c r="C398" s="20" t="s">
        <v>873</v>
      </c>
      <c r="D398" s="26"/>
      <c r="E398" s="27"/>
      <c r="F398" s="289"/>
      <c r="G398" s="20"/>
    </row>
    <row r="399" spans="1:9">
      <c r="A399" s="24"/>
      <c r="B399" s="25"/>
      <c r="C399" s="20" t="s">
        <v>494</v>
      </c>
      <c r="D399" s="26" t="s">
        <v>304</v>
      </c>
      <c r="E399" s="27">
        <v>1</v>
      </c>
      <c r="F399" s="335"/>
      <c r="G399" s="58">
        <f>E399*F399</f>
        <v>0</v>
      </c>
      <c r="H399" s="10"/>
      <c r="I399" s="11" t="str">
        <f>IF(F399="","VNESI CENO NA ENOTO!","")</f>
        <v>VNESI CENO NA ENOTO!</v>
      </c>
    </row>
    <row r="400" spans="1:9">
      <c r="A400" s="24"/>
      <c r="B400" s="25"/>
      <c r="C400" s="20"/>
      <c r="D400" s="26"/>
      <c r="E400" s="27"/>
      <c r="F400" s="289"/>
      <c r="G400" s="20"/>
    </row>
    <row r="401" spans="1:9">
      <c r="A401" s="24">
        <f>1+COUNT(A$2:A400)</f>
        <v>54</v>
      </c>
      <c r="B401" s="270"/>
      <c r="C401" s="305" t="s">
        <v>874</v>
      </c>
      <c r="D401" s="303"/>
      <c r="E401" s="306"/>
      <c r="F401" s="274"/>
      <c r="G401" s="274"/>
    </row>
    <row r="402" spans="1:9" ht="96.6">
      <c r="A402" s="24"/>
      <c r="B402" s="270"/>
      <c r="C402" s="276" t="s">
        <v>875</v>
      </c>
      <c r="D402" s="272"/>
      <c r="E402" s="273"/>
      <c r="F402" s="274"/>
      <c r="G402" s="303"/>
    </row>
    <row r="403" spans="1:9">
      <c r="A403" s="270"/>
      <c r="B403" s="304" t="s">
        <v>499</v>
      </c>
      <c r="C403" s="20" t="s">
        <v>859</v>
      </c>
      <c r="D403" s="272"/>
      <c r="E403" s="273"/>
      <c r="F403" s="274"/>
      <c r="G403" s="303"/>
      <c r="H403" s="10"/>
      <c r="I403" s="11"/>
    </row>
    <row r="404" spans="1:9">
      <c r="A404" s="270"/>
      <c r="B404" s="304" t="s">
        <v>501</v>
      </c>
      <c r="C404" s="276"/>
      <c r="D404" s="272"/>
      <c r="E404" s="273"/>
      <c r="F404" s="274"/>
      <c r="G404" s="303"/>
      <c r="H404" s="10"/>
      <c r="I404" s="11"/>
    </row>
    <row r="405" spans="1:9">
      <c r="A405" s="270"/>
      <c r="B405" s="304"/>
      <c r="C405" s="276" t="s">
        <v>876</v>
      </c>
      <c r="D405" s="272"/>
      <c r="E405" s="273"/>
      <c r="F405" s="274"/>
      <c r="G405" s="303"/>
    </row>
    <row r="406" spans="1:9">
      <c r="A406" s="270"/>
      <c r="B406" s="270"/>
      <c r="C406" s="276" t="s">
        <v>537</v>
      </c>
      <c r="D406" s="272" t="s">
        <v>304</v>
      </c>
      <c r="E406" s="277">
        <v>1</v>
      </c>
      <c r="F406" s="331"/>
      <c r="G406" s="58">
        <f>E406*F406</f>
        <v>0</v>
      </c>
      <c r="H406" s="10"/>
      <c r="I406" s="11" t="str">
        <f>IF(F406="","VNESI CENO NA ENOTO!","")</f>
        <v>VNESI CENO NA ENOTO!</v>
      </c>
    </row>
    <row r="407" spans="1:9">
      <c r="A407" s="270"/>
      <c r="B407" s="307" t="s">
        <v>529</v>
      </c>
      <c r="C407" s="276" t="s">
        <v>877</v>
      </c>
      <c r="D407" s="272"/>
      <c r="E407" s="273"/>
      <c r="F407" s="274"/>
      <c r="G407" s="303"/>
    </row>
    <row r="408" spans="1:9">
      <c r="A408" s="24"/>
      <c r="B408" s="25"/>
      <c r="C408" s="20"/>
      <c r="D408" s="26"/>
      <c r="E408" s="27"/>
      <c r="F408" s="289"/>
      <c r="G408" s="20"/>
    </row>
    <row r="409" spans="1:9">
      <c r="A409" s="24">
        <f>1+COUNT(A$2:A408)</f>
        <v>55</v>
      </c>
      <c r="B409" s="270"/>
      <c r="C409" s="305" t="s">
        <v>878</v>
      </c>
      <c r="D409" s="303"/>
      <c r="E409" s="306"/>
      <c r="F409" s="274"/>
      <c r="G409" s="274"/>
    </row>
    <row r="410" spans="1:9" ht="41.4">
      <c r="A410" s="24"/>
      <c r="B410" s="270"/>
      <c r="C410" s="276" t="s">
        <v>879</v>
      </c>
      <c r="D410" s="272"/>
      <c r="E410" s="273"/>
      <c r="F410" s="274"/>
      <c r="G410" s="303"/>
      <c r="H410" s="10"/>
      <c r="I410" s="11"/>
    </row>
    <row r="411" spans="1:9">
      <c r="A411" s="270"/>
      <c r="B411" s="270"/>
      <c r="C411" s="276"/>
      <c r="D411" s="272" t="s">
        <v>528</v>
      </c>
      <c r="E411" s="277">
        <v>1</v>
      </c>
      <c r="F411" s="331"/>
      <c r="G411" s="58">
        <f>E411*F411</f>
        <v>0</v>
      </c>
      <c r="H411" s="10"/>
      <c r="I411" s="11" t="str">
        <f>IF(F411="","VNESI CENO NA ENOTO!","")</f>
        <v>VNESI CENO NA ENOTO!</v>
      </c>
    </row>
    <row r="412" spans="1:9">
      <c r="A412" s="31"/>
      <c r="B412" s="52"/>
      <c r="C412" s="305"/>
      <c r="D412" s="53"/>
      <c r="E412" s="35"/>
      <c r="F412" s="308"/>
      <c r="G412" s="52"/>
    </row>
    <row r="413" spans="1:9">
      <c r="A413" s="31">
        <f>1+COUNT(A$2:A412)</f>
        <v>56</v>
      </c>
      <c r="B413" s="52"/>
      <c r="C413" s="305" t="s">
        <v>880</v>
      </c>
      <c r="D413" s="53"/>
      <c r="E413" s="35"/>
      <c r="F413" s="308"/>
      <c r="G413" s="52"/>
    </row>
    <row r="414" spans="1:9" ht="69">
      <c r="A414" s="31"/>
      <c r="B414" s="52"/>
      <c r="C414" s="305" t="s">
        <v>881</v>
      </c>
      <c r="D414" s="53"/>
      <c r="E414" s="35"/>
      <c r="F414" s="308"/>
      <c r="G414" s="52"/>
    </row>
    <row r="415" spans="1:9">
      <c r="A415" s="31"/>
      <c r="B415" s="52" t="s">
        <v>499</v>
      </c>
      <c r="C415" s="305" t="s">
        <v>764</v>
      </c>
      <c r="D415" s="53"/>
      <c r="E415" s="35"/>
      <c r="F415" s="308"/>
      <c r="G415" s="52"/>
    </row>
    <row r="416" spans="1:9">
      <c r="A416" s="24"/>
      <c r="B416" s="25" t="s">
        <v>501</v>
      </c>
      <c r="C416" s="20" t="s">
        <v>882</v>
      </c>
      <c r="D416" s="26"/>
      <c r="E416" s="27"/>
      <c r="F416" s="289"/>
      <c r="G416" s="20"/>
      <c r="H416" s="10"/>
      <c r="I416" s="11"/>
    </row>
    <row r="417" spans="1:9">
      <c r="A417" s="24"/>
      <c r="B417" s="25"/>
      <c r="C417" s="20" t="s">
        <v>883</v>
      </c>
      <c r="D417" s="26"/>
      <c r="E417" s="27"/>
      <c r="F417" s="289"/>
      <c r="G417" s="20"/>
    </row>
    <row r="418" spans="1:9">
      <c r="A418" s="24"/>
      <c r="B418" s="25"/>
      <c r="C418" s="20" t="s">
        <v>884</v>
      </c>
      <c r="D418" s="26"/>
      <c r="E418" s="27"/>
      <c r="F418" s="289"/>
      <c r="G418" s="20"/>
    </row>
    <row r="419" spans="1:9">
      <c r="A419" s="24"/>
      <c r="B419" s="25"/>
      <c r="C419" s="20" t="s">
        <v>885</v>
      </c>
      <c r="D419" s="26"/>
      <c r="E419" s="27"/>
      <c r="F419" s="289"/>
      <c r="G419" s="20"/>
    </row>
    <row r="420" spans="1:9">
      <c r="A420" s="24"/>
      <c r="B420" s="25"/>
      <c r="C420" s="20" t="s">
        <v>537</v>
      </c>
      <c r="D420" s="26" t="s">
        <v>304</v>
      </c>
      <c r="E420" s="27">
        <v>1</v>
      </c>
      <c r="F420" s="335"/>
      <c r="G420" s="58">
        <f>E420*F420</f>
        <v>0</v>
      </c>
      <c r="H420" s="10"/>
      <c r="I420" s="11" t="str">
        <f>IF(F420="","VNESI CENO NA ENOTO!","")</f>
        <v>VNESI CENO NA ENOTO!</v>
      </c>
    </row>
    <row r="421" spans="1:9">
      <c r="A421" s="24"/>
      <c r="B421" s="25"/>
      <c r="C421" s="20"/>
      <c r="D421" s="26"/>
      <c r="E421" s="27"/>
      <c r="F421" s="289"/>
      <c r="G421" s="20"/>
      <c r="H421" s="10"/>
      <c r="I421" s="11"/>
    </row>
    <row r="422" spans="1:9">
      <c r="A422" s="24"/>
      <c r="B422" s="25" t="s">
        <v>501</v>
      </c>
      <c r="C422" s="20" t="s">
        <v>886</v>
      </c>
      <c r="D422" s="26"/>
      <c r="E422" s="27"/>
      <c r="F422" s="289"/>
      <c r="G422" s="20"/>
    </row>
    <row r="423" spans="1:9">
      <c r="A423" s="24"/>
      <c r="B423" s="25"/>
      <c r="C423" s="20" t="s">
        <v>887</v>
      </c>
      <c r="D423" s="26"/>
      <c r="E423" s="27"/>
      <c r="F423" s="289"/>
      <c r="G423" s="20"/>
    </row>
    <row r="424" spans="1:9">
      <c r="A424" s="24"/>
      <c r="B424" s="25"/>
      <c r="C424" s="20" t="s">
        <v>884</v>
      </c>
      <c r="D424" s="26"/>
      <c r="E424" s="27"/>
      <c r="F424" s="289"/>
      <c r="G424" s="20"/>
    </row>
    <row r="425" spans="1:9">
      <c r="A425" s="24"/>
      <c r="B425" s="25"/>
      <c r="C425" s="20" t="s">
        <v>755</v>
      </c>
      <c r="D425" s="26"/>
      <c r="E425" s="27"/>
      <c r="F425" s="289"/>
      <c r="G425" s="20"/>
    </row>
    <row r="426" spans="1:9">
      <c r="A426" s="24"/>
      <c r="B426" s="25"/>
      <c r="C426" s="20" t="s">
        <v>537</v>
      </c>
      <c r="D426" s="26" t="s">
        <v>304</v>
      </c>
      <c r="E426" s="27">
        <v>2</v>
      </c>
      <c r="F426" s="335"/>
      <c r="G426" s="58">
        <f>E426*F426</f>
        <v>0</v>
      </c>
      <c r="H426" s="10"/>
      <c r="I426" s="11" t="str">
        <f>IF(F426="","VNESI CENO NA ENOTO!","")</f>
        <v>VNESI CENO NA ENOTO!</v>
      </c>
    </row>
    <row r="427" spans="1:9">
      <c r="A427" s="31"/>
      <c r="B427" s="52"/>
      <c r="C427" s="305"/>
      <c r="D427" s="53"/>
      <c r="E427" s="35"/>
      <c r="F427" s="308"/>
      <c r="G427" s="52"/>
    </row>
    <row r="428" spans="1:9">
      <c r="A428" s="31">
        <f>1+COUNT(A$2:A427)</f>
        <v>57</v>
      </c>
      <c r="B428" s="52"/>
      <c r="C428" s="305" t="s">
        <v>888</v>
      </c>
      <c r="D428" s="53"/>
      <c r="E428" s="35"/>
      <c r="F428" s="308"/>
      <c r="G428" s="52"/>
      <c r="H428" s="10"/>
      <c r="I428" s="11"/>
    </row>
    <row r="429" spans="1:9" ht="27.6">
      <c r="A429" s="31"/>
      <c r="B429" s="52"/>
      <c r="C429" s="305" t="s">
        <v>889</v>
      </c>
      <c r="D429" s="53"/>
      <c r="E429" s="35"/>
      <c r="F429" s="308"/>
      <c r="G429" s="52"/>
    </row>
    <row r="430" spans="1:9">
      <c r="A430" s="31"/>
      <c r="B430" s="52" t="s">
        <v>499</v>
      </c>
      <c r="C430" s="305" t="s">
        <v>764</v>
      </c>
      <c r="D430" s="53"/>
      <c r="E430" s="35"/>
      <c r="F430" s="308"/>
      <c r="G430" s="52"/>
    </row>
    <row r="431" spans="1:9">
      <c r="A431" s="31"/>
      <c r="B431" s="52" t="s">
        <v>501</v>
      </c>
      <c r="C431" s="305" t="s">
        <v>890</v>
      </c>
      <c r="D431" s="53"/>
      <c r="E431" s="35"/>
      <c r="F431" s="308"/>
      <c r="G431" s="52"/>
      <c r="H431" s="10"/>
      <c r="I431" s="11"/>
    </row>
    <row r="432" spans="1:9">
      <c r="A432" s="31"/>
      <c r="B432" s="52"/>
      <c r="C432" s="305" t="s">
        <v>891</v>
      </c>
      <c r="D432" s="53"/>
      <c r="E432" s="35"/>
      <c r="F432" s="308"/>
      <c r="G432" s="52"/>
    </row>
    <row r="433" spans="1:9">
      <c r="A433" s="31"/>
      <c r="B433" s="52"/>
      <c r="C433" s="305" t="s">
        <v>876</v>
      </c>
      <c r="D433" s="53"/>
      <c r="E433" s="35"/>
      <c r="F433" s="308"/>
      <c r="G433" s="52"/>
    </row>
    <row r="434" spans="1:9">
      <c r="A434" s="31"/>
      <c r="B434" s="52"/>
      <c r="C434" s="305" t="s">
        <v>537</v>
      </c>
      <c r="D434" s="53" t="s">
        <v>304</v>
      </c>
      <c r="E434" s="35">
        <v>3</v>
      </c>
      <c r="F434" s="337"/>
      <c r="G434" s="58">
        <f>E434*F434</f>
        <v>0</v>
      </c>
      <c r="H434" s="10"/>
      <c r="I434" s="11" t="str">
        <f>IF(F434="","VNESI CENO NA ENOTO!","")</f>
        <v>VNESI CENO NA ENOTO!</v>
      </c>
    </row>
    <row r="435" spans="1:9">
      <c r="A435" s="24"/>
      <c r="B435" s="25"/>
      <c r="C435" s="20"/>
      <c r="D435" s="37"/>
      <c r="E435" s="38"/>
      <c r="F435" s="82"/>
      <c r="G435" s="25"/>
    </row>
    <row r="436" spans="1:9">
      <c r="A436" s="24">
        <f>1+COUNT(A$2:A435)</f>
        <v>58</v>
      </c>
      <c r="B436" s="25"/>
      <c r="C436" s="20" t="s">
        <v>892</v>
      </c>
      <c r="D436" s="37"/>
      <c r="E436" s="38"/>
      <c r="F436" s="82"/>
      <c r="G436" s="25"/>
      <c r="H436" s="10"/>
      <c r="I436" s="11"/>
    </row>
    <row r="437" spans="1:9">
      <c r="A437" s="24"/>
      <c r="B437" s="25"/>
      <c r="C437" s="20" t="s">
        <v>893</v>
      </c>
      <c r="D437" s="37"/>
      <c r="E437" s="38"/>
      <c r="F437" s="82"/>
      <c r="G437" s="25"/>
      <c r="H437" s="10"/>
      <c r="I437" s="11"/>
    </row>
    <row r="438" spans="1:9">
      <c r="A438" s="24"/>
      <c r="B438" s="25"/>
      <c r="C438" s="20" t="s">
        <v>537</v>
      </c>
      <c r="D438" s="37"/>
      <c r="E438" s="38"/>
      <c r="F438" s="82"/>
      <c r="G438" s="25"/>
    </row>
    <row r="439" spans="1:9">
      <c r="A439" s="24"/>
      <c r="B439" s="25" t="s">
        <v>499</v>
      </c>
      <c r="C439" s="20"/>
      <c r="D439" s="37"/>
      <c r="E439" s="38"/>
      <c r="F439" s="82"/>
      <c r="G439" s="25"/>
    </row>
    <row r="440" spans="1:9">
      <c r="A440" s="24"/>
      <c r="B440" s="25" t="s">
        <v>501</v>
      </c>
      <c r="C440" s="20" t="s">
        <v>775</v>
      </c>
      <c r="D440" s="37" t="s">
        <v>304</v>
      </c>
      <c r="E440" s="38">
        <v>6</v>
      </c>
      <c r="F440" s="332"/>
      <c r="G440" s="58">
        <f>E440*F440</f>
        <v>0</v>
      </c>
      <c r="H440" s="10"/>
      <c r="I440" s="11" t="str">
        <f>IF(F440="","VNESI CENO NA ENOTO!","")</f>
        <v>VNESI CENO NA ENOTO!</v>
      </c>
    </row>
    <row r="441" spans="1:9">
      <c r="A441" s="24"/>
      <c r="B441" s="25"/>
      <c r="C441" s="20"/>
      <c r="D441" s="37"/>
      <c r="E441" s="38"/>
      <c r="F441" s="82"/>
      <c r="G441" s="25"/>
      <c r="H441" s="10"/>
      <c r="I441" s="11"/>
    </row>
    <row r="442" spans="1:9">
      <c r="A442" s="24">
        <f>1+COUNT(A$2:A441)</f>
        <v>59</v>
      </c>
      <c r="B442" s="25"/>
      <c r="C442" s="20" t="s">
        <v>620</v>
      </c>
      <c r="D442" s="37"/>
      <c r="E442" s="38"/>
      <c r="F442" s="82"/>
      <c r="G442" s="25"/>
    </row>
    <row r="443" spans="1:9">
      <c r="A443" s="24"/>
      <c r="B443" s="25"/>
      <c r="C443" s="20" t="s">
        <v>894</v>
      </c>
      <c r="D443" s="37"/>
      <c r="E443" s="38"/>
      <c r="F443" s="82"/>
      <c r="G443" s="25"/>
      <c r="H443" s="10"/>
      <c r="I443" s="11"/>
    </row>
    <row r="444" spans="1:9">
      <c r="A444" s="24"/>
      <c r="B444" s="25"/>
      <c r="C444" s="20" t="s">
        <v>537</v>
      </c>
      <c r="D444" s="37"/>
      <c r="E444" s="38"/>
      <c r="F444" s="82"/>
      <c r="G444" s="25"/>
    </row>
    <row r="445" spans="1:9">
      <c r="A445" s="24"/>
      <c r="B445" s="25" t="s">
        <v>499</v>
      </c>
      <c r="C445" s="20"/>
      <c r="D445" s="37"/>
      <c r="E445" s="38"/>
      <c r="F445" s="82"/>
      <c r="G445" s="25"/>
    </row>
    <row r="446" spans="1:9">
      <c r="A446" s="24"/>
      <c r="B446" s="25" t="s">
        <v>501</v>
      </c>
      <c r="C446" s="20" t="s">
        <v>775</v>
      </c>
      <c r="D446" s="37" t="s">
        <v>304</v>
      </c>
      <c r="E446" s="38">
        <v>2</v>
      </c>
      <c r="F446" s="332"/>
      <c r="G446" s="58">
        <f>E446*F446</f>
        <v>0</v>
      </c>
      <c r="H446" s="10"/>
      <c r="I446" s="11" t="str">
        <f>IF(F446="","VNESI CENO NA ENOTO!","")</f>
        <v>VNESI CENO NA ENOTO!</v>
      </c>
    </row>
    <row r="447" spans="1:9">
      <c r="A447" s="24"/>
      <c r="B447" s="25" t="s">
        <v>501</v>
      </c>
      <c r="C447" s="20" t="s">
        <v>776</v>
      </c>
      <c r="D447" s="37" t="s">
        <v>304</v>
      </c>
      <c r="E447" s="38">
        <v>2</v>
      </c>
      <c r="F447" s="332"/>
      <c r="G447" s="58">
        <f>E447*F447</f>
        <v>0</v>
      </c>
      <c r="H447" s="10"/>
      <c r="I447" s="11" t="str">
        <f>IF(F447="","VNESI CENO NA ENOTO!","")</f>
        <v>VNESI CENO NA ENOTO!</v>
      </c>
    </row>
    <row r="448" spans="1:9">
      <c r="A448" s="24"/>
      <c r="B448" s="25"/>
      <c r="C448" s="20"/>
      <c r="D448" s="37"/>
      <c r="E448" s="38"/>
      <c r="F448" s="82"/>
      <c r="G448" s="25"/>
    </row>
    <row r="449" spans="1:9">
      <c r="A449" s="24">
        <f>1+COUNT(A$2:A448)</f>
        <v>60</v>
      </c>
      <c r="B449" s="25"/>
      <c r="C449" s="20" t="s">
        <v>620</v>
      </c>
      <c r="D449" s="37"/>
      <c r="E449" s="38"/>
      <c r="F449" s="82"/>
      <c r="G449" s="25"/>
      <c r="H449" s="10"/>
      <c r="I449" s="11"/>
    </row>
    <row r="450" spans="1:9" ht="43.2">
      <c r="A450" s="24"/>
      <c r="B450" s="25"/>
      <c r="C450" s="20" t="s">
        <v>786</v>
      </c>
      <c r="D450" s="37"/>
      <c r="E450" s="38"/>
      <c r="F450" s="82"/>
      <c r="G450" s="25"/>
    </row>
    <row r="451" spans="1:9">
      <c r="A451" s="24"/>
      <c r="B451" s="25"/>
      <c r="C451" s="20" t="s">
        <v>537</v>
      </c>
      <c r="D451" s="37"/>
      <c r="E451" s="38"/>
      <c r="F451" s="82"/>
      <c r="G451" s="25"/>
    </row>
    <row r="452" spans="1:9">
      <c r="A452" s="24"/>
      <c r="B452" s="25" t="s">
        <v>499</v>
      </c>
      <c r="C452" s="20"/>
      <c r="D452" s="37"/>
      <c r="E452" s="38"/>
      <c r="F452" s="82"/>
      <c r="G452" s="25"/>
    </row>
    <row r="453" spans="1:9">
      <c r="A453" s="24"/>
      <c r="B453" s="25" t="s">
        <v>501</v>
      </c>
      <c r="C453" s="20" t="s">
        <v>787</v>
      </c>
      <c r="D453" s="37" t="s">
        <v>304</v>
      </c>
      <c r="E453" s="38">
        <v>2</v>
      </c>
      <c r="F453" s="332"/>
      <c r="G453" s="58">
        <f>E453*F453</f>
        <v>0</v>
      </c>
      <c r="H453" s="10"/>
      <c r="I453" s="11" t="str">
        <f>IF(F453="","VNESI CENO NA ENOTO!","")</f>
        <v>VNESI CENO NA ENOTO!</v>
      </c>
    </row>
    <row r="454" spans="1:9">
      <c r="A454" s="24"/>
      <c r="B454" s="25" t="s">
        <v>501</v>
      </c>
      <c r="C454" s="20" t="s">
        <v>622</v>
      </c>
      <c r="D454" s="37" t="s">
        <v>304</v>
      </c>
      <c r="E454" s="38">
        <v>4</v>
      </c>
      <c r="F454" s="332"/>
      <c r="G454" s="58">
        <f>E454*F454</f>
        <v>0</v>
      </c>
      <c r="H454" s="10"/>
      <c r="I454" s="11" t="str">
        <f>IF(F454="","VNESI CENO NA ENOTO!","")</f>
        <v>VNESI CENO NA ENOTO!</v>
      </c>
    </row>
    <row r="455" spans="1:9">
      <c r="A455" s="24"/>
      <c r="B455" s="25"/>
      <c r="C455" s="20"/>
      <c r="D455" s="37"/>
      <c r="E455" s="38"/>
      <c r="F455" s="82"/>
      <c r="G455" s="25"/>
      <c r="H455" s="10"/>
      <c r="I455" s="11"/>
    </row>
    <row r="456" spans="1:9">
      <c r="A456" s="24">
        <f>1+COUNT(A$3:A455)</f>
        <v>61</v>
      </c>
      <c r="B456" s="25"/>
      <c r="C456" s="20" t="s">
        <v>788</v>
      </c>
      <c r="D456" s="37"/>
      <c r="E456" s="38"/>
      <c r="F456" s="82"/>
      <c r="G456" s="25"/>
    </row>
    <row r="457" spans="1:9" ht="28.8">
      <c r="A457" s="24"/>
      <c r="B457" s="25"/>
      <c r="C457" s="20" t="s">
        <v>789</v>
      </c>
      <c r="D457" s="37"/>
      <c r="E457" s="38"/>
      <c r="F457" s="82"/>
      <c r="G457" s="25"/>
    </row>
    <row r="458" spans="1:9">
      <c r="A458" s="24"/>
      <c r="B458" s="25" t="s">
        <v>501</v>
      </c>
      <c r="C458" s="20" t="s">
        <v>790</v>
      </c>
      <c r="D458" s="37"/>
      <c r="E458" s="38"/>
      <c r="F458" s="82"/>
      <c r="G458" s="25"/>
    </row>
    <row r="459" spans="1:9">
      <c r="A459" s="24"/>
      <c r="B459" s="25"/>
      <c r="C459" s="20" t="s">
        <v>791</v>
      </c>
      <c r="D459" s="37"/>
      <c r="E459" s="38"/>
      <c r="F459" s="82"/>
      <c r="G459" s="25"/>
    </row>
    <row r="460" spans="1:9">
      <c r="A460" s="24"/>
      <c r="B460" s="25"/>
      <c r="C460" s="20" t="s">
        <v>792</v>
      </c>
      <c r="D460" s="37"/>
      <c r="E460" s="38"/>
      <c r="F460" s="82"/>
      <c r="G460" s="25"/>
      <c r="H460" s="10"/>
      <c r="I460" s="11"/>
    </row>
    <row r="461" spans="1:9">
      <c r="A461" s="24"/>
      <c r="B461" s="25"/>
      <c r="C461" s="20" t="s">
        <v>537</v>
      </c>
      <c r="D461" s="37" t="s">
        <v>304</v>
      </c>
      <c r="E461" s="38">
        <v>2</v>
      </c>
      <c r="F461" s="332"/>
      <c r="G461" s="58">
        <f>E461*F461</f>
        <v>0</v>
      </c>
      <c r="H461" s="10"/>
      <c r="I461" s="11" t="str">
        <f>IF(F461="","VNESI CENO NA ENOTO!","")</f>
        <v>VNESI CENO NA ENOTO!</v>
      </c>
    </row>
    <row r="462" spans="1:9">
      <c r="A462" s="24"/>
      <c r="B462" s="87"/>
      <c r="C462" s="294"/>
      <c r="D462" s="295"/>
      <c r="E462" s="296"/>
      <c r="F462" s="299"/>
      <c r="G462" s="300"/>
      <c r="H462" s="10"/>
      <c r="I462" s="11"/>
    </row>
    <row r="463" spans="1:9">
      <c r="A463" s="42">
        <f>1+COUNT(A$2:A461)</f>
        <v>62</v>
      </c>
      <c r="B463" s="41"/>
      <c r="C463" s="20" t="s">
        <v>843</v>
      </c>
      <c r="D463" s="37"/>
      <c r="E463" s="38"/>
      <c r="F463" s="282"/>
      <c r="G463" s="41"/>
    </row>
    <row r="464" spans="1:9" ht="72">
      <c r="A464" s="42"/>
      <c r="B464" s="41"/>
      <c r="C464" s="20" t="s">
        <v>844</v>
      </c>
      <c r="D464" s="37"/>
      <c r="E464" s="38"/>
      <c r="F464" s="282"/>
      <c r="G464" s="25"/>
    </row>
    <row r="465" spans="1:9">
      <c r="A465" s="42"/>
      <c r="B465" s="41"/>
      <c r="C465" s="20" t="s">
        <v>537</v>
      </c>
      <c r="D465" s="37"/>
      <c r="E465" s="38"/>
      <c r="F465" s="282"/>
      <c r="G465" s="41"/>
    </row>
    <row r="466" spans="1:9">
      <c r="A466" s="42"/>
      <c r="B466" s="41" t="s">
        <v>499</v>
      </c>
      <c r="C466" s="20"/>
      <c r="D466" s="37"/>
      <c r="E466" s="38"/>
      <c r="F466" s="282"/>
      <c r="G466" s="41"/>
    </row>
    <row r="467" spans="1:9">
      <c r="A467" s="39"/>
      <c r="B467" s="40" t="s">
        <v>501</v>
      </c>
      <c r="C467" s="20" t="s">
        <v>895</v>
      </c>
      <c r="D467" s="37" t="s">
        <v>326</v>
      </c>
      <c r="E467" s="38">
        <v>14</v>
      </c>
      <c r="F467" s="333"/>
      <c r="G467" s="58">
        <f>E467*F467</f>
        <v>0</v>
      </c>
      <c r="H467" s="10"/>
      <c r="I467" s="11" t="str">
        <f>IF(F467="","VNESI CENO NA ENOTO!","")</f>
        <v>VNESI CENO NA ENOTO!</v>
      </c>
    </row>
    <row r="468" spans="1:9">
      <c r="A468" s="39"/>
      <c r="B468" s="40" t="s">
        <v>501</v>
      </c>
      <c r="C468" s="20" t="s">
        <v>847</v>
      </c>
      <c r="D468" s="37" t="s">
        <v>326</v>
      </c>
      <c r="E468" s="38">
        <v>8</v>
      </c>
      <c r="F468" s="333"/>
      <c r="G468" s="58">
        <f>E468*F468</f>
        <v>0</v>
      </c>
      <c r="H468" s="10"/>
      <c r="I468" s="11" t="str">
        <f>IF(F468="","VNESI CENO NA ENOTO!","")</f>
        <v>VNESI CENO NA ENOTO!</v>
      </c>
    </row>
    <row r="469" spans="1:9">
      <c r="A469" s="39"/>
      <c r="B469" s="40" t="s">
        <v>501</v>
      </c>
      <c r="C469" s="20" t="s">
        <v>896</v>
      </c>
      <c r="D469" s="37" t="s">
        <v>326</v>
      </c>
      <c r="E469" s="38">
        <v>56</v>
      </c>
      <c r="F469" s="333"/>
      <c r="G469" s="58">
        <f>E469*F469</f>
        <v>0</v>
      </c>
      <c r="H469" s="10"/>
      <c r="I469" s="11" t="str">
        <f>IF(F469="","VNESI CENO NA ENOTO!","")</f>
        <v>VNESI CENO NA ENOTO!</v>
      </c>
    </row>
    <row r="470" spans="1:9">
      <c r="A470" s="42"/>
      <c r="B470" s="41"/>
      <c r="C470" s="20"/>
      <c r="D470" s="37"/>
      <c r="E470" s="38"/>
      <c r="F470" s="282"/>
      <c r="G470" s="41"/>
    </row>
    <row r="471" spans="1:9">
      <c r="A471" s="42">
        <f>1+COUNT(A$2:A470)</f>
        <v>63</v>
      </c>
      <c r="B471" s="41"/>
      <c r="C471" s="20" t="s">
        <v>662</v>
      </c>
      <c r="D471" s="37"/>
      <c r="E471" s="38"/>
      <c r="F471" s="282"/>
      <c r="G471" s="41"/>
      <c r="H471" s="10"/>
      <c r="I471" s="11"/>
    </row>
    <row r="472" spans="1:9" ht="72">
      <c r="A472" s="42"/>
      <c r="B472" s="41"/>
      <c r="C472" s="20" t="s">
        <v>850</v>
      </c>
      <c r="D472" s="37"/>
      <c r="E472" s="38"/>
      <c r="F472" s="282"/>
      <c r="G472" s="41"/>
    </row>
    <row r="473" spans="1:9">
      <c r="A473" s="42"/>
      <c r="B473" s="41"/>
      <c r="C473" s="20" t="s">
        <v>537</v>
      </c>
      <c r="D473" s="37"/>
      <c r="E473" s="38"/>
      <c r="F473" s="282"/>
      <c r="G473" s="41"/>
    </row>
    <row r="474" spans="1:9">
      <c r="A474" s="42"/>
      <c r="B474" s="41" t="s">
        <v>510</v>
      </c>
      <c r="C474" s="20" t="s">
        <v>664</v>
      </c>
      <c r="D474" s="37"/>
      <c r="E474" s="38"/>
      <c r="F474" s="282"/>
      <c r="G474" s="41"/>
    </row>
    <row r="475" spans="1:9">
      <c r="A475" s="39"/>
      <c r="B475" s="40" t="s">
        <v>511</v>
      </c>
      <c r="C475" s="20" t="s">
        <v>665</v>
      </c>
      <c r="D475" s="37" t="s">
        <v>326</v>
      </c>
      <c r="E475" s="38">
        <v>14</v>
      </c>
      <c r="F475" s="333"/>
      <c r="G475" s="58">
        <f>E475*F475</f>
        <v>0</v>
      </c>
      <c r="H475" s="10"/>
      <c r="I475" s="11" t="str">
        <f>IF(F475="","VNESI CENO NA ENOTO!","")</f>
        <v>VNESI CENO NA ENOTO!</v>
      </c>
    </row>
    <row r="476" spans="1:9">
      <c r="A476" s="39"/>
      <c r="B476" s="40" t="s">
        <v>511</v>
      </c>
      <c r="C476" s="20" t="s">
        <v>666</v>
      </c>
      <c r="D476" s="37" t="s">
        <v>326</v>
      </c>
      <c r="E476" s="38">
        <v>8</v>
      </c>
      <c r="F476" s="333"/>
      <c r="G476" s="58">
        <f>E476*F476</f>
        <v>0</v>
      </c>
      <c r="H476" s="10"/>
      <c r="I476" s="11" t="str">
        <f>IF(F476="","VNESI CENO NA ENOTO!","")</f>
        <v>VNESI CENO NA ENOTO!</v>
      </c>
    </row>
    <row r="477" spans="1:9">
      <c r="A477" s="39"/>
      <c r="B477" s="40" t="s">
        <v>511</v>
      </c>
      <c r="C477" s="20" t="s">
        <v>805</v>
      </c>
      <c r="D477" s="37" t="s">
        <v>326</v>
      </c>
      <c r="E477" s="38">
        <v>56</v>
      </c>
      <c r="F477" s="333"/>
      <c r="G477" s="58">
        <f>E477*F477</f>
        <v>0</v>
      </c>
      <c r="I477" s="11" t="str">
        <f>IF(F477="","VNESI CENO NA ENOTO!","")</f>
        <v>VNESI CENO NA ENOTO!</v>
      </c>
    </row>
    <row r="478" spans="1:9">
      <c r="A478" s="24"/>
      <c r="B478" s="25"/>
      <c r="C478" s="20"/>
      <c r="D478" s="37"/>
      <c r="E478" s="38"/>
      <c r="F478" s="82"/>
      <c r="G478" s="25"/>
      <c r="H478" s="10"/>
      <c r="I478" s="11"/>
    </row>
    <row r="479" spans="1:9">
      <c r="A479" s="42">
        <f>1+COUNT(A$2:A478)</f>
        <v>64</v>
      </c>
      <c r="B479" s="41"/>
      <c r="C479" s="20" t="s">
        <v>801</v>
      </c>
      <c r="D479" s="37"/>
      <c r="E479" s="38"/>
      <c r="F479" s="282"/>
      <c r="G479" s="41"/>
    </row>
    <row r="480" spans="1:9" ht="57.6">
      <c r="A480" s="42"/>
      <c r="B480" s="41"/>
      <c r="C480" s="20" t="s">
        <v>802</v>
      </c>
      <c r="D480" s="37"/>
      <c r="E480" s="38"/>
      <c r="F480" s="282"/>
      <c r="G480" s="25"/>
    </row>
    <row r="481" spans="1:9">
      <c r="A481" s="42"/>
      <c r="B481" s="41"/>
      <c r="C481" s="20" t="s">
        <v>537</v>
      </c>
      <c r="D481" s="37"/>
      <c r="E481" s="38"/>
      <c r="F481" s="282"/>
      <c r="G481" s="41"/>
      <c r="H481" s="10"/>
      <c r="I481" s="11"/>
    </row>
    <row r="482" spans="1:9">
      <c r="A482" s="39"/>
      <c r="B482" s="40" t="s">
        <v>501</v>
      </c>
      <c r="C482" s="20" t="s">
        <v>803</v>
      </c>
      <c r="D482" s="37" t="s">
        <v>326</v>
      </c>
      <c r="E482" s="38">
        <v>12</v>
      </c>
      <c r="F482" s="333"/>
      <c r="G482" s="58">
        <f>E482*F482</f>
        <v>0</v>
      </c>
      <c r="H482" s="10"/>
      <c r="I482" s="11" t="str">
        <f>IF(F482="","VNESI CENO NA ENOTO!","")</f>
        <v>VNESI CENO NA ENOTO!</v>
      </c>
    </row>
    <row r="483" spans="1:9">
      <c r="A483" s="42"/>
      <c r="B483" s="41" t="s">
        <v>501</v>
      </c>
      <c r="C483" s="20" t="s">
        <v>659</v>
      </c>
      <c r="D483" s="37" t="s">
        <v>326</v>
      </c>
      <c r="E483" s="38">
        <v>6</v>
      </c>
      <c r="F483" s="334"/>
      <c r="G483" s="58">
        <f>E483*F483</f>
        <v>0</v>
      </c>
      <c r="H483" s="10"/>
      <c r="I483" s="11" t="str">
        <f>IF(F483="","VNESI CENO NA ENOTO!","")</f>
        <v>VNESI CENO NA ENOTO!</v>
      </c>
    </row>
    <row r="484" spans="1:9">
      <c r="A484" s="42"/>
      <c r="B484" s="41" t="s">
        <v>501</v>
      </c>
      <c r="C484" s="20" t="s">
        <v>660</v>
      </c>
      <c r="D484" s="37" t="s">
        <v>326</v>
      </c>
      <c r="E484" s="38">
        <v>3</v>
      </c>
      <c r="F484" s="334"/>
      <c r="G484" s="58">
        <f>E484*F484</f>
        <v>0</v>
      </c>
      <c r="H484" s="10"/>
      <c r="I484" s="11" t="str">
        <f>IF(F484="","VNESI CENO NA ENOTO!","")</f>
        <v>VNESI CENO NA ENOTO!</v>
      </c>
    </row>
    <row r="485" spans="1:9">
      <c r="A485" s="42"/>
      <c r="B485" s="41" t="s">
        <v>501</v>
      </c>
      <c r="C485" s="20" t="s">
        <v>661</v>
      </c>
      <c r="D485" s="37" t="s">
        <v>326</v>
      </c>
      <c r="E485" s="38">
        <v>50</v>
      </c>
      <c r="F485" s="334"/>
      <c r="G485" s="58">
        <f>E485*F485</f>
        <v>0</v>
      </c>
      <c r="H485" s="10"/>
      <c r="I485" s="11" t="str">
        <f>IF(F485="","VNESI CENO NA ENOTO!","")</f>
        <v>VNESI CENO NA ENOTO!</v>
      </c>
    </row>
    <row r="486" spans="1:9">
      <c r="A486" s="42"/>
      <c r="B486" s="41"/>
      <c r="C486" s="20"/>
      <c r="D486" s="37"/>
      <c r="E486" s="38"/>
      <c r="F486" s="282"/>
      <c r="G486" s="41"/>
    </row>
    <row r="487" spans="1:9">
      <c r="A487" s="42">
        <f>1+COUNT(A$2:A486)</f>
        <v>65</v>
      </c>
      <c r="B487" s="41"/>
      <c r="C487" s="20" t="s">
        <v>662</v>
      </c>
      <c r="D487" s="37"/>
      <c r="E487" s="38"/>
      <c r="F487" s="282"/>
      <c r="G487" s="41"/>
    </row>
    <row r="488" spans="1:9" ht="72">
      <c r="A488" s="42"/>
      <c r="B488" s="41"/>
      <c r="C488" s="20" t="s">
        <v>851</v>
      </c>
      <c r="D488" s="37"/>
      <c r="E488" s="38"/>
      <c r="F488" s="282"/>
      <c r="G488" s="41"/>
      <c r="H488" s="10"/>
      <c r="I488" s="11"/>
    </row>
    <row r="489" spans="1:9">
      <c r="A489" s="42"/>
      <c r="B489" s="41"/>
      <c r="C489" s="20" t="s">
        <v>494</v>
      </c>
      <c r="D489" s="37"/>
      <c r="E489" s="38"/>
      <c r="F489" s="282"/>
      <c r="G489" s="41"/>
    </row>
    <row r="490" spans="1:9">
      <c r="A490" s="42"/>
      <c r="B490" s="41" t="s">
        <v>510</v>
      </c>
      <c r="C490" s="20" t="s">
        <v>664</v>
      </c>
      <c r="D490" s="37"/>
      <c r="E490" s="38"/>
      <c r="F490" s="282"/>
      <c r="G490" s="41"/>
    </row>
    <row r="491" spans="1:9">
      <c r="A491" s="42"/>
      <c r="B491" s="41" t="s">
        <v>511</v>
      </c>
      <c r="C491" s="20" t="s">
        <v>666</v>
      </c>
      <c r="D491" s="37" t="s">
        <v>326</v>
      </c>
      <c r="E491" s="38">
        <v>6</v>
      </c>
      <c r="F491" s="334"/>
      <c r="G491" s="58">
        <f>E491*F491</f>
        <v>0</v>
      </c>
      <c r="H491" s="10"/>
      <c r="I491" s="11" t="str">
        <f>IF(F491="","VNESI CENO NA ENOTO!","")</f>
        <v>VNESI CENO NA ENOTO!</v>
      </c>
    </row>
    <row r="492" spans="1:9">
      <c r="A492" s="42"/>
      <c r="B492" s="41" t="s">
        <v>511</v>
      </c>
      <c r="C492" s="20" t="s">
        <v>897</v>
      </c>
      <c r="D492" s="37" t="s">
        <v>326</v>
      </c>
      <c r="E492" s="38">
        <v>3</v>
      </c>
      <c r="F492" s="334"/>
      <c r="G492" s="58">
        <f>E492*F492</f>
        <v>0</v>
      </c>
      <c r="H492" s="10"/>
      <c r="I492" s="11" t="str">
        <f>IF(F492="","VNESI CENO NA ENOTO!","")</f>
        <v>VNESI CENO NA ENOTO!</v>
      </c>
    </row>
    <row r="493" spans="1:9">
      <c r="A493" s="42"/>
      <c r="B493" s="41"/>
      <c r="C493" s="20"/>
      <c r="D493" s="37"/>
      <c r="E493" s="38"/>
      <c r="F493" s="282"/>
      <c r="G493" s="41"/>
    </row>
    <row r="494" spans="1:9">
      <c r="A494" s="42">
        <f>1+COUNT(A$2:A493)</f>
        <v>66</v>
      </c>
      <c r="B494" s="41"/>
      <c r="C494" s="20" t="s">
        <v>662</v>
      </c>
      <c r="D494" s="37"/>
      <c r="E494" s="38"/>
      <c r="F494" s="282"/>
      <c r="G494" s="41"/>
      <c r="H494" s="10"/>
      <c r="I494" s="11"/>
    </row>
    <row r="495" spans="1:9" ht="72">
      <c r="A495" s="42"/>
      <c r="B495" s="41"/>
      <c r="C495" s="20" t="s">
        <v>667</v>
      </c>
      <c r="D495" s="37"/>
      <c r="E495" s="38"/>
      <c r="F495" s="282"/>
      <c r="G495" s="41"/>
      <c r="H495" s="10"/>
      <c r="I495" s="11"/>
    </row>
    <row r="496" spans="1:9">
      <c r="A496" s="42"/>
      <c r="B496" s="41"/>
      <c r="C496" s="20" t="s">
        <v>537</v>
      </c>
      <c r="D496" s="37"/>
      <c r="E496" s="38"/>
      <c r="F496" s="282"/>
      <c r="G496" s="41"/>
    </row>
    <row r="497" spans="1:9">
      <c r="A497" s="42"/>
      <c r="B497" s="41" t="s">
        <v>510</v>
      </c>
      <c r="C497" s="20" t="s">
        <v>664</v>
      </c>
      <c r="D497" s="37"/>
      <c r="E497" s="38"/>
      <c r="F497" s="282"/>
      <c r="G497" s="41"/>
    </row>
    <row r="498" spans="1:9">
      <c r="A498" s="42"/>
      <c r="B498" s="41" t="s">
        <v>511</v>
      </c>
      <c r="C498" s="20" t="s">
        <v>669</v>
      </c>
      <c r="D498" s="37" t="s">
        <v>326</v>
      </c>
      <c r="E498" s="38">
        <v>50</v>
      </c>
      <c r="F498" s="334"/>
      <c r="G498" s="58">
        <f>E498*F498</f>
        <v>0</v>
      </c>
      <c r="H498" s="10"/>
      <c r="I498" s="11" t="str">
        <f>IF(F498="","VNESI CENO NA ENOTO!","")</f>
        <v>VNESI CENO NA ENOTO!</v>
      </c>
    </row>
    <row r="499" spans="1:9">
      <c r="A499" s="39"/>
      <c r="B499" s="40"/>
      <c r="C499" s="20"/>
      <c r="D499" s="37"/>
      <c r="E499" s="38"/>
      <c r="F499" s="281"/>
      <c r="G499" s="40"/>
    </row>
    <row r="500" spans="1:9">
      <c r="A500" s="39">
        <f>1+COUNT(A$2:A499)</f>
        <v>67</v>
      </c>
      <c r="B500" s="40"/>
      <c r="C500" s="20" t="s">
        <v>898</v>
      </c>
      <c r="D500" s="37"/>
      <c r="E500" s="38"/>
      <c r="F500" s="281"/>
      <c r="G500" s="40"/>
    </row>
    <row r="501" spans="1:9" ht="43.2">
      <c r="A501" s="39"/>
      <c r="B501" s="40"/>
      <c r="C501" s="20" t="s">
        <v>899</v>
      </c>
      <c r="D501" s="37"/>
      <c r="E501" s="38"/>
      <c r="F501" s="281"/>
      <c r="G501" s="40"/>
      <c r="H501" s="10"/>
      <c r="I501" s="11"/>
    </row>
    <row r="502" spans="1:9">
      <c r="A502" s="39"/>
      <c r="B502" s="40"/>
      <c r="C502" s="20" t="s">
        <v>537</v>
      </c>
      <c r="D502" s="37"/>
      <c r="E502" s="38"/>
      <c r="F502" s="281"/>
      <c r="G502" s="40"/>
    </row>
    <row r="503" spans="1:9">
      <c r="A503" s="39"/>
      <c r="B503" s="40" t="s">
        <v>501</v>
      </c>
      <c r="C503" s="20"/>
      <c r="D503" s="37" t="s">
        <v>245</v>
      </c>
      <c r="E503" s="38">
        <v>16</v>
      </c>
      <c r="F503" s="333"/>
      <c r="G503" s="58">
        <f>E503*F503</f>
        <v>0</v>
      </c>
      <c r="H503" s="10"/>
      <c r="I503" s="11" t="str">
        <f>IF(F503="","VNESI CENO NA ENOTO!","")</f>
        <v>VNESI CENO NA ENOTO!</v>
      </c>
    </row>
    <row r="504" spans="1:9">
      <c r="A504" s="24"/>
      <c r="B504" s="25"/>
      <c r="C504" s="20"/>
      <c r="D504" s="37"/>
      <c r="E504" s="38"/>
      <c r="F504" s="82"/>
      <c r="G504" s="25"/>
    </row>
    <row r="505" spans="1:9">
      <c r="A505" s="24">
        <f>1+COUNT(A$2:A504)</f>
        <v>68</v>
      </c>
      <c r="B505" s="25"/>
      <c r="C505" s="20" t="s">
        <v>684</v>
      </c>
      <c r="D505" s="37"/>
      <c r="E505" s="38"/>
      <c r="F505" s="82"/>
      <c r="G505" s="25"/>
      <c r="H505" s="10"/>
      <c r="I505" s="11"/>
    </row>
    <row r="506" spans="1:9" ht="43.2">
      <c r="A506" s="24"/>
      <c r="B506" s="25"/>
      <c r="C506" s="20" t="s">
        <v>809</v>
      </c>
      <c r="D506" s="37"/>
      <c r="E506" s="38"/>
      <c r="F506" s="82"/>
      <c r="G506" s="25"/>
    </row>
    <row r="507" spans="1:9">
      <c r="A507" s="24"/>
      <c r="B507" s="25" t="s">
        <v>501</v>
      </c>
      <c r="C507" s="20"/>
      <c r="D507" s="37"/>
      <c r="E507" s="38"/>
      <c r="F507" s="82"/>
      <c r="G507" s="25"/>
    </row>
    <row r="508" spans="1:9">
      <c r="A508" s="24"/>
      <c r="B508" s="25"/>
      <c r="C508" s="20" t="s">
        <v>537</v>
      </c>
      <c r="D508" s="37" t="s">
        <v>245</v>
      </c>
      <c r="E508" s="38">
        <v>14</v>
      </c>
      <c r="F508" s="332"/>
      <c r="G508" s="58">
        <f>E508*F508</f>
        <v>0</v>
      </c>
      <c r="H508" s="10"/>
      <c r="I508" s="11" t="str">
        <f>IF(F508="","VNESI CENO NA ENOTO!","")</f>
        <v>VNESI CENO NA ENOTO!</v>
      </c>
    </row>
    <row r="509" spans="1:9">
      <c r="A509" s="24"/>
      <c r="B509" s="25"/>
      <c r="C509" s="20"/>
      <c r="D509" s="37"/>
      <c r="E509" s="38"/>
      <c r="F509" s="82"/>
      <c r="G509" s="25"/>
    </row>
    <row r="510" spans="1:9">
      <c r="A510" s="24">
        <f>1+COUNT(A$2:A509)</f>
        <v>69</v>
      </c>
      <c r="B510" s="25"/>
      <c r="C510" s="20" t="s">
        <v>686</v>
      </c>
      <c r="D510" s="37"/>
      <c r="E510" s="38"/>
      <c r="F510" s="82"/>
      <c r="G510" s="25"/>
    </row>
    <row r="511" spans="1:9" ht="43.2">
      <c r="A511" s="24"/>
      <c r="B511" s="25"/>
      <c r="C511" s="20" t="s">
        <v>810</v>
      </c>
      <c r="D511" s="37"/>
      <c r="E511" s="38"/>
      <c r="F511" s="82"/>
      <c r="G511" s="25"/>
    </row>
    <row r="512" spans="1:9">
      <c r="A512" s="24"/>
      <c r="B512" s="25" t="s">
        <v>501</v>
      </c>
      <c r="C512" s="20" t="s">
        <v>811</v>
      </c>
      <c r="D512" s="37"/>
      <c r="E512" s="38"/>
      <c r="F512" s="82"/>
      <c r="G512" s="25"/>
    </row>
    <row r="513" spans="1:9">
      <c r="A513" s="24"/>
      <c r="B513" s="25"/>
      <c r="C513" s="20" t="s">
        <v>537</v>
      </c>
      <c r="D513" s="37" t="s">
        <v>245</v>
      </c>
      <c r="E513" s="38">
        <v>4</v>
      </c>
      <c r="F513" s="332"/>
      <c r="G513" s="58">
        <f>E513*F513</f>
        <v>0</v>
      </c>
      <c r="H513" s="10"/>
      <c r="I513" s="11" t="str">
        <f>IF(F513="","VNESI CENO NA ENOTO!","")</f>
        <v>VNESI CENO NA ENOTO!</v>
      </c>
    </row>
    <row r="514" spans="1:9">
      <c r="A514" s="31"/>
      <c r="B514" s="52"/>
      <c r="C514" s="33"/>
      <c r="D514" s="34"/>
      <c r="E514" s="35"/>
      <c r="F514" s="308"/>
      <c r="G514" s="52"/>
      <c r="H514" s="10"/>
      <c r="I514" s="11"/>
    </row>
    <row r="515" spans="1:9">
      <c r="A515" s="31">
        <f>1+COUNT(A$2:A514)</f>
        <v>70</v>
      </c>
      <c r="B515" s="52"/>
      <c r="C515" s="33" t="s">
        <v>670</v>
      </c>
      <c r="D515" s="34"/>
      <c r="E515" s="35"/>
      <c r="F515" s="308"/>
      <c r="G515" s="52"/>
      <c r="H515" s="10"/>
      <c r="I515" s="11"/>
    </row>
    <row r="516" spans="1:9" ht="69">
      <c r="A516" s="31"/>
      <c r="B516" s="52"/>
      <c r="C516" s="33" t="s">
        <v>671</v>
      </c>
      <c r="D516" s="34"/>
      <c r="E516" s="35"/>
      <c r="F516" s="308"/>
      <c r="G516" s="52"/>
    </row>
    <row r="517" spans="1:9">
      <c r="A517" s="31"/>
      <c r="B517" s="52"/>
      <c r="C517" s="33" t="s">
        <v>537</v>
      </c>
      <c r="D517" s="34"/>
      <c r="E517" s="35"/>
      <c r="F517" s="308"/>
      <c r="G517" s="52"/>
    </row>
    <row r="518" spans="1:9">
      <c r="A518" s="31"/>
      <c r="B518" s="52" t="s">
        <v>499</v>
      </c>
      <c r="C518" s="33"/>
      <c r="D518" s="34"/>
      <c r="E518" s="35"/>
      <c r="F518" s="308"/>
      <c r="G518" s="52"/>
    </row>
    <row r="519" spans="1:9">
      <c r="A519" s="31"/>
      <c r="B519" s="52" t="s">
        <v>501</v>
      </c>
      <c r="C519" s="33" t="s">
        <v>900</v>
      </c>
      <c r="D519" s="34" t="s">
        <v>326</v>
      </c>
      <c r="E519" s="35">
        <v>12</v>
      </c>
      <c r="F519" s="337"/>
      <c r="G519" s="58">
        <f>E519*F519</f>
        <v>0</v>
      </c>
      <c r="H519" s="10"/>
      <c r="I519" s="11" t="str">
        <f>IF(F519="","VNESI CENO NA ENOTO!","")</f>
        <v>VNESI CENO NA ENOTO!</v>
      </c>
    </row>
    <row r="520" spans="1:9">
      <c r="A520" s="31"/>
      <c r="B520" s="52" t="s">
        <v>501</v>
      </c>
      <c r="C520" s="33" t="s">
        <v>674</v>
      </c>
      <c r="D520" s="34" t="s">
        <v>326</v>
      </c>
      <c r="E520" s="35">
        <v>4</v>
      </c>
      <c r="F520" s="337"/>
      <c r="G520" s="58">
        <f>E520*F520</f>
        <v>0</v>
      </c>
      <c r="H520" s="10"/>
      <c r="I520" s="11" t="str">
        <f>IF(F520="","VNESI CENO NA ENOTO!","")</f>
        <v>VNESI CENO NA ENOTO!</v>
      </c>
    </row>
    <row r="521" spans="1:9">
      <c r="A521" s="24"/>
      <c r="B521" s="25"/>
      <c r="C521" s="20"/>
      <c r="D521" s="37"/>
      <c r="E521" s="38"/>
      <c r="F521" s="82"/>
      <c r="G521" s="25"/>
    </row>
    <row r="522" spans="1:9">
      <c r="A522" s="42">
        <f>1+COUNT(A$2:A519)</f>
        <v>71</v>
      </c>
      <c r="B522" s="41"/>
      <c r="C522" s="20" t="s">
        <v>662</v>
      </c>
      <c r="D522" s="37"/>
      <c r="E522" s="38"/>
      <c r="F522" s="282"/>
      <c r="G522" s="41"/>
    </row>
    <row r="523" spans="1:9" ht="72">
      <c r="A523" s="42"/>
      <c r="B523" s="41"/>
      <c r="C523" s="20" t="s">
        <v>901</v>
      </c>
      <c r="D523" s="37"/>
      <c r="E523" s="38"/>
      <c r="F523" s="282"/>
      <c r="G523" s="41"/>
    </row>
    <row r="524" spans="1:9">
      <c r="A524" s="42"/>
      <c r="B524" s="41"/>
      <c r="C524" s="20" t="s">
        <v>494</v>
      </c>
      <c r="D524" s="37"/>
      <c r="E524" s="38"/>
      <c r="F524" s="282"/>
      <c r="G524" s="41"/>
    </row>
    <row r="525" spans="1:9">
      <c r="A525" s="42"/>
      <c r="B525" s="41" t="s">
        <v>510</v>
      </c>
      <c r="C525" s="20" t="s">
        <v>664</v>
      </c>
      <c r="D525" s="37"/>
      <c r="E525" s="38"/>
      <c r="F525" s="282"/>
      <c r="G525" s="41"/>
    </row>
    <row r="526" spans="1:9">
      <c r="A526" s="42"/>
      <c r="B526" s="41" t="s">
        <v>511</v>
      </c>
      <c r="C526" s="20" t="s">
        <v>902</v>
      </c>
      <c r="D526" s="37" t="s">
        <v>326</v>
      </c>
      <c r="E526" s="38">
        <v>12</v>
      </c>
      <c r="F526" s="334"/>
      <c r="G526" s="58">
        <f>E526*F526</f>
        <v>0</v>
      </c>
      <c r="H526" s="10"/>
      <c r="I526" s="11" t="str">
        <f>IF(F526="","VNESI CENO NA ENOTO!","")</f>
        <v>VNESI CENO NA ENOTO!</v>
      </c>
    </row>
    <row r="527" spans="1:9">
      <c r="A527" s="309"/>
      <c r="B527" s="309"/>
      <c r="C527" s="310"/>
      <c r="D527" s="311"/>
      <c r="E527" s="312"/>
      <c r="F527" s="313"/>
      <c r="G527" s="314"/>
      <c r="H527" s="10"/>
      <c r="I527" s="11"/>
    </row>
    <row r="528" spans="1:9">
      <c r="A528" s="31">
        <f>1+COUNT(A$2:A527)</f>
        <v>72</v>
      </c>
      <c r="B528" s="309"/>
      <c r="C528" s="310" t="s">
        <v>903</v>
      </c>
      <c r="D528" s="311"/>
      <c r="E528" s="312"/>
      <c r="F528" s="313"/>
      <c r="G528" s="314"/>
    </row>
    <row r="529" spans="1:9" ht="27.6">
      <c r="A529" s="309"/>
      <c r="B529" s="309"/>
      <c r="C529" s="310" t="s">
        <v>904</v>
      </c>
      <c r="D529" s="315"/>
      <c r="E529" s="316"/>
      <c r="F529" s="313"/>
      <c r="G529" s="314"/>
    </row>
    <row r="530" spans="1:9">
      <c r="A530" s="317"/>
      <c r="B530" s="309"/>
      <c r="C530" s="310" t="s">
        <v>537</v>
      </c>
      <c r="D530" s="315"/>
      <c r="E530" s="316"/>
      <c r="F530" s="313"/>
      <c r="G530" s="314"/>
    </row>
    <row r="531" spans="1:9">
      <c r="A531" s="318"/>
      <c r="B531" s="318" t="s">
        <v>501</v>
      </c>
      <c r="C531" s="310" t="s">
        <v>905</v>
      </c>
      <c r="D531" s="315"/>
      <c r="E531" s="316"/>
      <c r="F531" s="313"/>
      <c r="G531" s="314"/>
    </row>
    <row r="532" spans="1:9">
      <c r="A532" s="319"/>
      <c r="B532" s="318"/>
      <c r="C532" s="310" t="s">
        <v>906</v>
      </c>
      <c r="D532" s="315" t="s">
        <v>304</v>
      </c>
      <c r="E532" s="320">
        <v>3</v>
      </c>
      <c r="F532" s="338"/>
      <c r="G532" s="58">
        <f>E532*F532</f>
        <v>0</v>
      </c>
      <c r="H532" s="10"/>
      <c r="I532" s="11" t="str">
        <f>IF(F532="","VNESI CENO NA ENOTO!","")</f>
        <v>VNESI CENO NA ENOTO!</v>
      </c>
    </row>
    <row r="533" spans="1:9">
      <c r="A533" s="24"/>
      <c r="B533" s="25"/>
      <c r="C533" s="20"/>
      <c r="D533" s="37"/>
      <c r="E533" s="38"/>
      <c r="F533" s="82"/>
      <c r="G533" s="25"/>
      <c r="H533" s="10"/>
      <c r="I533" s="11"/>
    </row>
    <row r="534" spans="1:9">
      <c r="A534" s="24">
        <f>1+COUNT(A$2:A533)</f>
        <v>73</v>
      </c>
      <c r="B534" s="25"/>
      <c r="C534" s="20" t="s">
        <v>681</v>
      </c>
      <c r="D534" s="37"/>
      <c r="E534" s="38"/>
      <c r="F534" s="82"/>
      <c r="G534" s="25"/>
      <c r="H534" s="10"/>
      <c r="I534" s="11"/>
    </row>
    <row r="535" spans="1:9" ht="57.6">
      <c r="A535" s="24"/>
      <c r="B535" s="25"/>
      <c r="C535" s="20" t="s">
        <v>853</v>
      </c>
      <c r="D535" s="37"/>
      <c r="E535" s="38"/>
      <c r="F535" s="82"/>
      <c r="G535" s="25"/>
      <c r="H535" s="10"/>
      <c r="I535" s="11"/>
    </row>
    <row r="536" spans="1:9">
      <c r="A536" s="24"/>
      <c r="B536" s="25"/>
      <c r="C536" s="20" t="s">
        <v>537</v>
      </c>
      <c r="D536" s="37" t="s">
        <v>683</v>
      </c>
      <c r="E536" s="38">
        <v>90</v>
      </c>
      <c r="F536" s="332"/>
      <c r="G536" s="58">
        <f>E536*F536</f>
        <v>0</v>
      </c>
      <c r="H536" s="10"/>
      <c r="I536" s="11" t="str">
        <f>IF(F536="","VNESI CENO NA ENOTO!","")</f>
        <v>VNESI CENO NA ENOTO!</v>
      </c>
    </row>
    <row r="537" spans="1:9">
      <c r="A537" s="24"/>
      <c r="B537" s="25"/>
      <c r="C537" s="20"/>
      <c r="D537" s="37"/>
      <c r="E537" s="38"/>
      <c r="F537" s="82"/>
      <c r="G537" s="25"/>
    </row>
    <row r="538" spans="1:9">
      <c r="A538" s="24">
        <f>1+COUNT(A$2:A537)</f>
        <v>74</v>
      </c>
      <c r="B538" s="25"/>
      <c r="C538" s="20" t="s">
        <v>689</v>
      </c>
      <c r="D538" s="37"/>
      <c r="E538" s="38"/>
      <c r="F538" s="82"/>
      <c r="G538" s="25"/>
    </row>
    <row r="539" spans="1:9" ht="43.2">
      <c r="A539" s="24"/>
      <c r="B539" s="25"/>
      <c r="C539" s="20" t="s">
        <v>690</v>
      </c>
      <c r="D539" s="37"/>
      <c r="E539" s="38"/>
      <c r="F539" s="82"/>
      <c r="G539" s="25"/>
    </row>
    <row r="540" spans="1:9">
      <c r="A540" s="24"/>
      <c r="B540" s="25"/>
      <c r="C540" s="20" t="s">
        <v>818</v>
      </c>
      <c r="D540" s="37" t="s">
        <v>304</v>
      </c>
      <c r="E540" s="38">
        <v>1</v>
      </c>
      <c r="F540" s="332"/>
      <c r="G540" s="58">
        <f>E540*F540</f>
        <v>0</v>
      </c>
      <c r="H540" s="10"/>
      <c r="I540" s="11" t="str">
        <f>IF(F540="","VNESI CENO NA ENOTO!","")</f>
        <v>VNESI CENO NA ENOTO!</v>
      </c>
    </row>
    <row r="541" spans="1:9">
      <c r="A541" s="24"/>
      <c r="B541" s="25"/>
      <c r="C541" s="20"/>
      <c r="D541" s="37"/>
      <c r="E541" s="38"/>
      <c r="F541" s="82"/>
      <c r="G541" s="25"/>
      <c r="H541" s="10"/>
      <c r="I541" s="11"/>
    </row>
    <row r="542" spans="1:9">
      <c r="A542" s="24">
        <f>1+COUNT(A$2:A541)</f>
        <v>75</v>
      </c>
      <c r="B542" s="25"/>
      <c r="C542" s="20" t="s">
        <v>819</v>
      </c>
      <c r="D542" s="37"/>
      <c r="E542" s="38"/>
      <c r="F542" s="82"/>
      <c r="G542" s="25"/>
      <c r="H542" s="10"/>
      <c r="I542" s="11"/>
    </row>
    <row r="543" spans="1:9">
      <c r="A543" s="24"/>
      <c r="B543" s="25"/>
      <c r="C543" s="20" t="s">
        <v>820</v>
      </c>
      <c r="D543" s="37"/>
      <c r="E543" s="38"/>
      <c r="F543" s="82"/>
      <c r="G543" s="25"/>
      <c r="H543" s="10"/>
      <c r="I543" s="11"/>
    </row>
    <row r="544" spans="1:9">
      <c r="A544" s="24"/>
      <c r="B544" s="25"/>
      <c r="C544" s="20" t="s">
        <v>818</v>
      </c>
      <c r="D544" s="37" t="s">
        <v>322</v>
      </c>
      <c r="E544" s="38">
        <v>4</v>
      </c>
      <c r="F544" s="332"/>
      <c r="G544" s="58">
        <f>E544*F544</f>
        <v>0</v>
      </c>
      <c r="H544" s="10"/>
      <c r="I544" s="11" t="str">
        <f>IF(F544="","VNESI CENO NA ENOTO!","")</f>
        <v>VNESI CENO NA ENOTO!</v>
      </c>
    </row>
    <row r="545" spans="1:9">
      <c r="A545" s="65"/>
      <c r="B545" s="64"/>
      <c r="C545" s="66"/>
      <c r="D545" s="88"/>
      <c r="E545" s="89"/>
      <c r="F545" s="64"/>
      <c r="G545" s="64"/>
    </row>
    <row r="546" spans="1:9">
      <c r="A546" s="24"/>
      <c r="B546" s="25"/>
      <c r="C546" s="20" t="s">
        <v>698</v>
      </c>
      <c r="D546" s="37"/>
      <c r="E546" s="38"/>
      <c r="F546" s="25"/>
      <c r="G546" s="25">
        <f>SUM(G372:G545)</f>
        <v>0</v>
      </c>
      <c r="H546" s="10"/>
      <c r="I546" s="11"/>
    </row>
    <row r="547" spans="1:9">
      <c r="A547" s="24"/>
      <c r="B547" s="25"/>
      <c r="C547" s="20"/>
      <c r="D547" s="26"/>
      <c r="E547" s="27"/>
      <c r="F547" s="25"/>
      <c r="G547" s="25"/>
    </row>
    <row r="548" spans="1:9" ht="57.6">
      <c r="A548" s="24">
        <f>1+COUNT(A$2:A547)</f>
        <v>76</v>
      </c>
      <c r="B548" s="25"/>
      <c r="C548" s="20" t="s">
        <v>699</v>
      </c>
      <c r="D548" s="26" t="s">
        <v>315</v>
      </c>
      <c r="E548" s="27">
        <v>4</v>
      </c>
      <c r="F548" s="290">
        <f>G546</f>
        <v>0</v>
      </c>
      <c r="G548" s="78">
        <f>F548*E548/100</f>
        <v>0</v>
      </c>
    </row>
    <row r="549" spans="1:9" ht="15" thickBot="1">
      <c r="A549" s="59"/>
      <c r="B549" s="60"/>
      <c r="C549" s="61"/>
      <c r="D549" s="62"/>
      <c r="E549" s="63"/>
      <c r="F549" s="291"/>
      <c r="G549" s="61"/>
      <c r="H549" s="10"/>
      <c r="I549" s="11"/>
    </row>
    <row r="550" spans="1:9" ht="15.6">
      <c r="A550" s="24"/>
      <c r="B550" s="25"/>
      <c r="C550" s="91" t="str">
        <f>+C369</f>
        <v>KONVEKTORJI</v>
      </c>
      <c r="D550" s="26"/>
      <c r="E550" s="27"/>
      <c r="F550" s="292"/>
      <c r="G550" s="79">
        <f>SUM(G546:G549)</f>
        <v>0</v>
      </c>
      <c r="H550" s="10"/>
      <c r="I550" s="11"/>
    </row>
    <row r="551" spans="1:9">
      <c r="F551" s="301"/>
    </row>
    <row r="552" spans="1:9">
      <c r="F552" s="301"/>
    </row>
    <row r="553" spans="1:9" ht="23.4">
      <c r="A553" s="21" t="s">
        <v>708</v>
      </c>
      <c r="B553" s="14"/>
      <c r="C553" s="302" t="s">
        <v>709</v>
      </c>
      <c r="D553" s="80"/>
      <c r="E553" s="81"/>
      <c r="F553" s="25"/>
      <c r="G553" s="25"/>
      <c r="H553" s="10"/>
      <c r="I553" s="11"/>
    </row>
    <row r="554" spans="1:9">
      <c r="A554" s="24"/>
      <c r="B554" s="25"/>
      <c r="C554" s="20"/>
      <c r="D554" s="37"/>
      <c r="E554" s="38"/>
      <c r="F554" s="25"/>
      <c r="G554" s="25"/>
      <c r="H554" s="10"/>
      <c r="I554" s="11"/>
    </row>
    <row r="555" spans="1:9">
      <c r="A555" s="28" t="s">
        <v>294</v>
      </c>
      <c r="B555" s="29"/>
      <c r="C555" s="30" t="s">
        <v>55</v>
      </c>
      <c r="D555" s="83" t="s">
        <v>295</v>
      </c>
      <c r="E555" s="84" t="s">
        <v>56</v>
      </c>
      <c r="F555" s="293" t="s">
        <v>57</v>
      </c>
      <c r="G555" s="293" t="s">
        <v>58</v>
      </c>
    </row>
    <row r="556" spans="1:9">
      <c r="A556" s="24"/>
      <c r="B556" s="25"/>
      <c r="C556" s="20"/>
      <c r="D556" s="37"/>
      <c r="E556" s="38"/>
      <c r="F556" s="25"/>
      <c r="G556" s="25"/>
    </row>
    <row r="557" spans="1:9">
      <c r="A557" s="31">
        <f>1+COUNT(A$1:A556)</f>
        <v>77</v>
      </c>
      <c r="B557" s="52"/>
      <c r="C557" s="305" t="s">
        <v>880</v>
      </c>
      <c r="D557" s="53"/>
      <c r="E557" s="35"/>
      <c r="F557" s="52"/>
      <c r="G557" s="52"/>
    </row>
    <row r="558" spans="1:9" ht="55.2">
      <c r="A558" s="31"/>
      <c r="B558" s="52"/>
      <c r="C558" s="305" t="s">
        <v>907</v>
      </c>
      <c r="D558" s="53"/>
      <c r="E558" s="35"/>
      <c r="F558" s="52"/>
      <c r="G558" s="52"/>
      <c r="H558" s="10"/>
      <c r="I558" s="11"/>
    </row>
    <row r="559" spans="1:9">
      <c r="A559" s="31"/>
      <c r="B559" s="52" t="s">
        <v>499</v>
      </c>
      <c r="C559" s="305" t="s">
        <v>764</v>
      </c>
      <c r="D559" s="53"/>
      <c r="E559" s="35"/>
      <c r="F559" s="52"/>
      <c r="G559" s="52"/>
    </row>
    <row r="560" spans="1:9">
      <c r="A560" s="24"/>
      <c r="B560" s="25" t="s">
        <v>501</v>
      </c>
      <c r="C560" s="20" t="s">
        <v>908</v>
      </c>
      <c r="D560" s="26"/>
      <c r="E560" s="27"/>
      <c r="F560" s="292"/>
      <c r="G560" s="20"/>
      <c r="H560" s="10"/>
      <c r="I560" s="11"/>
    </row>
    <row r="561" spans="1:9">
      <c r="A561" s="24"/>
      <c r="B561" s="25"/>
      <c r="C561" s="20" t="s">
        <v>909</v>
      </c>
      <c r="D561" s="26"/>
      <c r="E561" s="27"/>
      <c r="F561" s="292"/>
      <c r="G561" s="20"/>
    </row>
    <row r="562" spans="1:9">
      <c r="A562" s="24"/>
      <c r="B562" s="25"/>
      <c r="C562" s="20" t="s">
        <v>910</v>
      </c>
      <c r="D562" s="26"/>
      <c r="E562" s="27"/>
      <c r="F562" s="292"/>
      <c r="G562" s="20"/>
    </row>
    <row r="563" spans="1:9">
      <c r="A563" s="24"/>
      <c r="B563" s="25"/>
      <c r="C563" s="20" t="s">
        <v>761</v>
      </c>
      <c r="D563" s="26"/>
      <c r="E563" s="27"/>
      <c r="F563" s="292"/>
      <c r="G563" s="20"/>
      <c r="H563" s="10"/>
      <c r="I563" s="11"/>
    </row>
    <row r="564" spans="1:9">
      <c r="A564" s="24"/>
      <c r="B564" s="25"/>
      <c r="C564" s="20" t="s">
        <v>537</v>
      </c>
      <c r="D564" s="26" t="s">
        <v>304</v>
      </c>
      <c r="E564" s="27">
        <v>1</v>
      </c>
      <c r="F564" s="335"/>
      <c r="G564" s="58">
        <f>E564*F564</f>
        <v>0</v>
      </c>
      <c r="H564" s="10"/>
      <c r="I564" s="11" t="str">
        <f>IF(F564="","VNESI CENO NA ENOTO!","")</f>
        <v>VNESI CENO NA ENOTO!</v>
      </c>
    </row>
    <row r="565" spans="1:9">
      <c r="A565" s="31"/>
      <c r="B565" s="52"/>
      <c r="C565" s="305"/>
      <c r="D565" s="53"/>
      <c r="E565" s="35"/>
      <c r="F565" s="308"/>
      <c r="G565" s="52"/>
    </row>
    <row r="566" spans="1:9">
      <c r="A566" s="31">
        <f>1+COUNT(A$1:A565)</f>
        <v>78</v>
      </c>
      <c r="B566" s="52"/>
      <c r="C566" s="305" t="s">
        <v>888</v>
      </c>
      <c r="D566" s="53"/>
      <c r="E566" s="35"/>
      <c r="F566" s="308"/>
      <c r="G566" s="52"/>
    </row>
    <row r="567" spans="1:9" ht="27.6">
      <c r="A567" s="31"/>
      <c r="B567" s="52"/>
      <c r="C567" s="305" t="s">
        <v>911</v>
      </c>
      <c r="D567" s="53"/>
      <c r="E567" s="35"/>
      <c r="F567" s="308"/>
      <c r="G567" s="52"/>
      <c r="H567" s="10"/>
      <c r="I567" s="11"/>
    </row>
    <row r="568" spans="1:9">
      <c r="A568" s="31"/>
      <c r="B568" s="52" t="s">
        <v>499</v>
      </c>
      <c r="C568" s="305" t="s">
        <v>764</v>
      </c>
      <c r="D568" s="53"/>
      <c r="E568" s="35"/>
      <c r="F568" s="308"/>
      <c r="G568" s="52"/>
      <c r="H568" s="10"/>
      <c r="I568" s="11"/>
    </row>
    <row r="569" spans="1:9">
      <c r="A569" s="31"/>
      <c r="B569" s="52" t="s">
        <v>501</v>
      </c>
      <c r="C569" s="305" t="s">
        <v>912</v>
      </c>
      <c r="D569" s="53"/>
      <c r="E569" s="35"/>
      <c r="F569" s="308"/>
      <c r="G569" s="52"/>
    </row>
    <row r="570" spans="1:9">
      <c r="A570" s="31"/>
      <c r="B570" s="52"/>
      <c r="C570" s="305" t="s">
        <v>767</v>
      </c>
      <c r="D570" s="53"/>
      <c r="E570" s="35"/>
      <c r="F570" s="308"/>
      <c r="G570" s="52"/>
      <c r="H570" s="10"/>
      <c r="I570" s="11"/>
    </row>
    <row r="571" spans="1:9">
      <c r="A571" s="31"/>
      <c r="B571" s="52"/>
      <c r="C571" s="305" t="s">
        <v>537</v>
      </c>
      <c r="D571" s="53" t="s">
        <v>304</v>
      </c>
      <c r="E571" s="35">
        <v>1</v>
      </c>
      <c r="F571" s="337"/>
      <c r="G571" s="58">
        <f>E571*F571</f>
        <v>0</v>
      </c>
      <c r="H571" s="10"/>
      <c r="I571" s="11" t="str">
        <f>IF(F571="","VNESI CENO NA ENOTO!","")</f>
        <v>VNESI CENO NA ENOTO!</v>
      </c>
    </row>
    <row r="572" spans="1:9" ht="28.8">
      <c r="A572" s="24"/>
      <c r="B572" s="25" t="s">
        <v>529</v>
      </c>
      <c r="C572" s="20" t="s">
        <v>913</v>
      </c>
      <c r="D572" s="37"/>
      <c r="E572" s="38"/>
      <c r="F572" s="82"/>
      <c r="G572" s="25"/>
    </row>
    <row r="573" spans="1:9">
      <c r="A573" s="24"/>
      <c r="B573" s="25"/>
      <c r="C573" s="20"/>
      <c r="D573" s="37"/>
      <c r="E573" s="38"/>
      <c r="F573" s="82"/>
      <c r="G573" s="25"/>
      <c r="H573" s="10"/>
      <c r="I573" s="11"/>
    </row>
    <row r="574" spans="1:9">
      <c r="A574" s="24">
        <f>1+COUNT(A$2:A573)</f>
        <v>79</v>
      </c>
      <c r="B574" s="25"/>
      <c r="C574" s="20" t="s">
        <v>773</v>
      </c>
      <c r="D574" s="37"/>
      <c r="E574" s="38"/>
      <c r="F574" s="82"/>
      <c r="G574" s="25"/>
      <c r="H574" s="10"/>
      <c r="I574" s="11"/>
    </row>
    <row r="575" spans="1:9">
      <c r="A575" s="24"/>
      <c r="B575" s="25"/>
      <c r="C575" s="20" t="s">
        <v>774</v>
      </c>
      <c r="D575" s="37"/>
      <c r="E575" s="38"/>
      <c r="F575" s="82"/>
      <c r="G575" s="25"/>
    </row>
    <row r="576" spans="1:9">
      <c r="A576" s="24"/>
      <c r="B576" s="25"/>
      <c r="C576" s="20" t="s">
        <v>537</v>
      </c>
      <c r="D576" s="37"/>
      <c r="E576" s="38"/>
      <c r="F576" s="82"/>
      <c r="G576" s="25"/>
    </row>
    <row r="577" spans="1:9">
      <c r="A577" s="24"/>
      <c r="B577" s="25" t="s">
        <v>499</v>
      </c>
      <c r="C577" s="20"/>
      <c r="D577" s="37"/>
      <c r="E577" s="38"/>
      <c r="F577" s="82"/>
      <c r="G577" s="25"/>
    </row>
    <row r="578" spans="1:9">
      <c r="A578" s="24"/>
      <c r="B578" s="25" t="s">
        <v>501</v>
      </c>
      <c r="C578" s="20" t="s">
        <v>777</v>
      </c>
      <c r="D578" s="37" t="s">
        <v>304</v>
      </c>
      <c r="E578" s="38">
        <v>2</v>
      </c>
      <c r="F578" s="332"/>
      <c r="G578" s="58">
        <f>E578*F578</f>
        <v>0</v>
      </c>
      <c r="H578" s="10"/>
      <c r="I578" s="11" t="str">
        <f>IF(F578="","VNESI CENO NA ENOTO!","")</f>
        <v>VNESI CENO NA ENOTO!</v>
      </c>
    </row>
    <row r="579" spans="1:9">
      <c r="A579" s="24"/>
      <c r="B579" s="25" t="s">
        <v>501</v>
      </c>
      <c r="C579" s="20" t="s">
        <v>778</v>
      </c>
      <c r="D579" s="37" t="s">
        <v>304</v>
      </c>
      <c r="E579" s="38">
        <v>2</v>
      </c>
      <c r="F579" s="332"/>
      <c r="G579" s="58">
        <f>E579*F579</f>
        <v>0</v>
      </c>
      <c r="H579" s="10"/>
      <c r="I579" s="11" t="str">
        <f>IF(F579="","VNESI CENO NA ENOTO!","")</f>
        <v>VNESI CENO NA ENOTO!</v>
      </c>
    </row>
    <row r="580" spans="1:9">
      <c r="A580" s="24"/>
      <c r="B580" s="25"/>
      <c r="C580" s="20"/>
      <c r="D580" s="37"/>
      <c r="E580" s="38"/>
      <c r="F580" s="82"/>
      <c r="G580" s="25"/>
      <c r="H580" s="10"/>
      <c r="I580" s="11"/>
    </row>
    <row r="581" spans="1:9">
      <c r="A581" s="24">
        <f>1+COUNT(A$2:A580)</f>
        <v>80</v>
      </c>
      <c r="B581" s="25"/>
      <c r="C581" s="20" t="s">
        <v>782</v>
      </c>
      <c r="D581" s="37"/>
      <c r="E581" s="38"/>
      <c r="F581" s="82"/>
      <c r="G581" s="25"/>
    </row>
    <row r="582" spans="1:9">
      <c r="A582" s="24"/>
      <c r="B582" s="25"/>
      <c r="C582" s="20" t="s">
        <v>783</v>
      </c>
      <c r="D582" s="37"/>
      <c r="E582" s="38"/>
      <c r="F582" s="82"/>
      <c r="G582" s="25"/>
      <c r="H582" s="10"/>
      <c r="I582" s="11"/>
    </row>
    <row r="583" spans="1:9">
      <c r="A583" s="24"/>
      <c r="B583" s="25"/>
      <c r="C583" s="20" t="s">
        <v>537</v>
      </c>
      <c r="D583" s="37"/>
      <c r="E583" s="38"/>
      <c r="F583" s="82"/>
      <c r="G583" s="25"/>
    </row>
    <row r="584" spans="1:9">
      <c r="A584" s="24"/>
      <c r="B584" s="25" t="s">
        <v>499</v>
      </c>
      <c r="C584" s="20"/>
      <c r="D584" s="37"/>
      <c r="E584" s="38"/>
      <c r="F584" s="82"/>
      <c r="G584" s="25"/>
    </row>
    <row r="585" spans="1:9">
      <c r="A585" s="24"/>
      <c r="B585" s="25" t="s">
        <v>501</v>
      </c>
      <c r="C585" s="20" t="s">
        <v>777</v>
      </c>
      <c r="D585" s="37" t="s">
        <v>304</v>
      </c>
      <c r="E585" s="38">
        <v>1</v>
      </c>
      <c r="F585" s="332"/>
      <c r="G585" s="58">
        <f>E585*F585</f>
        <v>0</v>
      </c>
      <c r="H585" s="10"/>
      <c r="I585" s="11" t="str">
        <f>IF(F585="","VNESI CENO NA ENOTO!","")</f>
        <v>VNESI CENO NA ENOTO!</v>
      </c>
    </row>
    <row r="586" spans="1:9">
      <c r="A586" s="24"/>
      <c r="B586" s="25"/>
      <c r="C586" s="20"/>
      <c r="D586" s="37"/>
      <c r="E586" s="38"/>
      <c r="F586" s="82"/>
      <c r="G586" s="25"/>
      <c r="H586" s="10"/>
      <c r="I586" s="11"/>
    </row>
    <row r="587" spans="1:9">
      <c r="A587" s="24">
        <f>1+COUNT(A$2:A585)</f>
        <v>81</v>
      </c>
      <c r="B587" s="25"/>
      <c r="C587" s="20" t="s">
        <v>620</v>
      </c>
      <c r="D587" s="37"/>
      <c r="E587" s="38"/>
      <c r="F587" s="82"/>
      <c r="G587" s="25"/>
    </row>
    <row r="588" spans="1:9" ht="43.2">
      <c r="A588" s="24"/>
      <c r="B588" s="25"/>
      <c r="C588" s="20" t="s">
        <v>786</v>
      </c>
      <c r="D588" s="37"/>
      <c r="E588" s="38"/>
      <c r="F588" s="82"/>
      <c r="G588" s="25"/>
    </row>
    <row r="589" spans="1:9">
      <c r="A589" s="24"/>
      <c r="B589" s="25"/>
      <c r="C589" s="20" t="s">
        <v>537</v>
      </c>
      <c r="D589" s="37"/>
      <c r="E589" s="38"/>
      <c r="F589" s="82"/>
      <c r="G589" s="25"/>
    </row>
    <row r="590" spans="1:9">
      <c r="A590" s="24"/>
      <c r="B590" s="25" t="s">
        <v>499</v>
      </c>
      <c r="C590" s="20"/>
      <c r="D590" s="37"/>
      <c r="E590" s="38"/>
      <c r="F590" s="82"/>
      <c r="G590" s="25"/>
      <c r="H590" s="10"/>
      <c r="I590" s="11"/>
    </row>
    <row r="591" spans="1:9">
      <c r="A591" s="24"/>
      <c r="B591" s="25" t="s">
        <v>501</v>
      </c>
      <c r="C591" s="20" t="s">
        <v>787</v>
      </c>
      <c r="D591" s="37" t="s">
        <v>304</v>
      </c>
      <c r="E591" s="38">
        <v>2</v>
      </c>
      <c r="F591" s="332"/>
      <c r="G591" s="58">
        <f>E591*F591</f>
        <v>0</v>
      </c>
      <c r="H591" s="10"/>
      <c r="I591" s="11" t="str">
        <f>IF(F591="","VNESI CENO NA ENOTO!","")</f>
        <v>VNESI CENO NA ENOTO!</v>
      </c>
    </row>
    <row r="592" spans="1:9">
      <c r="A592" s="24"/>
      <c r="B592" s="25" t="s">
        <v>501</v>
      </c>
      <c r="C592" s="20" t="s">
        <v>622</v>
      </c>
      <c r="D592" s="37" t="s">
        <v>304</v>
      </c>
      <c r="E592" s="38">
        <v>2</v>
      </c>
      <c r="F592" s="332"/>
      <c r="G592" s="58">
        <f>E592*F592</f>
        <v>0</v>
      </c>
      <c r="H592" s="10"/>
      <c r="I592" s="11" t="str">
        <f>IF(F592="","VNESI CENO NA ENOTO!","")</f>
        <v>VNESI CENO NA ENOTO!</v>
      </c>
    </row>
    <row r="593" spans="1:9">
      <c r="A593" s="24"/>
      <c r="B593" s="25"/>
      <c r="C593" s="20"/>
      <c r="D593" s="37"/>
      <c r="E593" s="38"/>
      <c r="F593" s="82"/>
      <c r="G593" s="25"/>
      <c r="H593" s="10"/>
      <c r="I593" s="11"/>
    </row>
    <row r="594" spans="1:9">
      <c r="A594" s="24">
        <f>1+COUNT(A$2:A593)</f>
        <v>82</v>
      </c>
      <c r="B594" s="25"/>
      <c r="C594" s="20" t="s">
        <v>788</v>
      </c>
      <c r="D594" s="37"/>
      <c r="E594" s="38"/>
      <c r="F594" s="82"/>
      <c r="G594" s="25"/>
      <c r="H594" s="10"/>
      <c r="I594" s="11"/>
    </row>
    <row r="595" spans="1:9" ht="28.8">
      <c r="A595" s="24"/>
      <c r="B595" s="25"/>
      <c r="C595" s="20" t="s">
        <v>789</v>
      </c>
      <c r="D595" s="37"/>
      <c r="E595" s="38"/>
      <c r="F595" s="82"/>
      <c r="G595" s="25"/>
      <c r="H595" s="10"/>
      <c r="I595" s="11"/>
    </row>
    <row r="596" spans="1:9">
      <c r="A596" s="24"/>
      <c r="B596" s="25" t="s">
        <v>501</v>
      </c>
      <c r="C596" s="20" t="s">
        <v>790</v>
      </c>
      <c r="D596" s="37"/>
      <c r="E596" s="38"/>
      <c r="F596" s="82"/>
      <c r="G596" s="25"/>
    </row>
    <row r="597" spans="1:9">
      <c r="A597" s="24"/>
      <c r="B597" s="25"/>
      <c r="C597" s="20" t="s">
        <v>791</v>
      </c>
      <c r="D597" s="37"/>
      <c r="E597" s="38"/>
      <c r="F597" s="82"/>
      <c r="G597" s="25"/>
    </row>
    <row r="598" spans="1:9">
      <c r="A598" s="24"/>
      <c r="B598" s="25"/>
      <c r="C598" s="20" t="s">
        <v>792</v>
      </c>
      <c r="D598" s="37"/>
      <c r="E598" s="38"/>
      <c r="F598" s="82"/>
      <c r="G598" s="25"/>
      <c r="H598" s="10"/>
      <c r="I598" s="11"/>
    </row>
    <row r="599" spans="1:9">
      <c r="A599" s="24"/>
      <c r="B599" s="25"/>
      <c r="C599" s="20" t="s">
        <v>537</v>
      </c>
      <c r="D599" s="37" t="s">
        <v>304</v>
      </c>
      <c r="E599" s="38">
        <v>2</v>
      </c>
      <c r="F599" s="332"/>
      <c r="G599" s="58">
        <f>E599*F599</f>
        <v>0</v>
      </c>
      <c r="H599" s="10"/>
      <c r="I599" s="11" t="str">
        <f>IF(F599="","VNESI CENO NA ENOTO!","")</f>
        <v>VNESI CENO NA ENOTO!</v>
      </c>
    </row>
    <row r="600" spans="1:9">
      <c r="A600" s="24"/>
      <c r="B600" s="25"/>
      <c r="C600" s="20"/>
      <c r="D600" s="37"/>
      <c r="E600" s="38"/>
      <c r="F600" s="82"/>
      <c r="G600" s="25"/>
    </row>
    <row r="601" spans="1:9">
      <c r="A601" s="24">
        <f>1+COUNT(A$2:A600)</f>
        <v>83</v>
      </c>
      <c r="B601" s="25"/>
      <c r="C601" s="20" t="s">
        <v>914</v>
      </c>
      <c r="D601" s="37"/>
      <c r="E601" s="38"/>
      <c r="F601" s="82"/>
      <c r="G601" s="25"/>
      <c r="H601" s="10"/>
      <c r="I601" s="11"/>
    </row>
    <row r="602" spans="1:9">
      <c r="A602" s="24"/>
      <c r="B602" s="25"/>
      <c r="C602" s="20" t="s">
        <v>915</v>
      </c>
      <c r="D602" s="37"/>
      <c r="E602" s="38"/>
      <c r="F602" s="82"/>
      <c r="G602" s="25"/>
      <c r="H602" s="10"/>
      <c r="I602" s="11"/>
    </row>
    <row r="603" spans="1:9">
      <c r="A603" s="24"/>
      <c r="B603" s="25" t="s">
        <v>501</v>
      </c>
      <c r="C603" s="20"/>
      <c r="D603" s="37"/>
      <c r="E603" s="38"/>
      <c r="F603" s="82"/>
      <c r="G603" s="25"/>
    </row>
    <row r="604" spans="1:9">
      <c r="A604" s="24"/>
      <c r="B604" s="25"/>
      <c r="C604" s="20" t="s">
        <v>916</v>
      </c>
      <c r="D604" s="37"/>
      <c r="E604" s="38"/>
      <c r="F604" s="82"/>
      <c r="G604" s="25"/>
    </row>
    <row r="605" spans="1:9">
      <c r="A605" s="24"/>
      <c r="B605" s="25"/>
      <c r="C605" s="20" t="s">
        <v>537</v>
      </c>
      <c r="D605" s="37" t="s">
        <v>304</v>
      </c>
      <c r="E605" s="38">
        <v>2</v>
      </c>
      <c r="F605" s="332"/>
      <c r="G605" s="58">
        <f>E605*F605</f>
        <v>0</v>
      </c>
      <c r="H605" s="10"/>
      <c r="I605" s="11" t="str">
        <f>IF(F605="","VNESI CENO NA ENOTO!","")</f>
        <v>VNESI CENO NA ENOTO!</v>
      </c>
    </row>
    <row r="606" spans="1:9">
      <c r="A606" s="24"/>
      <c r="B606" s="25"/>
      <c r="C606" s="20"/>
      <c r="D606" s="37"/>
      <c r="E606" s="38"/>
      <c r="F606" s="82"/>
      <c r="G606" s="25"/>
    </row>
    <row r="607" spans="1:9">
      <c r="A607" s="24">
        <f>1+COUNT(A$2:A606)</f>
        <v>84</v>
      </c>
      <c r="B607" s="25"/>
      <c r="C607" s="20" t="s">
        <v>632</v>
      </c>
      <c r="D607" s="37"/>
      <c r="E607" s="38"/>
      <c r="F607" s="82"/>
      <c r="G607" s="25"/>
    </row>
    <row r="608" spans="1:9" ht="28.8">
      <c r="A608" s="24"/>
      <c r="B608" s="25"/>
      <c r="C608" s="20" t="s">
        <v>793</v>
      </c>
      <c r="D608" s="37"/>
      <c r="E608" s="38"/>
      <c r="F608" s="82"/>
      <c r="G608" s="25"/>
      <c r="H608" s="10"/>
      <c r="I608" s="11"/>
    </row>
    <row r="609" spans="1:9">
      <c r="A609" s="24"/>
      <c r="B609" s="25" t="s">
        <v>499</v>
      </c>
      <c r="C609" s="20"/>
      <c r="D609" s="37"/>
      <c r="E609" s="38"/>
      <c r="F609" s="82"/>
      <c r="G609" s="25"/>
      <c r="H609" s="10"/>
      <c r="I609" s="11"/>
    </row>
    <row r="610" spans="1:9">
      <c r="A610" s="24"/>
      <c r="B610" s="25" t="s">
        <v>501</v>
      </c>
      <c r="C610" s="20" t="s">
        <v>644</v>
      </c>
      <c r="D610" s="37"/>
      <c r="E610" s="38"/>
      <c r="F610" s="82"/>
      <c r="G610" s="25"/>
    </row>
    <row r="611" spans="1:9">
      <c r="A611" s="24"/>
      <c r="B611" s="25"/>
      <c r="C611" s="20" t="s">
        <v>794</v>
      </c>
      <c r="D611" s="37"/>
      <c r="E611" s="38"/>
      <c r="F611" s="82"/>
      <c r="G611" s="25"/>
    </row>
    <row r="612" spans="1:9">
      <c r="A612" s="24"/>
      <c r="B612" s="25"/>
      <c r="C612" s="20" t="s">
        <v>537</v>
      </c>
      <c r="D612" s="37" t="s">
        <v>304</v>
      </c>
      <c r="E612" s="38">
        <v>2</v>
      </c>
      <c r="F612" s="332"/>
      <c r="G612" s="58">
        <f>E612*F612</f>
        <v>0</v>
      </c>
      <c r="H612" s="10"/>
      <c r="I612" s="11" t="str">
        <f>IF(F612="","VNESI CENO NA ENOTO!","")</f>
        <v>VNESI CENO NA ENOTO!</v>
      </c>
    </row>
    <row r="613" spans="1:9">
      <c r="A613" s="24"/>
      <c r="B613" s="25"/>
      <c r="C613" s="20"/>
      <c r="D613" s="37"/>
      <c r="E613" s="38"/>
      <c r="F613" s="82"/>
      <c r="G613" s="25"/>
    </row>
    <row r="614" spans="1:9">
      <c r="A614" s="24">
        <f>1+COUNT(A$2:A613)</f>
        <v>85</v>
      </c>
      <c r="B614" s="25"/>
      <c r="C614" s="20" t="s">
        <v>801</v>
      </c>
      <c r="D614" s="37"/>
      <c r="E614" s="38"/>
      <c r="F614" s="82"/>
      <c r="G614" s="25"/>
    </row>
    <row r="615" spans="1:9" ht="57.6">
      <c r="A615" s="24"/>
      <c r="B615" s="25"/>
      <c r="C615" s="20" t="s">
        <v>802</v>
      </c>
      <c r="D615" s="37"/>
      <c r="E615" s="38"/>
      <c r="F615" s="82"/>
      <c r="G615" s="321"/>
      <c r="H615" s="10"/>
      <c r="I615" s="11"/>
    </row>
    <row r="616" spans="1:9">
      <c r="A616" s="24"/>
      <c r="B616" s="25"/>
      <c r="C616" s="20" t="s">
        <v>537</v>
      </c>
      <c r="D616" s="37"/>
      <c r="E616" s="38"/>
      <c r="F616" s="82"/>
      <c r="G616" s="25"/>
      <c r="H616" s="10"/>
      <c r="I616" s="11"/>
    </row>
    <row r="617" spans="1:9">
      <c r="A617" s="39"/>
      <c r="B617" s="40" t="s">
        <v>501</v>
      </c>
      <c r="C617" s="20" t="s">
        <v>803</v>
      </c>
      <c r="D617" s="37" t="s">
        <v>326</v>
      </c>
      <c r="E617" s="38">
        <v>12</v>
      </c>
      <c r="F617" s="333"/>
      <c r="G617" s="58">
        <f>E617*F617</f>
        <v>0</v>
      </c>
      <c r="H617" s="10"/>
      <c r="I617" s="11" t="str">
        <f>IF(F617="","VNESI CENO NA ENOTO!","")</f>
        <v>VNESI CENO NA ENOTO!</v>
      </c>
    </row>
    <row r="618" spans="1:9">
      <c r="A618" s="39"/>
      <c r="B618" s="40" t="s">
        <v>501</v>
      </c>
      <c r="C618" s="20" t="s">
        <v>661</v>
      </c>
      <c r="D618" s="37" t="s">
        <v>326</v>
      </c>
      <c r="E618" s="38">
        <v>24</v>
      </c>
      <c r="F618" s="333"/>
      <c r="G618" s="58">
        <f>E618*F618</f>
        <v>0</v>
      </c>
      <c r="H618" s="10"/>
      <c r="I618" s="11" t="str">
        <f>IF(F618="","VNESI CENO NA ENOTO!","")</f>
        <v>VNESI CENO NA ENOTO!</v>
      </c>
    </row>
    <row r="619" spans="1:9">
      <c r="A619" s="39"/>
      <c r="B619" s="40" t="s">
        <v>501</v>
      </c>
      <c r="C619" s="20" t="s">
        <v>804</v>
      </c>
      <c r="D619" s="37" t="s">
        <v>326</v>
      </c>
      <c r="E619" s="38">
        <v>54</v>
      </c>
      <c r="F619" s="333"/>
      <c r="G619" s="58">
        <f>E619*F619</f>
        <v>0</v>
      </c>
      <c r="H619" s="10"/>
      <c r="I619" s="11" t="str">
        <f>IF(F619="","VNESI CENO NA ENOTO!","")</f>
        <v>VNESI CENO NA ENOTO!</v>
      </c>
    </row>
    <row r="620" spans="1:9">
      <c r="A620" s="42"/>
      <c r="B620" s="41"/>
      <c r="C620" s="20"/>
      <c r="D620" s="37"/>
      <c r="E620" s="38"/>
      <c r="F620" s="282"/>
      <c r="G620" s="41"/>
      <c r="H620" s="10"/>
      <c r="I620" s="11"/>
    </row>
    <row r="621" spans="1:9">
      <c r="A621" s="42">
        <f>1+COUNT(A$2:A620)</f>
        <v>86</v>
      </c>
      <c r="B621" s="41"/>
      <c r="C621" s="20" t="s">
        <v>662</v>
      </c>
      <c r="D621" s="37"/>
      <c r="E621" s="38"/>
      <c r="F621" s="282"/>
      <c r="G621" s="41"/>
      <c r="H621" s="10"/>
      <c r="I621" s="11"/>
    </row>
    <row r="622" spans="1:9" ht="72">
      <c r="A622" s="42"/>
      <c r="B622" s="41"/>
      <c r="C622" s="20" t="s">
        <v>917</v>
      </c>
      <c r="D622" s="37"/>
      <c r="E622" s="38"/>
      <c r="F622" s="282"/>
      <c r="G622" s="41"/>
      <c r="H622" s="10"/>
      <c r="I622" s="11"/>
    </row>
    <row r="623" spans="1:9">
      <c r="A623" s="42"/>
      <c r="B623" s="41"/>
      <c r="C623" s="20" t="s">
        <v>537</v>
      </c>
      <c r="D623" s="37"/>
      <c r="E623" s="38"/>
      <c r="F623" s="282"/>
      <c r="G623" s="41"/>
      <c r="H623" s="10"/>
      <c r="I623" s="11"/>
    </row>
    <row r="624" spans="1:9">
      <c r="A624" s="42"/>
      <c r="B624" s="41" t="s">
        <v>510</v>
      </c>
      <c r="C624" s="20" t="s">
        <v>664</v>
      </c>
      <c r="D624" s="37"/>
      <c r="E624" s="38"/>
      <c r="F624" s="282"/>
      <c r="G624" s="41"/>
      <c r="H624" s="10"/>
      <c r="I624" s="11"/>
    </row>
    <row r="625" spans="1:9">
      <c r="A625" s="42"/>
      <c r="B625" s="41" t="s">
        <v>511</v>
      </c>
      <c r="C625" s="20" t="s">
        <v>669</v>
      </c>
      <c r="D625" s="37" t="s">
        <v>326</v>
      </c>
      <c r="E625" s="38">
        <v>24</v>
      </c>
      <c r="F625" s="334"/>
      <c r="G625" s="58">
        <f>E625*F625</f>
        <v>0</v>
      </c>
      <c r="H625" s="10"/>
      <c r="I625" s="11" t="str">
        <f>IF(F625="","VNESI CENO NA ENOTO!","")</f>
        <v>VNESI CENO NA ENOTO!</v>
      </c>
    </row>
    <row r="626" spans="1:9">
      <c r="A626" s="42"/>
      <c r="B626" s="41"/>
      <c r="C626" s="20"/>
      <c r="D626" s="37"/>
      <c r="E626" s="38"/>
      <c r="F626" s="282"/>
      <c r="G626" s="41"/>
      <c r="H626" s="10"/>
      <c r="I626" s="11"/>
    </row>
    <row r="627" spans="1:9">
      <c r="A627" s="42">
        <f>1+COUNT(A$1:A626)</f>
        <v>87</v>
      </c>
      <c r="B627" s="41"/>
      <c r="C627" s="20" t="s">
        <v>662</v>
      </c>
      <c r="D627" s="37"/>
      <c r="E627" s="38"/>
      <c r="F627" s="282"/>
      <c r="G627" s="41"/>
    </row>
    <row r="628" spans="1:9" ht="72">
      <c r="A628" s="42"/>
      <c r="B628" s="41"/>
      <c r="C628" s="20" t="s">
        <v>807</v>
      </c>
      <c r="D628" s="37"/>
      <c r="E628" s="38"/>
      <c r="F628" s="282"/>
      <c r="G628" s="41"/>
    </row>
    <row r="629" spans="1:9">
      <c r="A629" s="42"/>
      <c r="B629" s="41"/>
      <c r="C629" s="20" t="s">
        <v>537</v>
      </c>
      <c r="D629" s="37"/>
      <c r="E629" s="38"/>
      <c r="F629" s="282"/>
      <c r="G629" s="41"/>
    </row>
    <row r="630" spans="1:9">
      <c r="A630" s="42"/>
      <c r="B630" s="41" t="s">
        <v>510</v>
      </c>
      <c r="C630" s="20" t="s">
        <v>664</v>
      </c>
      <c r="D630" s="37"/>
      <c r="E630" s="38"/>
      <c r="F630" s="282"/>
      <c r="G630" s="41"/>
      <c r="H630" s="10"/>
      <c r="I630" s="11"/>
    </row>
    <row r="631" spans="1:9">
      <c r="A631" s="42"/>
      <c r="B631" s="41" t="s">
        <v>511</v>
      </c>
      <c r="C631" s="20" t="s">
        <v>808</v>
      </c>
      <c r="D631" s="37" t="s">
        <v>326</v>
      </c>
      <c r="E631" s="38">
        <v>54</v>
      </c>
      <c r="F631" s="334"/>
      <c r="G631" s="58">
        <f>E631*F631</f>
        <v>0</v>
      </c>
      <c r="H631" s="10"/>
      <c r="I631" s="11" t="str">
        <f>IF(F631="","VNESI CENO NA ENOTO!","")</f>
        <v>VNESI CENO NA ENOTO!</v>
      </c>
    </row>
    <row r="632" spans="1:9">
      <c r="A632" s="24"/>
      <c r="B632" s="25"/>
      <c r="C632" s="20"/>
      <c r="D632" s="37"/>
      <c r="E632" s="38"/>
      <c r="F632" s="82"/>
      <c r="G632" s="25"/>
    </row>
    <row r="633" spans="1:9">
      <c r="A633" s="24">
        <f>1+COUNT(A$2:A632)</f>
        <v>88</v>
      </c>
      <c r="B633" s="25"/>
      <c r="C633" s="20" t="s">
        <v>684</v>
      </c>
      <c r="D633" s="37"/>
      <c r="E633" s="38"/>
      <c r="F633" s="82"/>
      <c r="G633" s="25"/>
    </row>
    <row r="634" spans="1:9" ht="43.2">
      <c r="A634" s="24"/>
      <c r="B634" s="25"/>
      <c r="C634" s="20" t="s">
        <v>809</v>
      </c>
      <c r="D634" s="37"/>
      <c r="E634" s="38"/>
      <c r="F634" s="82"/>
      <c r="G634" s="25"/>
    </row>
    <row r="635" spans="1:9">
      <c r="A635" s="24"/>
      <c r="B635" s="25" t="s">
        <v>501</v>
      </c>
      <c r="C635" s="20"/>
      <c r="D635" s="37"/>
      <c r="E635" s="38"/>
      <c r="F635" s="82"/>
      <c r="G635" s="25"/>
      <c r="H635" s="10"/>
      <c r="I635" s="11"/>
    </row>
    <row r="636" spans="1:9">
      <c r="A636" s="24"/>
      <c r="B636" s="25"/>
      <c r="C636" s="20" t="s">
        <v>537</v>
      </c>
      <c r="D636" s="37" t="s">
        <v>245</v>
      </c>
      <c r="E636" s="38">
        <v>24</v>
      </c>
      <c r="F636" s="332"/>
      <c r="G636" s="58">
        <f>E636*F636</f>
        <v>0</v>
      </c>
      <c r="H636" s="10"/>
      <c r="I636" s="11" t="str">
        <f>IF(F636="","VNESI CENO NA ENOTO!","")</f>
        <v>VNESI CENO NA ENOTO!</v>
      </c>
    </row>
    <row r="637" spans="1:9">
      <c r="A637" s="24"/>
      <c r="B637" s="25"/>
      <c r="C637" s="20"/>
      <c r="D637" s="37"/>
      <c r="E637" s="38"/>
      <c r="F637" s="82"/>
      <c r="G637" s="25"/>
      <c r="H637" s="10"/>
      <c r="I637" s="11"/>
    </row>
    <row r="638" spans="1:9">
      <c r="A638" s="24">
        <f>1+COUNT(A$2:A637)</f>
        <v>89</v>
      </c>
      <c r="B638" s="25"/>
      <c r="C638" s="20" t="s">
        <v>686</v>
      </c>
      <c r="D638" s="37"/>
      <c r="E638" s="38"/>
      <c r="F638" s="82"/>
      <c r="G638" s="25"/>
    </row>
    <row r="639" spans="1:9" ht="43.2">
      <c r="A639" s="24"/>
      <c r="B639" s="25"/>
      <c r="C639" s="20" t="s">
        <v>810</v>
      </c>
      <c r="D639" s="37"/>
      <c r="E639" s="38"/>
      <c r="F639" s="82"/>
      <c r="G639" s="25"/>
      <c r="H639" s="10"/>
      <c r="I639" s="11"/>
    </row>
    <row r="640" spans="1:9">
      <c r="A640" s="24"/>
      <c r="B640" s="25" t="s">
        <v>501</v>
      </c>
      <c r="C640" s="20" t="s">
        <v>811</v>
      </c>
      <c r="D640" s="37"/>
      <c r="E640" s="38"/>
      <c r="F640" s="82"/>
      <c r="G640" s="25"/>
    </row>
    <row r="641" spans="1:9">
      <c r="A641" s="24"/>
      <c r="B641" s="25"/>
      <c r="C641" s="20" t="s">
        <v>537</v>
      </c>
      <c r="D641" s="37" t="s">
        <v>245</v>
      </c>
      <c r="E641" s="38">
        <v>6</v>
      </c>
      <c r="F641" s="332"/>
      <c r="G641" s="58">
        <f>E641*F641</f>
        <v>0</v>
      </c>
      <c r="H641" s="10"/>
      <c r="I641" s="11" t="str">
        <f>IF(F641="","VNESI CENO NA ENOTO!","")</f>
        <v>VNESI CENO NA ENOTO!</v>
      </c>
    </row>
    <row r="642" spans="1:9">
      <c r="A642" s="31"/>
      <c r="B642" s="52"/>
      <c r="C642" s="33"/>
      <c r="D642" s="34"/>
      <c r="E642" s="35"/>
      <c r="F642" s="308"/>
      <c r="G642" s="52"/>
      <c r="H642" s="10"/>
      <c r="I642" s="11"/>
    </row>
    <row r="643" spans="1:9">
      <c r="A643" s="31">
        <f>1+COUNT(A$2:A642)</f>
        <v>90</v>
      </c>
      <c r="B643" s="52"/>
      <c r="C643" s="33" t="s">
        <v>670</v>
      </c>
      <c r="D643" s="34"/>
      <c r="E643" s="35"/>
      <c r="F643" s="308"/>
      <c r="G643" s="52"/>
      <c r="H643" s="10"/>
      <c r="I643" s="11"/>
    </row>
    <row r="644" spans="1:9" ht="82.8">
      <c r="A644" s="31"/>
      <c r="B644" s="52"/>
      <c r="C644" s="33" t="s">
        <v>918</v>
      </c>
      <c r="D644" s="34"/>
      <c r="E644" s="35"/>
      <c r="F644" s="308"/>
      <c r="G644" s="52"/>
      <c r="H644" s="10"/>
      <c r="I644" s="11"/>
    </row>
    <row r="645" spans="1:9">
      <c r="A645" s="31"/>
      <c r="B645" s="52"/>
      <c r="C645" s="33" t="s">
        <v>537</v>
      </c>
      <c r="D645" s="34"/>
      <c r="E645" s="35"/>
      <c r="F645" s="308"/>
      <c r="G645" s="52"/>
    </row>
    <row r="646" spans="1:9">
      <c r="A646" s="31"/>
      <c r="B646" s="52" t="s">
        <v>499</v>
      </c>
      <c r="C646" s="33"/>
      <c r="D646" s="34"/>
      <c r="E646" s="35"/>
      <c r="F646" s="308"/>
      <c r="G646" s="52"/>
    </row>
    <row r="647" spans="1:9">
      <c r="A647" s="31"/>
      <c r="B647" s="52" t="s">
        <v>501</v>
      </c>
      <c r="C647" s="33" t="s">
        <v>900</v>
      </c>
      <c r="D647" s="34" t="s">
        <v>326</v>
      </c>
      <c r="E647" s="35">
        <v>6</v>
      </c>
      <c r="F647" s="337"/>
      <c r="G647" s="58">
        <f>E647*F647</f>
        <v>0</v>
      </c>
      <c r="H647" s="10"/>
      <c r="I647" s="11" t="str">
        <f>IF(F647="","VNESI CENO NA ENOTO!","")</f>
        <v>VNESI CENO NA ENOTO!</v>
      </c>
    </row>
    <row r="648" spans="1:9">
      <c r="A648" s="24"/>
      <c r="B648" s="25"/>
      <c r="C648" s="20"/>
      <c r="D648" s="37"/>
      <c r="E648" s="38"/>
      <c r="F648" s="82"/>
      <c r="G648" s="25"/>
      <c r="H648" s="10"/>
      <c r="I648" s="11"/>
    </row>
    <row r="649" spans="1:9">
      <c r="A649" s="42">
        <f>1+COUNT(A$2:A647)</f>
        <v>91</v>
      </c>
      <c r="B649" s="41"/>
      <c r="C649" s="20" t="s">
        <v>662</v>
      </c>
      <c r="D649" s="37"/>
      <c r="E649" s="38"/>
      <c r="F649" s="282"/>
      <c r="G649" s="41"/>
      <c r="H649" s="10"/>
      <c r="I649" s="11"/>
    </row>
    <row r="650" spans="1:9" ht="72">
      <c r="A650" s="42"/>
      <c r="B650" s="41"/>
      <c r="C650" s="20" t="s">
        <v>901</v>
      </c>
      <c r="D650" s="37"/>
      <c r="E650" s="38"/>
      <c r="F650" s="282"/>
      <c r="G650" s="41"/>
      <c r="H650" s="10"/>
      <c r="I650" s="11"/>
    </row>
    <row r="651" spans="1:9">
      <c r="A651" s="42"/>
      <c r="B651" s="41"/>
      <c r="C651" s="20" t="s">
        <v>494</v>
      </c>
      <c r="D651" s="37"/>
      <c r="E651" s="38"/>
      <c r="F651" s="282"/>
      <c r="G651" s="41"/>
    </row>
    <row r="652" spans="1:9">
      <c r="A652" s="42"/>
      <c r="B652" s="41" t="s">
        <v>510</v>
      </c>
      <c r="C652" s="20" t="s">
        <v>664</v>
      </c>
      <c r="D652" s="37"/>
      <c r="E652" s="38"/>
      <c r="F652" s="282"/>
      <c r="G652" s="41"/>
    </row>
    <row r="653" spans="1:9">
      <c r="A653" s="42"/>
      <c r="B653" s="41" t="s">
        <v>511</v>
      </c>
      <c r="C653" s="20" t="s">
        <v>902</v>
      </c>
      <c r="D653" s="37" t="s">
        <v>326</v>
      </c>
      <c r="E653" s="38">
        <v>6</v>
      </c>
      <c r="F653" s="334"/>
      <c r="G653" s="58">
        <f>E653*F653</f>
        <v>0</v>
      </c>
      <c r="H653" s="10"/>
      <c r="I653" s="11" t="str">
        <f>IF(F653="","VNESI CENO NA ENOTO!","")</f>
        <v>VNESI CENO NA ENOTO!</v>
      </c>
    </row>
    <row r="654" spans="1:9">
      <c r="A654" s="39"/>
      <c r="B654" s="40"/>
      <c r="C654" s="20"/>
      <c r="D654" s="37"/>
      <c r="E654" s="38"/>
      <c r="F654" s="281"/>
      <c r="G654" s="40"/>
      <c r="H654" s="10"/>
      <c r="I654" s="11"/>
    </row>
    <row r="655" spans="1:9">
      <c r="A655" s="39">
        <f>1+COUNT(A$2:A654)</f>
        <v>92</v>
      </c>
      <c r="B655" s="40"/>
      <c r="C655" s="20" t="s">
        <v>898</v>
      </c>
      <c r="D655" s="37"/>
      <c r="E655" s="38"/>
      <c r="F655" s="281"/>
      <c r="G655" s="40"/>
    </row>
    <row r="656" spans="1:9" ht="43.2">
      <c r="A656" s="39"/>
      <c r="B656" s="40"/>
      <c r="C656" s="20" t="s">
        <v>899</v>
      </c>
      <c r="D656" s="37"/>
      <c r="E656" s="38"/>
      <c r="F656" s="281"/>
      <c r="G656" s="40"/>
      <c r="H656" s="10"/>
      <c r="I656" s="11"/>
    </row>
    <row r="657" spans="1:9">
      <c r="A657" s="39"/>
      <c r="B657" s="40"/>
      <c r="C657" s="20" t="s">
        <v>537</v>
      </c>
      <c r="D657" s="37"/>
      <c r="E657" s="38"/>
      <c r="F657" s="281"/>
      <c r="G657" s="40"/>
    </row>
    <row r="658" spans="1:9">
      <c r="A658" s="39"/>
      <c r="B658" s="40" t="s">
        <v>501</v>
      </c>
      <c r="C658" s="20"/>
      <c r="D658" s="37" t="s">
        <v>245</v>
      </c>
      <c r="E658" s="38">
        <v>30</v>
      </c>
      <c r="F658" s="333"/>
      <c r="G658" s="58">
        <f>E658*F658</f>
        <v>0</v>
      </c>
      <c r="H658" s="10"/>
      <c r="I658" s="11" t="str">
        <f>IF(F658="","VNESI CENO NA ENOTO!","")</f>
        <v>VNESI CENO NA ENOTO!</v>
      </c>
    </row>
    <row r="659" spans="1:9">
      <c r="A659" s="24"/>
      <c r="B659" s="25"/>
      <c r="C659" s="20"/>
      <c r="D659" s="37"/>
      <c r="E659" s="38"/>
      <c r="F659" s="82"/>
      <c r="G659" s="25"/>
    </row>
    <row r="660" spans="1:9">
      <c r="A660" s="24">
        <f>1+COUNT(A$2:A659)</f>
        <v>93</v>
      </c>
      <c r="B660" s="25"/>
      <c r="C660" s="20" t="s">
        <v>693</v>
      </c>
      <c r="D660" s="37"/>
      <c r="E660" s="38"/>
      <c r="F660" s="82"/>
      <c r="G660" s="25"/>
    </row>
    <row r="661" spans="1:9" ht="28.8">
      <c r="A661" s="24"/>
      <c r="B661" s="25"/>
      <c r="C661" s="20" t="s">
        <v>812</v>
      </c>
      <c r="D661" s="37"/>
      <c r="E661" s="38"/>
      <c r="F661" s="82"/>
      <c r="G661" s="25"/>
    </row>
    <row r="662" spans="1:9">
      <c r="A662" s="24"/>
      <c r="B662" s="25"/>
      <c r="C662" s="20" t="s">
        <v>537</v>
      </c>
      <c r="D662" s="37"/>
      <c r="E662" s="38"/>
      <c r="F662" s="82"/>
      <c r="G662" s="25"/>
      <c r="H662" s="10"/>
      <c r="I662" s="11"/>
    </row>
    <row r="663" spans="1:9">
      <c r="A663" s="24"/>
      <c r="B663" s="25" t="s">
        <v>501</v>
      </c>
      <c r="C663" s="20"/>
      <c r="D663" s="37" t="s">
        <v>304</v>
      </c>
      <c r="E663" s="38">
        <v>2</v>
      </c>
      <c r="F663" s="332"/>
      <c r="G663" s="58">
        <f>E663*F663</f>
        <v>0</v>
      </c>
      <c r="H663" s="10"/>
      <c r="I663" s="11" t="str">
        <f>IF(F663="","VNESI CENO NA ENOTO!","")</f>
        <v>VNESI CENO NA ENOTO!</v>
      </c>
    </row>
    <row r="664" spans="1:9">
      <c r="A664" s="24"/>
      <c r="B664" s="25"/>
      <c r="C664" s="20"/>
      <c r="D664" s="37"/>
      <c r="E664" s="38"/>
      <c r="F664" s="82"/>
      <c r="G664" s="25"/>
    </row>
    <row r="665" spans="1:9">
      <c r="A665" s="24">
        <f>1+COUNT(A$2:A664)</f>
        <v>94</v>
      </c>
      <c r="B665" s="25"/>
      <c r="C665" s="20" t="s">
        <v>813</v>
      </c>
      <c r="D665" s="37"/>
      <c r="E665" s="38"/>
      <c r="F665" s="82"/>
      <c r="G665" s="25"/>
    </row>
    <row r="666" spans="1:9" ht="28.8">
      <c r="A666" s="24"/>
      <c r="B666" s="25"/>
      <c r="C666" s="20" t="s">
        <v>814</v>
      </c>
      <c r="D666" s="37"/>
      <c r="E666" s="38"/>
      <c r="F666" s="82"/>
      <c r="G666" s="25"/>
    </row>
    <row r="667" spans="1:9">
      <c r="A667" s="24"/>
      <c r="B667" s="25"/>
      <c r="C667" s="20" t="s">
        <v>537</v>
      </c>
      <c r="D667" s="37"/>
      <c r="E667" s="38"/>
      <c r="F667" s="82"/>
      <c r="G667" s="25"/>
      <c r="H667" s="10"/>
      <c r="I667" s="11"/>
    </row>
    <row r="668" spans="1:9">
      <c r="A668" s="24"/>
      <c r="B668" s="25" t="s">
        <v>501</v>
      </c>
      <c r="C668" s="20" t="s">
        <v>815</v>
      </c>
      <c r="D668" s="37" t="s">
        <v>304</v>
      </c>
      <c r="E668" s="38">
        <v>1</v>
      </c>
      <c r="F668" s="332"/>
      <c r="G668" s="58">
        <f>E668*F668</f>
        <v>0</v>
      </c>
      <c r="H668" s="10"/>
      <c r="I668" s="11" t="str">
        <f>IF(F668="","VNESI CENO NA ENOTO!","")</f>
        <v>VNESI CENO NA ENOTO!</v>
      </c>
    </row>
    <row r="669" spans="1:9">
      <c r="A669" s="24"/>
      <c r="B669" s="25" t="s">
        <v>501</v>
      </c>
      <c r="C669" s="20" t="s">
        <v>816</v>
      </c>
      <c r="D669" s="37" t="s">
        <v>304</v>
      </c>
      <c r="E669" s="38">
        <v>1</v>
      </c>
      <c r="F669" s="332"/>
      <c r="G669" s="58">
        <f>E669*F669</f>
        <v>0</v>
      </c>
      <c r="H669" s="10"/>
      <c r="I669" s="11" t="str">
        <f>IF(F669="","VNESI CENO NA ENOTO!","")</f>
        <v>VNESI CENO NA ENOTO!</v>
      </c>
    </row>
    <row r="670" spans="1:9">
      <c r="A670" s="24"/>
      <c r="B670" s="25"/>
      <c r="C670" s="20"/>
      <c r="D670" s="37"/>
      <c r="E670" s="38"/>
      <c r="F670" s="82"/>
      <c r="G670" s="25"/>
    </row>
    <row r="671" spans="1:9">
      <c r="A671" s="24">
        <f>1+COUNT(A$2:A670)</f>
        <v>95</v>
      </c>
      <c r="B671" s="25"/>
      <c r="C671" s="20" t="s">
        <v>681</v>
      </c>
      <c r="D671" s="37"/>
      <c r="E671" s="38"/>
      <c r="F671" s="82"/>
      <c r="G671" s="25"/>
    </row>
    <row r="672" spans="1:9" ht="72">
      <c r="A672" s="24"/>
      <c r="B672" s="25"/>
      <c r="C672" s="20" t="s">
        <v>919</v>
      </c>
      <c r="D672" s="37"/>
      <c r="E672" s="38"/>
      <c r="F672" s="82"/>
      <c r="G672" s="25"/>
    </row>
    <row r="673" spans="1:9">
      <c r="A673" s="24"/>
      <c r="B673" s="25"/>
      <c r="C673" s="20" t="s">
        <v>537</v>
      </c>
      <c r="D673" s="37" t="s">
        <v>683</v>
      </c>
      <c r="E673" s="38">
        <v>220</v>
      </c>
      <c r="F673" s="332"/>
      <c r="G673" s="58">
        <f>E673*F673</f>
        <v>0</v>
      </c>
      <c r="H673" s="10"/>
      <c r="I673" s="11" t="str">
        <f>IF(F673="","VNESI CENO NA ENOTO!","")</f>
        <v>VNESI CENO NA ENOTO!</v>
      </c>
    </row>
    <row r="674" spans="1:9">
      <c r="A674" s="24"/>
      <c r="B674" s="25"/>
      <c r="C674" s="20"/>
      <c r="D674" s="37"/>
      <c r="E674" s="38"/>
      <c r="F674" s="82"/>
      <c r="G674" s="25"/>
      <c r="H674" s="10"/>
      <c r="I674" s="11"/>
    </row>
    <row r="675" spans="1:9">
      <c r="A675" s="24">
        <f>1+COUNT(A$2:A674)</f>
        <v>96</v>
      </c>
      <c r="B675" s="25"/>
      <c r="C675" s="20" t="s">
        <v>689</v>
      </c>
      <c r="D675" s="37"/>
      <c r="E675" s="38"/>
      <c r="F675" s="82"/>
      <c r="G675" s="25"/>
    </row>
    <row r="676" spans="1:9" ht="43.2">
      <c r="A676" s="24"/>
      <c r="B676" s="25"/>
      <c r="C676" s="20" t="s">
        <v>690</v>
      </c>
      <c r="D676" s="37"/>
      <c r="E676" s="38"/>
      <c r="F676" s="82"/>
      <c r="G676" s="25"/>
    </row>
    <row r="677" spans="1:9">
      <c r="A677" s="24"/>
      <c r="B677" s="25"/>
      <c r="C677" s="20" t="s">
        <v>818</v>
      </c>
      <c r="D677" s="37" t="s">
        <v>304</v>
      </c>
      <c r="E677" s="38">
        <v>1</v>
      </c>
      <c r="F677" s="332"/>
      <c r="G677" s="58">
        <f>E677*F677</f>
        <v>0</v>
      </c>
      <c r="H677" s="10"/>
      <c r="I677" s="11" t="str">
        <f>IF(F677="","VNESI CENO NA ENOTO!","")</f>
        <v>VNESI CENO NA ENOTO!</v>
      </c>
    </row>
    <row r="678" spans="1:9">
      <c r="A678" s="24"/>
      <c r="B678" s="25"/>
      <c r="C678" s="20"/>
      <c r="D678" s="37"/>
      <c r="E678" s="38"/>
      <c r="F678" s="82"/>
      <c r="G678" s="25"/>
    </row>
    <row r="679" spans="1:9">
      <c r="A679" s="24">
        <f>1+COUNT(A$2:A678)</f>
        <v>97</v>
      </c>
      <c r="B679" s="25"/>
      <c r="C679" s="20" t="s">
        <v>819</v>
      </c>
      <c r="D679" s="37"/>
      <c r="E679" s="38"/>
      <c r="F679" s="82"/>
      <c r="G679" s="25"/>
      <c r="H679" s="10"/>
      <c r="I679" s="11"/>
    </row>
    <row r="680" spans="1:9">
      <c r="A680" s="24"/>
      <c r="B680" s="25"/>
      <c r="C680" s="20" t="s">
        <v>820</v>
      </c>
      <c r="D680" s="37"/>
      <c r="E680" s="38"/>
      <c r="F680" s="82"/>
      <c r="G680" s="25"/>
    </row>
    <row r="681" spans="1:9">
      <c r="A681" s="24"/>
      <c r="B681" s="25"/>
      <c r="C681" s="20" t="s">
        <v>818</v>
      </c>
      <c r="D681" s="37" t="s">
        <v>322</v>
      </c>
      <c r="E681" s="38">
        <v>4</v>
      </c>
      <c r="F681" s="332"/>
      <c r="G681" s="58">
        <f>E681*F681</f>
        <v>0</v>
      </c>
      <c r="H681" s="10"/>
      <c r="I681" s="11" t="str">
        <f>IF(F681="","VNESI CENO NA ENOTO!","")</f>
        <v>VNESI CENO NA ENOTO!</v>
      </c>
    </row>
    <row r="682" spans="1:9">
      <c r="A682" s="24"/>
      <c r="B682" s="25"/>
      <c r="C682" s="20"/>
      <c r="D682" s="37"/>
      <c r="E682" s="38"/>
      <c r="F682" s="82"/>
      <c r="G682" s="25"/>
    </row>
    <row r="683" spans="1:9">
      <c r="A683" s="24">
        <f>1+COUNT(A$3:A682)</f>
        <v>98</v>
      </c>
      <c r="B683" s="25"/>
      <c r="C683" s="20" t="s">
        <v>821</v>
      </c>
      <c r="D683" s="37"/>
      <c r="E683" s="38"/>
      <c r="F683" s="82"/>
      <c r="G683" s="25"/>
    </row>
    <row r="684" spans="1:9" ht="28.8">
      <c r="A684" s="24"/>
      <c r="B684" s="25"/>
      <c r="C684" s="20" t="s">
        <v>822</v>
      </c>
      <c r="D684" s="37"/>
      <c r="E684" s="38"/>
      <c r="F684" s="82"/>
      <c r="G684" s="25"/>
      <c r="H684" s="10"/>
      <c r="I684" s="11"/>
    </row>
    <row r="685" spans="1:9">
      <c r="A685" s="24"/>
      <c r="B685" s="25"/>
      <c r="C685" s="20" t="s">
        <v>537</v>
      </c>
      <c r="D685" s="37" t="s">
        <v>304</v>
      </c>
      <c r="E685" s="38">
        <v>1</v>
      </c>
      <c r="F685" s="332"/>
      <c r="G685" s="58">
        <f>E685*F685</f>
        <v>0</v>
      </c>
      <c r="H685" s="10"/>
      <c r="I685" s="11" t="str">
        <f>IF(F685="","VNESI CENO NA ENOTO!","")</f>
        <v>VNESI CENO NA ENOTO!</v>
      </c>
    </row>
    <row r="686" spans="1:9">
      <c r="A686" s="24"/>
      <c r="B686" s="25"/>
      <c r="C686" s="20"/>
      <c r="D686" s="37"/>
      <c r="E686" s="38"/>
      <c r="F686" s="82"/>
      <c r="G686" s="25"/>
    </row>
    <row r="687" spans="1:9">
      <c r="A687" s="24">
        <f>1+COUNT(A$3:A686)</f>
        <v>99</v>
      </c>
      <c r="B687" s="25"/>
      <c r="C687" s="20" t="s">
        <v>823</v>
      </c>
      <c r="D687" s="37"/>
      <c r="E687" s="38"/>
      <c r="F687" s="82"/>
      <c r="G687" s="25"/>
    </row>
    <row r="688" spans="1:9" ht="43.2">
      <c r="A688" s="24"/>
      <c r="B688" s="25"/>
      <c r="C688" s="20" t="s">
        <v>920</v>
      </c>
      <c r="D688" s="37"/>
      <c r="E688" s="38"/>
      <c r="F688" s="82"/>
      <c r="G688" s="25"/>
      <c r="H688" s="10"/>
      <c r="I688" s="11"/>
    </row>
    <row r="689" spans="1:9">
      <c r="A689" s="24"/>
      <c r="B689" s="25"/>
      <c r="C689" s="20" t="s">
        <v>537</v>
      </c>
      <c r="D689" s="37" t="s">
        <v>304</v>
      </c>
      <c r="E689" s="38">
        <v>1</v>
      </c>
      <c r="F689" s="332"/>
      <c r="G689" s="58">
        <f>E689*F689</f>
        <v>0</v>
      </c>
      <c r="H689" s="10"/>
      <c r="I689" s="11" t="str">
        <f>IF(F689="","VNESI CENO NA ENOTO!","")</f>
        <v>VNESI CENO NA ENOTO!</v>
      </c>
    </row>
    <row r="690" spans="1:9">
      <c r="A690" s="65"/>
      <c r="B690" s="64"/>
      <c r="C690" s="66"/>
      <c r="D690" s="88"/>
      <c r="E690" s="89"/>
      <c r="F690" s="64"/>
      <c r="G690" s="64"/>
    </row>
    <row r="691" spans="1:9">
      <c r="A691" s="24"/>
      <c r="B691" s="25"/>
      <c r="C691" s="20" t="s">
        <v>698</v>
      </c>
      <c r="D691" s="37"/>
      <c r="E691" s="38"/>
      <c r="F691" s="25"/>
      <c r="G691" s="25">
        <f>SUM(G556:G690)</f>
        <v>0</v>
      </c>
    </row>
    <row r="692" spans="1:9">
      <c r="A692" s="24"/>
      <c r="B692" s="25"/>
      <c r="C692" s="20"/>
      <c r="D692" s="26"/>
      <c r="E692" s="27"/>
      <c r="F692" s="25"/>
      <c r="G692" s="25"/>
      <c r="H692" s="10"/>
      <c r="I692" s="11"/>
    </row>
    <row r="693" spans="1:9" ht="57.6">
      <c r="A693" s="24">
        <f>1+COUNT(A$2:A692)</f>
        <v>100</v>
      </c>
      <c r="B693" s="25"/>
      <c r="C693" s="20" t="s">
        <v>699</v>
      </c>
      <c r="D693" s="26" t="s">
        <v>315</v>
      </c>
      <c r="E693" s="27">
        <v>4</v>
      </c>
      <c r="F693" s="290">
        <f>G691</f>
        <v>0</v>
      </c>
      <c r="G693" s="78">
        <f>E693*F693/100</f>
        <v>0</v>
      </c>
    </row>
    <row r="694" spans="1:9" ht="15" thickBot="1">
      <c r="A694" s="59"/>
      <c r="B694" s="60"/>
      <c r="C694" s="61"/>
      <c r="D694" s="62"/>
      <c r="E694" s="63"/>
      <c r="F694" s="291"/>
      <c r="G694" s="61"/>
    </row>
    <row r="695" spans="1:9" ht="15.6">
      <c r="A695" s="24"/>
      <c r="B695" s="25"/>
      <c r="C695" s="91" t="str">
        <f>+C553</f>
        <v>PRIKLOPI KLIMATOV</v>
      </c>
      <c r="D695" s="92"/>
      <c r="E695" s="93"/>
      <c r="F695" s="292"/>
      <c r="G695" s="79">
        <f>SUM(G691:G694)</f>
        <v>0</v>
      </c>
    </row>
    <row r="696" spans="1:9">
      <c r="F696" s="301"/>
    </row>
    <row r="698" spans="1:9" ht="23.4">
      <c r="A698" s="246" t="s">
        <v>921</v>
      </c>
      <c r="B698" s="247"/>
      <c r="C698" s="322" t="s">
        <v>711</v>
      </c>
      <c r="D698" s="323"/>
      <c r="E698" s="81"/>
      <c r="F698" s="308"/>
      <c r="G698" s="308"/>
    </row>
    <row r="699" spans="1:9">
      <c r="A699" s="31"/>
      <c r="B699" s="52"/>
      <c r="C699" s="33"/>
      <c r="D699" s="34"/>
      <c r="E699" s="35"/>
      <c r="F699" s="308"/>
      <c r="G699" s="308"/>
    </row>
    <row r="700" spans="1:9">
      <c r="A700" s="356" t="s">
        <v>922</v>
      </c>
      <c r="B700" s="357"/>
      <c r="C700" s="324" t="s">
        <v>923</v>
      </c>
      <c r="D700" s="325" t="s">
        <v>295</v>
      </c>
      <c r="E700" s="326" t="s">
        <v>56</v>
      </c>
      <c r="F700" s="327" t="s">
        <v>57</v>
      </c>
      <c r="G700" s="327" t="s">
        <v>924</v>
      </c>
    </row>
    <row r="701" spans="1:9">
      <c r="A701" s="31"/>
      <c r="B701" s="52"/>
      <c r="C701" s="33"/>
      <c r="D701" s="34"/>
      <c r="E701" s="35"/>
      <c r="F701" s="308"/>
      <c r="G701" s="308" t="str">
        <f t="shared" ref="G701:G708" si="6">IF(E701&lt;&gt;0,E701*F701," ")</f>
        <v xml:space="preserve"> </v>
      </c>
    </row>
    <row r="702" spans="1:9">
      <c r="A702" s="31">
        <f>1+COUNT(A$2:A701)</f>
        <v>101</v>
      </c>
      <c r="B702" s="52"/>
      <c r="C702" s="33" t="s">
        <v>925</v>
      </c>
      <c r="D702" s="34"/>
      <c r="E702" s="35"/>
      <c r="F702" s="308"/>
      <c r="G702" s="308" t="str">
        <f t="shared" si="6"/>
        <v xml:space="preserve"> </v>
      </c>
    </row>
    <row r="703" spans="1:9" ht="82.8">
      <c r="A703" s="309"/>
      <c r="B703" s="309"/>
      <c r="C703" s="310" t="s">
        <v>926</v>
      </c>
      <c r="D703" s="315"/>
      <c r="E703" s="316"/>
      <c r="F703" s="313"/>
      <c r="G703" s="328" t="str">
        <f t="shared" si="6"/>
        <v xml:space="preserve"> </v>
      </c>
    </row>
    <row r="704" spans="1:9">
      <c r="A704" s="318"/>
      <c r="B704" s="318" t="s">
        <v>499</v>
      </c>
      <c r="C704" s="310" t="s">
        <v>927</v>
      </c>
      <c r="D704" s="315"/>
      <c r="E704" s="316"/>
      <c r="F704" s="313"/>
      <c r="G704" s="328" t="str">
        <f t="shared" si="6"/>
        <v xml:space="preserve"> </v>
      </c>
    </row>
    <row r="705" spans="1:9">
      <c r="A705" s="318"/>
      <c r="B705" s="318" t="s">
        <v>501</v>
      </c>
      <c r="C705" s="310" t="s">
        <v>928</v>
      </c>
      <c r="D705" s="315"/>
      <c r="E705" s="316"/>
      <c r="F705" s="313"/>
      <c r="G705" s="328" t="str">
        <f t="shared" si="6"/>
        <v xml:space="preserve"> </v>
      </c>
    </row>
    <row r="706" spans="1:9">
      <c r="A706" s="318"/>
      <c r="B706" s="318"/>
      <c r="C706" s="310" t="s">
        <v>929</v>
      </c>
      <c r="D706" s="315"/>
      <c r="E706" s="316"/>
      <c r="F706" s="313"/>
      <c r="G706" s="328" t="str">
        <f t="shared" si="6"/>
        <v xml:space="preserve"> </v>
      </c>
    </row>
    <row r="707" spans="1:9">
      <c r="A707" s="318"/>
      <c r="B707" s="318"/>
      <c r="C707" s="310" t="s">
        <v>930</v>
      </c>
      <c r="D707" s="315"/>
      <c r="E707" s="316"/>
      <c r="F707" s="313"/>
      <c r="G707" s="328" t="str">
        <f t="shared" si="6"/>
        <v xml:space="preserve"> </v>
      </c>
    </row>
    <row r="708" spans="1:9">
      <c r="A708" s="318"/>
      <c r="B708" s="318"/>
      <c r="C708" s="310" t="s">
        <v>931</v>
      </c>
      <c r="D708" s="315"/>
      <c r="E708" s="316"/>
      <c r="F708" s="313"/>
      <c r="G708" s="328" t="str">
        <f t="shared" si="6"/>
        <v xml:space="preserve"> </v>
      </c>
    </row>
    <row r="709" spans="1:9">
      <c r="A709" s="318"/>
      <c r="B709" s="318"/>
      <c r="C709" s="310" t="s">
        <v>932</v>
      </c>
      <c r="D709" s="315"/>
      <c r="E709" s="316"/>
      <c r="F709" s="313"/>
      <c r="G709" s="328"/>
    </row>
    <row r="710" spans="1:9">
      <c r="A710" s="318"/>
      <c r="B710" s="318"/>
      <c r="C710" s="310" t="s">
        <v>933</v>
      </c>
      <c r="D710" s="315"/>
      <c r="E710" s="316"/>
      <c r="F710" s="313"/>
      <c r="G710" s="328"/>
    </row>
    <row r="711" spans="1:9">
      <c r="A711" s="318"/>
      <c r="B711" s="318"/>
      <c r="C711" s="317" t="s">
        <v>537</v>
      </c>
      <c r="D711" s="315" t="s">
        <v>304</v>
      </c>
      <c r="E711" s="329">
        <v>3</v>
      </c>
      <c r="F711" s="338"/>
      <c r="G711" s="328">
        <f>IF(E711&lt;&gt;0,E711*F711," ")</f>
        <v>0</v>
      </c>
      <c r="I711" s="11" t="str">
        <f>IF(F711="","VNESI CENO NA ENOTO!","")</f>
        <v>VNESI CENO NA ENOTO!</v>
      </c>
    </row>
    <row r="712" spans="1:9">
      <c r="A712" s="309"/>
      <c r="B712" s="318"/>
      <c r="C712" s="310"/>
      <c r="D712" s="315"/>
      <c r="E712" s="329"/>
      <c r="F712" s="313"/>
      <c r="G712" s="328"/>
    </row>
    <row r="713" spans="1:9">
      <c r="A713" s="31">
        <f>1+COUNT(A$2:A712)</f>
        <v>102</v>
      </c>
      <c r="B713" s="309"/>
      <c r="C713" s="310" t="s">
        <v>934</v>
      </c>
      <c r="D713" s="315"/>
      <c r="E713" s="329"/>
      <c r="F713" s="313"/>
      <c r="G713" s="328"/>
    </row>
    <row r="714" spans="1:9" ht="82.8">
      <c r="A714" s="318"/>
      <c r="B714" s="309"/>
      <c r="C714" s="310" t="s">
        <v>935</v>
      </c>
      <c r="D714" s="315"/>
      <c r="E714" s="329"/>
      <c r="F714" s="313"/>
      <c r="G714" s="328"/>
    </row>
    <row r="715" spans="1:9">
      <c r="A715" s="318"/>
      <c r="B715" s="318" t="s">
        <v>499</v>
      </c>
      <c r="C715" s="310" t="s">
        <v>927</v>
      </c>
      <c r="D715" s="315"/>
      <c r="E715" s="329"/>
      <c r="F715" s="313"/>
      <c r="G715" s="328"/>
    </row>
    <row r="716" spans="1:9">
      <c r="A716" s="318"/>
      <c r="B716" s="318" t="s">
        <v>501</v>
      </c>
      <c r="C716" s="310" t="s">
        <v>936</v>
      </c>
      <c r="D716" s="315"/>
      <c r="E716" s="329"/>
      <c r="F716" s="313"/>
      <c r="G716" s="328"/>
    </row>
    <row r="717" spans="1:9">
      <c r="A717" s="318"/>
      <c r="B717" s="318"/>
      <c r="C717" s="310" t="s">
        <v>937</v>
      </c>
      <c r="D717" s="315"/>
      <c r="E717" s="329"/>
      <c r="F717" s="313"/>
      <c r="G717" s="328"/>
    </row>
    <row r="718" spans="1:9">
      <c r="A718" s="318"/>
      <c r="B718" s="318"/>
      <c r="C718" s="310" t="s">
        <v>938</v>
      </c>
      <c r="D718" s="315"/>
      <c r="E718" s="329"/>
      <c r="F718" s="313"/>
      <c r="G718" s="328"/>
    </row>
    <row r="719" spans="1:9">
      <c r="A719" s="318"/>
      <c r="B719" s="318"/>
      <c r="C719" s="310" t="s">
        <v>939</v>
      </c>
      <c r="D719" s="315"/>
      <c r="E719" s="329"/>
      <c r="F719" s="313"/>
      <c r="G719" s="328"/>
    </row>
    <row r="720" spans="1:9">
      <c r="A720" s="318"/>
      <c r="B720" s="318"/>
      <c r="C720" s="317" t="s">
        <v>537</v>
      </c>
      <c r="D720" s="315" t="s">
        <v>304</v>
      </c>
      <c r="E720" s="329">
        <v>3</v>
      </c>
      <c r="F720" s="338"/>
      <c r="G720" s="328">
        <f>IF(E720&lt;&gt;0,E720*F720," ")</f>
        <v>0</v>
      </c>
      <c r="I720" s="11" t="str">
        <f>IF(F720="","VNESI CENO NA ENOTO!","")</f>
        <v>VNESI CENO NA ENOTO!</v>
      </c>
    </row>
    <row r="721" spans="1:9">
      <c r="A721" s="309"/>
      <c r="B721" s="318"/>
      <c r="C721" s="317"/>
      <c r="D721" s="315"/>
      <c r="E721" s="329"/>
      <c r="F721" s="313"/>
      <c r="G721" s="328"/>
    </row>
    <row r="722" spans="1:9">
      <c r="A722" s="31">
        <f>1+COUNT(A$2:A721)</f>
        <v>103</v>
      </c>
      <c r="B722" s="309"/>
      <c r="C722" s="310" t="s">
        <v>940</v>
      </c>
      <c r="D722" s="315"/>
      <c r="E722" s="329"/>
      <c r="F722" s="313"/>
      <c r="G722" s="328" t="str">
        <f t="shared" ref="G722:G727" si="7">IF(E722&lt;&gt;0,E722*F722," ")</f>
        <v xml:space="preserve"> </v>
      </c>
    </row>
    <row r="723" spans="1:9">
      <c r="A723" s="318"/>
      <c r="B723" s="309"/>
      <c r="C723" s="310" t="s">
        <v>941</v>
      </c>
      <c r="D723" s="315"/>
      <c r="E723" s="329"/>
      <c r="F723" s="313"/>
      <c r="G723" s="328" t="str">
        <f t="shared" si="7"/>
        <v xml:space="preserve"> </v>
      </c>
    </row>
    <row r="724" spans="1:9">
      <c r="A724" s="318"/>
      <c r="B724" s="318" t="s">
        <v>499</v>
      </c>
      <c r="C724" s="310" t="s">
        <v>927</v>
      </c>
      <c r="D724" s="315"/>
      <c r="E724" s="329"/>
      <c r="F724" s="313"/>
      <c r="G724" s="328" t="str">
        <f t="shared" si="7"/>
        <v xml:space="preserve"> </v>
      </c>
    </row>
    <row r="725" spans="1:9">
      <c r="A725" s="309"/>
      <c r="B725" s="318" t="s">
        <v>501</v>
      </c>
      <c r="C725" s="310"/>
      <c r="D725" s="315"/>
      <c r="E725" s="329"/>
      <c r="F725" s="313"/>
      <c r="G725" s="328" t="str">
        <f t="shared" si="7"/>
        <v xml:space="preserve"> </v>
      </c>
    </row>
    <row r="726" spans="1:9">
      <c r="A726" s="309"/>
      <c r="B726" s="309"/>
      <c r="C726" s="310" t="s">
        <v>537</v>
      </c>
      <c r="D726" s="315" t="s">
        <v>304</v>
      </c>
      <c r="E726" s="329">
        <v>1</v>
      </c>
      <c r="F726" s="338"/>
      <c r="G726" s="328">
        <f t="shared" si="7"/>
        <v>0</v>
      </c>
      <c r="I726" s="11" t="str">
        <f>IF(F726="","VNESI CENO NA ENOTO!","")</f>
        <v>VNESI CENO NA ENOTO!</v>
      </c>
    </row>
    <row r="727" spans="1:9">
      <c r="A727" s="42"/>
      <c r="B727" s="41"/>
      <c r="C727" s="20"/>
      <c r="D727" s="37"/>
      <c r="E727" s="38"/>
      <c r="F727" s="282"/>
      <c r="G727" s="282" t="str">
        <f t="shared" si="7"/>
        <v xml:space="preserve"> </v>
      </c>
    </row>
    <row r="728" spans="1:9">
      <c r="A728" s="42">
        <f>1+COUNT(A$2:A727)</f>
        <v>104</v>
      </c>
      <c r="B728" s="41"/>
      <c r="C728" s="20" t="s">
        <v>942</v>
      </c>
      <c r="D728" s="37"/>
      <c r="E728" s="38"/>
      <c r="F728" s="282"/>
      <c r="G728" s="282"/>
    </row>
    <row r="729" spans="1:9" ht="57.6">
      <c r="A729" s="42"/>
      <c r="B729" s="41"/>
      <c r="C729" s="20" t="s">
        <v>943</v>
      </c>
      <c r="D729" s="37"/>
      <c r="E729" s="38"/>
      <c r="F729" s="282"/>
      <c r="G729" s="282" t="str">
        <f>IF(E729&lt;&gt;0,E729*F729," ")</f>
        <v xml:space="preserve"> </v>
      </c>
    </row>
    <row r="730" spans="1:9">
      <c r="A730" s="42"/>
      <c r="B730" s="41"/>
      <c r="C730" s="20" t="s">
        <v>537</v>
      </c>
      <c r="D730" s="37"/>
      <c r="E730" s="38"/>
      <c r="F730" s="282"/>
      <c r="G730" s="282"/>
    </row>
    <row r="731" spans="1:9">
      <c r="A731" s="42"/>
      <c r="B731" s="41" t="s">
        <v>501</v>
      </c>
      <c r="C731" s="20" t="s">
        <v>944</v>
      </c>
      <c r="D731" s="37" t="s">
        <v>326</v>
      </c>
      <c r="E731" s="38">
        <v>75</v>
      </c>
      <c r="F731" s="334"/>
      <c r="G731" s="282">
        <f>IF(E731&lt;&gt;0,E731*F731," ")</f>
        <v>0</v>
      </c>
      <c r="I731" s="11" t="str">
        <f>IF(F731="","VNESI CENO NA ENOTO!","")</f>
        <v>VNESI CENO NA ENOTO!</v>
      </c>
    </row>
    <row r="732" spans="1:9">
      <c r="A732" s="42"/>
      <c r="B732" s="41" t="s">
        <v>501</v>
      </c>
      <c r="C732" s="20" t="s">
        <v>945</v>
      </c>
      <c r="D732" s="37" t="s">
        <v>326</v>
      </c>
      <c r="E732" s="38">
        <v>75</v>
      </c>
      <c r="F732" s="334"/>
      <c r="G732" s="282">
        <f>IF(E732&lt;&gt;0,E732*F732," ")</f>
        <v>0</v>
      </c>
      <c r="I732" s="11" t="str">
        <f>IF(F732="","VNESI CENO NA ENOTO!","")</f>
        <v>VNESI CENO NA ENOTO!</v>
      </c>
    </row>
    <row r="733" spans="1:9">
      <c r="A733" s="309"/>
      <c r="B733" s="309"/>
      <c r="C733" s="310"/>
      <c r="D733" s="315"/>
      <c r="E733" s="329"/>
      <c r="F733" s="313"/>
      <c r="G733" s="328"/>
    </row>
    <row r="734" spans="1:9">
      <c r="A734" s="31">
        <f>1+COUNT(A$2:A733)</f>
        <v>105</v>
      </c>
      <c r="B734" s="309"/>
      <c r="C734" s="310" t="s">
        <v>946</v>
      </c>
      <c r="D734" s="315"/>
      <c r="E734" s="329"/>
      <c r="F734" s="313"/>
      <c r="G734" s="328"/>
    </row>
    <row r="735" spans="1:9">
      <c r="A735" s="309"/>
      <c r="B735" s="309"/>
      <c r="C735" s="310" t="s">
        <v>947</v>
      </c>
      <c r="D735" s="311" t="s">
        <v>304</v>
      </c>
      <c r="E735" s="329">
        <v>3</v>
      </c>
      <c r="F735" s="338"/>
      <c r="G735" s="328">
        <f>IF(E735&lt;&gt;0,E735*F735," ")</f>
        <v>0</v>
      </c>
      <c r="I735" s="11" t="str">
        <f>IF(F735="","VNESI CENO NA ENOTO!","")</f>
        <v>VNESI CENO NA ENOTO!</v>
      </c>
    </row>
    <row r="736" spans="1:9">
      <c r="A736" s="309"/>
      <c r="B736" s="309"/>
      <c r="C736" s="310"/>
      <c r="D736" s="315"/>
      <c r="E736" s="329"/>
      <c r="F736" s="313"/>
      <c r="G736" s="328"/>
    </row>
    <row r="737" spans="1:9">
      <c r="A737" s="31">
        <f>1+COUNT(A$2:A736)</f>
        <v>106</v>
      </c>
      <c r="B737" s="309"/>
      <c r="C737" s="310" t="s">
        <v>948</v>
      </c>
      <c r="D737" s="315"/>
      <c r="E737" s="329"/>
      <c r="F737" s="313"/>
      <c r="G737" s="328"/>
    </row>
    <row r="738" spans="1:9" ht="27.6">
      <c r="A738" s="309"/>
      <c r="B738" s="309"/>
      <c r="C738" s="310" t="s">
        <v>949</v>
      </c>
      <c r="D738" s="311" t="s">
        <v>304</v>
      </c>
      <c r="E738" s="329">
        <v>3</v>
      </c>
      <c r="F738" s="338"/>
      <c r="G738" s="328">
        <f>IF(E738&lt;&gt;0,E738*F738," ")</f>
        <v>0</v>
      </c>
      <c r="I738" s="11" t="str">
        <f>IF(F738="","VNESI CENO NA ENOTO!","")</f>
        <v>VNESI CENO NA ENOTO!</v>
      </c>
    </row>
    <row r="739" spans="1:9">
      <c r="A739" s="309"/>
      <c r="B739" s="309"/>
      <c r="C739" s="310"/>
      <c r="D739" s="311"/>
      <c r="E739" s="329"/>
      <c r="F739" s="313"/>
      <c r="G739" s="328"/>
    </row>
    <row r="740" spans="1:9">
      <c r="A740" s="31">
        <f>1+COUNT(A$2:A739)</f>
        <v>107</v>
      </c>
      <c r="B740" s="309"/>
      <c r="C740" s="310" t="s">
        <v>903</v>
      </c>
      <c r="D740" s="311"/>
      <c r="E740" s="329"/>
      <c r="F740" s="313"/>
      <c r="G740" s="328"/>
    </row>
    <row r="741" spans="1:9" ht="27.6">
      <c r="A741" s="309"/>
      <c r="B741" s="309"/>
      <c r="C741" s="310" t="s">
        <v>904</v>
      </c>
      <c r="D741" s="315"/>
      <c r="E741" s="329"/>
      <c r="F741" s="313"/>
      <c r="G741" s="328"/>
    </row>
    <row r="742" spans="1:9">
      <c r="A742" s="317"/>
      <c r="B742" s="309"/>
      <c r="C742" s="310" t="s">
        <v>537</v>
      </c>
      <c r="D742" s="315"/>
      <c r="E742" s="329"/>
      <c r="F742" s="313"/>
      <c r="G742" s="328"/>
    </row>
    <row r="743" spans="1:9">
      <c r="A743" s="318"/>
      <c r="B743" s="318" t="s">
        <v>501</v>
      </c>
      <c r="C743" s="310" t="s">
        <v>950</v>
      </c>
      <c r="D743" s="315"/>
      <c r="E743" s="329"/>
      <c r="F743" s="313"/>
      <c r="G743" s="328"/>
    </row>
    <row r="744" spans="1:9">
      <c r="A744" s="319"/>
      <c r="B744" s="318"/>
      <c r="C744" s="310" t="s">
        <v>906</v>
      </c>
      <c r="D744" s="315" t="s">
        <v>304</v>
      </c>
      <c r="E744" s="329">
        <v>3</v>
      </c>
      <c r="F744" s="338"/>
      <c r="G744" s="328">
        <f t="shared" ref="G744:G760" si="8">IF(E744&lt;&gt;0,E744*F744," ")</f>
        <v>0</v>
      </c>
      <c r="I744" s="11" t="str">
        <f>IF(F744="","VNESI CENO NA ENOTO!","")</f>
        <v>VNESI CENO NA ENOTO!</v>
      </c>
    </row>
    <row r="745" spans="1:9">
      <c r="A745" s="42"/>
      <c r="B745" s="41"/>
      <c r="C745" s="20"/>
      <c r="D745" s="37"/>
      <c r="E745" s="38"/>
      <c r="F745" s="282"/>
      <c r="G745" s="308" t="str">
        <f t="shared" si="8"/>
        <v xml:space="preserve"> </v>
      </c>
    </row>
    <row r="746" spans="1:9">
      <c r="A746" s="42">
        <f>1+COUNT(A$2:A745)</f>
        <v>108</v>
      </c>
      <c r="B746" s="41"/>
      <c r="C746" s="20" t="s">
        <v>681</v>
      </c>
      <c r="D746" s="37"/>
      <c r="E746" s="38"/>
      <c r="F746" s="282"/>
      <c r="G746" s="308" t="str">
        <f t="shared" si="8"/>
        <v xml:space="preserve"> </v>
      </c>
    </row>
    <row r="747" spans="1:9" ht="100.8">
      <c r="A747" s="42"/>
      <c r="B747" s="41"/>
      <c r="C747" s="20" t="s">
        <v>951</v>
      </c>
      <c r="D747" s="37"/>
      <c r="E747" s="38"/>
      <c r="F747" s="282"/>
      <c r="G747" s="308" t="str">
        <f t="shared" si="8"/>
        <v xml:space="preserve"> </v>
      </c>
    </row>
    <row r="748" spans="1:9">
      <c r="A748" s="42"/>
      <c r="B748" s="41"/>
      <c r="C748" s="20" t="s">
        <v>537</v>
      </c>
      <c r="D748" s="37" t="s">
        <v>683</v>
      </c>
      <c r="E748" s="38">
        <v>25</v>
      </c>
      <c r="F748" s="334"/>
      <c r="G748" s="308">
        <f t="shared" si="8"/>
        <v>0</v>
      </c>
      <c r="I748" s="11" t="str">
        <f>IF(F748="","VNESI CENO NA ENOTO!","")</f>
        <v>VNESI CENO NA ENOTO!</v>
      </c>
    </row>
    <row r="749" spans="1:9">
      <c r="A749" s="24"/>
      <c r="B749" s="25"/>
      <c r="C749" s="20"/>
      <c r="D749" s="37"/>
      <c r="E749" s="38"/>
      <c r="F749" s="82"/>
      <c r="G749" s="82" t="str">
        <f t="shared" si="8"/>
        <v xml:space="preserve"> </v>
      </c>
    </row>
    <row r="750" spans="1:9">
      <c r="A750" s="24">
        <f>1+COUNT(A$2:A749)</f>
        <v>109</v>
      </c>
      <c r="B750" s="25"/>
      <c r="C750" s="20" t="s">
        <v>670</v>
      </c>
      <c r="D750" s="37"/>
      <c r="E750" s="38"/>
      <c r="F750" s="82"/>
      <c r="G750" s="82" t="str">
        <f t="shared" si="8"/>
        <v xml:space="preserve"> </v>
      </c>
    </row>
    <row r="751" spans="1:9" ht="72">
      <c r="A751" s="24"/>
      <c r="B751" s="25"/>
      <c r="C751" s="20" t="s">
        <v>671</v>
      </c>
      <c r="D751" s="37"/>
      <c r="E751" s="38"/>
      <c r="F751" s="82"/>
      <c r="G751" s="82" t="str">
        <f t="shared" si="8"/>
        <v xml:space="preserve"> </v>
      </c>
    </row>
    <row r="752" spans="1:9">
      <c r="A752" s="24"/>
      <c r="B752" s="25"/>
      <c r="C752" s="20" t="s">
        <v>537</v>
      </c>
      <c r="D752" s="37"/>
      <c r="E752" s="38"/>
      <c r="F752" s="82"/>
      <c r="G752" s="82" t="str">
        <f t="shared" si="8"/>
        <v xml:space="preserve"> </v>
      </c>
    </row>
    <row r="753" spans="1:9">
      <c r="A753" s="24"/>
      <c r="B753" s="25" t="s">
        <v>499</v>
      </c>
      <c r="C753" s="20" t="s">
        <v>672</v>
      </c>
      <c r="D753" s="37"/>
      <c r="E753" s="38"/>
      <c r="F753" s="82"/>
      <c r="G753" s="82" t="str">
        <f t="shared" si="8"/>
        <v xml:space="preserve"> </v>
      </c>
    </row>
    <row r="754" spans="1:9">
      <c r="A754" s="24"/>
      <c r="B754" s="25" t="s">
        <v>501</v>
      </c>
      <c r="C754" s="20" t="s">
        <v>900</v>
      </c>
      <c r="D754" s="37" t="s">
        <v>326</v>
      </c>
      <c r="E754" s="38">
        <v>20</v>
      </c>
      <c r="F754" s="332"/>
      <c r="G754" s="82">
        <f t="shared" si="8"/>
        <v>0</v>
      </c>
      <c r="I754" s="11" t="str">
        <f>IF(F754="","VNESI CENO NA ENOTO!","")</f>
        <v>VNESI CENO NA ENOTO!</v>
      </c>
    </row>
    <row r="755" spans="1:9">
      <c r="A755" s="42"/>
      <c r="B755" s="41"/>
      <c r="C755" s="20"/>
      <c r="D755" s="37"/>
      <c r="E755" s="38"/>
      <c r="F755" s="282"/>
      <c r="G755" s="282" t="str">
        <f t="shared" si="8"/>
        <v xml:space="preserve"> </v>
      </c>
    </row>
    <row r="756" spans="1:9">
      <c r="A756" s="42">
        <f>1+COUNT(A$2:A755)</f>
        <v>110</v>
      </c>
      <c r="B756" s="41"/>
      <c r="C756" s="20" t="s">
        <v>662</v>
      </c>
      <c r="D756" s="37"/>
      <c r="E756" s="38"/>
      <c r="F756" s="282"/>
      <c r="G756" s="282" t="str">
        <f t="shared" si="8"/>
        <v xml:space="preserve"> </v>
      </c>
    </row>
    <row r="757" spans="1:9" ht="72">
      <c r="A757" s="42"/>
      <c r="B757" s="41"/>
      <c r="C757" s="20" t="s">
        <v>667</v>
      </c>
      <c r="D757" s="37"/>
      <c r="E757" s="38"/>
      <c r="F757" s="282"/>
      <c r="G757" s="282" t="str">
        <f t="shared" si="8"/>
        <v xml:space="preserve"> </v>
      </c>
    </row>
    <row r="758" spans="1:9">
      <c r="A758" s="42"/>
      <c r="B758" s="41"/>
      <c r="C758" s="20" t="s">
        <v>537</v>
      </c>
      <c r="D758" s="37"/>
      <c r="E758" s="38"/>
      <c r="F758" s="282"/>
      <c r="G758" s="282" t="str">
        <f t="shared" si="8"/>
        <v xml:space="preserve"> </v>
      </c>
    </row>
    <row r="759" spans="1:9">
      <c r="A759" s="42"/>
      <c r="B759" s="41" t="s">
        <v>510</v>
      </c>
      <c r="C759" s="20" t="s">
        <v>664</v>
      </c>
      <c r="D759" s="37"/>
      <c r="E759" s="38"/>
      <c r="F759" s="282"/>
      <c r="G759" s="282" t="str">
        <f t="shared" si="8"/>
        <v xml:space="preserve"> </v>
      </c>
    </row>
    <row r="760" spans="1:9">
      <c r="A760" s="42"/>
      <c r="B760" s="41" t="s">
        <v>511</v>
      </c>
      <c r="C760" s="20" t="s">
        <v>668</v>
      </c>
      <c r="D760" s="37" t="s">
        <v>326</v>
      </c>
      <c r="E760" s="38">
        <v>20</v>
      </c>
      <c r="F760" s="334"/>
      <c r="G760" s="282">
        <f t="shared" si="8"/>
        <v>0</v>
      </c>
      <c r="I760" s="11" t="str">
        <f>IF(F760="","VNESI CENO NA ENOTO!","")</f>
        <v>VNESI CENO NA ENOTO!</v>
      </c>
    </row>
    <row r="761" spans="1:9">
      <c r="A761" s="31"/>
      <c r="B761" s="52"/>
      <c r="C761" s="33"/>
      <c r="D761" s="34"/>
      <c r="E761" s="35"/>
      <c r="F761" s="308"/>
      <c r="G761" s="308"/>
    </row>
    <row r="762" spans="1:9">
      <c r="A762" s="31">
        <f>1+COUNT(A$2:A761)</f>
        <v>111</v>
      </c>
      <c r="B762" s="52"/>
      <c r="C762" s="33" t="s">
        <v>648</v>
      </c>
      <c r="D762" s="34"/>
      <c r="E762" s="35"/>
      <c r="F762" s="308"/>
      <c r="G762" s="308" t="str">
        <f t="shared" ref="G762:G779" si="9">IF(E762&lt;&gt;0,E762*F762," ")</f>
        <v xml:space="preserve"> </v>
      </c>
    </row>
    <row r="763" spans="1:9" ht="27.6">
      <c r="A763" s="31"/>
      <c r="B763" s="52"/>
      <c r="C763" s="33" t="s">
        <v>649</v>
      </c>
      <c r="D763" s="34"/>
      <c r="E763" s="35"/>
      <c r="F763" s="308"/>
      <c r="G763" s="308" t="str">
        <f t="shared" si="9"/>
        <v xml:space="preserve"> </v>
      </c>
    </row>
    <row r="764" spans="1:9">
      <c r="A764" s="24"/>
      <c r="B764" s="25"/>
      <c r="C764" s="20" t="s">
        <v>537</v>
      </c>
      <c r="D764" s="37"/>
      <c r="E764" s="38"/>
      <c r="F764" s="82"/>
      <c r="G764" s="82" t="str">
        <f t="shared" si="9"/>
        <v xml:space="preserve"> </v>
      </c>
    </row>
    <row r="765" spans="1:9">
      <c r="A765" s="24"/>
      <c r="B765" s="25" t="s">
        <v>499</v>
      </c>
      <c r="C765" s="20" t="s">
        <v>650</v>
      </c>
      <c r="D765" s="37"/>
      <c r="E765" s="38"/>
      <c r="F765" s="82"/>
      <c r="G765" s="82" t="str">
        <f t="shared" si="9"/>
        <v xml:space="preserve"> </v>
      </c>
    </row>
    <row r="766" spans="1:9">
      <c r="A766" s="24"/>
      <c r="B766" s="25" t="s">
        <v>501</v>
      </c>
      <c r="C766" s="20"/>
      <c r="D766" s="37" t="s">
        <v>304</v>
      </c>
      <c r="E766" s="38">
        <v>3</v>
      </c>
      <c r="F766" s="332"/>
      <c r="G766" s="82">
        <f t="shared" si="9"/>
        <v>0</v>
      </c>
      <c r="I766" s="11" t="str">
        <f>IF(F766="","VNESI CENO NA ENOTO!","")</f>
        <v>VNESI CENO NA ENOTO!</v>
      </c>
    </row>
    <row r="767" spans="1:9">
      <c r="A767" s="24"/>
      <c r="B767" s="25"/>
      <c r="C767" s="20"/>
      <c r="D767" s="37"/>
      <c r="E767" s="38"/>
      <c r="F767" s="82"/>
      <c r="G767" s="82" t="str">
        <f t="shared" si="9"/>
        <v xml:space="preserve"> </v>
      </c>
    </row>
    <row r="768" spans="1:9">
      <c r="A768" s="24">
        <f>1+COUNT(A$2:A767)</f>
        <v>112</v>
      </c>
      <c r="B768" s="25"/>
      <c r="C768" s="20" t="s">
        <v>696</v>
      </c>
      <c r="D768" s="37"/>
      <c r="E768" s="38"/>
      <c r="F768" s="82"/>
      <c r="G768" s="82" t="str">
        <f t="shared" si="9"/>
        <v xml:space="preserve"> </v>
      </c>
    </row>
    <row r="769" spans="1:9" ht="28.8">
      <c r="A769" s="24"/>
      <c r="B769" s="25"/>
      <c r="C769" s="20" t="s">
        <v>952</v>
      </c>
      <c r="D769" s="37"/>
      <c r="E769" s="38"/>
      <c r="F769" s="82"/>
      <c r="G769" s="82" t="str">
        <f t="shared" si="9"/>
        <v xml:space="preserve"> </v>
      </c>
    </row>
    <row r="770" spans="1:9">
      <c r="A770" s="24"/>
      <c r="B770" s="25"/>
      <c r="C770" s="20" t="s">
        <v>826</v>
      </c>
      <c r="D770" s="37" t="s">
        <v>304</v>
      </c>
      <c r="E770" s="38">
        <v>4</v>
      </c>
      <c r="F770" s="332"/>
      <c r="G770" s="82">
        <f t="shared" si="9"/>
        <v>0</v>
      </c>
      <c r="I770" s="11" t="str">
        <f>IF(F770="","VNESI CENO NA ENOTO!","")</f>
        <v>VNESI CENO NA ENOTO!</v>
      </c>
    </row>
    <row r="771" spans="1:9">
      <c r="A771" s="24"/>
      <c r="B771" s="25"/>
      <c r="C771" s="20"/>
      <c r="D771" s="37"/>
      <c r="E771" s="38"/>
      <c r="F771" s="82"/>
      <c r="G771" s="82" t="str">
        <f t="shared" si="9"/>
        <v xml:space="preserve"> </v>
      </c>
    </row>
    <row r="772" spans="1:9">
      <c r="A772" s="24">
        <f>1+COUNT(A$2:A771)</f>
        <v>113</v>
      </c>
      <c r="B772" s="25"/>
      <c r="C772" s="20" t="s">
        <v>953</v>
      </c>
      <c r="D772" s="37"/>
      <c r="E772" s="38"/>
      <c r="F772" s="82"/>
      <c r="G772" s="82" t="str">
        <f t="shared" si="9"/>
        <v xml:space="preserve"> </v>
      </c>
    </row>
    <row r="773" spans="1:9" ht="43.2">
      <c r="A773" s="24"/>
      <c r="B773" s="25"/>
      <c r="C773" s="20" t="s">
        <v>954</v>
      </c>
      <c r="D773" s="37"/>
      <c r="E773" s="38"/>
      <c r="F773" s="82"/>
      <c r="G773" s="82" t="str">
        <f t="shared" si="9"/>
        <v xml:space="preserve"> </v>
      </c>
    </row>
    <row r="774" spans="1:9">
      <c r="A774" s="24"/>
      <c r="B774" s="25"/>
      <c r="C774" s="20" t="s">
        <v>955</v>
      </c>
      <c r="D774" s="37" t="s">
        <v>528</v>
      </c>
      <c r="E774" s="38">
        <v>1</v>
      </c>
      <c r="F774" s="332"/>
      <c r="G774" s="82">
        <f t="shared" si="9"/>
        <v>0</v>
      </c>
      <c r="I774" s="11" t="str">
        <f>IF(F774="","VNESI CENO NA ENOTO!","")</f>
        <v>VNESI CENO NA ENOTO!</v>
      </c>
    </row>
    <row r="775" spans="1:9">
      <c r="A775" s="24"/>
      <c r="B775" s="25"/>
      <c r="C775" s="20"/>
      <c r="D775" s="37"/>
      <c r="E775" s="38"/>
      <c r="F775" s="82"/>
      <c r="G775" s="82" t="str">
        <f t="shared" si="9"/>
        <v xml:space="preserve"> </v>
      </c>
    </row>
    <row r="776" spans="1:9">
      <c r="A776" s="24">
        <f>1+COUNT(A$2:A775)</f>
        <v>114</v>
      </c>
      <c r="B776" s="25"/>
      <c r="C776" s="20" t="s">
        <v>956</v>
      </c>
      <c r="D776" s="37"/>
      <c r="E776" s="38"/>
      <c r="F776" s="82"/>
      <c r="G776" s="82" t="str">
        <f t="shared" si="9"/>
        <v xml:space="preserve"> </v>
      </c>
    </row>
    <row r="777" spans="1:9" ht="43.2">
      <c r="A777" s="24"/>
      <c r="B777" s="25"/>
      <c r="C777" s="20" t="s">
        <v>957</v>
      </c>
      <c r="D777" s="37"/>
      <c r="E777" s="38"/>
      <c r="F777" s="82"/>
      <c r="G777" s="82" t="str">
        <f t="shared" si="9"/>
        <v xml:space="preserve"> </v>
      </c>
    </row>
    <row r="778" spans="1:9">
      <c r="A778" s="24"/>
      <c r="B778" s="25"/>
      <c r="C778" s="20" t="s">
        <v>958</v>
      </c>
      <c r="D778" s="37" t="s">
        <v>528</v>
      </c>
      <c r="E778" s="38">
        <v>1</v>
      </c>
      <c r="F778" s="332"/>
      <c r="G778" s="82">
        <f t="shared" si="9"/>
        <v>0</v>
      </c>
      <c r="I778" s="11" t="str">
        <f>IF(F778="","VNESI CENO NA ENOTO!","")</f>
        <v>VNESI CENO NA ENOTO!</v>
      </c>
    </row>
    <row r="779" spans="1:9">
      <c r="A779" s="42"/>
      <c r="B779" s="41"/>
      <c r="C779" s="20"/>
      <c r="D779" s="37"/>
      <c r="E779" s="38"/>
      <c r="F779" s="282"/>
      <c r="G779" s="282" t="str">
        <f t="shared" si="9"/>
        <v xml:space="preserve"> </v>
      </c>
    </row>
    <row r="780" spans="1:9">
      <c r="A780" s="42">
        <f>1+COUNT(A$2:A779)</f>
        <v>115</v>
      </c>
      <c r="B780" s="41"/>
      <c r="C780" s="20" t="s">
        <v>959</v>
      </c>
      <c r="D780" s="37"/>
      <c r="E780" s="38"/>
      <c r="F780" s="282"/>
      <c r="G780" s="282"/>
    </row>
    <row r="781" spans="1:9" ht="43.2">
      <c r="A781" s="42"/>
      <c r="B781" s="41"/>
      <c r="C781" s="20" t="s">
        <v>960</v>
      </c>
      <c r="D781" s="37"/>
      <c r="E781" s="38"/>
      <c r="F781" s="282"/>
      <c r="G781" s="282" t="str">
        <f>IF(E781&lt;&gt;0,E781*F781," ")</f>
        <v xml:space="preserve"> </v>
      </c>
    </row>
    <row r="782" spans="1:9">
      <c r="A782" s="42"/>
      <c r="B782" s="41"/>
      <c r="C782" s="20" t="s">
        <v>537</v>
      </c>
      <c r="D782" s="37"/>
      <c r="E782" s="38"/>
      <c r="F782" s="282"/>
      <c r="G782" s="282"/>
    </row>
    <row r="783" spans="1:9">
      <c r="A783" s="42"/>
      <c r="B783" s="41" t="s">
        <v>501</v>
      </c>
      <c r="C783" s="20" t="s">
        <v>961</v>
      </c>
      <c r="D783" s="37" t="s">
        <v>326</v>
      </c>
      <c r="E783" s="38">
        <v>35</v>
      </c>
      <c r="F783" s="334"/>
      <c r="G783" s="282">
        <f>IF(E783&lt;&gt;0,E783*F783," ")</f>
        <v>0</v>
      </c>
      <c r="I783" s="11" t="str">
        <f>IF(F783="","VNESI CENO NA ENOTO!","")</f>
        <v>VNESI CENO NA ENOTO!</v>
      </c>
    </row>
    <row r="784" spans="1:9">
      <c r="A784" s="24"/>
      <c r="B784" s="25"/>
      <c r="C784" s="20"/>
      <c r="D784" s="37"/>
      <c r="E784" s="38"/>
      <c r="F784" s="82"/>
      <c r="G784" s="82" t="str">
        <f>IF(E784&lt;&gt;0,E784*F784," ")</f>
        <v xml:space="preserve"> </v>
      </c>
    </row>
    <row r="785" spans="1:7">
      <c r="A785" s="283"/>
      <c r="B785" s="284"/>
      <c r="C785" s="285" t="s">
        <v>698</v>
      </c>
      <c r="D785" s="286"/>
      <c r="E785" s="287"/>
      <c r="F785" s="288"/>
      <c r="G785" s="288">
        <f>SUM(G711:G784)</f>
        <v>0</v>
      </c>
    </row>
    <row r="786" spans="1:7">
      <c r="A786" s="24"/>
      <c r="B786" s="25"/>
      <c r="C786" s="20"/>
      <c r="D786" s="26"/>
      <c r="E786" s="27"/>
      <c r="F786" s="289"/>
      <c r="G786" s="289"/>
    </row>
    <row r="787" spans="1:7" ht="57.6">
      <c r="A787" s="24">
        <f>1+COUNT(A$1:A786)</f>
        <v>116</v>
      </c>
      <c r="B787" s="25"/>
      <c r="C787" s="20" t="s">
        <v>699</v>
      </c>
      <c r="D787" s="26" t="s">
        <v>315</v>
      </c>
      <c r="E787" s="27">
        <v>2</v>
      </c>
      <c r="F787" s="290">
        <f>G785</f>
        <v>0</v>
      </c>
      <c r="G787" s="78">
        <f>E787*F787/100</f>
        <v>0</v>
      </c>
    </row>
    <row r="788" spans="1:7" ht="15" thickBot="1">
      <c r="A788" s="59"/>
      <c r="B788" s="60"/>
      <c r="C788" s="61"/>
      <c r="D788" s="62"/>
      <c r="E788" s="63"/>
      <c r="F788" s="291"/>
      <c r="G788" s="61"/>
    </row>
    <row r="789" spans="1:7" ht="15.6">
      <c r="A789" s="31"/>
      <c r="B789" s="52"/>
      <c r="C789" s="330" t="s">
        <v>711</v>
      </c>
      <c r="D789" s="34"/>
      <c r="E789" s="35"/>
      <c r="F789" s="292"/>
      <c r="G789" s="79">
        <f>SUM(G785:G788)</f>
        <v>0</v>
      </c>
    </row>
  </sheetData>
  <sheetProtection password="CA19" sheet="1" objects="1" scenarios="1" selectLockedCells="1"/>
  <mergeCells count="1">
    <mergeCell ref="A700:B70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workbookViewId="0">
      <selection activeCell="F26" sqref="F26"/>
    </sheetView>
  </sheetViews>
  <sheetFormatPr defaultRowHeight="14.4"/>
  <cols>
    <col min="1" max="2" width="5.6640625" customWidth="1"/>
    <col min="3" max="3" width="50.5546875" customWidth="1"/>
    <col min="4" max="5" width="8.6640625" customWidth="1"/>
    <col min="6" max="6" width="10.6640625" customWidth="1"/>
    <col min="7" max="7" width="14.6640625" customWidth="1"/>
    <col min="8" max="8" width="3.44140625" customWidth="1"/>
  </cols>
  <sheetData>
    <row r="1" spans="1:9" ht="23.4">
      <c r="A1" s="21" t="s">
        <v>962</v>
      </c>
      <c r="B1" s="14"/>
      <c r="C1" s="80" t="s">
        <v>52</v>
      </c>
      <c r="D1" s="80"/>
      <c r="E1" s="81"/>
      <c r="F1" s="25"/>
      <c r="G1" s="25"/>
    </row>
    <row r="2" spans="1:9">
      <c r="A2" s="24"/>
      <c r="B2" s="25"/>
      <c r="C2" s="20"/>
      <c r="D2" s="37"/>
      <c r="E2" s="38"/>
      <c r="F2" s="25"/>
      <c r="G2" s="25"/>
    </row>
    <row r="3" spans="1:9">
      <c r="A3" s="28" t="s">
        <v>294</v>
      </c>
      <c r="B3" s="29"/>
      <c r="C3" s="30" t="s">
        <v>55</v>
      </c>
      <c r="D3" s="83" t="s">
        <v>295</v>
      </c>
      <c r="E3" s="84" t="s">
        <v>56</v>
      </c>
      <c r="F3" s="86" t="s">
        <v>57</v>
      </c>
      <c r="G3" s="86" t="s">
        <v>58</v>
      </c>
    </row>
    <row r="4" spans="1:9">
      <c r="A4" s="24"/>
      <c r="B4" s="25"/>
      <c r="C4" s="20"/>
      <c r="D4" s="37"/>
      <c r="E4" s="38"/>
      <c r="F4" s="25"/>
      <c r="G4" s="25"/>
      <c r="H4" s="10"/>
      <c r="I4" s="11"/>
    </row>
    <row r="5" spans="1:9">
      <c r="A5" s="24">
        <f>1+COUNT(A$1:A4)</f>
        <v>1</v>
      </c>
      <c r="B5" s="20"/>
      <c r="C5" s="20" t="s">
        <v>963</v>
      </c>
      <c r="D5" s="20"/>
      <c r="E5" s="20"/>
      <c r="F5" s="20"/>
      <c r="G5" s="20"/>
    </row>
    <row r="6" spans="1:9">
      <c r="A6" s="24"/>
      <c r="B6" s="25"/>
      <c r="C6" s="20" t="s">
        <v>964</v>
      </c>
      <c r="D6" s="37"/>
      <c r="E6" s="38"/>
      <c r="F6" s="25"/>
      <c r="G6" s="25"/>
    </row>
    <row r="7" spans="1:9">
      <c r="A7" s="24"/>
      <c r="B7" s="25"/>
      <c r="C7" s="20" t="s">
        <v>965</v>
      </c>
      <c r="D7" s="37"/>
      <c r="E7" s="38"/>
      <c r="F7" s="25"/>
      <c r="G7" s="25"/>
    </row>
    <row r="8" spans="1:9" ht="86.4">
      <c r="A8" s="24"/>
      <c r="B8" s="25"/>
      <c r="C8" s="20" t="s">
        <v>966</v>
      </c>
      <c r="D8" s="37"/>
      <c r="E8" s="38"/>
      <c r="F8" s="25"/>
      <c r="G8" s="25"/>
    </row>
    <row r="9" spans="1:9" ht="28.8">
      <c r="A9" s="24"/>
      <c r="B9" s="25"/>
      <c r="C9" s="20" t="s">
        <v>967</v>
      </c>
      <c r="D9" s="37"/>
      <c r="E9" s="38"/>
      <c r="F9" s="25"/>
      <c r="G9" s="25"/>
    </row>
    <row r="10" spans="1:9" ht="28.8">
      <c r="A10" s="24"/>
      <c r="B10" s="25"/>
      <c r="C10" s="20" t="s">
        <v>968</v>
      </c>
      <c r="D10" s="37"/>
      <c r="E10" s="38"/>
      <c r="F10" s="25"/>
      <c r="G10" s="25"/>
    </row>
    <row r="11" spans="1:9" ht="28.8">
      <c r="A11" s="24"/>
      <c r="B11" s="25"/>
      <c r="C11" s="20" t="s">
        <v>969</v>
      </c>
      <c r="D11" s="37"/>
      <c r="E11" s="38"/>
      <c r="F11" s="25"/>
      <c r="G11" s="25"/>
    </row>
    <row r="12" spans="1:9">
      <c r="A12" s="24"/>
      <c r="B12" s="25"/>
      <c r="C12" s="20" t="s">
        <v>970</v>
      </c>
      <c r="D12" s="37"/>
      <c r="E12" s="38"/>
      <c r="F12" s="25"/>
      <c r="G12" s="25"/>
    </row>
    <row r="13" spans="1:9" ht="72">
      <c r="A13" s="24"/>
      <c r="B13" s="25"/>
      <c r="C13" s="20" t="s">
        <v>971</v>
      </c>
      <c r="D13" s="37"/>
      <c r="E13" s="38"/>
      <c r="F13" s="25"/>
      <c r="G13" s="25"/>
    </row>
    <row r="14" spans="1:9" ht="144">
      <c r="A14" s="24"/>
      <c r="B14" s="25"/>
      <c r="C14" s="20" t="s">
        <v>972</v>
      </c>
      <c r="D14" s="37"/>
      <c r="E14" s="38"/>
      <c r="F14" s="25"/>
      <c r="G14" s="25"/>
    </row>
    <row r="15" spans="1:9" ht="28.8">
      <c r="A15" s="24"/>
      <c r="B15" s="25"/>
      <c r="C15" s="20" t="s">
        <v>973</v>
      </c>
      <c r="D15" s="37"/>
      <c r="E15" s="38"/>
      <c r="F15" s="25"/>
      <c r="G15" s="25"/>
    </row>
    <row r="16" spans="1:9">
      <c r="A16" s="24"/>
      <c r="B16" s="25"/>
      <c r="C16" s="85" t="s">
        <v>974</v>
      </c>
      <c r="D16" s="37"/>
      <c r="E16" s="38"/>
      <c r="F16" s="25"/>
      <c r="G16" s="25"/>
    </row>
    <row r="17" spans="1:9">
      <c r="A17" s="24"/>
      <c r="B17" s="25" t="s">
        <v>499</v>
      </c>
      <c r="C17" s="20" t="s">
        <v>975</v>
      </c>
      <c r="D17" s="37"/>
      <c r="E17" s="38"/>
      <c r="F17" s="25"/>
      <c r="G17" s="25"/>
    </row>
    <row r="18" spans="1:9">
      <c r="A18" s="24"/>
      <c r="B18" s="25" t="s">
        <v>501</v>
      </c>
      <c r="C18" s="20" t="s">
        <v>976</v>
      </c>
      <c r="D18" s="37"/>
      <c r="E18" s="38"/>
      <c r="F18" s="25"/>
      <c r="G18" s="25"/>
    </row>
    <row r="19" spans="1:9">
      <c r="A19" s="24"/>
      <c r="B19" s="25" t="s">
        <v>529</v>
      </c>
      <c r="C19" s="20" t="s">
        <v>977</v>
      </c>
      <c r="D19" s="37"/>
      <c r="E19" s="38"/>
      <c r="F19" s="25"/>
      <c r="G19" s="25"/>
    </row>
    <row r="20" spans="1:9">
      <c r="A20" s="24"/>
      <c r="B20" s="25"/>
      <c r="C20" s="20" t="s">
        <v>978</v>
      </c>
      <c r="D20" s="37"/>
      <c r="E20" s="38"/>
      <c r="F20" s="25"/>
      <c r="G20" s="25"/>
    </row>
    <row r="21" spans="1:9">
      <c r="A21" s="24"/>
      <c r="B21" s="25"/>
      <c r="C21" s="20" t="s">
        <v>979</v>
      </c>
      <c r="D21" s="37"/>
      <c r="E21" s="38"/>
      <c r="F21" s="25"/>
      <c r="G21" s="25"/>
    </row>
    <row r="22" spans="1:9">
      <c r="A22" s="24"/>
      <c r="B22" s="25" t="s">
        <v>529</v>
      </c>
      <c r="C22" s="20" t="s">
        <v>980</v>
      </c>
      <c r="D22" s="37"/>
      <c r="E22" s="38"/>
      <c r="F22" s="25"/>
      <c r="G22" s="25"/>
    </row>
    <row r="23" spans="1:9">
      <c r="A23" s="24"/>
      <c r="B23" s="25"/>
      <c r="C23" s="20" t="s">
        <v>981</v>
      </c>
      <c r="D23" s="37"/>
      <c r="E23" s="38"/>
      <c r="F23" s="25"/>
      <c r="G23" s="25"/>
    </row>
    <row r="24" spans="1:9">
      <c r="A24" s="24"/>
      <c r="B24" s="25"/>
      <c r="C24" s="20" t="s">
        <v>982</v>
      </c>
      <c r="D24" s="37"/>
      <c r="E24" s="38"/>
      <c r="F24" s="25"/>
      <c r="G24" s="25"/>
    </row>
    <row r="25" spans="1:9">
      <c r="A25" s="24"/>
      <c r="B25" s="25" t="s">
        <v>529</v>
      </c>
      <c r="C25" s="20" t="s">
        <v>983</v>
      </c>
      <c r="D25" s="37"/>
      <c r="E25" s="38"/>
      <c r="F25" s="25"/>
      <c r="G25" s="25"/>
    </row>
    <row r="26" spans="1:9">
      <c r="A26" s="24"/>
      <c r="B26" s="25"/>
      <c r="C26" s="20" t="s">
        <v>537</v>
      </c>
      <c r="D26" s="37" t="s">
        <v>304</v>
      </c>
      <c r="E26" s="38">
        <v>1</v>
      </c>
      <c r="F26" s="332"/>
      <c r="G26" s="58">
        <f>E26*F26</f>
        <v>0</v>
      </c>
      <c r="H26" s="10"/>
      <c r="I26" s="11" t="str">
        <f>IF(F26="","VNESI CENO NA ENOTO!","")</f>
        <v>VNESI CENO NA ENOTO!</v>
      </c>
    </row>
    <row r="27" spans="1:9">
      <c r="A27" s="24"/>
      <c r="B27" s="25"/>
      <c r="C27" s="20"/>
      <c r="D27" s="37"/>
      <c r="E27" s="38"/>
      <c r="F27" s="82"/>
      <c r="G27" s="25"/>
    </row>
    <row r="28" spans="1:9">
      <c r="A28" s="24">
        <f>1+COUNT(A$1:A27)</f>
        <v>2</v>
      </c>
      <c r="B28" s="25"/>
      <c r="C28" s="20" t="s">
        <v>984</v>
      </c>
      <c r="D28" s="37"/>
      <c r="E28" s="38"/>
      <c r="F28" s="82"/>
      <c r="G28" s="25"/>
    </row>
    <row r="29" spans="1:9" ht="57.6">
      <c r="A29" s="24"/>
      <c r="B29" s="25"/>
      <c r="C29" s="20" t="s">
        <v>985</v>
      </c>
      <c r="D29" s="37"/>
      <c r="E29" s="38"/>
      <c r="F29" s="82"/>
      <c r="G29" s="25"/>
    </row>
    <row r="30" spans="1:9">
      <c r="A30" s="24"/>
      <c r="B30" s="25" t="s">
        <v>499</v>
      </c>
      <c r="C30" s="20" t="s">
        <v>975</v>
      </c>
      <c r="D30" s="37"/>
      <c r="E30" s="38"/>
      <c r="F30" s="82"/>
      <c r="G30" s="25"/>
    </row>
    <row r="31" spans="1:9">
      <c r="A31" s="24"/>
      <c r="B31" s="25" t="s">
        <v>501</v>
      </c>
      <c r="C31" s="20" t="s">
        <v>986</v>
      </c>
      <c r="D31" s="37"/>
      <c r="E31" s="38"/>
      <c r="F31" s="82"/>
      <c r="G31" s="25"/>
    </row>
    <row r="32" spans="1:9">
      <c r="A32" s="24"/>
      <c r="B32" s="25"/>
      <c r="C32" s="20" t="s">
        <v>537</v>
      </c>
      <c r="D32" s="37"/>
      <c r="E32" s="38"/>
      <c r="F32" s="82"/>
      <c r="G32" s="25"/>
    </row>
    <row r="33" spans="1:9">
      <c r="A33" s="24"/>
      <c r="B33" s="25"/>
      <c r="C33" s="20" t="s">
        <v>987</v>
      </c>
      <c r="D33" s="37"/>
      <c r="E33" s="38"/>
      <c r="F33" s="82"/>
      <c r="G33" s="25"/>
    </row>
    <row r="34" spans="1:9">
      <c r="A34" s="24"/>
      <c r="B34" s="25"/>
      <c r="C34" s="20" t="s">
        <v>988</v>
      </c>
      <c r="D34" s="37" t="s">
        <v>304</v>
      </c>
      <c r="E34" s="38">
        <v>1</v>
      </c>
      <c r="F34" s="332"/>
      <c r="G34" s="58">
        <f>E34*F34</f>
        <v>0</v>
      </c>
      <c r="H34" s="10"/>
      <c r="I34" s="11" t="str">
        <f>IF(F34="","VNESI CENO NA ENOTO!","")</f>
        <v>VNESI CENO NA ENOTO!</v>
      </c>
    </row>
    <row r="35" spans="1:9">
      <c r="A35" s="24"/>
      <c r="B35" s="25"/>
      <c r="C35" s="20"/>
      <c r="D35" s="37"/>
      <c r="E35" s="38"/>
      <c r="F35" s="82"/>
      <c r="G35" s="25"/>
    </row>
    <row r="36" spans="1:9">
      <c r="A36" s="24">
        <f>1+COUNT(A$1:A35)</f>
        <v>3</v>
      </c>
      <c r="B36" s="25"/>
      <c r="C36" s="20" t="s">
        <v>989</v>
      </c>
      <c r="D36" s="37"/>
      <c r="E36" s="38"/>
      <c r="F36" s="82"/>
      <c r="G36" s="25"/>
    </row>
    <row r="37" spans="1:9" ht="43.2">
      <c r="A37" s="24"/>
      <c r="B37" s="25"/>
      <c r="C37" s="20" t="s">
        <v>990</v>
      </c>
      <c r="D37" s="37"/>
      <c r="E37" s="38"/>
      <c r="F37" s="82"/>
      <c r="G37" s="25"/>
    </row>
    <row r="38" spans="1:9">
      <c r="A38" s="24"/>
      <c r="B38" s="25"/>
      <c r="C38" s="20" t="s">
        <v>537</v>
      </c>
      <c r="D38" s="37"/>
      <c r="E38" s="38"/>
      <c r="F38" s="82"/>
      <c r="G38" s="25"/>
    </row>
    <row r="39" spans="1:9">
      <c r="A39" s="24"/>
      <c r="B39" s="25" t="s">
        <v>499</v>
      </c>
      <c r="C39" s="20" t="s">
        <v>991</v>
      </c>
      <c r="D39" s="37"/>
      <c r="E39" s="38"/>
      <c r="F39" s="82"/>
      <c r="G39" s="25"/>
    </row>
    <row r="40" spans="1:9">
      <c r="A40" s="24"/>
      <c r="B40" s="25" t="s">
        <v>501</v>
      </c>
      <c r="C40" s="20" t="s">
        <v>992</v>
      </c>
      <c r="D40" s="37" t="s">
        <v>304</v>
      </c>
      <c r="E40" s="38">
        <v>2</v>
      </c>
      <c r="F40" s="332"/>
      <c r="G40" s="58">
        <f>E40*F40</f>
        <v>0</v>
      </c>
      <c r="H40" s="10"/>
      <c r="I40" s="11" t="str">
        <f>IF(F40="","VNESI CENO NA ENOTO!","")</f>
        <v>VNESI CENO NA ENOTO!</v>
      </c>
    </row>
    <row r="41" spans="1:9">
      <c r="A41" s="24"/>
      <c r="B41" s="25" t="s">
        <v>501</v>
      </c>
      <c r="C41" s="20" t="s">
        <v>993</v>
      </c>
      <c r="D41" s="37" t="s">
        <v>304</v>
      </c>
      <c r="E41" s="38">
        <v>2</v>
      </c>
      <c r="F41" s="332"/>
      <c r="G41" s="58">
        <f>E41*F41</f>
        <v>0</v>
      </c>
      <c r="H41" s="10"/>
      <c r="I41" s="11" t="str">
        <f>IF(F41="","VNESI CENO NA ENOTO!","")</f>
        <v>VNESI CENO NA ENOTO!</v>
      </c>
    </row>
    <row r="42" spans="1:9">
      <c r="A42" s="24"/>
      <c r="B42" s="25"/>
      <c r="C42" s="20"/>
      <c r="D42" s="37"/>
      <c r="E42" s="38"/>
      <c r="F42" s="82"/>
      <c r="G42" s="25"/>
    </row>
    <row r="43" spans="1:9">
      <c r="A43" s="24">
        <f>1+COUNT(A$2:A42)</f>
        <v>4</v>
      </c>
      <c r="B43" s="25"/>
      <c r="C43" s="20" t="s">
        <v>994</v>
      </c>
      <c r="D43" s="37"/>
      <c r="E43" s="38"/>
      <c r="F43" s="82"/>
      <c r="G43" s="25"/>
    </row>
    <row r="44" spans="1:9" ht="72">
      <c r="A44" s="24"/>
      <c r="B44" s="25"/>
      <c r="C44" s="20" t="s">
        <v>995</v>
      </c>
      <c r="D44" s="37"/>
      <c r="E44" s="38"/>
      <c r="F44" s="82"/>
      <c r="G44" s="25"/>
    </row>
    <row r="45" spans="1:9">
      <c r="A45" s="24"/>
      <c r="B45" s="25" t="s">
        <v>499</v>
      </c>
      <c r="C45" s="20" t="s">
        <v>991</v>
      </c>
      <c r="D45" s="37"/>
      <c r="E45" s="38"/>
      <c r="F45" s="82"/>
      <c r="G45" s="25"/>
    </row>
    <row r="46" spans="1:9">
      <c r="A46" s="24"/>
      <c r="B46" s="25"/>
      <c r="C46" s="20"/>
      <c r="D46" s="37"/>
      <c r="E46" s="38"/>
      <c r="F46" s="82"/>
      <c r="G46" s="25"/>
    </row>
    <row r="47" spans="1:9">
      <c r="A47" s="24"/>
      <c r="B47" s="25" t="s">
        <v>501</v>
      </c>
      <c r="C47" s="20" t="s">
        <v>996</v>
      </c>
      <c r="D47" s="37"/>
      <c r="E47" s="38"/>
      <c r="F47" s="82"/>
      <c r="G47" s="25"/>
    </row>
    <row r="48" spans="1:9">
      <c r="A48" s="24"/>
      <c r="B48" s="25"/>
      <c r="C48" s="20" t="s">
        <v>997</v>
      </c>
      <c r="D48" s="37"/>
      <c r="E48" s="38"/>
      <c r="F48" s="82"/>
      <c r="G48" s="25"/>
    </row>
    <row r="49" spans="1:9">
      <c r="A49" s="24"/>
      <c r="B49" s="25"/>
      <c r="C49" s="20" t="s">
        <v>998</v>
      </c>
      <c r="D49" s="37"/>
      <c r="E49" s="38"/>
      <c r="F49" s="82"/>
      <c r="G49" s="25"/>
    </row>
    <row r="50" spans="1:9">
      <c r="A50" s="24"/>
      <c r="B50" s="25"/>
      <c r="C50" s="20" t="s">
        <v>537</v>
      </c>
      <c r="D50" s="37" t="s">
        <v>304</v>
      </c>
      <c r="E50" s="38">
        <v>5</v>
      </c>
      <c r="F50" s="332"/>
      <c r="G50" s="58">
        <f>E50*F50</f>
        <v>0</v>
      </c>
      <c r="H50" s="10"/>
      <c r="I50" s="11" t="str">
        <f>IF(F50="","VNESI CENO NA ENOTO!","")</f>
        <v>VNESI CENO NA ENOTO!</v>
      </c>
    </row>
    <row r="51" spans="1:9">
      <c r="A51" s="24"/>
      <c r="B51" s="25"/>
      <c r="C51" s="20"/>
      <c r="D51" s="37"/>
      <c r="E51" s="38"/>
      <c r="F51" s="82"/>
      <c r="G51" s="25"/>
    </row>
    <row r="52" spans="1:9">
      <c r="A52" s="24"/>
      <c r="B52" s="25" t="s">
        <v>501</v>
      </c>
      <c r="C52" s="20" t="s">
        <v>999</v>
      </c>
      <c r="D52" s="37"/>
      <c r="E52" s="38"/>
      <c r="F52" s="82"/>
      <c r="G52" s="25"/>
    </row>
    <row r="53" spans="1:9">
      <c r="A53" s="24"/>
      <c r="B53" s="25"/>
      <c r="C53" s="20" t="s">
        <v>1000</v>
      </c>
      <c r="D53" s="37"/>
      <c r="E53" s="38"/>
      <c r="F53" s="82"/>
      <c r="G53" s="25"/>
    </row>
    <row r="54" spans="1:9">
      <c r="A54" s="24"/>
      <c r="B54" s="25"/>
      <c r="C54" s="20" t="s">
        <v>1001</v>
      </c>
      <c r="D54" s="37"/>
      <c r="E54" s="38"/>
      <c r="F54" s="82"/>
      <c r="G54" s="25"/>
    </row>
    <row r="55" spans="1:9">
      <c r="A55" s="24"/>
      <c r="B55" s="25"/>
      <c r="C55" s="20" t="s">
        <v>537</v>
      </c>
      <c r="D55" s="37" t="s">
        <v>304</v>
      </c>
      <c r="E55" s="38">
        <v>2</v>
      </c>
      <c r="F55" s="332"/>
      <c r="G55" s="58">
        <f>E55*F55</f>
        <v>0</v>
      </c>
      <c r="H55" s="10"/>
      <c r="I55" s="11" t="str">
        <f>IF(F55="","VNESI CENO NA ENOTO!","")</f>
        <v>VNESI CENO NA ENOTO!</v>
      </c>
    </row>
    <row r="56" spans="1:9">
      <c r="A56" s="24"/>
      <c r="B56" s="25"/>
      <c r="C56" s="20"/>
      <c r="D56" s="37"/>
      <c r="E56" s="38"/>
      <c r="F56" s="82"/>
      <c r="G56" s="25"/>
    </row>
    <row r="57" spans="1:9">
      <c r="A57" s="24">
        <f>1+COUNT(A$3:A56)</f>
        <v>5</v>
      </c>
      <c r="B57" s="25"/>
      <c r="C57" s="20" t="s">
        <v>1002</v>
      </c>
      <c r="D57" s="37"/>
      <c r="E57" s="38"/>
      <c r="F57" s="82"/>
      <c r="G57" s="25"/>
    </row>
    <row r="58" spans="1:9" ht="43.2">
      <c r="A58" s="24"/>
      <c r="B58" s="25"/>
      <c r="C58" s="20" t="s">
        <v>1003</v>
      </c>
      <c r="D58" s="37"/>
      <c r="E58" s="38"/>
      <c r="F58" s="82"/>
      <c r="G58" s="25"/>
    </row>
    <row r="59" spans="1:9">
      <c r="A59" s="24"/>
      <c r="B59" s="25"/>
      <c r="C59" s="20" t="s">
        <v>537</v>
      </c>
      <c r="D59" s="37"/>
      <c r="E59" s="38"/>
      <c r="F59" s="82"/>
      <c r="G59" s="25"/>
    </row>
    <row r="60" spans="1:9">
      <c r="A60" s="24"/>
      <c r="B60" s="25" t="s">
        <v>499</v>
      </c>
      <c r="C60" s="20" t="s">
        <v>991</v>
      </c>
      <c r="D60" s="37"/>
      <c r="E60" s="38"/>
      <c r="F60" s="82"/>
      <c r="G60" s="25"/>
    </row>
    <row r="61" spans="1:9">
      <c r="A61" s="24"/>
      <c r="B61" s="25" t="s">
        <v>501</v>
      </c>
      <c r="C61" s="20" t="s">
        <v>1004</v>
      </c>
      <c r="D61" s="37" t="s">
        <v>304</v>
      </c>
      <c r="E61" s="38">
        <v>2</v>
      </c>
      <c r="F61" s="332"/>
      <c r="G61" s="58">
        <f>E61*F61</f>
        <v>0</v>
      </c>
      <c r="H61" s="10"/>
      <c r="I61" s="11" t="str">
        <f>IF(F61="","VNESI CENO NA ENOTO!","")</f>
        <v>VNESI CENO NA ENOTO!</v>
      </c>
    </row>
    <row r="62" spans="1:9">
      <c r="A62" s="24"/>
      <c r="B62" s="25" t="s">
        <v>501</v>
      </c>
      <c r="C62" s="20" t="s">
        <v>1005</v>
      </c>
      <c r="D62" s="37" t="s">
        <v>304</v>
      </c>
      <c r="E62" s="38">
        <v>1</v>
      </c>
      <c r="F62" s="332"/>
      <c r="G62" s="58">
        <f>E62*F62</f>
        <v>0</v>
      </c>
      <c r="H62" s="10"/>
      <c r="I62" s="11" t="str">
        <f>IF(F62="","VNESI CENO NA ENOTO!","")</f>
        <v>VNESI CENO NA ENOTO!</v>
      </c>
    </row>
    <row r="63" spans="1:9">
      <c r="A63" s="24"/>
      <c r="B63" s="25"/>
      <c r="C63" s="20"/>
      <c r="D63" s="37"/>
      <c r="E63" s="38"/>
      <c r="F63" s="82"/>
      <c r="G63" s="25"/>
    </row>
    <row r="64" spans="1:9">
      <c r="A64" s="24">
        <f>1+COUNT(A$3:A63)</f>
        <v>6</v>
      </c>
      <c r="B64" s="25"/>
      <c r="C64" s="20" t="s">
        <v>1006</v>
      </c>
      <c r="D64" s="37"/>
      <c r="E64" s="38"/>
      <c r="F64" s="82"/>
      <c r="G64" s="25"/>
    </row>
    <row r="65" spans="1:9" ht="43.2">
      <c r="A65" s="24"/>
      <c r="B65" s="25"/>
      <c r="C65" s="20" t="s">
        <v>1003</v>
      </c>
      <c r="D65" s="37"/>
      <c r="E65" s="38"/>
      <c r="F65" s="82"/>
      <c r="G65" s="25"/>
    </row>
    <row r="66" spans="1:9">
      <c r="A66" s="24"/>
      <c r="B66" s="25"/>
      <c r="C66" s="20" t="s">
        <v>537</v>
      </c>
      <c r="D66" s="37"/>
      <c r="E66" s="38"/>
      <c r="F66" s="82"/>
      <c r="G66" s="25"/>
    </row>
    <row r="67" spans="1:9">
      <c r="A67" s="24"/>
      <c r="B67" s="25" t="s">
        <v>499</v>
      </c>
      <c r="C67" s="20" t="s">
        <v>991</v>
      </c>
      <c r="D67" s="37"/>
      <c r="E67" s="38"/>
      <c r="F67" s="82"/>
      <c r="G67" s="25"/>
    </row>
    <row r="68" spans="1:9">
      <c r="A68" s="24"/>
      <c r="B68" s="25" t="s">
        <v>501</v>
      </c>
      <c r="C68" s="20" t="s">
        <v>1007</v>
      </c>
      <c r="D68" s="37" t="s">
        <v>304</v>
      </c>
      <c r="E68" s="38">
        <v>13</v>
      </c>
      <c r="F68" s="332"/>
      <c r="G68" s="58">
        <f>E68*F68</f>
        <v>0</v>
      </c>
      <c r="H68" s="10"/>
      <c r="I68" s="11" t="str">
        <f>IF(F68="","VNESI CENO NA ENOTO!","")</f>
        <v>VNESI CENO NA ENOTO!</v>
      </c>
    </row>
    <row r="69" spans="1:9">
      <c r="A69" s="24"/>
      <c r="B69" s="25" t="s">
        <v>501</v>
      </c>
      <c r="C69" s="20" t="s">
        <v>1008</v>
      </c>
      <c r="D69" s="37" t="s">
        <v>304</v>
      </c>
      <c r="E69" s="38">
        <v>6</v>
      </c>
      <c r="F69" s="332"/>
      <c r="G69" s="58">
        <f>E69*F69</f>
        <v>0</v>
      </c>
      <c r="H69" s="10"/>
      <c r="I69" s="11" t="str">
        <f>IF(F69="","VNESI CENO NA ENOTO!","")</f>
        <v>VNESI CENO NA ENOTO!</v>
      </c>
    </row>
    <row r="70" spans="1:9">
      <c r="A70" s="24"/>
      <c r="B70" s="25"/>
      <c r="C70" s="20"/>
      <c r="D70" s="37"/>
      <c r="E70" s="38"/>
      <c r="F70" s="82"/>
      <c r="G70" s="25"/>
    </row>
    <row r="71" spans="1:9">
      <c r="A71" s="24">
        <f>1+COUNT(A$1:A70)</f>
        <v>7</v>
      </c>
      <c r="B71" s="25"/>
      <c r="C71" s="20" t="s">
        <v>1009</v>
      </c>
      <c r="D71" s="37"/>
      <c r="E71" s="38"/>
      <c r="F71" s="82"/>
      <c r="G71" s="25"/>
    </row>
    <row r="72" spans="1:9" ht="28.8">
      <c r="A72" s="24"/>
      <c r="B72" s="25"/>
      <c r="C72" s="20" t="s">
        <v>1010</v>
      </c>
      <c r="D72" s="37"/>
      <c r="E72" s="38"/>
      <c r="F72" s="82"/>
      <c r="G72" s="25"/>
    </row>
    <row r="73" spans="1:9">
      <c r="A73" s="24"/>
      <c r="B73" s="25"/>
      <c r="C73" s="20" t="s">
        <v>537</v>
      </c>
      <c r="D73" s="37"/>
      <c r="E73" s="38"/>
      <c r="F73" s="82"/>
      <c r="G73" s="25"/>
    </row>
    <row r="74" spans="1:9">
      <c r="A74" s="24"/>
      <c r="B74" s="25" t="s">
        <v>499</v>
      </c>
      <c r="C74" s="20"/>
      <c r="D74" s="37"/>
      <c r="E74" s="38"/>
      <c r="F74" s="82"/>
      <c r="G74" s="25"/>
    </row>
    <row r="75" spans="1:9">
      <c r="A75" s="24"/>
      <c r="B75" s="25" t="s">
        <v>501</v>
      </c>
      <c r="C75" s="20" t="s">
        <v>1011</v>
      </c>
      <c r="D75" s="37" t="s">
        <v>326</v>
      </c>
      <c r="E75" s="38">
        <v>18</v>
      </c>
      <c r="F75" s="332"/>
      <c r="G75" s="58">
        <f>E75*F75</f>
        <v>0</v>
      </c>
      <c r="H75" s="10"/>
      <c r="I75" s="11" t="str">
        <f>IF(F75="","VNESI CENO NA ENOTO!","")</f>
        <v>VNESI CENO NA ENOTO!</v>
      </c>
    </row>
    <row r="76" spans="1:9">
      <c r="A76" s="24"/>
      <c r="B76" s="25" t="s">
        <v>501</v>
      </c>
      <c r="C76" s="20" t="s">
        <v>1012</v>
      </c>
      <c r="D76" s="37" t="s">
        <v>326</v>
      </c>
      <c r="E76" s="38">
        <v>8</v>
      </c>
      <c r="F76" s="332"/>
      <c r="G76" s="58">
        <f>E76*F76</f>
        <v>0</v>
      </c>
      <c r="H76" s="10"/>
      <c r="I76" s="11" t="str">
        <f>IF(F76="","VNESI CENO NA ENOTO!","")</f>
        <v>VNESI CENO NA ENOTO!</v>
      </c>
    </row>
    <row r="77" spans="1:9">
      <c r="A77" s="24"/>
      <c r="B77" s="25" t="s">
        <v>501</v>
      </c>
      <c r="C77" s="20" t="s">
        <v>1013</v>
      </c>
      <c r="D77" s="37" t="s">
        <v>326</v>
      </c>
      <c r="E77" s="38">
        <v>10</v>
      </c>
      <c r="F77" s="332"/>
      <c r="G77" s="58">
        <f>E77*F77</f>
        <v>0</v>
      </c>
      <c r="H77" s="10"/>
      <c r="I77" s="11" t="str">
        <f>IF(F77="","VNESI CENO NA ENOTO!","")</f>
        <v>VNESI CENO NA ENOTO!</v>
      </c>
    </row>
    <row r="78" spans="1:9">
      <c r="A78" s="24"/>
      <c r="B78" s="25"/>
      <c r="C78" s="20"/>
      <c r="D78" s="37"/>
      <c r="E78" s="38"/>
      <c r="F78" s="82"/>
      <c r="G78" s="25"/>
    </row>
    <row r="79" spans="1:9">
      <c r="A79" s="24">
        <f>1+COUNT(A$3:A78)</f>
        <v>8</v>
      </c>
      <c r="B79" s="25"/>
      <c r="C79" s="20" t="s">
        <v>1014</v>
      </c>
      <c r="D79" s="37"/>
      <c r="E79" s="38"/>
      <c r="F79" s="82"/>
      <c r="G79" s="25"/>
    </row>
    <row r="80" spans="1:9" ht="72">
      <c r="A80" s="24"/>
      <c r="B80" s="25"/>
      <c r="C80" s="20" t="s">
        <v>1015</v>
      </c>
      <c r="D80" s="37"/>
      <c r="E80" s="38"/>
      <c r="F80" s="82"/>
      <c r="G80" s="25"/>
    </row>
    <row r="81" spans="1:9">
      <c r="A81" s="24"/>
      <c r="B81" s="25"/>
      <c r="C81" s="20" t="s">
        <v>537</v>
      </c>
      <c r="D81" s="37"/>
      <c r="E81" s="38"/>
      <c r="F81" s="82"/>
      <c r="G81" s="25"/>
    </row>
    <row r="82" spans="1:9">
      <c r="A82" s="24"/>
      <c r="B82" s="25" t="s">
        <v>499</v>
      </c>
      <c r="C82" s="20" t="s">
        <v>991</v>
      </c>
      <c r="D82" s="37"/>
      <c r="E82" s="38"/>
      <c r="F82" s="82"/>
      <c r="G82" s="25"/>
    </row>
    <row r="83" spans="1:9">
      <c r="A83" s="24"/>
      <c r="B83" s="25" t="s">
        <v>501</v>
      </c>
      <c r="C83" s="20" t="s">
        <v>1016</v>
      </c>
      <c r="D83" s="37" t="s">
        <v>304</v>
      </c>
      <c r="E83" s="38">
        <v>4</v>
      </c>
      <c r="F83" s="332"/>
      <c r="G83" s="58">
        <f>E83*F83</f>
        <v>0</v>
      </c>
      <c r="H83" s="10"/>
      <c r="I83" s="11" t="str">
        <f>IF(F83="","VNESI CENO NA ENOTO!","")</f>
        <v>VNESI CENO NA ENOTO!</v>
      </c>
    </row>
    <row r="84" spans="1:9">
      <c r="A84" s="24"/>
      <c r="B84" s="25" t="s">
        <v>501</v>
      </c>
      <c r="C84" s="20" t="s">
        <v>1017</v>
      </c>
      <c r="D84" s="37" t="s">
        <v>304</v>
      </c>
      <c r="E84" s="38">
        <v>3</v>
      </c>
      <c r="F84" s="332"/>
      <c r="G84" s="58">
        <f>E84*F84</f>
        <v>0</v>
      </c>
      <c r="H84" s="10"/>
      <c r="I84" s="11" t="str">
        <f>IF(F84="","VNESI CENO NA ENOTO!","")</f>
        <v>VNESI CENO NA ENOTO!</v>
      </c>
    </row>
    <row r="85" spans="1:9">
      <c r="A85" s="24"/>
      <c r="B85" s="25"/>
      <c r="C85" s="20"/>
      <c r="D85" s="37"/>
      <c r="E85" s="38"/>
      <c r="F85" s="82"/>
      <c r="G85" s="25"/>
    </row>
    <row r="86" spans="1:9">
      <c r="A86" s="24">
        <f>1+COUNT(A$1:A85)</f>
        <v>9</v>
      </c>
      <c r="B86" s="25"/>
      <c r="C86" s="20" t="s">
        <v>1018</v>
      </c>
      <c r="D86" s="37"/>
      <c r="E86" s="38"/>
      <c r="F86" s="82"/>
      <c r="G86" s="25"/>
    </row>
    <row r="87" spans="1:9" ht="43.2">
      <c r="B87" s="94"/>
      <c r="C87" s="16" t="s">
        <v>1019</v>
      </c>
      <c r="D87" s="95"/>
      <c r="E87" s="97"/>
      <c r="F87" s="245"/>
    </row>
    <row r="88" spans="1:9">
      <c r="B88" s="87" t="s">
        <v>510</v>
      </c>
      <c r="C88" s="20" t="s">
        <v>991</v>
      </c>
      <c r="D88" s="95"/>
      <c r="E88" s="97"/>
      <c r="F88" s="245"/>
    </row>
    <row r="89" spans="1:9">
      <c r="B89" s="87" t="s">
        <v>511</v>
      </c>
      <c r="C89" s="16"/>
      <c r="D89" s="95"/>
      <c r="E89" s="97"/>
      <c r="F89" s="245"/>
    </row>
    <row r="90" spans="1:9">
      <c r="B90" s="94"/>
      <c r="C90" s="16" t="s">
        <v>1020</v>
      </c>
      <c r="D90" s="95"/>
      <c r="E90" s="97"/>
      <c r="F90" s="245"/>
    </row>
    <row r="91" spans="1:9">
      <c r="B91" s="94"/>
      <c r="C91" s="16" t="s">
        <v>537</v>
      </c>
      <c r="D91" s="95" t="s">
        <v>304</v>
      </c>
      <c r="E91" s="97">
        <v>4</v>
      </c>
      <c r="F91" s="339"/>
      <c r="G91" s="58">
        <f>E91*F91</f>
        <v>0</v>
      </c>
      <c r="H91" s="10"/>
      <c r="I91" s="11" t="str">
        <f>IF(F91="","VNESI CENO NA ENOTO!","")</f>
        <v>VNESI CENO NA ENOTO!</v>
      </c>
    </row>
    <row r="92" spans="1:9">
      <c r="A92" s="24"/>
      <c r="B92" s="25"/>
      <c r="C92" s="20"/>
      <c r="D92" s="37"/>
      <c r="E92" s="38"/>
      <c r="F92" s="82"/>
      <c r="G92" s="25"/>
    </row>
    <row r="93" spans="1:9">
      <c r="A93" s="24">
        <f>1+COUNT(A$1:A92)</f>
        <v>10</v>
      </c>
      <c r="B93" s="25"/>
      <c r="C93" s="20" t="s">
        <v>1021</v>
      </c>
      <c r="D93" s="37"/>
      <c r="E93" s="38"/>
      <c r="F93" s="82"/>
      <c r="G93" s="25"/>
    </row>
    <row r="94" spans="1:9" ht="129.6">
      <c r="A94" s="24"/>
      <c r="B94" s="25"/>
      <c r="C94" s="20" t="s">
        <v>1022</v>
      </c>
      <c r="D94" s="37"/>
      <c r="E94" s="38"/>
      <c r="F94" s="82"/>
      <c r="G94" s="25"/>
    </row>
    <row r="95" spans="1:9">
      <c r="A95" s="24"/>
      <c r="B95" s="25" t="s">
        <v>501</v>
      </c>
      <c r="C95" s="20" t="s">
        <v>1023</v>
      </c>
      <c r="D95" s="37"/>
      <c r="E95" s="38"/>
      <c r="F95" s="82"/>
      <c r="G95" s="25"/>
    </row>
    <row r="96" spans="1:9">
      <c r="A96" s="24"/>
      <c r="B96" s="25"/>
      <c r="C96" s="20" t="s">
        <v>537</v>
      </c>
      <c r="D96" s="37" t="s">
        <v>683</v>
      </c>
      <c r="E96" s="38">
        <v>890</v>
      </c>
      <c r="F96" s="332"/>
      <c r="G96" s="58">
        <f>E96*F96</f>
        <v>0</v>
      </c>
      <c r="H96" s="10"/>
      <c r="I96" s="11" t="str">
        <f>IF(F96="","VNESI CENO NA ENOTO!","")</f>
        <v>VNESI CENO NA ENOTO!</v>
      </c>
    </row>
    <row r="97" spans="1:9">
      <c r="A97" s="24"/>
      <c r="B97" s="25"/>
      <c r="C97" s="20"/>
      <c r="D97" s="37"/>
      <c r="E97" s="38"/>
      <c r="F97" s="82"/>
      <c r="G97" s="25"/>
    </row>
    <row r="98" spans="1:9">
      <c r="A98" s="24">
        <f>1+COUNT(A$1:A97)</f>
        <v>11</v>
      </c>
      <c r="B98" s="25"/>
      <c r="C98" s="20" t="s">
        <v>1024</v>
      </c>
      <c r="D98" s="37"/>
      <c r="E98" s="38"/>
      <c r="F98" s="82"/>
      <c r="G98" s="25"/>
    </row>
    <row r="99" spans="1:9" ht="28.8">
      <c r="B99" s="94"/>
      <c r="C99" s="16" t="s">
        <v>1025</v>
      </c>
      <c r="D99" s="95"/>
      <c r="E99" s="97"/>
      <c r="F99" s="245"/>
    </row>
    <row r="100" spans="1:9">
      <c r="B100" s="94"/>
      <c r="C100" s="16" t="s">
        <v>537</v>
      </c>
      <c r="D100" s="95" t="s">
        <v>304</v>
      </c>
      <c r="E100" s="97">
        <v>12</v>
      </c>
      <c r="F100" s="339"/>
      <c r="G100" s="58">
        <f>E100*F100</f>
        <v>0</v>
      </c>
      <c r="H100" s="10"/>
      <c r="I100" s="11" t="str">
        <f>IF(F100="","VNESI CENO NA ENOTO!","")</f>
        <v>VNESI CENO NA ENOTO!</v>
      </c>
    </row>
    <row r="101" spans="1:9">
      <c r="A101" s="24"/>
      <c r="B101" s="25"/>
      <c r="C101" s="20"/>
      <c r="D101" s="37"/>
      <c r="E101" s="38"/>
      <c r="F101" s="82"/>
      <c r="G101" s="25"/>
    </row>
    <row r="102" spans="1:9">
      <c r="A102" s="24">
        <f>1+COUNT(A$3:A101)</f>
        <v>12</v>
      </c>
      <c r="B102" s="25"/>
      <c r="C102" s="20" t="s">
        <v>1026</v>
      </c>
      <c r="D102" s="37"/>
      <c r="E102" s="38"/>
      <c r="F102" s="82"/>
      <c r="G102" s="25"/>
    </row>
    <row r="103" spans="1:9" ht="72">
      <c r="A103" s="24"/>
      <c r="B103" s="25"/>
      <c r="C103" s="20" t="s">
        <v>1027</v>
      </c>
      <c r="D103" s="37"/>
      <c r="E103" s="38"/>
      <c r="F103" s="82"/>
      <c r="G103" s="25"/>
    </row>
    <row r="104" spans="1:9">
      <c r="A104" s="24"/>
      <c r="B104" s="25" t="s">
        <v>499</v>
      </c>
      <c r="C104" s="20" t="s">
        <v>1028</v>
      </c>
      <c r="D104" s="37"/>
      <c r="E104" s="38"/>
      <c r="F104" s="82"/>
      <c r="G104" s="25"/>
    </row>
    <row r="105" spans="1:9">
      <c r="A105" s="24"/>
      <c r="B105" s="25" t="s">
        <v>501</v>
      </c>
      <c r="C105" s="20" t="s">
        <v>1029</v>
      </c>
      <c r="D105" s="37"/>
      <c r="E105" s="38"/>
      <c r="F105" s="82"/>
      <c r="G105" s="25"/>
    </row>
    <row r="106" spans="1:9">
      <c r="A106" s="24"/>
      <c r="B106" s="25"/>
      <c r="C106" s="20" t="s">
        <v>537</v>
      </c>
      <c r="D106" s="37" t="s">
        <v>245</v>
      </c>
      <c r="E106" s="38">
        <v>115</v>
      </c>
      <c r="F106" s="332"/>
      <c r="G106" s="58">
        <f>E106*F106</f>
        <v>0</v>
      </c>
      <c r="H106" s="10"/>
      <c r="I106" s="11" t="str">
        <f>IF(F106="","VNESI CENO NA ENOTO!","")</f>
        <v>VNESI CENO NA ENOTO!</v>
      </c>
    </row>
    <row r="107" spans="1:9">
      <c r="A107" s="24"/>
      <c r="B107" s="25"/>
      <c r="C107" s="20"/>
      <c r="D107" s="37"/>
      <c r="E107" s="38"/>
      <c r="F107" s="82"/>
      <c r="G107" s="25"/>
    </row>
    <row r="108" spans="1:9">
      <c r="A108" s="24">
        <f>1+COUNT(A$2:A107)</f>
        <v>13</v>
      </c>
      <c r="B108" s="25"/>
      <c r="C108" s="20" t="s">
        <v>681</v>
      </c>
      <c r="D108" s="37"/>
      <c r="E108" s="38"/>
      <c r="F108" s="82"/>
      <c r="G108" s="25"/>
    </row>
    <row r="109" spans="1:9" ht="100.8">
      <c r="A109" s="24"/>
      <c r="B109" s="25"/>
      <c r="C109" s="20" t="s">
        <v>1030</v>
      </c>
      <c r="D109" s="37"/>
      <c r="E109" s="38"/>
      <c r="F109" s="82"/>
      <c r="G109" s="25"/>
    </row>
    <row r="110" spans="1:9">
      <c r="A110" s="24"/>
      <c r="B110" s="25"/>
      <c r="C110" s="20" t="s">
        <v>494</v>
      </c>
      <c r="D110" s="37" t="s">
        <v>683</v>
      </c>
      <c r="E110" s="38">
        <v>290</v>
      </c>
      <c r="F110" s="332"/>
      <c r="G110" s="58">
        <f>E110*F110</f>
        <v>0</v>
      </c>
      <c r="H110" s="10"/>
      <c r="I110" s="11" t="str">
        <f>IF(F110="","VNESI CENO NA ENOTO!","")</f>
        <v>VNESI CENO NA ENOTO!</v>
      </c>
    </row>
    <row r="111" spans="1:9">
      <c r="A111" s="24"/>
      <c r="B111" s="25"/>
      <c r="C111" s="20"/>
      <c r="D111" s="37"/>
      <c r="E111" s="38"/>
      <c r="F111" s="82"/>
      <c r="G111" s="25"/>
    </row>
    <row r="112" spans="1:9">
      <c r="A112" s="24">
        <f>1+COUNT(A$2:A111)</f>
        <v>14</v>
      </c>
      <c r="B112" s="25"/>
      <c r="C112" s="20" t="s">
        <v>1031</v>
      </c>
      <c r="D112" s="37"/>
      <c r="E112" s="38"/>
      <c r="F112" s="82"/>
      <c r="G112" s="25"/>
    </row>
    <row r="113" spans="1:9" ht="28.8">
      <c r="A113" s="24"/>
      <c r="B113" s="25"/>
      <c r="C113" s="20" t="s">
        <v>1032</v>
      </c>
      <c r="D113" s="37"/>
      <c r="E113" s="38"/>
      <c r="F113" s="82"/>
      <c r="G113" s="25"/>
    </row>
    <row r="114" spans="1:9">
      <c r="A114" s="24"/>
      <c r="B114" s="25"/>
      <c r="C114" s="20" t="s">
        <v>1033</v>
      </c>
      <c r="D114" s="37" t="s">
        <v>528</v>
      </c>
      <c r="E114" s="38">
        <v>1</v>
      </c>
      <c r="F114" s="332"/>
      <c r="G114" s="58">
        <f>E114*F114</f>
        <v>0</v>
      </c>
      <c r="H114" s="10"/>
      <c r="I114" s="11" t="str">
        <f>IF(F114="","VNESI CENO NA ENOTO!","")</f>
        <v>VNESI CENO NA ENOTO!</v>
      </c>
    </row>
    <row r="115" spans="1:9">
      <c r="A115" s="65"/>
      <c r="B115" s="64"/>
      <c r="C115" s="66"/>
      <c r="D115" s="88"/>
      <c r="E115" s="89"/>
      <c r="F115" s="64"/>
      <c r="G115" s="64"/>
    </row>
    <row r="116" spans="1:9">
      <c r="A116" s="24"/>
      <c r="B116" s="25"/>
      <c r="C116" s="20" t="s">
        <v>698</v>
      </c>
      <c r="D116" s="37"/>
      <c r="E116" s="38"/>
      <c r="F116" s="25"/>
      <c r="G116" s="25">
        <f>SUM(G4:G115)</f>
        <v>0</v>
      </c>
    </row>
    <row r="117" spans="1:9">
      <c r="A117" s="24"/>
      <c r="B117" s="25"/>
      <c r="C117" s="20"/>
      <c r="D117" s="26"/>
      <c r="E117" s="27"/>
      <c r="F117" s="25"/>
      <c r="G117" s="25"/>
    </row>
    <row r="118" spans="1:9" ht="57.6">
      <c r="A118" s="24">
        <f>1+COUNT(A$1:A117)</f>
        <v>15</v>
      </c>
      <c r="B118" s="25"/>
      <c r="C118" s="20" t="s">
        <v>699</v>
      </c>
      <c r="D118" s="26" t="s">
        <v>315</v>
      </c>
      <c r="E118" s="27">
        <v>4</v>
      </c>
      <c r="F118" s="90">
        <f>G116</f>
        <v>0</v>
      </c>
      <c r="G118" s="90">
        <f>F118*E118/100</f>
        <v>0</v>
      </c>
    </row>
    <row r="119" spans="1:9" ht="15" thickBot="1">
      <c r="A119" s="59"/>
      <c r="B119" s="60"/>
      <c r="C119" s="61"/>
      <c r="D119" s="62"/>
      <c r="E119" s="63"/>
      <c r="F119" s="61"/>
      <c r="G119" s="61"/>
    </row>
    <row r="120" spans="1:9" ht="15.6">
      <c r="A120" s="24"/>
      <c r="B120" s="25"/>
      <c r="C120" s="96" t="str">
        <f>+C1</f>
        <v>VENTILACIJA 1. FAZA - KLIMAT Z1.KN1</v>
      </c>
      <c r="D120" s="92"/>
      <c r="E120" s="93"/>
      <c r="F120" s="91"/>
      <c r="G120" s="79">
        <f>SUM(G116:G119)</f>
        <v>0</v>
      </c>
    </row>
  </sheetData>
  <sheetProtection password="CA19"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A48D6182D3E043828A75073C024B8E" ma:contentTypeVersion="4" ma:contentTypeDescription="Create a new document." ma:contentTypeScope="" ma:versionID="df89b7d5c1b4c8d0543f7efb46c8c002">
  <xsd:schema xmlns:xsd="http://www.w3.org/2001/XMLSchema" xmlns:xs="http://www.w3.org/2001/XMLSchema" xmlns:p="http://schemas.microsoft.com/office/2006/metadata/properties" xmlns:ns2="d1bf7b1a-facf-4776-8156-6b0994e9eb5c" xmlns:ns3="00d93420-39f4-45ae-9cbd-9a6edef18c89" targetNamespace="http://schemas.microsoft.com/office/2006/metadata/properties" ma:root="true" ma:fieldsID="b54f4ca4906cd247b70b2c33bc014f32" ns2:_="" ns3:_="">
    <xsd:import namespace="d1bf7b1a-facf-4776-8156-6b0994e9eb5c"/>
    <xsd:import namespace="00d93420-39f4-45ae-9cbd-9a6edef18c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f7b1a-facf-4776-8156-6b0994e9eb5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93420-39f4-45ae-9cbd-9a6edef18c8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1bf7b1a-facf-4776-8156-6b0994e9eb5c">
      <UserInfo>
        <DisplayName>Primož Kobal</DisplayName>
        <AccountId>19</AccountId>
        <AccountType/>
      </UserInfo>
    </SharedWithUsers>
  </documentManagement>
</p:properties>
</file>

<file path=customXml/itemProps1.xml><?xml version="1.0" encoding="utf-8"?>
<ds:datastoreItem xmlns:ds="http://schemas.openxmlformats.org/officeDocument/2006/customXml" ds:itemID="{CB6D44FC-0B8A-4121-87CA-FDA2800F57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bf7b1a-facf-4776-8156-6b0994e9eb5c"/>
    <ds:schemaRef ds:uri="00d93420-39f4-45ae-9cbd-9a6edef18c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719224-B6BA-4443-A0E5-1B901C0D432A}">
  <ds:schemaRefs>
    <ds:schemaRef ds:uri="http://schemas.microsoft.com/sharepoint/v3/contenttype/forms"/>
  </ds:schemaRefs>
</ds:datastoreItem>
</file>

<file path=customXml/itemProps3.xml><?xml version="1.0" encoding="utf-8"?>
<ds:datastoreItem xmlns:ds="http://schemas.openxmlformats.org/officeDocument/2006/customXml" ds:itemID="{2FD8956D-2249-4F87-A111-E4B37E2B63EB}">
  <ds:schemaRefs>
    <ds:schemaRef ds:uri="d1bf7b1a-facf-4776-8156-6b0994e9eb5c"/>
    <ds:schemaRef ds:uri="http://purl.org/dc/terms/"/>
    <ds:schemaRef ds:uri="http://schemas.microsoft.com/office/2006/documentManagement/typ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00d93420-39f4-45ae-9cbd-9a6edef18c8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REKAPITULACIJA</vt:lpstr>
      <vt:lpstr>popis gradbeno-obrtniških del</vt:lpstr>
      <vt:lpstr>ELEKTRO INSTALACIJE 1F</vt:lpstr>
      <vt:lpstr>STROJNE INSTALACIJE OPOMBE</vt:lpstr>
      <vt:lpstr>notranji vodovod 1F</vt:lpstr>
      <vt:lpstr>ogrevanje in hlajenje 1F</vt:lpstr>
      <vt:lpstr>ventilacija 1F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dc:creator>
  <cp:keywords/>
  <dc:description/>
  <cp:lastModifiedBy>Andrej Fortunat</cp:lastModifiedBy>
  <cp:revision/>
  <dcterms:created xsi:type="dcterms:W3CDTF">2017-12-22T07:51:17Z</dcterms:created>
  <dcterms:modified xsi:type="dcterms:W3CDTF">2018-10-29T12:49:17Z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0x0101005FA48D6182D3E043828A75073C024B8E</vt:lpwstr>
  </property>
</Properties>
</file>