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embeddings/oleObject2.bin" ContentType="application/vnd.openxmlformats-officedocument.oleObject"/>
  <Override PartName="/xl/drawings/drawing26.xml" ContentType="application/vnd.openxmlformats-officedocument.drawing+xml"/>
  <Override PartName="/xl/embeddings/oleObject3.bin" ContentType="application/vnd.openxmlformats-officedocument.oleObject"/>
  <Override PartName="/xl/drawings/drawing27.xml" ContentType="application/vnd.openxmlformats-officedocument.drawing+xml"/>
  <Override PartName="/xl/embeddings/oleObject4.bin" ContentType="application/vnd.openxmlformats-officedocument.oleObject"/>
  <Override PartName="/xl/drawings/drawing28.xml" ContentType="application/vnd.openxmlformats-officedocument.drawing+xml"/>
  <Override PartName="/xl/embeddings/oleObject5.bin" ContentType="application/vnd.openxmlformats-officedocument.oleObject"/>
  <Override PartName="/xl/drawings/drawing29.xml" ContentType="application/vnd.openxmlformats-officedocument.drawing+xml"/>
  <Override PartName="/xl/embeddings/oleObject6.bin" ContentType="application/vnd.openxmlformats-officedocument.oleObject"/>
  <Override PartName="/xl/drawings/drawing30.xml" ContentType="application/vnd.openxmlformats-officedocument.drawing+xml"/>
  <Override PartName="/xl/embeddings/oleObject7.bin" ContentType="application/vnd.openxmlformats-officedocument.oleObject"/>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a_delovni_zvezek" defaultThemeVersion="124226"/>
  <mc:AlternateContent xmlns:mc="http://schemas.openxmlformats.org/markup-compatibility/2006">
    <mc:Choice Requires="x15">
      <x15ac:absPath xmlns:x15ac="http://schemas.microsoft.com/office/spreadsheetml/2010/11/ac" url="\\ep.si\Dokumenti\Razvoj_in_graditev_UP\Objekti v gradnji\RTP Ajdovščina\Rekonstrukcija stikališča 20 kV\DZR\JN\"/>
    </mc:Choice>
  </mc:AlternateContent>
  <xr:revisionPtr revIDLastSave="0" documentId="10_ncr:100000_{6EAB6CD0-68FE-4A82-BC55-C2717475F41B}" xr6:coauthVersionLast="31" xr6:coauthVersionMax="31" xr10:uidLastSave="{00000000-0000-0000-0000-000000000000}"/>
  <bookViews>
    <workbookView xWindow="0" yWindow="0" windowWidth="28800" windowHeight="10425" activeTab="1" xr2:uid="{16A1AE41-1474-4647-9949-2CB6DE1B8784}"/>
  </bookViews>
  <sheets>
    <sheet name="Prva stran" sheetId="47" r:id="rId1"/>
    <sheet name="Rekapitulacija" sheetId="144" r:id="rId2"/>
    <sheet name="Rekapitulacija-GD" sheetId="143" r:id="rId3"/>
    <sheet name="Rekapitulacija-EEO" sheetId="141" r:id="rId4"/>
    <sheet name="Rekapitulacija-EM" sheetId="142" r:id="rId5"/>
    <sheet name="Rekapitulacija-GO" sheetId="111" r:id="rId6"/>
    <sheet name="Rekapitulacija-STR" sheetId="104" r:id="rId7"/>
    <sheet name="Rekapitulacija-EL" sheetId="82" r:id="rId8"/>
    <sheet name="1 pripravljalna d" sheetId="112" r:id="rId9"/>
    <sheet name="2 rušitvena d" sheetId="113" r:id="rId10"/>
    <sheet name="3 zemeljska dela" sheetId="114" r:id="rId11"/>
    <sheet name="4 armiranobetonska d" sheetId="115" r:id="rId12"/>
    <sheet name="5 tesarska d" sheetId="116" r:id="rId13"/>
    <sheet name="6 zidarska d" sheetId="117" r:id="rId14"/>
    <sheet name="7 krovsko kleparska d" sheetId="118" r:id="rId15"/>
    <sheet name="8 fasaderska d" sheetId="119" r:id="rId16"/>
    <sheet name="1 ključavničarska d" sheetId="120" r:id="rId17"/>
    <sheet name="2 vrata okna in senčila" sheetId="121" r:id="rId18"/>
    <sheet name="3 suhomontažne stene in stropov" sheetId="122" r:id="rId19"/>
    <sheet name="4 tlakarska d" sheetId="123" r:id="rId20"/>
    <sheet name="5 keramičarska d" sheetId="124" r:id="rId21"/>
    <sheet name="6 slikopleskarska d" sheetId="125" r:id="rId22"/>
    <sheet name="7 opremaA" sheetId="126" r:id="rId23"/>
    <sheet name="8 zunanja ureditev" sheetId="127" r:id="rId24"/>
    <sheet name="1-pripr-STR" sheetId="105" r:id="rId25"/>
    <sheet name="2-ogr-hl-STR" sheetId="106" r:id="rId26"/>
    <sheet name="3-prezr-STR" sheetId="107" r:id="rId27"/>
    <sheet name="4-zun voda-STR" sheetId="108" r:id="rId28"/>
    <sheet name="5-int voda-STR" sheetId="109" r:id="rId29"/>
    <sheet name="6-spl-STR" sheetId="110" r:id="rId30"/>
    <sheet name="F1-OM-1" sheetId="83" r:id="rId31"/>
    <sheet name="F2-RAZ-1" sheetId="91" r:id="rId32"/>
    <sheet name="F3-POZ-1" sheetId="85" r:id="rId33"/>
    <sheet name="F4-VIDEO-1" sheetId="86" r:id="rId34"/>
    <sheet name="F5 Vlom 1" sheetId="98" r:id="rId35"/>
    <sheet name="F6 Pristop 1" sheetId="101" r:id="rId36"/>
    <sheet name="F7-OZEM-1" sheetId="99" r:id="rId37"/>
    <sheet name="F8-strelovod" sheetId="100" r:id="rId38"/>
    <sheet name="F9-EMD" sheetId="102" r:id="rId39"/>
    <sheet name="F10-TK" sheetId="103" r:id="rId40"/>
    <sheet name="EEO-1-Prim1" sheetId="130" r:id="rId41"/>
    <sheet name="EEO-2-Sek1" sheetId="132" r:id="rId42"/>
    <sheet name="EEO-3-Oze" sheetId="134" r:id="rId43"/>
    <sheet name="EEO-4-Šo" sheetId="136" r:id="rId44"/>
    <sheet name="EEO-5 - PD" sheetId="140" r:id="rId45"/>
    <sheet name="EM-1 - MD" sheetId="138" r:id="rId46"/>
  </sheets>
  <definedNames>
    <definedName name="Excel_BuiltIn_Print_Area" localSheetId="16">'1 ključavničarska d'!$A$1:$F$318</definedName>
    <definedName name="Excel_BuiltIn_Print_Area" localSheetId="8">'1 pripravljalna d'!$A$1:$F$22</definedName>
    <definedName name="Excel_BuiltIn_Print_Area" localSheetId="9">'2 rušitvena d'!$A$1:$F$118</definedName>
    <definedName name="Excel_BuiltIn_Print_Area" localSheetId="10">'3 zemeljska dela'!$A$1:$F$75</definedName>
    <definedName name="Excel_BuiltIn_Print_Area" localSheetId="11">'4 armiranobetonska d'!$A$1:$F$223</definedName>
    <definedName name="Excel_BuiltIn_Print_Area" localSheetId="12">'5 tesarska d'!$A$1:$F$408</definedName>
    <definedName name="Excel_BuiltIn_Print_Area" localSheetId="13">'6 zidarska d'!$A$1:$F$68</definedName>
    <definedName name="Excel_BuiltIn_Print_Area" localSheetId="14">'7 krovsko kleparska d'!$A$1:$F$307</definedName>
    <definedName name="Excel_BuiltIn_Print_Area" localSheetId="15">'8 fasaderska d'!$A$1:$F$325</definedName>
    <definedName name="_xlnm.Print_Area" localSheetId="16">'1 ključavničarska d'!$A$1:$F$64</definedName>
    <definedName name="_xlnm.Print_Area" localSheetId="8">'1 pripravljalna d'!$A$1:$F$23</definedName>
    <definedName name="_xlnm.Print_Area" localSheetId="24">'1-pripr-STR'!$A$1:$F$73</definedName>
    <definedName name="_xlnm.Print_Area" localSheetId="9">'2 rušitvena d'!$A$1:$F$119</definedName>
    <definedName name="_xlnm.Print_Area" localSheetId="17">'2 vrata okna in senčila'!$A$1:$F$190</definedName>
    <definedName name="_xlnm.Print_Area" localSheetId="25">'2-ogr-hl-STR'!$A$1:$F$248</definedName>
    <definedName name="_xlnm.Print_Area" localSheetId="18">'3 suhomontažne stene in stropov'!$A$1:$F$31</definedName>
    <definedName name="_xlnm.Print_Area" localSheetId="10">'3 zemeljska dela'!$A$1:$F$77</definedName>
    <definedName name="_xlnm.Print_Area" localSheetId="26">'3-prezr-STR'!$A$1:$F$71</definedName>
    <definedName name="_xlnm.Print_Area" localSheetId="11">'4 armiranobetonska d'!$A$1:$F$58</definedName>
    <definedName name="_xlnm.Print_Area" localSheetId="19">'4 tlakarska d'!$A$1:$F$29</definedName>
    <definedName name="_xlnm.Print_Area" localSheetId="27">'4-zun voda-STR'!$A$1:$F$60</definedName>
    <definedName name="_xlnm.Print_Area" localSheetId="20">'5 keramičarska d'!$A$1:$F$28</definedName>
    <definedName name="_xlnm.Print_Area" localSheetId="12">'5 tesarska d'!$A$1:$F$64</definedName>
    <definedName name="_xlnm.Print_Area" localSheetId="28">'5-int voda-STR'!$A$1:$F$68</definedName>
    <definedName name="_xlnm.Print_Area" localSheetId="21">'6 slikopleskarska d'!$A$1:$F$36</definedName>
    <definedName name="_xlnm.Print_Area" localSheetId="13">'6 zidarska d'!$A$1:$F$112</definedName>
    <definedName name="_xlnm.Print_Area" localSheetId="29">'6-spl-STR'!$A$1:$F$18</definedName>
    <definedName name="_xlnm.Print_Area" localSheetId="14">'7 krovsko kleparska d'!$A$1:$F$27</definedName>
    <definedName name="_xlnm.Print_Area" localSheetId="22">'7 opremaA'!$A$1:$F$32</definedName>
    <definedName name="_xlnm.Print_Area" localSheetId="15">'8 fasaderska d'!$A$1:$F$33</definedName>
    <definedName name="_xlnm.Print_Area" localSheetId="23">'8 zunanja ureditev'!$A$1:$F$39</definedName>
    <definedName name="_xlnm.Print_Area" localSheetId="40">'EEO-1-Prim1'!$A$1:$F$21</definedName>
    <definedName name="_xlnm.Print_Area" localSheetId="41">'EEO-2-Sek1'!$A$1:$F$17</definedName>
    <definedName name="_xlnm.Print_Area" localSheetId="42">'EEO-3-Oze'!$A$1:$F$14</definedName>
    <definedName name="_xlnm.Print_Area" localSheetId="43">'EEO-4-Šo'!$A$1:$F$16</definedName>
    <definedName name="_xlnm.Print_Area" localSheetId="44">'EEO-5 - PD'!$A$1:$F$15</definedName>
    <definedName name="_xlnm.Print_Area" localSheetId="39">'F10-TK'!$A$1:$F$39</definedName>
    <definedName name="_xlnm.Print_Area" localSheetId="30">'F1-OM-1'!$A$1:$F$15</definedName>
    <definedName name="_xlnm.Print_Area" localSheetId="31">'F2-RAZ-1'!$A$1:$F$55</definedName>
    <definedName name="_xlnm.Print_Area" localSheetId="32">'F3-POZ-1'!$A$1:$F$47</definedName>
    <definedName name="_xlnm.Print_Area" localSheetId="33">'F4-VIDEO-1'!$A$1:$F$17</definedName>
    <definedName name="_xlnm.Print_Area" localSheetId="34">'F5 Vlom 1'!$A$1:$F$34</definedName>
    <definedName name="_xlnm.Print_Area" localSheetId="35">'F6 Pristop 1'!$A$1:$F$39</definedName>
    <definedName name="_xlnm.Print_Area" localSheetId="36">'F7-OZEM-1'!$A$1:$F$35</definedName>
    <definedName name="_xlnm.Print_Area" localSheetId="37">'F8-strelovod'!$A$1:$F$25</definedName>
    <definedName name="_xlnm.Print_Area" localSheetId="38">'F9-EMD'!$A$1:$F$17</definedName>
    <definedName name="_xlnm.Print_Area" localSheetId="0">'Prva stran'!$A$1:$K$39</definedName>
    <definedName name="_xlnm.Print_Area" localSheetId="1">Rekapitulacija!$A$1:$M$30</definedName>
    <definedName name="_xlnm.Print_Area" localSheetId="3">'Rekapitulacija-EEO'!$A$1:$M$26</definedName>
    <definedName name="_xlnm.Print_Area" localSheetId="7">'Rekapitulacija-EL'!$A$1:$M$31</definedName>
    <definedName name="_xlnm.Print_Area" localSheetId="4">'Rekapitulacija-EM'!$A$1:$M$31</definedName>
    <definedName name="_xlnm.Print_Area" localSheetId="2">'Rekapitulacija-GD'!$A$1:$M$24</definedName>
    <definedName name="_xlnm.Print_Area" localSheetId="5">'Rekapitulacija-GO'!$A$1:$M$33</definedName>
    <definedName name="_xlnm.Print_Area" localSheetId="6">'Rekapitulacija-STR'!$A$1:$J$27</definedName>
    <definedName name="_xlnm.Print_Titles" localSheetId="16">'1 ključavničarska d'!$1:$8</definedName>
    <definedName name="_xlnm.Print_Titles" localSheetId="8">'1 pripravljalna d'!$1:$8</definedName>
    <definedName name="_xlnm.Print_Titles" localSheetId="24">'1-pripr-STR'!$1:$7</definedName>
    <definedName name="_xlnm.Print_Titles" localSheetId="9">'2 rušitvena d'!$1:$8</definedName>
    <definedName name="_xlnm.Print_Titles" localSheetId="17">'2 vrata okna in senčila'!$1:$8</definedName>
    <definedName name="_xlnm.Print_Titles" localSheetId="25">'2-ogr-hl-STR'!$1:$7</definedName>
    <definedName name="_xlnm.Print_Titles" localSheetId="18">'3 suhomontažne stene in stropov'!$1:$8</definedName>
    <definedName name="_xlnm.Print_Titles" localSheetId="10">'3 zemeljska dela'!$1:$8</definedName>
    <definedName name="_xlnm.Print_Titles" localSheetId="26">'3-prezr-STR'!$1:$7</definedName>
    <definedName name="_xlnm.Print_Titles" localSheetId="11">'4 armiranobetonska d'!$1:$8</definedName>
    <definedName name="_xlnm.Print_Titles" localSheetId="19">'4 tlakarska d'!$1:$8</definedName>
    <definedName name="_xlnm.Print_Titles" localSheetId="27">'4-zun voda-STR'!$1:$7</definedName>
    <definedName name="_xlnm.Print_Titles" localSheetId="20">'5 keramičarska d'!$1:$8</definedName>
    <definedName name="_xlnm.Print_Titles" localSheetId="12">'5 tesarska d'!$1:$8</definedName>
    <definedName name="_xlnm.Print_Titles" localSheetId="28">'5-int voda-STR'!$1:$7</definedName>
    <definedName name="_xlnm.Print_Titles" localSheetId="21">'6 slikopleskarska d'!$1:$8</definedName>
    <definedName name="_xlnm.Print_Titles" localSheetId="13">'6 zidarska d'!$1:$8</definedName>
    <definedName name="_xlnm.Print_Titles" localSheetId="29">'6-spl-STR'!$1:$7</definedName>
    <definedName name="_xlnm.Print_Titles" localSheetId="14">'7 krovsko kleparska d'!$1:$8</definedName>
    <definedName name="_xlnm.Print_Titles" localSheetId="22">'7 opremaA'!$1:$8</definedName>
    <definedName name="_xlnm.Print_Titles" localSheetId="15">'8 fasaderska d'!$1:$8</definedName>
    <definedName name="_xlnm.Print_Titles" localSheetId="23">'8 zunanja ureditev'!$1:$8</definedName>
    <definedName name="_xlnm.Print_Titles" localSheetId="40">'EEO-1-Prim1'!$1:$8</definedName>
    <definedName name="_xlnm.Print_Titles" localSheetId="41">'EEO-2-Sek1'!$1:$8</definedName>
    <definedName name="_xlnm.Print_Titles" localSheetId="42">'EEO-3-Oze'!$1:$8</definedName>
    <definedName name="_xlnm.Print_Titles" localSheetId="43">'EEO-4-Šo'!$1:$8</definedName>
    <definedName name="_xlnm.Print_Titles" localSheetId="44">'EEO-5 - PD'!$1:$8</definedName>
    <definedName name="_xlnm.Print_Titles" localSheetId="45">'EM-1 - MD'!$1:$8</definedName>
    <definedName name="_xlnm.Print_Titles" localSheetId="39">'F10-TK'!$1:$8</definedName>
    <definedName name="_xlnm.Print_Titles" localSheetId="30">'F1-OM-1'!$1:$8</definedName>
    <definedName name="_xlnm.Print_Titles" localSheetId="31">'F2-RAZ-1'!$1:$8</definedName>
    <definedName name="_xlnm.Print_Titles" localSheetId="32">'F3-POZ-1'!$1:$8</definedName>
    <definedName name="_xlnm.Print_Titles" localSheetId="33">'F4-VIDEO-1'!$1:$8</definedName>
    <definedName name="_xlnm.Print_Titles" localSheetId="34">'F5 Vlom 1'!$1:$8</definedName>
    <definedName name="_xlnm.Print_Titles" localSheetId="35">'F6 Pristop 1'!$1:$8</definedName>
    <definedName name="_xlnm.Print_Titles" localSheetId="36">'F7-OZEM-1'!$1:$8</definedName>
    <definedName name="_xlnm.Print_Titles" localSheetId="37">'F8-strelovod'!$1:$8</definedName>
    <definedName name="_xlnm.Print_Titles" localSheetId="38">'F9-EMD'!$1:$8</definedName>
  </definedNames>
  <calcPr calcId="179017"/>
</workbook>
</file>

<file path=xl/calcChain.xml><?xml version="1.0" encoding="utf-8"?>
<calcChain xmlns="http://schemas.openxmlformats.org/spreadsheetml/2006/main">
  <c r="F23" i="118" l="1"/>
  <c r="F20" i="118"/>
  <c r="F188" i="121"/>
  <c r="F187" i="121"/>
  <c r="F186" i="121"/>
  <c r="F176" i="121"/>
  <c r="F175" i="121"/>
  <c r="F174" i="121"/>
  <c r="F156" i="121"/>
  <c r="F146" i="121"/>
  <c r="F135" i="121"/>
  <c r="F122" i="121"/>
  <c r="F117" i="121"/>
  <c r="F106" i="121"/>
  <c r="F92" i="121"/>
  <c r="F81" i="121"/>
  <c r="F70" i="121"/>
  <c r="F65" i="121"/>
  <c r="F55" i="121"/>
  <c r="F44" i="121"/>
  <c r="F33" i="121"/>
  <c r="F17" i="125"/>
  <c r="F19" i="125"/>
  <c r="F24" i="125"/>
  <c r="F28" i="125"/>
  <c r="F32" i="125"/>
  <c r="F15" i="125"/>
  <c r="F16" i="125"/>
  <c r="F14" i="125"/>
  <c r="F14" i="132" l="1"/>
  <c r="F12" i="132" l="1"/>
  <c r="F13" i="132"/>
  <c r="F12" i="138"/>
  <c r="F13" i="138"/>
  <c r="F14" i="138"/>
  <c r="F15" i="138"/>
  <c r="F16" i="138"/>
  <c r="F11" i="138"/>
  <c r="F12" i="140"/>
  <c r="F13" i="140"/>
  <c r="F12" i="136"/>
  <c r="F13" i="136"/>
  <c r="F14" i="136"/>
  <c r="F12" i="134"/>
  <c r="F18" i="138" l="1"/>
  <c r="I8" i="142" s="1"/>
  <c r="F11" i="140"/>
  <c r="F10" i="140"/>
  <c r="F11" i="136"/>
  <c r="F10" i="136"/>
  <c r="F16" i="136" l="1"/>
  <c r="I11" i="141" s="1"/>
  <c r="F15" i="140"/>
  <c r="I12" i="141" s="1"/>
  <c r="F11" i="134"/>
  <c r="F10" i="134"/>
  <c r="F14" i="134" s="1"/>
  <c r="I10" i="141" s="1"/>
  <c r="F11" i="132" l="1"/>
  <c r="F10" i="132"/>
  <c r="F19" i="130"/>
  <c r="F18" i="130"/>
  <c r="F17" i="130"/>
  <c r="F16" i="130"/>
  <c r="F15" i="130"/>
  <c r="F14" i="130"/>
  <c r="F13" i="130"/>
  <c r="F12" i="130"/>
  <c r="F11" i="130"/>
  <c r="F10" i="130"/>
  <c r="F17" i="132" l="1"/>
  <c r="I9" i="141" s="1"/>
  <c r="F21" i="130"/>
  <c r="I9" i="142" l="1"/>
  <c r="I10" i="144" s="1"/>
  <c r="I8" i="141"/>
  <c r="F24" i="101"/>
  <c r="F30" i="101"/>
  <c r="F19" i="101"/>
  <c r="F18" i="101"/>
  <c r="F17" i="101"/>
  <c r="F45" i="85"/>
  <c r="F44" i="85"/>
  <c r="F43" i="85"/>
  <c r="F42" i="85"/>
  <c r="F41" i="85"/>
  <c r="F40" i="85"/>
  <c r="F39" i="85"/>
  <c r="F38" i="85"/>
  <c r="F37" i="85"/>
  <c r="F36" i="85"/>
  <c r="F35" i="85"/>
  <c r="F34" i="85"/>
  <c r="F33" i="85"/>
  <c r="F32" i="85"/>
  <c r="F21" i="98"/>
  <c r="F20" i="98"/>
  <c r="F19" i="98"/>
  <c r="F18" i="98"/>
  <c r="F17" i="98"/>
  <c r="F16" i="98"/>
  <c r="F15" i="98"/>
  <c r="F14" i="98"/>
  <c r="F13" i="98"/>
  <c r="F30" i="127" l="1"/>
  <c r="F26" i="115"/>
  <c r="F25" i="115"/>
  <c r="F24" i="115"/>
  <c r="F31" i="116"/>
  <c r="F30" i="116"/>
  <c r="F29" i="116"/>
  <c r="F26" i="116"/>
  <c r="F37" i="127"/>
  <c r="F35" i="127"/>
  <c r="F33" i="127"/>
  <c r="F32" i="127"/>
  <c r="F31" i="127"/>
  <c r="F26" i="127"/>
  <c r="F23" i="127"/>
  <c r="F22" i="127"/>
  <c r="F21" i="127"/>
  <c r="F20" i="127"/>
  <c r="F19" i="127"/>
  <c r="F18" i="127"/>
  <c r="F17" i="127"/>
  <c r="F16" i="127"/>
  <c r="F15" i="127"/>
  <c r="F14" i="127"/>
  <c r="F13" i="127"/>
  <c r="F12" i="127"/>
  <c r="F30" i="126"/>
  <c r="F29" i="126"/>
  <c r="F28" i="126"/>
  <c r="F27" i="126"/>
  <c r="F26" i="126"/>
  <c r="F25" i="126"/>
  <c r="F22" i="126"/>
  <c r="F19" i="126"/>
  <c r="F18" i="126"/>
  <c r="F17" i="126"/>
  <c r="F16" i="126"/>
  <c r="F15" i="126"/>
  <c r="D28" i="125"/>
  <c r="D24" i="125"/>
  <c r="D15" i="125"/>
  <c r="D14" i="125"/>
  <c r="D16" i="125" s="1"/>
  <c r="F25" i="124"/>
  <c r="F22" i="124"/>
  <c r="F19" i="124"/>
  <c r="D16" i="124"/>
  <c r="F16" i="124" s="1"/>
  <c r="F26" i="123"/>
  <c r="F22" i="123"/>
  <c r="F18" i="123"/>
  <c r="D14" i="123"/>
  <c r="F14" i="123" s="1"/>
  <c r="F28" i="122"/>
  <c r="F26" i="122"/>
  <c r="F22" i="122"/>
  <c r="D22" i="122"/>
  <c r="F20" i="122"/>
  <c r="F19" i="122"/>
  <c r="F18" i="122"/>
  <c r="F17" i="122"/>
  <c r="F16" i="122"/>
  <c r="F15" i="122"/>
  <c r="F14" i="122"/>
  <c r="F13" i="122"/>
  <c r="F12" i="122"/>
  <c r="F11" i="122"/>
  <c r="F10" i="122"/>
  <c r="F20" i="121"/>
  <c r="F61" i="120"/>
  <c r="F53" i="120"/>
  <c r="F51" i="120"/>
  <c r="F49" i="120"/>
  <c r="F47" i="120"/>
  <c r="F45" i="120"/>
  <c r="F38" i="120"/>
  <c r="F27" i="120"/>
  <c r="F20" i="120"/>
  <c r="F13" i="120"/>
  <c r="D11" i="120"/>
  <c r="F11" i="120" s="1"/>
  <c r="F30" i="119"/>
  <c r="D30" i="119"/>
  <c r="D27" i="119"/>
  <c r="F27" i="119" s="1"/>
  <c r="D26" i="119"/>
  <c r="F26" i="119" s="1"/>
  <c r="D20" i="119"/>
  <c r="F20" i="119" s="1"/>
  <c r="F18" i="119"/>
  <c r="D18" i="119"/>
  <c r="D10" i="119"/>
  <c r="F10" i="119" s="1"/>
  <c r="F22" i="118"/>
  <c r="F21" i="118"/>
  <c r="F16" i="118"/>
  <c r="F12" i="118"/>
  <c r="F109" i="117"/>
  <c r="F108" i="117"/>
  <c r="F107" i="117"/>
  <c r="F104" i="117"/>
  <c r="F103" i="117"/>
  <c r="F102" i="117"/>
  <c r="F97" i="117"/>
  <c r="F95" i="117"/>
  <c r="F93" i="117"/>
  <c r="F92" i="117"/>
  <c r="F91" i="117"/>
  <c r="F90" i="117"/>
  <c r="F89" i="117"/>
  <c r="F86" i="117"/>
  <c r="F85" i="117"/>
  <c r="F84" i="117"/>
  <c r="F83" i="117"/>
  <c r="F82" i="117"/>
  <c r="F76" i="117"/>
  <c r="F74" i="117"/>
  <c r="F73" i="117"/>
  <c r="F72" i="117"/>
  <c r="F67" i="117"/>
  <c r="F64" i="117"/>
  <c r="D61" i="117"/>
  <c r="F61" i="117" s="1"/>
  <c r="F57" i="117"/>
  <c r="D57" i="117"/>
  <c r="D54" i="117"/>
  <c r="F54" i="117" s="1"/>
  <c r="F48" i="117"/>
  <c r="F45" i="117"/>
  <c r="D39" i="117"/>
  <c r="F39" i="117" s="1"/>
  <c r="F37" i="117"/>
  <c r="D37" i="117"/>
  <c r="F31" i="117"/>
  <c r="D25" i="117"/>
  <c r="F25" i="117" s="1"/>
  <c r="F21" i="117"/>
  <c r="D19" i="117"/>
  <c r="F19" i="117" s="1"/>
  <c r="F17" i="117"/>
  <c r="D14" i="117"/>
  <c r="F14" i="117" s="1"/>
  <c r="D13" i="117"/>
  <c r="F13" i="117" s="1"/>
  <c r="D12" i="117"/>
  <c r="F12" i="117" s="1"/>
  <c r="F11" i="117"/>
  <c r="D11" i="117"/>
  <c r="F60" i="116"/>
  <c r="D58" i="116"/>
  <c r="F58" i="116" s="1"/>
  <c r="F55" i="116"/>
  <c r="F52" i="116"/>
  <c r="F51" i="116"/>
  <c r="F46" i="116"/>
  <c r="F44" i="116"/>
  <c r="F40" i="116"/>
  <c r="F38" i="116"/>
  <c r="D30" i="116"/>
  <c r="D29" i="116"/>
  <c r="D26" i="116"/>
  <c r="F25" i="116"/>
  <c r="D25" i="116"/>
  <c r="D22" i="116"/>
  <c r="F22" i="116" s="1"/>
  <c r="D21" i="116"/>
  <c r="F21" i="116" s="1"/>
  <c r="D15" i="116"/>
  <c r="F15" i="116" s="1"/>
  <c r="F13" i="116"/>
  <c r="F54" i="115"/>
  <c r="F51" i="115"/>
  <c r="F48" i="115"/>
  <c r="F47" i="115"/>
  <c r="F46" i="115"/>
  <c r="F43" i="115"/>
  <c r="F40" i="115"/>
  <c r="D40" i="115"/>
  <c r="F37" i="115"/>
  <c r="F34" i="115"/>
  <c r="D34" i="115"/>
  <c r="D35" i="115" s="1"/>
  <c r="F35" i="115" s="1"/>
  <c r="D31" i="115"/>
  <c r="F31" i="115" s="1"/>
  <c r="F30" i="115"/>
  <c r="D30" i="115"/>
  <c r="F23" i="115"/>
  <c r="D23" i="115"/>
  <c r="F22" i="115"/>
  <c r="D22" i="115"/>
  <c r="D21" i="115"/>
  <c r="F21" i="115" s="1"/>
  <c r="F16" i="115"/>
  <c r="D15" i="115"/>
  <c r="F15" i="115" s="1"/>
  <c r="F14" i="115"/>
  <c r="F73" i="114"/>
  <c r="F72" i="114"/>
  <c r="F70" i="114"/>
  <c r="F68" i="114"/>
  <c r="F66" i="114"/>
  <c r="F64" i="114"/>
  <c r="F62" i="114"/>
  <c r="F60" i="114"/>
  <c r="D56" i="114"/>
  <c r="F56" i="114" s="1"/>
  <c r="F54" i="114"/>
  <c r="F50" i="114"/>
  <c r="D50" i="114"/>
  <c r="F48" i="114"/>
  <c r="D48" i="114"/>
  <c r="D52" i="114" s="1"/>
  <c r="F52" i="114" s="1"/>
  <c r="D46" i="114"/>
  <c r="F46" i="114" s="1"/>
  <c r="F44" i="114"/>
  <c r="D42" i="114"/>
  <c r="F42" i="114" s="1"/>
  <c r="D41" i="114"/>
  <c r="F41" i="114" s="1"/>
  <c r="F37" i="114"/>
  <c r="F35" i="114"/>
  <c r="F33" i="114"/>
  <c r="F31" i="114"/>
  <c r="F24" i="114"/>
  <c r="F22" i="114"/>
  <c r="F20" i="114"/>
  <c r="F17" i="114"/>
  <c r="F16" i="114"/>
  <c r="D13" i="114"/>
  <c r="F13" i="114" s="1"/>
  <c r="F11" i="114"/>
  <c r="F116" i="113"/>
  <c r="F114" i="113"/>
  <c r="F112" i="113"/>
  <c r="F110" i="113"/>
  <c r="F108" i="113"/>
  <c r="F106" i="113"/>
  <c r="F105" i="113"/>
  <c r="F102" i="113"/>
  <c r="F101" i="113"/>
  <c r="F98" i="113"/>
  <c r="F95" i="113"/>
  <c r="F92" i="113"/>
  <c r="F89" i="113"/>
  <c r="F86" i="113"/>
  <c r="F83" i="113"/>
  <c r="F82" i="113"/>
  <c r="F81" i="113"/>
  <c r="F80" i="113"/>
  <c r="F77" i="113"/>
  <c r="F76" i="113"/>
  <c r="F75" i="113"/>
  <c r="F74" i="113"/>
  <c r="F73" i="113"/>
  <c r="F70" i="113"/>
  <c r="F67" i="113"/>
  <c r="F64" i="113"/>
  <c r="F61" i="113"/>
  <c r="F58" i="113"/>
  <c r="F57" i="113"/>
  <c r="F56" i="113"/>
  <c r="F53" i="113"/>
  <c r="D52" i="113"/>
  <c r="F52" i="113" s="1"/>
  <c r="F51" i="113"/>
  <c r="D50" i="113"/>
  <c r="F50" i="113" s="1"/>
  <c r="D47" i="113"/>
  <c r="F47" i="113" s="1"/>
  <c r="F46" i="113"/>
  <c r="D46" i="113"/>
  <c r="D45" i="113"/>
  <c r="F45" i="113" s="1"/>
  <c r="F42" i="113"/>
  <c r="F41" i="113"/>
  <c r="F40" i="113"/>
  <c r="F37" i="113"/>
  <c r="D37" i="113"/>
  <c r="F36" i="113"/>
  <c r="D36" i="113"/>
  <c r="F35" i="113"/>
  <c r="D35" i="113"/>
  <c r="F34" i="113"/>
  <c r="F33" i="113"/>
  <c r="F30" i="113"/>
  <c r="F29" i="113"/>
  <c r="F28" i="113"/>
  <c r="F24" i="113"/>
  <c r="F23" i="113"/>
  <c r="F21" i="113"/>
  <c r="F19" i="113"/>
  <c r="F17" i="113"/>
  <c r="F20" i="112"/>
  <c r="F18" i="112"/>
  <c r="F16" i="112"/>
  <c r="F14" i="112"/>
  <c r="F12" i="112"/>
  <c r="F10" i="112"/>
  <c r="C26" i="111"/>
  <c r="C24" i="111"/>
  <c r="C23" i="111"/>
  <c r="C22" i="111"/>
  <c r="C21" i="111"/>
  <c r="C20" i="111"/>
  <c r="C19" i="111"/>
  <c r="C15" i="111"/>
  <c r="C14" i="111"/>
  <c r="C13" i="111"/>
  <c r="C12" i="111"/>
  <c r="C11" i="111"/>
  <c r="C10" i="111"/>
  <c r="C9" i="111"/>
  <c r="C8" i="111"/>
  <c r="F22" i="112" l="1"/>
  <c r="I8" i="111" s="1"/>
  <c r="F118" i="113"/>
  <c r="I9" i="111" s="1"/>
  <c r="F25" i="118"/>
  <c r="I14" i="111" s="1"/>
  <c r="F29" i="123"/>
  <c r="I22" i="111" s="1"/>
  <c r="F28" i="124"/>
  <c r="I23" i="111" s="1"/>
  <c r="F39" i="127"/>
  <c r="I26" i="111" s="1"/>
  <c r="F190" i="121"/>
  <c r="I20" i="111" s="1"/>
  <c r="F31" i="122"/>
  <c r="I21" i="111" s="1"/>
  <c r="F32" i="126"/>
  <c r="I25" i="111" s="1"/>
  <c r="F63" i="120"/>
  <c r="I19" i="111" s="1"/>
  <c r="F63" i="116"/>
  <c r="I12" i="111" s="1"/>
  <c r="D17" i="125"/>
  <c r="F32" i="119"/>
  <c r="I15" i="111" s="1"/>
  <c r="F56" i="115"/>
  <c r="I11" i="111" s="1"/>
  <c r="F75" i="114"/>
  <c r="I10" i="111" s="1"/>
  <c r="D28" i="117"/>
  <c r="F16" i="110"/>
  <c r="F14" i="110"/>
  <c r="F12" i="110"/>
  <c r="F10" i="110"/>
  <c r="F66" i="109"/>
  <c r="F64" i="109"/>
  <c r="F62" i="109"/>
  <c r="F60" i="109"/>
  <c r="F58" i="109"/>
  <c r="F56" i="109"/>
  <c r="F54" i="109"/>
  <c r="F52" i="109"/>
  <c r="F50" i="109"/>
  <c r="F48" i="109"/>
  <c r="F46" i="109"/>
  <c r="F43" i="109"/>
  <c r="F40" i="109"/>
  <c r="F39" i="109"/>
  <c r="F36" i="109"/>
  <c r="F33" i="109"/>
  <c r="F32" i="109"/>
  <c r="F29" i="109"/>
  <c r="F26" i="109"/>
  <c r="F23" i="109"/>
  <c r="F20" i="109"/>
  <c r="F18" i="109"/>
  <c r="F15" i="109"/>
  <c r="F13" i="109"/>
  <c r="F58" i="108"/>
  <c r="F55" i="108"/>
  <c r="F52" i="108"/>
  <c r="F51" i="108"/>
  <c r="F50" i="108"/>
  <c r="F49" i="108"/>
  <c r="F48" i="108"/>
  <c r="F45" i="108"/>
  <c r="F38" i="108"/>
  <c r="F36" i="108"/>
  <c r="F34" i="108"/>
  <c r="F32" i="108"/>
  <c r="F30" i="108"/>
  <c r="F28" i="108"/>
  <c r="F26" i="108"/>
  <c r="F24" i="108"/>
  <c r="F22" i="108"/>
  <c r="F20" i="108"/>
  <c r="F15" i="108"/>
  <c r="F69" i="107"/>
  <c r="F67" i="107"/>
  <c r="F65" i="107"/>
  <c r="F63" i="107"/>
  <c r="F61" i="107"/>
  <c r="F59" i="107"/>
  <c r="F56" i="107"/>
  <c r="F52" i="107"/>
  <c r="F41" i="107"/>
  <c r="F40" i="107"/>
  <c r="F39" i="107"/>
  <c r="F37" i="107"/>
  <c r="F35" i="107"/>
  <c r="F33" i="107"/>
  <c r="F31" i="107"/>
  <c r="F30" i="107"/>
  <c r="F28" i="107"/>
  <c r="F26" i="107"/>
  <c r="F24" i="107"/>
  <c r="F20" i="107"/>
  <c r="F14" i="107"/>
  <c r="F13" i="107"/>
  <c r="F246" i="106"/>
  <c r="F244" i="106"/>
  <c r="F242" i="106"/>
  <c r="F236" i="106"/>
  <c r="F232" i="106"/>
  <c r="F225" i="106"/>
  <c r="F219" i="106"/>
  <c r="F217" i="106"/>
  <c r="F214" i="106"/>
  <c r="F211" i="106"/>
  <c r="F210" i="106"/>
  <c r="F209" i="106"/>
  <c r="F208" i="106"/>
  <c r="F205" i="106"/>
  <c r="F188" i="106"/>
  <c r="F186" i="106"/>
  <c r="F168" i="106"/>
  <c r="F151" i="106"/>
  <c r="F133" i="106"/>
  <c r="F116" i="106"/>
  <c r="F98" i="106"/>
  <c r="F81" i="106"/>
  <c r="F63" i="106"/>
  <c r="F46" i="106"/>
  <c r="F26" i="106"/>
  <c r="F25" i="106"/>
  <c r="F24" i="106"/>
  <c r="F19" i="106"/>
  <c r="F18" i="106"/>
  <c r="F71" i="105"/>
  <c r="F70" i="105"/>
  <c r="F68" i="105"/>
  <c r="F66" i="105"/>
  <c r="F65" i="105"/>
  <c r="F64" i="105"/>
  <c r="F61" i="105"/>
  <c r="F59" i="105"/>
  <c r="F58" i="105"/>
  <c r="F55" i="105"/>
  <c r="F54" i="105"/>
  <c r="F53" i="105"/>
  <c r="F52" i="105"/>
  <c r="F49" i="105"/>
  <c r="F48" i="105"/>
  <c r="F45" i="105"/>
  <c r="F43" i="105"/>
  <c r="F41" i="105"/>
  <c r="F39" i="105"/>
  <c r="F37" i="105"/>
  <c r="F35" i="105"/>
  <c r="F33" i="105"/>
  <c r="F31" i="105"/>
  <c r="F29" i="105"/>
  <c r="F27" i="105"/>
  <c r="F25" i="105"/>
  <c r="F23" i="105"/>
  <c r="F21" i="105"/>
  <c r="F19" i="105"/>
  <c r="F17" i="105"/>
  <c r="F15" i="105"/>
  <c r="F13" i="105"/>
  <c r="F11" i="105"/>
  <c r="F9" i="105"/>
  <c r="F8" i="105"/>
  <c r="C21" i="104"/>
  <c r="C20" i="104"/>
  <c r="C19" i="104"/>
  <c r="C18" i="104"/>
  <c r="C17" i="104"/>
  <c r="C16" i="104"/>
  <c r="F36" i="125" l="1"/>
  <c r="I24" i="111" s="1"/>
  <c r="I27" i="111" s="1"/>
  <c r="F73" i="105"/>
  <c r="H16" i="104" s="1"/>
  <c r="F248" i="106"/>
  <c r="H17" i="104" s="1"/>
  <c r="F71" i="107"/>
  <c r="H18" i="104" s="1"/>
  <c r="F60" i="108"/>
  <c r="H19" i="104" s="1"/>
  <c r="F68" i="109"/>
  <c r="H20" i="104" s="1"/>
  <c r="F18" i="110"/>
  <c r="H21" i="104" s="1"/>
  <c r="F28" i="117"/>
  <c r="D35" i="117"/>
  <c r="F35" i="117" s="1"/>
  <c r="F111" i="117" l="1"/>
  <c r="I13" i="111" s="1"/>
  <c r="I16" i="111" s="1"/>
  <c r="I29" i="111" s="1"/>
  <c r="I8" i="143" s="1"/>
  <c r="H22" i="104"/>
  <c r="I9" i="143" s="1"/>
  <c r="F15" i="102" l="1"/>
  <c r="F14" i="102"/>
  <c r="F13" i="102"/>
  <c r="F23" i="100"/>
  <c r="F22" i="100"/>
  <c r="F21" i="100"/>
  <c r="F20" i="100"/>
  <c r="F19" i="100"/>
  <c r="F18" i="100"/>
  <c r="F17" i="100"/>
  <c r="F16" i="100"/>
  <c r="F15" i="100"/>
  <c r="F14" i="100"/>
  <c r="F13" i="100"/>
  <c r="F12" i="100"/>
  <c r="F11" i="100"/>
  <c r="F10" i="100"/>
  <c r="F33" i="99"/>
  <c r="F32" i="99"/>
  <c r="F31" i="99"/>
  <c r="F30" i="99"/>
  <c r="F29" i="99"/>
  <c r="F28" i="99"/>
  <c r="F26" i="99"/>
  <c r="F25" i="99"/>
  <c r="F24" i="99"/>
  <c r="F23" i="99"/>
  <c r="F22" i="99"/>
  <c r="F20" i="99"/>
  <c r="F18" i="99"/>
  <c r="F17" i="99"/>
  <c r="F16" i="99"/>
  <c r="F14" i="99"/>
  <c r="F13" i="99"/>
  <c r="F12" i="99"/>
  <c r="F37" i="101"/>
  <c r="F36" i="101"/>
  <c r="F35" i="101"/>
  <c r="F34" i="101"/>
  <c r="F33" i="101"/>
  <c r="F32" i="101"/>
  <c r="F29" i="101"/>
  <c r="F28" i="101"/>
  <c r="F27" i="101"/>
  <c r="F26" i="101"/>
  <c r="F25" i="101"/>
  <c r="F21" i="101"/>
  <c r="F20" i="101"/>
  <c r="F16" i="101"/>
  <c r="F15" i="101"/>
  <c r="F14" i="101"/>
  <c r="F13" i="101"/>
  <c r="F12" i="101"/>
  <c r="F11" i="101"/>
  <c r="F32" i="98"/>
  <c r="F31" i="98"/>
  <c r="F30" i="98"/>
  <c r="F29" i="98"/>
  <c r="F28" i="98"/>
  <c r="F27" i="98"/>
  <c r="F31" i="85"/>
  <c r="F30" i="85"/>
  <c r="F29" i="85"/>
  <c r="F28" i="85"/>
  <c r="F27" i="85"/>
  <c r="F26" i="85"/>
  <c r="F25" i="85"/>
  <c r="F24" i="85"/>
  <c r="F23" i="85"/>
  <c r="F22" i="85"/>
  <c r="F21" i="85"/>
  <c r="F20" i="85"/>
  <c r="F19" i="85"/>
  <c r="F18" i="85"/>
  <c r="F17" i="85"/>
  <c r="F16" i="85"/>
  <c r="F15" i="85"/>
  <c r="F14" i="85"/>
  <c r="F13" i="85"/>
  <c r="F15" i="86"/>
  <c r="F14" i="86"/>
  <c r="F13" i="86"/>
  <c r="F37" i="103"/>
  <c r="F36" i="103"/>
  <c r="F35" i="103"/>
  <c r="F34" i="103"/>
  <c r="F33" i="103"/>
  <c r="F32" i="103"/>
  <c r="F31" i="103"/>
  <c r="F30" i="103"/>
  <c r="F29" i="103"/>
  <c r="F28" i="103"/>
  <c r="F27" i="103"/>
  <c r="F26" i="103"/>
  <c r="F25" i="103"/>
  <c r="F24" i="103"/>
  <c r="F23" i="103"/>
  <c r="F22" i="103"/>
  <c r="F21" i="103"/>
  <c r="F20" i="103"/>
  <c r="F19" i="103"/>
  <c r="F18" i="103"/>
  <c r="F17" i="103"/>
  <c r="F16" i="103"/>
  <c r="F15" i="103"/>
  <c r="F14" i="103"/>
  <c r="F13" i="103"/>
  <c r="F12" i="103"/>
  <c r="F11" i="103"/>
  <c r="F26" i="98"/>
  <c r="F47" i="85" l="1"/>
  <c r="F35" i="99"/>
  <c r="I14" i="82" s="1"/>
  <c r="F39" i="103"/>
  <c r="I17" i="82" s="1"/>
  <c r="F39" i="101"/>
  <c r="I13" i="82" s="1"/>
  <c r="F17" i="102"/>
  <c r="I16" i="82" s="1"/>
  <c r="F12" i="83" l="1"/>
  <c r="F23" i="91" l="1"/>
  <c r="F22" i="91"/>
  <c r="F21" i="91"/>
  <c r="F51" i="91" l="1"/>
  <c r="F48" i="91"/>
  <c r="F46" i="91"/>
  <c r="F42" i="91"/>
  <c r="F36" i="91"/>
  <c r="F31" i="91"/>
  <c r="F30" i="91"/>
  <c r="F29" i="91"/>
  <c r="F28" i="91"/>
  <c r="F27" i="91"/>
  <c r="F26" i="91"/>
  <c r="F25" i="91"/>
  <c r="F24" i="91"/>
  <c r="F20" i="91"/>
  <c r="F19" i="91"/>
  <c r="F18" i="91"/>
  <c r="F15" i="91" l="1"/>
  <c r="F13" i="83"/>
  <c r="F11" i="83"/>
  <c r="F25" i="100" l="1"/>
  <c r="I15" i="82" l="1"/>
  <c r="F22" i="98"/>
  <c r="F23" i="98"/>
  <c r="F24" i="98"/>
  <c r="F25" i="98"/>
  <c r="F11" i="98"/>
  <c r="F34" i="98" l="1"/>
  <c r="F13" i="91"/>
  <c r="F14" i="91"/>
  <c r="F16" i="91"/>
  <c r="F37" i="91"/>
  <c r="F43" i="91"/>
  <c r="F44" i="91"/>
  <c r="F45" i="91"/>
  <c r="F47" i="91"/>
  <c r="F52" i="91"/>
  <c r="F53" i="91"/>
  <c r="F12" i="91"/>
  <c r="F17" i="86" l="1"/>
  <c r="I10" i="82"/>
  <c r="F55" i="91"/>
  <c r="I12" i="82"/>
  <c r="I9" i="82" l="1"/>
  <c r="I13" i="141"/>
  <c r="I9" i="144" s="1"/>
  <c r="F10" i="83"/>
  <c r="F15" i="83" l="1"/>
  <c r="I8" i="82" s="1"/>
  <c r="I11" i="82" l="1"/>
  <c r="I18" i="82" s="1"/>
  <c r="I10" i="143" s="1"/>
  <c r="I11" i="143" s="1"/>
  <c r="I8" i="144" l="1"/>
  <c r="I11" i="144" s="1"/>
  <c r="C12" i="82"/>
  <c r="C11" i="82"/>
  <c r="C10" i="82"/>
  <c r="C9" i="82"/>
  <c r="C8" i="82"/>
  <c r="I12" i="144" l="1"/>
  <c r="I14" i="144" s="1"/>
  <c r="I13" i="144" l="1"/>
  <c r="I15" i="144" s="1"/>
</calcChain>
</file>

<file path=xl/sharedStrings.xml><?xml version="1.0" encoding="utf-8"?>
<sst xmlns="http://schemas.openxmlformats.org/spreadsheetml/2006/main" count="2982" uniqueCount="1352">
  <si>
    <t>OPIS</t>
  </si>
  <si>
    <t>ENOTA</t>
  </si>
  <si>
    <t>KOLIČINA</t>
  </si>
  <si>
    <t>POZ.</t>
  </si>
  <si>
    <t>CENA NA ENOTO</t>
  </si>
  <si>
    <t>EUR</t>
  </si>
  <si>
    <t>SKUPAJ :</t>
  </si>
  <si>
    <t>PONUDBENA VREDNOST Z DDV:</t>
  </si>
  <si>
    <t>PONUDBENI PREDRAČUN</t>
  </si>
  <si>
    <t>22% DDV</t>
  </si>
  <si>
    <t>REKAPITULACIJA</t>
  </si>
  <si>
    <t>kpl.</t>
  </si>
  <si>
    <t>kos</t>
  </si>
  <si>
    <t>m</t>
  </si>
  <si>
    <t>1</t>
  </si>
  <si>
    <t>2</t>
  </si>
  <si>
    <t>3</t>
  </si>
  <si>
    <t>4</t>
  </si>
  <si>
    <t>5</t>
  </si>
  <si>
    <t>6</t>
  </si>
  <si>
    <t>7</t>
  </si>
  <si>
    <t>8</t>
  </si>
  <si>
    <t>9</t>
  </si>
  <si>
    <t>Preizkusi, spuščanje v pogon</t>
  </si>
  <si>
    <t xml:space="preserve">Pridobitev potrdila o pravilnem delovanju varnostne razsvetljave </t>
  </si>
  <si>
    <t>kpl</t>
  </si>
  <si>
    <t>10</t>
  </si>
  <si>
    <t>11</t>
  </si>
  <si>
    <t>Svetilke</t>
  </si>
  <si>
    <t>12</t>
  </si>
  <si>
    <t>13</t>
  </si>
  <si>
    <t>14</t>
  </si>
  <si>
    <t>15</t>
  </si>
  <si>
    <t>16</t>
  </si>
  <si>
    <t>17</t>
  </si>
  <si>
    <t>Dodatna oprema k protivlomni centrali :</t>
  </si>
  <si>
    <t>Šolanje osebja investitorja (2-4 osebe) za delo s protivlomnim sistemom ter izdelava navodil za obratovanje</t>
  </si>
  <si>
    <t>- NMY-J 3×1,5 mm2</t>
  </si>
  <si>
    <t>- LiYCY 2×0,5 + 4×0,22 mm</t>
  </si>
  <si>
    <t>Izvedba in pritrditev ozemlj. priključkov na stenah</t>
  </si>
  <si>
    <t xml:space="preserve">kos </t>
  </si>
  <si>
    <t xml:space="preserve">kpl </t>
  </si>
  <si>
    <t>CENA NA ENOTO (EUR)</t>
  </si>
  <si>
    <t>kg</t>
  </si>
  <si>
    <t>18</t>
  </si>
  <si>
    <t>19</t>
  </si>
  <si>
    <t xml:space="preserve">Dekoral trak </t>
  </si>
  <si>
    <t>Ibitol zaščitni premaz</t>
  </si>
  <si>
    <t>l</t>
  </si>
  <si>
    <t xml:space="preserve">Drobni montažni, ozemljilni, pritrdilni in označevalni material </t>
  </si>
  <si>
    <t>- Ponudnik naj izpolnjuje samo stolpec "CENA NA ENOTO (EUR)"</t>
  </si>
  <si>
    <t>- Ponudnik mora izpolniti vse pozicije v stolpcu "CENA NA ENOTO (EUR)"</t>
  </si>
  <si>
    <t>OPOMBA:</t>
  </si>
  <si>
    <t>20</t>
  </si>
  <si>
    <t>21</t>
  </si>
  <si>
    <t xml:space="preserve">                 SKUPAJ
(EUR)
</t>
  </si>
  <si>
    <t>22</t>
  </si>
  <si>
    <t>1.</t>
  </si>
  <si>
    <t xml:space="preserve">POŽARNO JAVLJANJE </t>
  </si>
  <si>
    <t>VIDEO NADZOR</t>
  </si>
  <si>
    <t xml:space="preserve">JAVLJANJE VLOMA </t>
  </si>
  <si>
    <t>Nastavitev parametrov, programiranje in testiranje pri vključitvi dograjenih
elementov v obstoječi protivlomni sistem</t>
  </si>
  <si>
    <t>Montaža protivlomne centrale, vlomnih senzorjev in elementov na pripravljene inštalacije; prevozni stroški</t>
  </si>
  <si>
    <t xml:space="preserve">SKUPAJ Z NEPREDVIDENO </t>
  </si>
  <si>
    <t xml:space="preserve">Zaščita strelovodnega odvoda v inox izvedbi H=1,4 m </t>
  </si>
  <si>
    <t>Galvanske povezave za spoj lovilnega in odvodnega strelovodnega sistema</t>
  </si>
  <si>
    <t>Sponke za ozemljitev odtočnih cevi (spoj eloksirani Al in Fe/Zn)</t>
  </si>
  <si>
    <t>Sponke za povezavo odtočnih cevi (spoj eloksirani Al in LTŽ cev)</t>
  </si>
  <si>
    <t xml:space="preserve">Izdelava končnega poročila, meritve celotnega ozemljilnega sistema ter ozemljilne upornosti </t>
  </si>
  <si>
    <t>RAZDELILNIKI</t>
  </si>
  <si>
    <t>Različni jekleni profili za pomožne konstrukcije.</t>
  </si>
  <si>
    <t>Dobava, transport in montaža ter priključitev opreme.</t>
  </si>
  <si>
    <t>Sodelovanje predstavnika na STP, operativnih sestankih in tehničnem pregledu</t>
  </si>
  <si>
    <t>OZEMLJITVE</t>
  </si>
  <si>
    <t>STRELOVODNA ZAŠČITA</t>
  </si>
  <si>
    <t>Polaganje vodnikov za izvedbo ozemljitev, izenačitev potencialov</t>
  </si>
  <si>
    <t xml:space="preserve">SKUPAJ - 7. OZEMLJITVE </t>
  </si>
  <si>
    <t>Polaganje vodnikov za izvedbo strelovodne naprave objekta</t>
  </si>
  <si>
    <t>SKUPAJ - 8. STRELOVODNA ZAŠČITA</t>
  </si>
  <si>
    <t>23</t>
  </si>
  <si>
    <t>24</t>
  </si>
  <si>
    <t>25</t>
  </si>
  <si>
    <t>26</t>
  </si>
  <si>
    <t>27</t>
  </si>
  <si>
    <t>28</t>
  </si>
  <si>
    <t>RTP 110/20 kV AJDOVŠČINA</t>
  </si>
  <si>
    <t>REKONSTRUKCIJA 20 KV STIKALIŠČA</t>
  </si>
  <si>
    <t>GRADBENE ELEKTROINŠTALACIJE</t>
  </si>
  <si>
    <t>- H05VV-F 3G1.5 mm2</t>
  </si>
  <si>
    <t>- H05VV-F 3G2.5 mm2</t>
  </si>
  <si>
    <t>- H05VV-F 5G2.5 mm2</t>
  </si>
  <si>
    <t>- H05VV-F 3G4 mm2</t>
  </si>
  <si>
    <t>- H05VV-F 2G4 mm2</t>
  </si>
  <si>
    <t>Dobava in polaganje pocinkanih kabelskih polic s pokrovom in pripadajočim spojnim in pritrdilnim materialom:</t>
  </si>
  <si>
    <t>PK 100</t>
  </si>
  <si>
    <t>PK 50</t>
  </si>
  <si>
    <t>Dobava in montaža enofazne podometne vtičnice 16A ,230V ,50 Hz (L,N,PE), za montažo p/o in predvidenim mestom za oznako.</t>
  </si>
  <si>
    <t>Dobava in montaža zaščitnih cevi za liti beton premera 16 mm do 32 mm</t>
  </si>
  <si>
    <t>Dobava in montaža fiksnega priključka- izpusta, 6A, 400 V AC za priklop različnih naprav, el. sevala itd</t>
  </si>
  <si>
    <t>Dobava in montaža fiksnega priključka- izpusta, 25A, 230 V AC za priklop različnih naprav, električni radiatorji, split sistemi itd</t>
  </si>
  <si>
    <t>Dobava in montaža trifazne podometne vtičnice 16A ,400V ,50 Hz (3L,N,PE), za montažo p/o in predvidenim mestom za oznako.</t>
  </si>
  <si>
    <t>Notranja razsvetljava</t>
  </si>
  <si>
    <t>Zunanja razsvetljava</t>
  </si>
  <si>
    <t>29</t>
  </si>
  <si>
    <t>30</t>
  </si>
  <si>
    <t>Opomba: Potrebno je dobaviti opremo požarnega javljanja najmanj enakovredno kot je podano v spodnjem popisu za opremo proizvajalca Zarja ali drugo opremo enakovrednih ali boljših karakteristik.</t>
  </si>
  <si>
    <t>KONTROLA PRISTOPA</t>
  </si>
  <si>
    <t>Programska oprema sistema informacijskega sistema za kontrolo vstopa</t>
  </si>
  <si>
    <t>Samozapirala z namestitvijo</t>
  </si>
  <si>
    <t>Preboji do 30 cm s povrnitvijo v prvotno stanje</t>
  </si>
  <si>
    <t>KONTROLA PRISTOPA  - INSTALACIJE</t>
  </si>
  <si>
    <t>Napajalni kabel NYM-J 3x1,5 mm2 s polaganjem</t>
  </si>
  <si>
    <t>PN zaščitne inštalacijske cevi fi 16mm s pritrdilnim priborom ali rebrasta podometna cev fi 23mm</t>
  </si>
  <si>
    <t>KONTROLA PRISTOPA  - STORITVE</t>
  </si>
  <si>
    <t>Tehnična dokumentacija dobavljene opreme, navodila za uporabo, certifikat</t>
  </si>
  <si>
    <t>Izdelava projektne dokumentacije (PID, POV) v treh izvodih + CD</t>
  </si>
  <si>
    <t>Šolanje uporabnikov – 2x4 osebe</t>
  </si>
  <si>
    <t>Brezkontaktna kartica 125kHz</t>
  </si>
  <si>
    <t>TEMELJNE OZEMLJITVE</t>
  </si>
  <si>
    <t>Ostali drobni montažni material</t>
  </si>
  <si>
    <t>ZUNANJE OZEMLJITVE</t>
  </si>
  <si>
    <t>IZENAČEVANJE POTENCIALOV</t>
  </si>
  <si>
    <t>Dobava in montaža vodnika iz valjanca Fe/Zn 25x4 v temelje stavbe, vertikalne betonske stebre-stene in povezava na armaturo 20 kV stikališča, v temelje PD. Valjanec mora biti privarjen na armaturo temeljev, ter povezan z veznim sponkami na ozemljilo.</t>
  </si>
  <si>
    <t>Vezna sponke, sestavljena iz 2 ploščic dimenzije 40 mm x 40 mm, namenja izvedbi  medsebojnih spojev valjanca oz. valjanca in armature, iz nerjavečega materiala (INOX)</t>
  </si>
  <si>
    <t>Dobava in montaža križne kompresijske spojke za spoj dveh vrvi E-Cu 50 mm2</t>
  </si>
  <si>
    <t>Dobava in montaža p/o omarice za izenačevanje potencialov, z vgrajeno zbiralnico in   sponkami    za priključevanje kablov preseka 6mm2 do 35mm2 (ZIP-)
-1x priključek 35mm2. 4x priključek 6mm2</t>
  </si>
  <si>
    <t>Dobava in montaža vodnikov za izenačevanje potencialov , H05 V-K</t>
  </si>
  <si>
    <t>H05 V-K(P/F-Y)   50 mm2</t>
  </si>
  <si>
    <t>H05 V-K(P/F-Y)  35 mm2</t>
  </si>
  <si>
    <t>H05 V-K(P/F-Y)  25 mm2</t>
  </si>
  <si>
    <t>H05 V-K(P/F-Y)  16 mm2</t>
  </si>
  <si>
    <t>H05 V-K(P/F-Y)    6 mm2</t>
  </si>
  <si>
    <t>Valjanec Fe/Zn 20x3 mm za strelovodne lovilno mrežo na strehi odvode; položen na tipske nosilne elemente na strehi</t>
  </si>
  <si>
    <t>Valjanec Fe/Zn 25x4 mm za strelovodne odvode; položen po  fasadah objekta 
(izvedba  nadometno)</t>
  </si>
  <si>
    <t>E-Cu 50 mm2 bakrena vrv, za osnovno ozemljilo in povezavo do mernega stika na fasadi</t>
  </si>
  <si>
    <t>Križne sponke v inox izvedbi  za spoj Cu vrvi 50 mm2 in valjanca Fe/Zn 25x4 mm (merilni spoj na 1,5 m)</t>
  </si>
  <si>
    <t>Merilno-razstavni spoj (podometno) s križno sponko Fe/ZN 25x4 mm/Cu 50 mm2</t>
  </si>
  <si>
    <t>Strešni nosilec za pritrditev Fe/Zn 20x3 mm2</t>
  </si>
  <si>
    <t>ELEKTROMONTAŽNA DELA</t>
  </si>
  <si>
    <t>SKUPAJ - 3. POŽARNO JAVLJANJE</t>
  </si>
  <si>
    <t xml:space="preserve">SKUPAJ - 4. VIDEO NADZOR </t>
  </si>
  <si>
    <t>SKUPAJ - 5. JAVLJANJE VLOMA</t>
  </si>
  <si>
    <t>SKUPAJ - 6. KONTROLA PRISTOPA</t>
  </si>
  <si>
    <t>SKUPAJ - 9. ELEKTROMONTAŽNA DELA</t>
  </si>
  <si>
    <t>Strešni lovilec dolžine 1,5 m za postavitev na svetlobni stolp skupaj z montažno in pritrdilno opremo</t>
  </si>
  <si>
    <t>Strešni lovilec dolžine 0,5 m skupaj z montažno in pritrdilno opremo</t>
  </si>
  <si>
    <t>Preboji kablov v stavbo</t>
  </si>
  <si>
    <t>SKUPAJ - 1. RAZDELILNIKI</t>
  </si>
  <si>
    <t>Varnostna LED svetilka nadgradna  s piktogramom - smer izhoda. Escape-route illumination (ERI) funkcija za osvetlitev požarnih poti izvedena z dvema dodatnima LED viroma in asimetričnimi lečami z možnostjo usmerjanja za 360°. Integrirana LED osvetlitev zahvaljojoč visokem iskoristku zagotavlja svetlost &gt; 500 cd/m². in življenjsko dobo min 50,000h. Auto-test funkcija in prikaz statusa z dvobarvno LED, možnost priklopa na centralni nadzorni sistem preko DALI protokola Avtonomna baterija 1h pripravni ali trajni spoj. Montaža na strop direktno/obešanje ali steno. Napajanje: 220/240 V AC. Zaščita: IP42. Zaščitni razred: SC2. Mehanska trdnost: IK05. Komplet z montažnim priborom. Dimenzije:232x46x176 mm; teža: 0,48 kg. Skupna moč: 6,6 W
(kot npr. Zumtobel ROSSIGN 110 P MSC E1D WH ERI+CROSSIGN 110 SP-1U-smer izhoda+CROSSIGN 110+160 AW 180°- nosilec) RZ-1U</t>
  </si>
  <si>
    <t>Opomba: 
Vsa inštalacija bo izvedena podometno razen inštalacije za razsvetljavo v 20 kV stikališču in 20 kV kabelski kleti.
Vsa izbrana oprema je za srednje cenovni razred.</t>
  </si>
  <si>
    <t>PK 500 polna polica, brez perforacij (zamenjava obstoječih polic na stropu in zidu hodnika v nadstropju)</t>
  </si>
  <si>
    <t>Dobava in polaganje kabla tip H05VV-F (vtičnice, razsvetljava, stikala) na kabelske police in v samougasljive inštalacijske cevi:</t>
  </si>
  <si>
    <t>Dobava in montaža stikal za razsvetljavo, modularne izvedbe, p/o montažo 10A, 230V AC, IP44 (navadno, izmenično,  dvojno) s pripadajočimi dozami in pritrdilnim materialom.</t>
  </si>
  <si>
    <t>Dobava in montaža LED svetilk namenjenih za instalacijo v notranjih prostorih naj bodo tempeature barve svetlobe 4.000-6.000 K.</t>
  </si>
  <si>
    <t>Vodotesna svetilka za nadgradno montažo, dolžine 1100mm, zaščita proti prahu in vlago IP66. LED življenska doba vsaj 50.000 ur preden se svetlobni tok zniža na 90 % začetne vrednosti. Kromatična toleranca (MacAdam): 3. Visoka učinkovitost svetilke z 149 lm/W, poraba svetilke: 19,4 W; svetlobni tok svetilke 2890 lm, barvna reprodukcija Ra &gt; 80. Ohišje iz polikarbonata. Delovanje v temp. območju od -25°C do +45°C. Pokrovi brizgani v enem kosu PC. Montaža z vzmetnimi držali V2A na strop, steno ali nosilno tračnico. Napajanje 230 V AC.
(kot npr. Zumtobel AMP S BAS 2900-840 PC MB EVG) S5</t>
  </si>
  <si>
    <t>Nadgradna vodootporna svetilka, IP66, možna tudi vertikalna ali horizontalna stenska montaža. LED življenska doba vsaj 50.000 ur preden se svetlobni tok zniža na 90 % začetne vrednosti. Kromatična toleranca (MacAdam): 3. Visoka učinkovitost svetilke z 143 lm/W, poraba svetilke: 44,6 W; svetlobni tok svetilke 6400 lm, barvna reprodukcija Ra &gt; 80. Ohišje iz polikarbonata in obliko v takimenovanem ''drip-edge'' efektu ki zmanjšuje nabiranje umazanije in prahu. Delovanje v temp. območju od -25°C do +30°C. Pokrovi brizgani v enem kosu PC, mehanska trdnost IK08. Montaža z vzmetnimi držali V2A na strop, steno ali nosilno tračnico. Dolžina: 1600mm; Teža: 2.1 kg. Napajanje 230 V AC.
(kot npr.  Zumtobel AMP L BAS 6400-840 PC MB EVG) S6</t>
  </si>
  <si>
    <t>Nadgradna zelo tenka okrogla stropna svetilka 11,7 W LED, Ra&gt;80. Dimenzije fi307x58 mm, teža: 0,94 kg. Učinkovitost svetilke: 120 lm/W. Svetlobni tok svetilke: 1400 lm. Življenjska doba: 50000h. EVG kontrola. Ohišje iz polikarbonata, bele barve. Opalni difuzor iz polikarbonata. IP65; IK10. Napajanje 230 V AC. Komplet z montažnim priborom.
(kot Zumtobel group KAT RD 1400-840 HF) S7</t>
  </si>
  <si>
    <t>Dobava in montaža svetilke, 9,8 W LED, Ra&gt;80. Dimenzije 580x37x60 mm, teža 0,65 kg za montažo nad umivalnik, komplet s priborom za montažo. Učinkovitost svetilke: 119 lm/W, svetlosni tok 1162 lm, življenska doba: 50000h. Ohišje iz polikarbonata, bele barve. Opalni difuzor iz polikarbonata. IP20; IK6. Napajanje 230 V AC.
(kot npr.  Zumtobel EQUAMINI L580 LED1050-840) SF1</t>
  </si>
  <si>
    <t>LED reflektor za asimetrično porazdelitvijo svetlobnega snopa, zaščita pred prahom in vlago IP66, zaščitena proti udarcem IK08, ohšje iz tlačno ulitega aluminija, kaljeno  steklo, možnost zamenjave led modula ali napajalnika. Svetobni tok svetilke vsaj 12000lm, priključna moč svetilke 120W, življenska doba 50.000 ur pri 80% vzrdževanega svetlobnega toka, indeks barvnega videza 80. Napajanje 230 V AC.
(kot npr. BVP120 1xLED120/NW A; 12000 lm; 120.0 W) SZ</t>
  </si>
  <si>
    <t>V ponudbeni ceni dobavljene opreme naj bo zajeta dobava, transport, montaža in priključitev opreme. 
V ponudbeni ceni naj bo tudi zajet potrebni vezni in pritrdilni material, zidarska pomoč za montažo (preboji sten in stropov za prehod kablov), jekleni profili za pomožne konstrukcije, preskusi in potrebni certifikati.</t>
  </si>
  <si>
    <t>Kabel FTP 2x2x24 AWG - CAT5+</t>
  </si>
  <si>
    <t>telefonska vtičnica</t>
  </si>
  <si>
    <t>3xvtičnica 230V</t>
  </si>
  <si>
    <t>1xvtičnica 230V RJ rdeče barve</t>
  </si>
  <si>
    <t>2x( 2xRJ 45)</t>
  </si>
  <si>
    <t>Triprekatni parapetni kanal 130 mm, dolžine 1,5 m, bele barve, komplet s kovinskimi pregradami, koleni, dozami, čelno ploščo, spojnim materialom in vgrajeno opremo.</t>
  </si>
  <si>
    <t>Nadgradna svetilka za zunanjo in notranjo montažo, 25 W LED, Ra&gt;80, barva svetlobe 4000 K. Dimenzije 383x195x306 mm, teža: 2,8 kg. Učinkovitost svetilke: 116 lm/W. Svetlobni tok svetilke: 2910 lm. Ohišje iz aluminija in polikarbonata, antracitne barve.  IP65, IK 10.  LED življenska doba vsaj 60.000 ur preden se svetlobni tok zniža na 70 % začetne vrednosti. Komplet z montažnim priborom. Napajanje 230 V AC.
(kot npr.  Zumtobel PIAZZA II LED 2700-840 HF ANT) S2</t>
  </si>
  <si>
    <t xml:space="preserve">Dobava in polaganje samougasljivih inštalacijskih cevi za kable  (togih in fleksibilnih) za premer kablov  fi 20-50  mm </t>
  </si>
  <si>
    <t>Dobava in montaža kabelskih lestev izdelanih iz INOX, širine 500 mm (kot je npr. tip LPKM 500/100, ELBA)</t>
  </si>
  <si>
    <t>Kabelska objemka dvojna za pritrditev kablov na kabelske lestve, izdelana iz INOX (natančno število potrdi naročnik pred dobavo)</t>
  </si>
  <si>
    <t>Kabelska objemka enojna za pritrditev kablov na kabelske lestve, izdelana iz INOX (natančno število potrdi naročnik pred dobavo)</t>
  </si>
  <si>
    <t>Dielektrični optični kabel (TOSM 03 (4×6)×II×III×0,35/0,21×3,5/17 CMAN) s 24 enorodovnimi (SM) optičnimi vlakni</t>
  </si>
  <si>
    <t>Dielektrični optični kabel (TOSM 03 (6×8)×II×III×0,35/0,21×3,5/17 CMAN) z 48 enorodovnimi (SM) optičnimi vlakni</t>
  </si>
  <si>
    <t>TK 59 GM 15×4×0,8</t>
  </si>
  <si>
    <t>Rebrasta negorljiva cev za povezavo znotraj stavb, Ø 40 mm</t>
  </si>
  <si>
    <t>Dvojček 2×PE50/44 mm</t>
  </si>
  <si>
    <t>Spojka za optične kable, za najmanj 60 zvarov in z najmanj tremi uvodnicami</t>
  </si>
  <si>
    <t>Spojka za TK kable z najmanj štirimi uvodnicami in dimenzijsko primerna za spojitev 60 bakrenih žil s konektorji</t>
  </si>
  <si>
    <t>Panel delilnika 19” z  optičnimi konektorji LX5 (za 48 vlaken)</t>
  </si>
  <si>
    <t>Panel delilnika 19” z  optičnimi konektorji LX5 (za 24 vlaken)</t>
  </si>
  <si>
    <t>Razbremenilni panel 1HE</t>
  </si>
  <si>
    <t>Profil delilnik 19", 2 HE</t>
  </si>
  <si>
    <t>Krone letvice</t>
  </si>
  <si>
    <t>Montažni material za optične povezave</t>
  </si>
  <si>
    <t>Montažni material za TK 59 GM povezave skupaj z ustreznimi konektorji</t>
  </si>
  <si>
    <t>Montaža in spajanje opreme (optične povezave)</t>
  </si>
  <si>
    <t>Montaža in spajanje opreme (TK 59 GM povezave)</t>
  </si>
  <si>
    <t>Drobni nespecificiran montažni material in material za označevanje omar, kablov ipd.</t>
  </si>
  <si>
    <t>Polaganje optičnih kablov</t>
  </si>
  <si>
    <t>Polaganje bakrenega kabla TK 59 GM</t>
  </si>
  <si>
    <t>Meritve na optičnih povezavah</t>
  </si>
  <si>
    <t>Meritve na TK 59 GM povezavah</t>
  </si>
  <si>
    <t>Preizkusi in prevzem opreme</t>
  </si>
  <si>
    <t>Transport opreme in materiala do objekta</t>
  </si>
  <si>
    <t xml:space="preserve">Izdelava dokumentacije za izvedbo in dokumentacije izvedenih del </t>
  </si>
  <si>
    <t>Merilna dokumentacija (v mapi in na CD)</t>
  </si>
  <si>
    <t>Zavarovanje dobav in storitev v svojem imenu in v imenu kupca za tveganja v času nakladanja, transporta, razkladanja, montaže, zagonskih preizkusov in poskusnega obratovanja za njeno polno vrednost</t>
  </si>
  <si>
    <t>komplet</t>
  </si>
  <si>
    <t>Električni razdelilnik za razvod napajanja razsvetljave in male moči z napetostjo 400/230 V AC;  (Razdelilec A, Razdelilec B) dimenzij (šxvxg)  260 x 310 x 100 mm,   montiran v steni, s  vrati s ključavnico, stopnja mehanske zaščite IP43, obarvanega v barvi RAL 7035, uvod kablov zgoraj, ožičen in z vgrajeno opremo po priloženi enopolni shemi električnega razdelilca A in B. 
Razdelilec mora imeti najmanj 20% rezervo vgrajene opreme.</t>
  </si>
  <si>
    <t>Dobava, transport in montaža .</t>
  </si>
  <si>
    <t>Opomba: 
Po tem razpisu je potrebno dobaviti samougasljive inštalacijske cevi za priključitev kamer in jih položiti podometno ali na kabelske police.
Za vsako predvideno kamero je potrebno položiti dve cevi.
Oprema za video nadzor (kamere, strežniki itn) ni predmet tega razpisa.</t>
  </si>
  <si>
    <t>Rebrasta podometna cev fi 23mm</t>
  </si>
  <si>
    <t>Samougasljiva inštalacijska cev fi 16mm</t>
  </si>
  <si>
    <t>Dobava in polaganje pocinkanih kabelskih polic s pokrovom in pripadajočim spojnim in pritrdilnim materialom PK50</t>
  </si>
  <si>
    <t>Transformator 230/16.5 V, toroid, 40VA</t>
  </si>
  <si>
    <t>Dobava, transport in montaža ter priključitev opreme.
OPOMBA: Oprema mora biti kompatibilna z opremo, katero dobavlja "Četrta pot" oz enakih ali boljših karakteristik.</t>
  </si>
  <si>
    <t>Kabel FTP CAT6 4x2x0,5 mm2; s polaganjem</t>
  </si>
  <si>
    <t>Kabel IY(St)Y 3x2x0,6mm, s polaganjem</t>
  </si>
  <si>
    <t>Razdelilna omarica za vgradnjo krmilne elektronike, komplet z dodatnim napajalnikom, ustrezne priključne sponke, uvodnic, IP 65 , vgrajen v jašek poleg peš vhoda na dvorišče RTP</t>
  </si>
  <si>
    <t>Izvedba in pritrditev ozemlj. priključkov na stenah. Vsi prehodi valjanca iz betona morajo biti zaščiteni s termoskrčno cevjo z lepilom, ki sega najmanj 7 cm v beton in 10 cm iz njega.</t>
  </si>
  <si>
    <t>Ozemljevanje AB plošče v nadstropju prizidka preko 4 INOX krakov, ki so navarjeni na armaturo plošče in spuščeni ter priklopljeni na bakreni ozemljitveni obroč v kabelskem prostoru tik pod stropom.</t>
  </si>
  <si>
    <t>Dobava in montaža kabla na kabelske police in kanale, v PN in instalacijske cevi ter dobava in montaža druge TK opreme</t>
  </si>
  <si>
    <t>TK INŠTALACIJE</t>
  </si>
  <si>
    <t>SKUPAJ - 10. TK INŠTALACIJE</t>
  </si>
  <si>
    <t>MALA MOČ IN RAZSVETLJAVA</t>
  </si>
  <si>
    <t>SKUPAJ - 2. MALA MOČ IN RAZSVETLJAVA</t>
  </si>
  <si>
    <t>Predelava razdelilca C je prikazana na priloženi enopolni shemi razdelilca C in zajema dobavo inštalacijskih odklopnikov za zamenjavo obstoječih odklopnikov  F11, F12, F14. Dobavijo se in montirajo naslenji inštalacijski odklopniki:
- inštalacijski odklopnik C25, 1p, 230 V AC
- predelava notranjega ožičenja (po priloženi enopolni shemi razdelilca C)</t>
  </si>
  <si>
    <t>Električni razdelilnik za namestitev trifaznih kontaktorjev za sevala; Razdelilec C1, dimenzij (šxvxg)  430 x 325 x 185 mm, samogasilni, dvojno izoliran, nadometna vgradnja, IP65, uvod kablov iz zgornje strani, RAL 7035 (kot je npr. tip PBBD 5005), ožičen in z naslednjo vgrajeno opremo :
- trifazni kontaktor 25A, 4NO/230 V AC (kot je npr. Schrack BZ326461)   8 kos
- vrstne sponke za kabel 5x2,5 mm2    50 kos
- montažni material (uvodnice, DIN šina, vijaki, ozemljitev,...)    kpl 1</t>
  </si>
  <si>
    <t>Paket 16 dvostranskih zidnih uvodnic premera 150 mm tesno zaprte z obeh strani za debelino zidu 250 mm. Vgradnja v opaž.
Vrste v višino: 2; Vrste v širino: 8
Dimenzije: Dimenzije okvirja: 1696 x 420 mm. Razdalja med središči: 210 mm
Material: Stenski vložek: ABS s TPE 3-rebrastim tesnilom; Povezovalna cev: PVC; Slepa pokrova: ABS s tesnilom TPE
Tesnost: plinotesno in vodotesno do 2,5 bara
Tip: HSI 150-3x5-K2/250 Hauff Technik ali enakovredno</t>
  </si>
  <si>
    <t>Sistemski pokrov z gumi manšeto za priklop rebraste EKK premera 160 mm (kot naprimer: Stigmaflex EL-K)  na zidno uvodnico HSI 150-K….
Material: Pokrov sistema: polikarbonat; Vpenjalna matica: mešanica PC / PBT; Gumi manšeta: EPDM; Objemki: W4; Zatični obročki: nerjaveče jeklo
Tesnost: plinotesno in vodotesno do 0,5 bara
Tip: HSI 150-M168-WR Hauff Technik ali enakovredno</t>
  </si>
  <si>
    <t>Deljiv sistemski pokrov za tesnitev do 3 kable/cevi premera od 24 do 54 mm hkrati v eni zidni uvodnici premera 150 mm
Širina tesnila: 40 mm
Material: Pritisne plošče: poliamid ojačan s steklenimi vlakni; Kakovost gume: EPDM; Vijaki in matice: nerjavno jeklo V2A (AISI 304L)
Tesnost: plinotesno in vodotesno do 2,5 bara
Tip: HSI 150-DG-3/24-54 Hauff Technik ali enakovredno</t>
  </si>
  <si>
    <t>OPOMBA:
- Tesnilni elementi za preboje kablov v stavbo morajo biti HAUFF-TECHNIK ali podobno (z enakovrednimi ali boljšimi karakteristikami)
- Po tem razpisu se dobavijo tipski tesnilni elementi, katere vgradi izvajalec gradbenih del. Dvostranske zidne uvodnice se vgradijo v beton pri izvajanju gradbenih del - izgradnja prizidka 20 kV stikališča.
- Natančni podatki za tesnilne elemente bodo določeni ko bo znane dejanske dimenzije naročenih kablov</t>
  </si>
  <si>
    <t>SKUPAJ</t>
  </si>
  <si>
    <t>PRIPRAVLJALNA DELA</t>
  </si>
  <si>
    <t>POZ</t>
  </si>
  <si>
    <t>CENA NA ENOTO 
(EUR)</t>
  </si>
  <si>
    <t>SKUPNA CENA (EUR)</t>
  </si>
  <si>
    <t>Zapiranje obst. vodovodnega priklopa na glavnem ventilu v obstoječem zunanjem vodomernem jašku 1600x1000x1600 mm, praznjenje dovoda ter blindiranje obst. dovoda DN25, vključno tesnilni material.</t>
  </si>
  <si>
    <t>Demontaža obstoječega vodovodnega jaška pred objektom velikosti 800x800 z LTŽ pokrovom 600x600 mm vključno z krogelnim zapornim ventilom DN20 z izpustno pipco.</t>
  </si>
  <si>
    <t>Demontaža obstoječe mehke polietilenske cevi PE LD 32-10 v zunanjem terenu med obstoječim vodomernim jaškom 1600x1000x1600 mm ter vodovodnim jaškom pred objektom 800x800 z LTŽ pokrovom 600x600 mm.</t>
  </si>
  <si>
    <t>Demontaža obstoječega stenskega zaprtega tlačnega ogrevalnika sanitarne vode velikosti 80 litrov, vključno z raztezno sanitarno posodo velikosti 8 litrov, ventilom povratnovarnostnim za bojler, gibljivimi povezovalnimi cevmi ter rozetami.</t>
  </si>
  <si>
    <t>Demontaža obstoječega zidnega umivalnika iz bele sanitarne keramike, vključno z stoječo enoročno mešalno armaturo za umivalnik, kompletnim sifonom, kotnima ventiloma in gibljivimi povezovalnimi cevmi.</t>
  </si>
  <si>
    <t>Demontaža obstoječega zidnega umivalnika iz bele sanitarne keramike, vključno z zidno enoročno armaturo samo za hladno vodo in kompletnim sifonom.</t>
  </si>
  <si>
    <t>Demontaža obstoječega stenskega ogledala vključno z zidnimi nosilci.</t>
  </si>
  <si>
    <t>Demontaža obstoječega talnega sifona.</t>
  </si>
  <si>
    <t>Demontaža obstoječega zidnega nosilca s školjko za milo.</t>
  </si>
  <si>
    <t>Demontaža obstoječega PVC zidnega milnika za tekoče milo.</t>
  </si>
  <si>
    <t>Demontaža obstoječe zidne obešalne kljuke.</t>
  </si>
  <si>
    <t>Demontaža obstoječega ventila podometnega 1/2" s kapo.</t>
  </si>
  <si>
    <t>Demontaža obstoječega varnostnega ventila 1/2" nameščenega na cevni napeljavi v pritličju.</t>
  </si>
  <si>
    <t>Demontaža obstoječega zapornega ventila DN20 z izpustno pipco nameščenega na dvižnem vodu v pritličju.</t>
  </si>
  <si>
    <t>Demontaža obstoječe tuš kadi iz bele sanitarne keramike velikosti 900x900 mm, vključno z sifonom za tuš kad, zidno enoročno mešalno armaturo za tuš, tuš cevjo dolžine 1,6 m, tuš ročko, tuš konzolo kovinsko nastavljivo, tuš zaveso in teleskopsko palico za zaveso.</t>
  </si>
  <si>
    <t>Demontaža obstoječe talne WC školjke iz bele sanitarne keramike, vključno z visokomontažnim nadometnim WC kotličkom za splakovanje, kotnim ventilom, gibljivo povezovalno cevjo, zidnim nosilcem toaletnega papirja s pokrovom, podajalnikom za higienske robčke in sanitarno ščetko.</t>
  </si>
  <si>
    <t>Odstranitev obstoječih split klimatskih naprav, vključno z izčrpanjem plina v jeklenko, zunanja, notranja enota in nosilci s cevno in el. povezavo.</t>
  </si>
  <si>
    <t>Demontaža obstoječih prezračevalnih rešetk v zunanjih vratih.</t>
  </si>
  <si>
    <t>Demontaža obstoječih prezračevalnih kanalov na zunanji strani objekta aku prostora.</t>
  </si>
  <si>
    <t>Odstranitev obstoječih pocinkanih navojnih vodovodnih cevi ter fazonskih kosov in cevno izolacijo (hladna voda v zemlji in zidu ter topla voda v zidu).</t>
  </si>
  <si>
    <t>DN15 (1/2")</t>
  </si>
  <si>
    <t>DN20 (3/4")</t>
  </si>
  <si>
    <t>Odstranitev obstoječih svinčenih odtočnih cevi ter fazonskih kosov v zidu in tlaku).</t>
  </si>
  <si>
    <t>Ø30</t>
  </si>
  <si>
    <t>Ø40</t>
  </si>
  <si>
    <t>Ø50</t>
  </si>
  <si>
    <t>Ø100</t>
  </si>
  <si>
    <t>Odstranitev obstoječih litoželeznih odtočnih cevi ter fazonskih kosov v zidu in vidno pod stropom pritličja).</t>
  </si>
  <si>
    <t>Ø70</t>
  </si>
  <si>
    <t>Odstranitev obstoječe strešne kape na strehi.</t>
  </si>
  <si>
    <t>Odstranitev obstoječih gasilnih aparatov.</t>
  </si>
  <si>
    <t>S-9</t>
  </si>
  <si>
    <t>S-50</t>
  </si>
  <si>
    <t>CO2-5</t>
  </si>
  <si>
    <t>Izdelava različnih utorov in druga gradbena dela za nemoteno izvedbo demontažnih del obstoječih strojnih napeljav.</t>
  </si>
  <si>
    <t>ur</t>
  </si>
  <si>
    <t>Odstranitev celotnega demontiranega materiala, nastalega ob demontaži obstoječih instalacijah s prevozom na komunalno trajno deponijo ali deponijo investitorja (Nujno se je potrebno dogovorti z investitorjem kam se kakšna zadeva odpelje). V ceno je potrebno zajeti vse stroške čiščenje zbirnega mesta demontiranega meteriala pred objektom, sortiranje materiala in odvoz na komunalno trajno deponijo vključno s plačilom komunalne takse in pisnim potrdilom o plačilu katerega izvajalec izroči investitorju.</t>
  </si>
  <si>
    <t>OCENA</t>
  </si>
  <si>
    <t>SKUPAJ - 1. PRIPRAVLJALNA DELA:</t>
  </si>
  <si>
    <t>2.</t>
  </si>
  <si>
    <t>OGREVANJE IN HLAJENJE</t>
  </si>
  <si>
    <t>SKUPNA CENA 
(EUR)</t>
  </si>
  <si>
    <t>OPOMBA: Pred naročilom preveriti število, dimenzije in način vgradnje strojne opreme na predvideno mesto po načrtu.</t>
  </si>
  <si>
    <t>Pred izdelavo ponudbe naj si ponudnik pridobi ustrezne informacije s strani predstavnikov investitorja. Material in oprema morata biti najboljše kvalitete, ustrezati predpisanim standardom o kvaliteti in izvedbi, opremljena z vsemi potrebnimi certifikati in garancijskimi listi ter zaščitena proti mehanskim poškodbam. Skupaj z opremo je potrebno dostaviti tudi vsa tehnična navodila za servisiranje in upravljanje posameznih elementov.</t>
  </si>
  <si>
    <t>Za vse posamezne postavke navedene v popisu materiala se upoštevajo transportni, zavarovalni, manipulativni in ostali splošni stroški do gradbišča.</t>
  </si>
  <si>
    <t>Dobava in montaža električnega radiatorja za montažo na steno prostora s stenskimi nosilci in elektronskim termostatom.</t>
  </si>
  <si>
    <t>Nizko-temperaturni grelec, kar pomeni, da njegova temperatura ne preseže 245°C in ne izsušuje zraka v prostoru.</t>
  </si>
  <si>
    <t>Dostopne funkcijske tipke, prikaz temperature na zaslonu, minutna kontrola temperature v prostoru.</t>
  </si>
  <si>
    <t>Skupaj z dobavo in montažo, z elektro vezalnim in pritrdilnim materialom.</t>
  </si>
  <si>
    <t xml:space="preserve">kot npr. proizvajalca BEHA tip P4 in P8 ali enakovredno </t>
  </si>
  <si>
    <r>
      <t xml:space="preserve">U=230 V, Pel=400 W, dimenzije DxVxG 431x400x50+33 mm </t>
    </r>
    <r>
      <rPr>
        <b/>
        <sz val="8"/>
        <rFont val="Arial"/>
        <family val="2"/>
        <charset val="238"/>
      </rPr>
      <t>(prostor 1N-04 WC)</t>
    </r>
  </si>
  <si>
    <r>
      <t xml:space="preserve">U=230 V, Pel=800 W, dimenzije DxVxG 679x400x50+33 mm </t>
    </r>
    <r>
      <rPr>
        <b/>
        <sz val="8"/>
        <rFont val="Arial"/>
        <family val="2"/>
        <charset val="238"/>
      </rPr>
      <t>(prostor 1N-05 skladišče)</t>
    </r>
  </si>
  <si>
    <t>Dobava in montaža električnega stropno/stenskega sevala</t>
  </si>
  <si>
    <t xml:space="preserve">Električno sevalo za montažo pod stropom min 115 mm s pripadajočima nosilcema ter skupaj z dobavo in montažo, montažnim in pritrdilnim materialom, elektro vezalnim materialom in ožičenjem ter zagonom. </t>
  </si>
  <si>
    <t>kot npr. proizvajalca FRICO tip Elztrip EZ300 oznaka EZ336 ali enakovredno</t>
  </si>
  <si>
    <r>
      <rPr>
        <sz val="8"/>
        <rFont val="Arial"/>
        <family val="2"/>
        <charset val="238"/>
      </rPr>
      <t>U=400V3N≈, 5,2 A, Pel=3600 W, teža 19,8 kg, max.temperatura elementa 350°C, dimenzije DxGxV 1670x63x420 mm</t>
    </r>
    <r>
      <rPr>
        <b/>
        <sz val="8"/>
        <rFont val="Arial"/>
        <family val="2"/>
        <charset val="238"/>
      </rPr>
      <t xml:space="preserve"> (prostor 1N-07 prostor odstranjenega 20 kV stikališča).</t>
    </r>
  </si>
  <si>
    <r>
      <rPr>
        <sz val="8"/>
        <rFont val="Arial"/>
        <family val="2"/>
        <charset val="238"/>
      </rPr>
      <t>U=400V3N≈, 5,2 A, Pel=3600 W, teža 19,8 kg, max.temperatura elementa 350°C, dimenzije DxGxV 1670x63x420 mm</t>
    </r>
    <r>
      <rPr>
        <b/>
        <sz val="8"/>
        <rFont val="Arial"/>
        <family val="2"/>
        <charset val="238"/>
      </rPr>
      <t xml:space="preserve"> (prostor 1N-08 stikališče 20 kV - sektor C-D).</t>
    </r>
  </si>
  <si>
    <r>
      <rPr>
        <sz val="8"/>
        <rFont val="Arial"/>
        <family val="2"/>
        <charset val="238"/>
      </rPr>
      <t>U=400V3N≈, 5,2 A, Pel=3600 W, teža 19,8 kg, max.temperatura elementa 350°C, dimenzije DxGxV 1670x63x420 mm</t>
    </r>
    <r>
      <rPr>
        <b/>
        <sz val="8"/>
        <rFont val="Arial"/>
        <family val="2"/>
        <charset val="238"/>
      </rPr>
      <t xml:space="preserve"> (prostor 1N-09 stikališče 20 kV - sektor A-B).</t>
    </r>
  </si>
  <si>
    <t>OPOMBA!</t>
  </si>
  <si>
    <t>Regulacija delovanja predvidenih električnih stropno/stenskih seval je predmet dobave in vgradnje elektro načrta in izvjalca elektro instalacij. Sevala bodo po elektro načrtu vezana na prostorski termostat (1x) in močnostne 3f (kontaktorje 1x).</t>
  </si>
  <si>
    <r>
      <rPr>
        <sz val="8"/>
        <color theme="1"/>
        <rFont val="Arial"/>
        <family val="2"/>
        <charset val="238"/>
      </rPr>
      <t>Toplotna črpalka zrak-voda št. 1</t>
    </r>
    <r>
      <rPr>
        <b/>
        <sz val="8"/>
        <color theme="1"/>
        <rFont val="Arial"/>
        <family val="2"/>
        <charset val="238"/>
      </rPr>
      <t xml:space="preserve"> - 1N-06 Komandno relejni prostor TR 110/20 kV in 20 kV odvodov:</t>
    </r>
  </si>
  <si>
    <t>Zunanja enota klimatskega sistema v split izvedbi POWER INVERTER kompresorjem, uparjalnikom ter zračno hlajenim kondenzatorjem. Stroj je kompletne izvedbe z vso interno cevno in elektro instalacijo, varnostno ter funkcijsko mikroprocesorsko avtomatiko - vključno z instrumenti za nadzor in kontrolo delovanja. Naprava je namenjena za zunanjo postavitev.</t>
  </si>
  <si>
    <t>kot npr. proizvajalca MITSUBISHI ELECTRIC tip PUHZ-ZRP35VKA ali enakovredno</t>
  </si>
  <si>
    <t>Tehnični podatki:</t>
  </si>
  <si>
    <t>Nazivna moč:hlajenje: 3.6 (1.6-4.5) kW // gretje:4.1 (1.6-5.2) kW</t>
  </si>
  <si>
    <t xml:space="preserve">Energetski razred: SEER: 5.7 - A+ // SCOP: 3.9 - A </t>
  </si>
  <si>
    <t>Električna priključna moč: hlajenje 0.94 kW // gretje 1.07 kW</t>
  </si>
  <si>
    <t>Električni priključek: 230V/1F/50Hz // 25A</t>
  </si>
  <si>
    <t>Nivo hrupa (SPL): hlajenje: 44 dB(A) - gretje: 46 dB(A)</t>
  </si>
  <si>
    <t>Nivo hrupa (PWL): 65 dB(A)</t>
  </si>
  <si>
    <t>Dimenzije (V x Š x G): 630 x 809 x 300 mm</t>
  </si>
  <si>
    <t>Teža: 43 kg</t>
  </si>
  <si>
    <t>Medij: R-410A (1975)</t>
  </si>
  <si>
    <t>Dimenzija priključne instalacije: Cu 6.35/12.7 mm</t>
  </si>
  <si>
    <t>Max. dolžinska / max. višinska razlika: 50 / 30 m</t>
  </si>
  <si>
    <t>Območje delovanja: hlajenje od -15°C do +46°C, gretje od -11° do +21°C</t>
  </si>
  <si>
    <r>
      <t xml:space="preserve">Pripadajoča notranja enota št. 1 - </t>
    </r>
    <r>
      <rPr>
        <b/>
        <sz val="8"/>
        <color theme="1"/>
        <rFont val="Arial"/>
        <family val="2"/>
        <charset val="238"/>
      </rPr>
      <t>1N-06 Komandno relejni prostor TR 110/20 kV in 20 kV odvodov:</t>
    </r>
  </si>
  <si>
    <t>Notranja stenska enota za montažo na steno v klimatiziranem prostoru, z  ,,Auto~Flap,, funkcijo avtomatskega zapiranja izpihovalnih loput</t>
  </si>
  <si>
    <t>- tri stopenjski ventilator</t>
  </si>
  <si>
    <t>- zračni filter</t>
  </si>
  <si>
    <t>- termostat za odčitavanje dejanske temperature v prostoru</t>
  </si>
  <si>
    <t>- popolna elektronska regulacija s pomočjo izbranega Mitsubishi Electric upravljalnika</t>
  </si>
  <si>
    <t>kot npr. proizvajalca MITSUBISHI ELECTRIC tip PKA-RP35HAL ali enakovredno</t>
  </si>
  <si>
    <t>TEHNIČNI PODATKI:</t>
  </si>
  <si>
    <t>Pretok zraka: 9 - 10,5 - 12 m3/min</t>
  </si>
  <si>
    <t>Nivo hrupa (SPL): 39 - 40 - 43 dB(A)</t>
  </si>
  <si>
    <t>Nivo hrupa (PWL): 60 dB(A)</t>
  </si>
  <si>
    <t>Električni priključek: 230V/1F/50Hz iz zunanje enote</t>
  </si>
  <si>
    <t>Dimenzije enote (V x Š x G): 295 x 898 x 249 mm</t>
  </si>
  <si>
    <t>Teža enote: 13 kg</t>
  </si>
  <si>
    <r>
      <rPr>
        <sz val="8"/>
        <color theme="1"/>
        <rFont val="Arial"/>
        <family val="2"/>
        <charset val="238"/>
      </rPr>
      <t>Toplotna črpalka zrak-voda št. 2</t>
    </r>
    <r>
      <rPr>
        <b/>
        <sz val="8"/>
        <color theme="1"/>
        <rFont val="Arial"/>
        <family val="2"/>
        <charset val="238"/>
      </rPr>
      <t xml:space="preserve"> - 1N-03 TK PROSTOR (ELES):</t>
    </r>
  </si>
  <si>
    <r>
      <t xml:space="preserve">Pripadajoča notranja enota št. 2 - </t>
    </r>
    <r>
      <rPr>
        <b/>
        <sz val="8"/>
        <color theme="1"/>
        <rFont val="Arial"/>
        <family val="2"/>
        <charset val="238"/>
      </rPr>
      <t>1N-03 TK PROSTOR (ELES):</t>
    </r>
  </si>
  <si>
    <r>
      <rPr>
        <sz val="8"/>
        <color theme="1"/>
        <rFont val="Arial"/>
        <family val="2"/>
        <charset val="238"/>
      </rPr>
      <t>Toplotna črpalka zrak-voda št. 3</t>
    </r>
    <r>
      <rPr>
        <b/>
        <sz val="8"/>
        <color theme="1"/>
        <rFont val="Arial"/>
        <family val="2"/>
        <charset val="238"/>
      </rPr>
      <t xml:space="preserve"> - 1N-02 ARHIV:</t>
    </r>
  </si>
  <si>
    <r>
      <t xml:space="preserve">Pripadajoča notranja enota št. 3 - </t>
    </r>
    <r>
      <rPr>
        <b/>
        <sz val="8"/>
        <color theme="1"/>
        <rFont val="Arial"/>
        <family val="2"/>
        <charset val="238"/>
      </rPr>
      <t>1N-02 ARHIV</t>
    </r>
    <r>
      <rPr>
        <sz val="8"/>
        <color theme="1"/>
        <rFont val="Arial"/>
        <family val="2"/>
        <charset val="238"/>
      </rPr>
      <t>:</t>
    </r>
  </si>
  <si>
    <r>
      <rPr>
        <sz val="8"/>
        <color theme="1"/>
        <rFont val="Arial"/>
        <family val="2"/>
        <charset val="238"/>
      </rPr>
      <t>Toplotna črpalka zrak-voda št. 4</t>
    </r>
    <r>
      <rPr>
        <b/>
        <sz val="8"/>
        <color theme="1"/>
        <rFont val="Arial"/>
        <family val="2"/>
        <charset val="238"/>
      </rPr>
      <t xml:space="preserve"> - 0N-08 KOMANDNI RELEJNI PROSTOR 110 kV ODVODOV:</t>
    </r>
  </si>
  <si>
    <r>
      <t xml:space="preserve">Pripadajoča notranja enota št. 4 - </t>
    </r>
    <r>
      <rPr>
        <b/>
        <sz val="8"/>
        <color theme="1"/>
        <rFont val="Arial"/>
        <family val="2"/>
        <charset val="238"/>
      </rPr>
      <t>0N-08 KOMANDNI RELEJNI PROSTOR 110 kV ODVODOV:</t>
    </r>
  </si>
  <si>
    <r>
      <rPr>
        <sz val="8"/>
        <color theme="1"/>
        <rFont val="Arial"/>
        <family val="2"/>
        <charset val="238"/>
      </rPr>
      <t>Toplotna črpalka zrak-voda št. 5</t>
    </r>
    <r>
      <rPr>
        <b/>
        <sz val="8"/>
        <color theme="1"/>
        <rFont val="Arial"/>
        <family val="2"/>
        <charset val="238"/>
      </rPr>
      <t xml:space="preserve"> - 0N-05 AKU BAT. 110 V DC IN 0N-07 RAZVOD ENOSM. IN IZMEN. LR:</t>
    </r>
  </si>
  <si>
    <t>kot npr. proizvajalca MITSUBISHI ELECTRIC tip PUHZ-ZRP71VHA</t>
  </si>
  <si>
    <t>Nazivna moč:hlajenje: 7.1 (3.3-8.1) kW // gretje:8.0 (3.5-10.2) kW</t>
  </si>
  <si>
    <t xml:space="preserve">Energetski razred: SEER: 6.7 - A++ // SCOP: 4.3 - A+ </t>
  </si>
  <si>
    <t>Električna priključna moč: hlajenje 1.80 kW // gretje 2.19 kW</t>
  </si>
  <si>
    <t>Nivo hrupa (SPL): hlajenje: 47 dB(A) - gretje: 48 dB(A)</t>
  </si>
  <si>
    <t>Nivo hrupa (PWL): 67 dB(A)</t>
  </si>
  <si>
    <t>Dimenzije (V x Š x G): 943 x 950 x 330 (+30) mm</t>
  </si>
  <si>
    <t>Teža: 67 kg</t>
  </si>
  <si>
    <t>Dimenzija priključne instalacije: Cu 9.52/15.88 mm</t>
  </si>
  <si>
    <t>Območje delovanja: hlajenje od -15°C do +46°C, gretje od -20° do +21°C</t>
  </si>
  <si>
    <t>Razdelilni kos za dvojček 7,1 -14 kW</t>
  </si>
  <si>
    <r>
      <t xml:space="preserve">Pripadajoči notranji enoti št. 5 - </t>
    </r>
    <r>
      <rPr>
        <b/>
        <sz val="8"/>
        <color theme="1"/>
        <rFont val="Arial"/>
        <family val="2"/>
        <charset val="238"/>
      </rPr>
      <t>0N-05 AKU BAT. 110 V DC IN 0N-07 RAZVOD ENOSM. IN IZMEN. LR:</t>
    </r>
  </si>
  <si>
    <t>Nazivna moč:hlajenje: 3.55 (1.65-4.05) kW // gretje:4.0 (1.75-5.1) kW</t>
  </si>
  <si>
    <t>Bakrene cevi, predizolirane s fazonskimi kosi, z materialom za lotanje, s tesnilnim in obešalnim materialom, z dodatkom za razrez, po VDI 2035, DIN 18380.</t>
  </si>
  <si>
    <t>~ Cu 6,35</t>
  </si>
  <si>
    <t>~ Cu 9,52</t>
  </si>
  <si>
    <t>~ Cu 12,7</t>
  </si>
  <si>
    <t>~ Cu 15,88</t>
  </si>
  <si>
    <t>Dobava in montaža sifona - protismradne zaščite, za montažo v steno prostora za odvod kondenza in naprave, z vsem pritrdilnim in tesnilnim materialom.</t>
  </si>
  <si>
    <r>
      <rPr>
        <sz val="8"/>
        <rFont val="Calibri"/>
        <family val="2"/>
        <charset val="238"/>
      </rPr>
      <t>Ø</t>
    </r>
    <r>
      <rPr>
        <sz val="8"/>
        <rFont val="Arial"/>
        <family val="2"/>
        <charset val="238"/>
      </rPr>
      <t>32</t>
    </r>
  </si>
  <si>
    <t>Dobava in montaža PVC kanalizacijske cevi s fazonskimi kosi, kolena, odcepi, čistilni kosi ter vsem pritrdilnim in tesnilnim materialom.</t>
  </si>
  <si>
    <t>Dobava in montaža elektro in signalnih kablov za povezavo med notranjimi in zunanjimi napravami in za ožičenje daljinskih upravljalcev.</t>
  </si>
  <si>
    <t>Montaža notranje stenske enote</t>
  </si>
  <si>
    <t>- priklop cevnih instalacij</t>
  </si>
  <si>
    <t>- priklop notranjih elektro/signalnih instalacij</t>
  </si>
  <si>
    <t>- nastavitev delovanja</t>
  </si>
  <si>
    <t>Montaža zunanje enote</t>
  </si>
  <si>
    <t>- dobava in montaža nosilnih konstrukcij</t>
  </si>
  <si>
    <t>- dvig in postavitev enote na nosilno knostrukcijo</t>
  </si>
  <si>
    <t>- priklop elektro/signalnih instalacij</t>
  </si>
  <si>
    <t>Polnjenje sistema</t>
  </si>
  <si>
    <t>- vakuumiranje sistema</t>
  </si>
  <si>
    <t>- polnjenje sistema z medijem</t>
  </si>
  <si>
    <t>Testiranje in zagon</t>
  </si>
  <si>
    <t>- nastavitev parametrov delovanja</t>
  </si>
  <si>
    <t>- poiskusni zagon in 24 urni nadzor delovanja</t>
  </si>
  <si>
    <t>- poučevanje osebja</t>
  </si>
  <si>
    <t>Regulacija sistema hlajenja ter izvedba meritev pretokov, tlaka in temperature hladilnega medija.</t>
  </si>
  <si>
    <t>Vrtanje lukenj, izdelava različnih utorov in druga gradbena dela za nemoteno izvedbo instalacije.</t>
  </si>
  <si>
    <t>SKUPAJ - 2. OGREVANJE IN HLAJENJE:</t>
  </si>
  <si>
    <t>3.</t>
  </si>
  <si>
    <t>PREZRAČEVANJE</t>
  </si>
  <si>
    <t>Dobava in montaža PVC cevi za odvod onesnaženega zraka iz sanitarij na streho objekta, z vsemi fazonskimi kosi vključno z strešno kapo na strehi, z pritrdilnim in tesnilnim materialom.</t>
  </si>
  <si>
    <t xml:space="preserve">~ Ø110 mm </t>
  </si>
  <si>
    <t>Dobava in montaža centrifugalnega lokalnega ventilatorja - nadometne izvedbe (priključek na hrbtu ventilatorja), s protismradno zaporo, zakasnitvenim časovnim relejem, termično zaščito, električno povezavo, z okvirjem za popravilo pri nekorektni montazi ohisja (prevelik razmak med ometom, keramicnimi ploscicami in ohisjem do 15 mm), velikosti 325 x 325 x 25 mm, s tesnilnim in pritrdilnim materialom, ožičenjem ter zagonom. Vklop ventilatorja je predviden preko stikala  luči določenega prostora, kjer je ventilator nameščen, izklop pa preko vgrajenega zakasnitvenega releja, z možnostjo nastavitve zakasnitve. (priključek ventilatorja na vertikalo dim.Ø100 mm, je dim. Ø70 mm.)</t>
  </si>
  <si>
    <t xml:space="preserve">kot npr. MELTEM tip Vario A/V-40/100 ali enakovredno </t>
  </si>
  <si>
    <t>q=65 m3/h, Dp=180 Pa</t>
  </si>
  <si>
    <t>15/36W / 0,12-0,17A / 230V~1/50Hz</t>
  </si>
  <si>
    <t>Kompletno z zagonom in nastavitvijo.</t>
  </si>
  <si>
    <t>Dobava in vgradnja aluminijaste izenačevalne vratne rešetke barve po izbiri arhitekta, za vgradnjo v vrata ventiliranega prostora 1N-04 v nadstropju, vključno s tesnilnim in pritrdilnim materialom.</t>
  </si>
  <si>
    <t xml:space="preserve">kot npr. Lindab tip AR-4/P ali enakovredno </t>
  </si>
  <si>
    <t>dim. ŠxV: 425x125 mm</t>
  </si>
  <si>
    <t>Spodrez spodnjega roba vratnega krila v sanitarijah za 2 cm.</t>
  </si>
  <si>
    <t>Dobava in montaža aluminijaste zaščitne rešetke z zaščito pred zunanjimi vplivi, vgrajena na zunanjih vratih prostorov za potrebe dovajanja in odvajanje zraka, izdelane iz vlečenih aluminijastih profilov in so galvansko zaščitene, z vsem pritrdilnim in tesnilnim materialom.</t>
  </si>
  <si>
    <t xml:space="preserve">kot npr. Lindab tip AZR-3 ali enakovredno </t>
  </si>
  <si>
    <t>Dobava in montaža zaščitne mrežice pocinkane z okvirjem (25 mm) z mrežico 12/12/1 mm z zaščito pred zunanjimi vplivi, vgrajene direktno na dovodni in odvodni prezračevalni kanal na zunanji strani obravnavanega prostora za potrebe dovajanja in odvajanje zraka, z vsem pritrdilnim in tesnilnim materialom.</t>
  </si>
  <si>
    <t xml:space="preserve">kot npr. Pichler tip MG ali enakovredno </t>
  </si>
  <si>
    <t>~ dim. ŠxV: 500x500 Aef=0,2 m² za dovod in odvod zraka iz prostora 0N-05 AKU Baterije 110 V DC v pritličju, narejena iz materiala odpornega na kislino (žveplena kislina) oz. zaščitena z barvo odporno na kisline (žveplena kislina), primerna za vgradnju v AKU prostore z mokrimi svinčenami baterijami.</t>
  </si>
  <si>
    <t>Dobava in montaža regulacijske žaluzije z ročno regulirno ročico, vgrajena na zidnih oprtinah ali na zunanjih vratih prostorov za potrebe dovajanja in odvajanje zraka, vključno s tesnilnim in pritrdilnim materialom.</t>
  </si>
  <si>
    <t xml:space="preserve">kot npr. Lindab tip RŽ-1A ali enakovredno </t>
  </si>
  <si>
    <t>~ dim. ŠxV: 500x500 za dovod in odvod zraka iz prostora 0N-05 AKU Baterije 110 V DC v pritličju, narejena iz materiala odpornega na kislino (žveplena kislina) oz. zaščitena z barvo odporno na kisline (žveplena kislina), primerna za vgradnju v AKU prostore z mokrimi svinčenami baterijami.</t>
  </si>
  <si>
    <t>Stanje ročne lopute za dovod in odvod zraka v AKU prostor bo signalizirano v komandnem prostoru EP preko končnega stikala katero bo signaliziralo zaprto stanje lopute.</t>
  </si>
  <si>
    <t xml:space="preserve">Signalizacija stanja ročne lopute preko končnega stikala je predmet obdelave elekto načrta. </t>
  </si>
  <si>
    <t>Dobava in montaža zračnih kanalov pravokotnega preseka izdelanih iz pocinkane pločevine nazivne velikosti in debeline po SIST EN 1505 oziroma po DIN 24190 in 24191 (11.85), stopnje 10 (±1000 Pa), oblike F (vzdolžno zarobljeni), med seboj so spojeni prirobnično. V kolikor se pokaže za potrebno, so na posebnih mestih vsled ohranitve čim višjih etažnih višin spoji izvedeni s "S" pasom. Pri vseh spremembah smeri za več kot 30 ° so v loke ali kolena vstavljanja vodila, ki se namestijo na 1/4 do 1/3 širine loka oziroma kolena.</t>
  </si>
  <si>
    <t>Na posebno kritičnih točkah so v zavojih z velikimi hitrostmi (&gt;7/m/s) nameščena v loke in kolena dvodebelinska vodila. Na vseh glavnih odcepih so vgrajene nastavljive usmerne oziroma regulacijske lopute. Zračni kanali so pri večjih nazivnih velikostih diagonalno izbočeni ali ojačani z blagim izmeničnim vbočenjem in izbočenjem. Debelina pločevine glede na širino stranic znaša:</t>
  </si>
  <si>
    <t>100-250 mm                        0,6 mm</t>
  </si>
  <si>
    <t>265-530 mm                        0,6 mm</t>
  </si>
  <si>
    <t>560-1000 mm                      0,8 mm</t>
  </si>
  <si>
    <t>1060-2000 mm                    1,0 mm</t>
  </si>
  <si>
    <t>Zahtevana je posebno povišana zračna tesnost II. razreda (na primer pri tlačni razliki ±400 pa znaša dovoljeno puščanje zraka 1,32*10-3 m3/sm2) po DIN 24194, 2. del (11.85) oziroma enako po normativu SIST prEN 1507 za tesnostni razred A.) Pri sami izvedbi se upoštevajo higienske zahteve za srednjo stopnjo čistosti prezračevalno-klimatskega sistema po smernicah VDI 6022, 1. del in/oziroma SIST ENV 12097, ki zahteva v točki C3.3 predvsem skladiščenje vseh elementov sistema med gradnjo na pred prahom zaščitenem, suhem in čistem mestu, brisanje do čistega vseh notranjih površin kanalov pred montažo, ščitenje navpičnih kanalskih vodov pred padajočo nesnago in delci, ter zapiranje odprtih koncev in delov kanalov po posamezni prekinitvi montažnih del. Skupna površina zračnih kanalov, skupaj z obešalnim in pritrdilnim materialom z lastnostmi po SIST prEN 12236</t>
  </si>
  <si>
    <t>Toplotna izolacija zračnih kanalov debeline 19 mm na zunanji strani objekta za odvod odpadnega zraka in dovod svežega zraka (prostor 0N-04 PREDPR. AKU B. 110 V DC), z naslednjimi karakteristikami:</t>
  </si>
  <si>
    <t>Dobava in montaža Armaflex XG elastomerne fleksibilne izolacije na osnovi sintetičnega kavčuka za izolacijo cevovodov, zračnih kanalov, rezervoarjev, ventilov, fitingov, prirobnic v hladilni in klimatski tehniki in procesni industriji za preprečevanje kondenzacije in energijske prihranke. EU požarna klasifikacija B-s3,d0; toplotna prevodnost λ pri 0°C je 0,036 W/m.K ( plošče debeline 6mm do 25mm in cevi debeline 6mm do 25mm; za ostale debeline cevi in plošč je  λ pri 0°C  0,038 W/m.K; koef. upora difuziji vodne pare je 10.000; za temp. območje od -50°C  do  +110°C; trakovi in plošče lepljeni na površino do maks. +85°C. Toplotne mostove potrebno zaščititi s cevnimi nosilci Armafix AF  oziroma Armafix X. Spoje (vzdožne, prečne, površino) potrebno lepiti z original Armaflex lepilom,  za čiščenje orodja, rok in razmaščevanje pa Armaflex Čistilo. CE certifikat v skladu z EN 14304.</t>
  </si>
  <si>
    <t>Kot je npr. Armacell Armaflex XG tip XG-19-99/E oz. proizvod enakih ali boljših karakteristik.</t>
  </si>
  <si>
    <t>m2</t>
  </si>
  <si>
    <t>Dobava in montaža dodatne toplotne izolacije prezračevalnih kanalov na zunanji strani objekta  za odvod odpadnega zraka in dovod svežega zraka (prostor 0N-04 PREDPR. AKU B. 110 V DC) za namestitev na že nameščeno izolacijo iz sintetičnega kavčuka Armaflex XG-19-99A/E. Uporablja se za izolacijo klima kanalov. Lamele so nalepljene na ojačano Alu folijo. Izolacija debeline 50 mm se dobavlja v roli širine 1,0 m in dolžine 5,0 m.</t>
  </si>
  <si>
    <t>kot je npr. KNAUF INSULATION Lamelna blazina LMF AluR enakih ali boljših karakteristik.</t>
  </si>
  <si>
    <t>Dobava in montaža zaščite vseh toplotno izoliranih prezračevalnih kanalov na zunanji strani objekta za odvod odpadnega zraka in dovod svežega zraka (prostor 0N-04 PREDPR. AKU B. 110 V DC) z Aluminjasto pločevino min. debeline 0,8 mm, v vodotesni izvedbi, komplet s tesnilnim in pritrdilnim materialom.</t>
  </si>
  <si>
    <t>Izdelava različnih utorov, odprtin in ostala gradbena dela v zvezi instalacijo prezračevanja.</t>
  </si>
  <si>
    <t>Merjenje, volumska nastavitev dovodnih in odvodnih elementov, količin zraka, nastavitev ventilatorjev  in meritev hrupa po pooblaščeni instituciji, vključno z izdajo poročila</t>
  </si>
  <si>
    <t>Nastavitev distribucijskih elementov in količin zraka skozi ventilatorje ter izdelava vseh preskusov in merilnih metod za predajo vgrajenih prezračevalno-klimatskih sistemov po zahtevah SIST EN 12599 (12.01) z izdelavo zapisnikov.</t>
  </si>
  <si>
    <t>Izdelava označb vgrajenih elementov ter navodil za varno obratovanje in vzdrževanje vseh vgrajenih naprav.</t>
  </si>
  <si>
    <t>SKUPAJ - 3. PREZRAČEVANJE:</t>
  </si>
  <si>
    <t>4.</t>
  </si>
  <si>
    <t>ZUNANJA VODOVODNA INSTALACIJA</t>
  </si>
  <si>
    <t>Za vse posamezne postavke navedene v popisu materiala se upoštevajo transportni, zavarovalni, manipulativni in ostali splošni stroški do gradbišča ter montaža.</t>
  </si>
  <si>
    <t>ZEMELJSKA DELA</t>
  </si>
  <si>
    <t>Zemeljska dela, potrebna za izvajanje zunanje vodovodne instalacije so podana v gradbenem delu DZR.</t>
  </si>
  <si>
    <t>MONTAŽNA DELA</t>
  </si>
  <si>
    <t>Priprava gradbišča, (deponija vodovodnih cevi in zavarovanje vodovodnega materiala).</t>
  </si>
  <si>
    <t>Prevoz in prenos vodovodnega materiala iz deponije do mesta vgradnje.</t>
  </si>
  <si>
    <t>Prenos spuščanje in polaganje cevi v pripravljen jarek, ter poravnavanje v vertikalni in horizontalni smeri</t>
  </si>
  <si>
    <t>Montaža vodovodnih cevi na položeno utrjeno peščeno posteljico debeline 10cm</t>
  </si>
  <si>
    <t>Prenos spuščanje in polaganje zunanjega vodovodnega termo jaška zunaj objekta velikosti VxŠxD 120x65x45 cm opremljen z LTŽ pokrovom in armature v pripravljen jarek ter poravnavanje v vertikalni in horizontalni smeri</t>
  </si>
  <si>
    <t>Montaža krogelnega zapornega ventila DN20 z izpustno pipco.</t>
  </si>
  <si>
    <t>Montaža fazonskih kosov v obstoječi zunanji vodomerni jašek, zunanji vodovodni termo jašek zunaj objekta ter priklop na interni vodovod.</t>
  </si>
  <si>
    <t>Dobava in montaža droga za montažo tablice za zunanji vodovod.</t>
  </si>
  <si>
    <t xml:space="preserve">Opozorilni trak s kovinskim vložkom položen 40 cm nad temenom cevi, z napisom POZOR VODOVOD za detekcijo trase. </t>
  </si>
  <si>
    <t>Dezinfekcija in spiranje položenega cevovoda za pitno vodo, z vodo, dezinfekcijsko sredstvo klor, skupaj z jemanjem vzorcev in poročilom</t>
  </si>
  <si>
    <t>VODOVODNI MATERIAL</t>
  </si>
  <si>
    <t>Dobava in transport vodovodnega materiala ter izvedba priklopa v obstoječem zunanjem vodomernem jašku, vključno z zaustavitvijo delovanja primarnega vodovoda, izdelava priklopa na primarrni vodovod, vključno s potrebnimi fazonskimi kosi, vključno ves pritrdilni, vijačni in tesnilni material.</t>
  </si>
  <si>
    <t>Opomba!</t>
  </si>
  <si>
    <t>Dela se izvajajo pod nadzorom upravitelja vodovoda.</t>
  </si>
  <si>
    <t>Predizolirana cev za vodovodno napeljavo napeljana v terenu za pitno hladno vodo / ena cev PE100 / 16bar / PEX pena; zaščitna rebrasta PE-HD zunanja cev kot je npr.:</t>
  </si>
  <si>
    <t>Uponor Ecoflex Supra 32x2,9/68</t>
  </si>
  <si>
    <t>Uponor Ecoflex zaključna kapa Single 25 + 32 + 40 / 68</t>
  </si>
  <si>
    <t>Uponor Ecoflex Supra plastična spojka 32 x 2,9 - 1"</t>
  </si>
  <si>
    <t>Prehodni kos z notranjim navojem Uponor S -press spojka 25 - Rp1" FT</t>
  </si>
  <si>
    <t>Prehodni kos z zunanjim navojem Uponor S -press spojka 32- R1" MT</t>
  </si>
  <si>
    <t>Krogelni zaporni ventil z izpustno pipco navojne izvodbe, vključno z tesnilnim materialom.</t>
  </si>
  <si>
    <t>DN20</t>
  </si>
  <si>
    <t>Zunanji vodovodni termo jašek zunaj objekta velikosti VxŠxD 120x65x45 cm opremljen z LTŽ pokrovom, namenjen vgradnji krogelnega zapornega ventila z izpustno pipco. Konstrukcija varuje zaporni ventil proti mrazu v zimskih pogojih tudi takrat, ko ni porabe vode. Jašek je brez dna, kar omogoča prehod toplote iz spodnjega sloja zemlje direktno pod termoizolacijski pokrov, kjer se akumulira in preprečuje zamrznitev zapornega ventila ter priključne instalacije.</t>
  </si>
  <si>
    <t>Zunanji vodovodni termo jašek 3/4" LTŽ. h=1200mm</t>
  </si>
  <si>
    <t>SKUPAJ - 4. ZUNANJA VODOVODNA INSTALACIJA:</t>
  </si>
  <si>
    <t>5.</t>
  </si>
  <si>
    <t>INTERNA VODOVODNA INSTALACIJA</t>
  </si>
  <si>
    <t xml:space="preserve">Dobava in montaža umivalnika sestoječ iz: </t>
  </si>
  <si>
    <t>zidni umivalnik iz bele sanitarne keramike srednje klase, z medeninastim pokromanim odtočnim ventilom Ø32 mm  z zidno rozeto s čepom na verižici, stenska enoročna mešalna baterija za priklop na pretočni električni bojler (3 cevke), vključno s podometnim ventilom in zidno rozeto; kompletno z vsem vezalnim materialom, konzolami, podložkami, pritrdilnim in tesnilnim materialom.</t>
  </si>
  <si>
    <t>velikosti 600x500 mm</t>
  </si>
  <si>
    <t>Dobava in montaža stranišča sestoječega se iz:</t>
  </si>
  <si>
    <t>Konzolna WC školjka iz bele sanitarne keramike srednje klase z stenskim iztokom, lesene, plastificirane sedežne deske s pokrovom, vključno s ponikljanimi ležaji in vijaki ter gumijasto manšeto in odbijači, montažnim elementom za stenski WC s PO splakovalnikom za zidane stene, s tipko za dvokoličinsko splakovanje, vključno z odsesovalno in odtočno cevjo iz plastične mase, kotnim regulirnim ventilom DN 15, vključno z zidno rozeto in pokromano fleksibilno cevjo Ø10 mm, dolžine cca. 40 cm, držala za toaletni papir, vključno z kompletnim tesnilnim, montažnim in pritrdilnim materialom</t>
  </si>
  <si>
    <t>Dobava in montaža talnega horizontalnega pretočnega sifona DN50 (pritočna cev Ø50 mm in odtočna cev Ø50), nastavljiva višina sifona od 86 - 120 mm, močna rešetka 105 × 105 mm za vgradnjo v tlak iz nerjavne kovine, ohišje iz materiala ABS, vodoravni odtok, vodna zapora sifona in pretok vode 50,5 l/min.</t>
  </si>
  <si>
    <t>Dobava in montaža ogledalo iz valjanega stekla s fasetiranimi robovi, s pokromanim okovjem in vijaki za pritrditev.</t>
  </si>
  <si>
    <t>~ 600 x 400 mm</t>
  </si>
  <si>
    <t>Dobava in montaža poličke etažere iz valjanega stekla s fasetiranimi robovi, vključno z montažnim in pritdilnim materialom.</t>
  </si>
  <si>
    <t>~ 600 x 135 mm</t>
  </si>
  <si>
    <t>Dobava in montaža netlačnega električnega grelnika sanitarne vode, za vertikalno pritrditev na steno vključno z električno vezavo, pritrdilnim, tesnilnim in elektro vezalnim materialom. Moč el. grelca P= 2kW.</t>
  </si>
  <si>
    <t>V=5 litrov - podumivalniška izvedba</t>
  </si>
  <si>
    <t>Dobava in montaža difuzijsko tesnih večplastnih cevi, predizolirane s toplotno izolacijo debeline 9 mm (za hladno vodo), Sestoji iz večplastne cevi in izolacijskega sloja. Okroglo ekstruditrana cevna izolacija izdelana iz polietilenske pene z zaprto celično strukturo. Debelina izolacije 9 mm, stopnja toplotne prevodnosti 040, s čvrsto, brezšivno zunanjo folijo v modri barvi. Difuzijsko tesna večplastna cev (sestavljena iz: PE-RT - vezni sloj - vzdolžno prekrivno varjen aluminij - vezni sloj - PE-RT). Normalno vnetljivo, klasifikacija materiala B2 skladno s standardom DIN4102. Maksimalna temperatura: 95°C, maksimalni trajni obratovalni tlak: 10 barov pri trajni obratovalni temperaturi 70°C. Vse cevi so higiensko neoporečne. Vključno z vsemi fazonskimi kosi oziroma potrebnimi PF kosi (T kos – enakokraki, reducirnimi kosi, kolena 90°, kolena 45°... itd.), z vsem pritrdilnim materialom.</t>
  </si>
  <si>
    <t>~ Ø20x2,25</t>
  </si>
  <si>
    <t>~ Ø25x2,5</t>
  </si>
  <si>
    <t>Dobava in montaža medeninastega podometnega ventila z notranjim navojem poniklano kapo in rozeto, vključno s tesnilnim in pritrdilnim materialom.</t>
  </si>
  <si>
    <t>DN15</t>
  </si>
  <si>
    <t>Dobava in montaža cevovodov za odpadno vodo iz PP cevi, z natičnimi objemkami, DIN 19560, EN 1451-1, tesnjeno s tesnilnim obročkom, polaganje v poslopjih, vključno s fazonskimi kosi (kolena, odcepi, čistilni kos, ..) ter pritrditev cevi.</t>
  </si>
  <si>
    <t>~ Ø50</t>
  </si>
  <si>
    <t>~ Ø110</t>
  </si>
  <si>
    <t>Dobava in montaža oddušne strešne kape (strešnik za oddušnik dobavi in vgradi krovec) namesti se samo oddušna cev v namenski strešnik z dimenzijami</t>
  </si>
  <si>
    <t>Dobava in montaža stenskega čistilnega kanalizacijskega kosa, skupaj s pokromanimi vratci na jezično zaporo dimenzije 30x30 cm.</t>
  </si>
  <si>
    <t>Profilno železo za izdelavo podpor, konzol in obešal, vse antikorozijsko zaščiteno, vključno vijaki in matice.</t>
  </si>
  <si>
    <t>Priključitev odvoda kondenza na fekalno kanalizacijo, vključno s sifoniziranjem v steni, prebojem ter vsem pritrdilnim in tesnilnim materialom.</t>
  </si>
  <si>
    <t>Priključitev odvoda kondenza na najbližjo vertikalo meteorne kanalizacije, vključno z vsem pritrdilnim in tesnilnim materialom.</t>
  </si>
  <si>
    <t>Preizkus tesnosti kanlizacije.</t>
  </si>
  <si>
    <t>Zaščitno barvanje vseh nezaščitenih delov sistema (obešala, nosilni material) po predhodnem čiščenju in grundiranju.</t>
  </si>
  <si>
    <r>
      <t>m</t>
    </r>
    <r>
      <rPr>
        <sz val="8"/>
        <rFont val="Calibri"/>
        <family val="2"/>
        <charset val="238"/>
      </rPr>
      <t>²</t>
    </r>
  </si>
  <si>
    <t>Poskusno obratovanje in regulacija sistema.</t>
  </si>
  <si>
    <t>Čiščenje cevne instalacije hladne vode, izvedba klornega šoka oziroma dezinfekcije instalacije, izdaja potrdila s strani pooblaščene institucije.</t>
  </si>
  <si>
    <t>Bakteriološki pregled instalacije tople in hladne vode, izdaja potrdila s strani pooblaščene institucije.</t>
  </si>
  <si>
    <t>Pripravljalna  dela, zarisovanje, tlačna preizkušnja regulacija armature, zaključna dela.</t>
  </si>
  <si>
    <t>SKUPAJ - 5. INTERNA VODOVODNA INSTALACIJA:</t>
  </si>
  <si>
    <t>6.</t>
  </si>
  <si>
    <t>SPLOŠNO</t>
  </si>
  <si>
    <t xml:space="preserve">Dobava in montaža gasilnih aparatov, na lokacije predvidene glede na zahteve požarne študije, kompletno s pritrdilnim materialom . </t>
  </si>
  <si>
    <t>Ročni gasilski aparat na CO2, 5kg, kompletno z nosilcem za namestitev na steno ter opozorilno nalepko “GASILNIK”.</t>
  </si>
  <si>
    <t>Tesnenje vseh odprtin prebojev negorljivih cevi z izolacijo požarne odpornosti do 120 minut.</t>
  </si>
  <si>
    <t>Standardna omarica za prvo pomoč.</t>
  </si>
  <si>
    <t>Izdelava načrta izvedenih del (PID) v 3 izvodih, pri čemer kot osnova za izdelavo služijo vrisane in potrjene spremembe med gradnjo s strani odgovornega nadzornika. Načrtu je potrebno priložiti projekt za obratovanje in vzdrževanje (kratka navodila).</t>
  </si>
  <si>
    <t>SKUPAJ - 6. SPLOŠNO:</t>
  </si>
  <si>
    <t>GRADBENA DELA</t>
  </si>
  <si>
    <t xml:space="preserve">1 </t>
  </si>
  <si>
    <t xml:space="preserve">2 </t>
  </si>
  <si>
    <t xml:space="preserve">3 </t>
  </si>
  <si>
    <t xml:space="preserve">4 </t>
  </si>
  <si>
    <t xml:space="preserve">5 </t>
  </si>
  <si>
    <t xml:space="preserve">6 </t>
  </si>
  <si>
    <t xml:space="preserve">7 </t>
  </si>
  <si>
    <t xml:space="preserve">8 </t>
  </si>
  <si>
    <t>OBRTNIŠKA DELA</t>
  </si>
  <si>
    <t>GRADBENO OBRTNIŠKA DELA SKUPAJ :</t>
  </si>
  <si>
    <t xml:space="preserve"> SKUPAJ</t>
  </si>
  <si>
    <t>Splošno</t>
  </si>
  <si>
    <t xml:space="preserve">1.1 </t>
  </si>
  <si>
    <t>Zakoličba vključno z izdelavo zakoličbenega zapisnika in vsemi potrebnimi profili za izvedbo del, zakoličba za objekt, zunanjo ureditev  in vse komunalne vode, ter komunalne priključke ter izdelava geodetskega posnetka ob koncu gradnje.</t>
  </si>
  <si>
    <t xml:space="preserve">1.2 </t>
  </si>
  <si>
    <t>Ureditev gradbišča, tabla, opozorila, stolpni žerjav, zabojnik za operativne sestanke (ogrevan in klimatiziran) z mizo in stoli za 10 udeležencev,... …... vse v skladu z varnostnim načrtom in v dogovoru z investitorjem.  Za ves čas gradnje.</t>
  </si>
  <si>
    <t xml:space="preserve">1.3 </t>
  </si>
  <si>
    <t>Montaža in demontaža gradbiščne ograje po končanih gradbenih delih. Ograja je izdelana iz PVC mrež montirane na lesen okvir, višine 2.00 m, kateri je pritrjen na lesene količke, vbetonirane v pusti beton. (najem)</t>
  </si>
  <si>
    <t>m1</t>
  </si>
  <si>
    <t>1.4</t>
  </si>
  <si>
    <t>Izdelava, postavitev in odstranitev gradbiščnih vrat.</t>
  </si>
  <si>
    <t>1.5</t>
  </si>
  <si>
    <t>Montaža in demontaža zaščitne ograje z označevalno vrvico, za označevanje prehodov skozi oz. do gradbišča po varnostnem načrtu.</t>
  </si>
  <si>
    <t>1.6</t>
  </si>
  <si>
    <t>Odstranitev vseh elementov iz zgornjih postavk, ki se nahjaajo na gradbišču, po končanih delih.</t>
  </si>
  <si>
    <t>SKUPAJ -1. PRIPRAVLJALNA DELA</t>
  </si>
  <si>
    <t>RUŠITVENA DELA</t>
  </si>
  <si>
    <t>I</t>
  </si>
  <si>
    <t xml:space="preserve">V ceni vseh postavk zajeti vsa pomožna dela, vsa zavarovanja rušitev, ves osnovni in pomožni material ter vse prenose in odvoze na stalno deponijo s plačilom taks. Vse rušitve je izvajati po navodilu statika. </t>
  </si>
  <si>
    <t>II</t>
  </si>
  <si>
    <t>Pri odvozu iz gradbišča upoštevati tudi plačilo vseh komunalnih taks in drugih stroškov z deponiranjem.</t>
  </si>
  <si>
    <t>III</t>
  </si>
  <si>
    <t>Rušitev nevarnih gradbenih odpadkov je izvajati z ustreznimi zaščitnimi sredstvi. V skladu z navodili koordinatorja za varstvo pri delu.</t>
  </si>
  <si>
    <t>IV</t>
  </si>
  <si>
    <t>Odstranitev elementov elektro instalacij zajete v popisih elektro instalacij.</t>
  </si>
  <si>
    <t>V</t>
  </si>
  <si>
    <t>V ceni postavk je potrebno zajeti vse potrebne delovne odre, podpiranja, zaščite,...v skladu s projekti in pravili stroke.</t>
  </si>
  <si>
    <t>2.1</t>
  </si>
  <si>
    <t>Odstranitev tlakov</t>
  </si>
  <si>
    <t>a</t>
  </si>
  <si>
    <t>Odstranitev tlaka HKO11, v prostoru 0N-01, 0N-02, 0N-04</t>
  </si>
  <si>
    <t>odstrani se keramična obloga skupaj z malto v katero je položena</t>
  </si>
  <si>
    <t>b</t>
  </si>
  <si>
    <t>Odstranitev tlaka HKO21, v prostoru 1N-01, 1N-04, 1N-05</t>
  </si>
  <si>
    <t>c</t>
  </si>
  <si>
    <t xml:space="preserve">Odstranitev tlaka HKO22, v prostoru 1N-08, </t>
  </si>
  <si>
    <t>odstrani se PVC pod položen na izravnalni beton. Izravnalni beton se po odstranitvi PVC pregleda in odstranijo morebitni krhki deli</t>
  </si>
  <si>
    <t>d</t>
  </si>
  <si>
    <t>Odstranitev dvojnega poda HK023, v prostoru 1N-06</t>
  </si>
  <si>
    <t>e</t>
  </si>
  <si>
    <t>Odstranitev kamnite obloge stopnišča, debelina kamna do 3 cm</t>
  </si>
  <si>
    <t>2.2</t>
  </si>
  <si>
    <t>Odstranitev obstoječega jaška KJ3, vključno z izrezom dela talne konstrukcije v notranjosti stavbe in dela stene nad jaškom, po projektu</t>
  </si>
  <si>
    <t>Jašek KJ3</t>
  </si>
  <si>
    <t>Talna konstrukcija v notranjosti objekta</t>
  </si>
  <si>
    <t>Stena nad jaškom v sestavi AB stena/20 cm, kamena volna/5 cm, opečna stena/ 12 cm</t>
  </si>
  <si>
    <t>Odstranitev betona brez, da se odstrani armatura v višini 20 cm nad izrezom</t>
  </si>
  <si>
    <t>2.3</t>
  </si>
  <si>
    <t>Preboj v steni za nov vhod v stavbo</t>
  </si>
  <si>
    <t>Preboj v AB steni debeline 20 cm</t>
  </si>
  <si>
    <t>Odstranitev opečne stene, d=12 cm</t>
  </si>
  <si>
    <t>Odstranitev opečne stene, d=20 cm</t>
  </si>
  <si>
    <t>Odstranitev kamene volne, d= 5 cm</t>
  </si>
  <si>
    <t>2.4</t>
  </si>
  <si>
    <t>Preboj v medetažni plošči med pritličjem in nadstropjem</t>
  </si>
  <si>
    <t>Podpiranje plošče po navodilih statika, pred začetkom del</t>
  </si>
  <si>
    <t>Odstranitev betona namestu novega nosilca pod ploščo, brez, da se odstrani armatura v širini 25 cm</t>
  </si>
  <si>
    <t>Izrez plošče debeline 18 cm, za odprtino dimenzij 11,24 x 0,50 m</t>
  </si>
  <si>
    <t xml:space="preserve">Rušitve opečnih sten v 1. nadstropju </t>
  </si>
  <si>
    <t>opečna stena v garderobi, debeline 12 cm</t>
  </si>
  <si>
    <t>opečna obloga na hodniku, d=12 cm</t>
  </si>
  <si>
    <t>preboj v opečni steni med garderobo in hodnikom, stena debeline 20 cm</t>
  </si>
  <si>
    <t>2.5</t>
  </si>
  <si>
    <t>Preboji v AB steni debeline 20 cm v nadstropju</t>
  </si>
  <si>
    <t>Preboj med 1N-01 in 1N-08</t>
  </si>
  <si>
    <t>preboj med 1N-01 in 1N-09</t>
  </si>
  <si>
    <t>2.6</t>
  </si>
  <si>
    <t>Odstranitev sanitarne keramike in pip v prostorih 0N-04, 1N-04 in 1N-05</t>
  </si>
  <si>
    <t>umivalnik s pipo, ogledalom, milniki in drugo drobno opremo</t>
  </si>
  <si>
    <t>WC s kotličkom</t>
  </si>
  <si>
    <t>Tuš s pipo</t>
  </si>
  <si>
    <t>2.7</t>
  </si>
  <si>
    <t>Odstranitev stenskih  keramičnih oblog  v prostorih 0N-04, 1N-04 in 1N-05</t>
  </si>
  <si>
    <t>keramične obloge</t>
  </si>
  <si>
    <t>2.8</t>
  </si>
  <si>
    <t>Odstranitev pohištva v prostoru 1N-06</t>
  </si>
  <si>
    <t>pohištvo</t>
  </si>
  <si>
    <t>2.9</t>
  </si>
  <si>
    <t>Odstranitev stopniščne ograje in shranitev za prenovo</t>
  </si>
  <si>
    <t>ograja</t>
  </si>
  <si>
    <t>2.10</t>
  </si>
  <si>
    <t>odstranitev notranjih vrat različnih dimenzij, mere preveriti na licu mesta</t>
  </si>
  <si>
    <t>notranja vrata</t>
  </si>
  <si>
    <t>2.11</t>
  </si>
  <si>
    <t>Odstranitev zasteklenih fasadnih elementov, skupaj z notranjo in zunanjo polico. Mere preveriti na licu mesta</t>
  </si>
  <si>
    <t>vrata VF1, dim 1,77 x 2,7m</t>
  </si>
  <si>
    <t>vrata VF4, dim. 0, 9x 2,7 m</t>
  </si>
  <si>
    <t>okno O2, dim. 3,2 x 1,4 m</t>
  </si>
  <si>
    <t>okno O3, dim. 4,5 x 1,4 m</t>
  </si>
  <si>
    <t>okno O6, dim. 1 x 1,4 m</t>
  </si>
  <si>
    <t>2.12</t>
  </si>
  <si>
    <t>Odstranitev kovinskih vrat na fasadi, skupaj z zunanjo polico. Mere preveriti na licu mesta.</t>
  </si>
  <si>
    <t>vrata VF2, dim. 2,1 x 2,45 m</t>
  </si>
  <si>
    <t>vrata VF5, dim. 2,2 x 2,5 m</t>
  </si>
  <si>
    <t>vrata VF6, dim. 2,2 x 3,8 m</t>
  </si>
  <si>
    <t>vrata VF3, dim. 2,0 x 2,0 m</t>
  </si>
  <si>
    <t>2.13</t>
  </si>
  <si>
    <t>Odstranitev kovinske lestve na streho na severni fasadi in shranitev za prenovo</t>
  </si>
  <si>
    <t>lestev</t>
  </si>
  <si>
    <t>2.14</t>
  </si>
  <si>
    <t>Odstranitev senčil na južni fasadi na oknih O2</t>
  </si>
  <si>
    <t>senčila dim. 3,2 x 1,4 m</t>
  </si>
  <si>
    <t>2.15</t>
  </si>
  <si>
    <t>Odstranitev alu obrob na obstoječi strehi, na mestih, kjer se izvaja nova fasada in prizida stavba.</t>
  </si>
  <si>
    <t>alu obrobe</t>
  </si>
  <si>
    <t>2.16</t>
  </si>
  <si>
    <t>Odstranitev rešetk na fasadi, ki je predmet prenove in shranitev za ponovno vgradnjo ( po navodilih projektanta strojnih instalacij)</t>
  </si>
  <si>
    <t>rešetke</t>
  </si>
  <si>
    <t>2.17</t>
  </si>
  <si>
    <t>Odstranitev zunanjih enot klima naprav in shranitev za ponovno vgradnjo ( po navodilih projektanta strojnih instalacij</t>
  </si>
  <si>
    <t>zunanje enote ( količina ocenjena)</t>
  </si>
  <si>
    <t>2.18</t>
  </si>
  <si>
    <t>Odstranitev vseh ostalih elementov in shranitev za ponovno vgradnjo po navodilih vodje projekta</t>
  </si>
  <si>
    <t>elementi na fasadi ( količina ocenjena)</t>
  </si>
  <si>
    <t>elementi v stavbi</t>
  </si>
  <si>
    <t>2.19</t>
  </si>
  <si>
    <t>Odstranitev obstoječe triprekatne betonske greznice, dimenzij cca. 3,0 x 1,5 m, globine 1,5 m, debeline sten 20 cm.</t>
  </si>
  <si>
    <t>Organizacija praznjenja greznica pri pristojni instituciji</t>
  </si>
  <si>
    <t>Odstranitev greznice</t>
  </si>
  <si>
    <t>2.20</t>
  </si>
  <si>
    <t xml:space="preserve">Odstranitev nadstreška, vključno s kovinsko konstrukcijo nad vhodom </t>
  </si>
  <si>
    <t>2.21</t>
  </si>
  <si>
    <t>Odstranitev nadstreška na južni fasadi in shranitev za sanacijo in ponovno vgradnjo</t>
  </si>
  <si>
    <t>2.22</t>
  </si>
  <si>
    <t xml:space="preserve">Odstranitev alu oblog vertikalnih vodov v hodniku pritličja in v AKU predprostoru </t>
  </si>
  <si>
    <t>2.23</t>
  </si>
  <si>
    <t>Odstranitev obstoječega asfalta na platoju in servisni cesti do transformatorjev, v debelini 10 cm, kjer se bodo izvajala gradbena dela in prekopi, vključno z nakladanjem vseh ruševin na transportno sredstvo in odvozom v stalno deponijo, oddaljeno do 15 km. Za odstranitev se uporablja bager in ročna pnevmatska kladiva. V ceni morajo biti zajeti stroški deponije in ostale takse. Izdelava evidenčnega lista o odpadnem materialu</t>
  </si>
  <si>
    <t>2.24</t>
  </si>
  <si>
    <t>Rušenje in odstranitev obstoječih betonskih robnikov z obstoječim temeljem na mestu, kjer se bodo izvajala gradbena dela in prekopi, vključno z nakladanjem vseh ruševin na transportno sredstvo in odvozom v stalno deponijo, oddaljeno do 15 km. V ceni morajo biti zajeti stroški deponije in ostale takse. Izdelava evidenčnega lista o odpadnem materialu</t>
  </si>
  <si>
    <t>SKUPAJ -2. RUŠITVENA DELA</t>
  </si>
  <si>
    <t xml:space="preserve">3.1 </t>
  </si>
  <si>
    <t>Široki strojni izkop v terenu III-IV kategorije za temeljenje stavbe v  globini do 1m z odlaganjem na gradbiščni deponiji. Naklon stranic 1:1,5</t>
  </si>
  <si>
    <t>m3</t>
  </si>
  <si>
    <t>3.2</t>
  </si>
  <si>
    <t>Odkop po obodu stavbe za izvedbo hidroizolacije na mestu nove fasade v globini 60 cm. Širina izkopa cca 60 cm.</t>
  </si>
  <si>
    <t>3.5</t>
  </si>
  <si>
    <t>Planiranje in utrjevanje izkopa do predpisane trdnosti, s strani geomehanika</t>
  </si>
  <si>
    <t xml:space="preserve"> za stavbo</t>
  </si>
  <si>
    <t xml:space="preserve"> pod temelji Petersenove dušilke</t>
  </si>
  <si>
    <t>3.7</t>
  </si>
  <si>
    <t>Dobava, vgradnja in utrjevanje gramoza med temelji in pod talno ploščo, z utrjevanjem do predpisane trdnosti po navodilih geomehanika.</t>
  </si>
  <si>
    <t>v debelini do 100cm</t>
  </si>
  <si>
    <t>3.8</t>
  </si>
  <si>
    <t>Nalaganje in odvoz izkopanega materiala iz gradbiščne deponije na stalno deponijo s plačilom vseh taks.</t>
  </si>
  <si>
    <t>3.9</t>
  </si>
  <si>
    <t>Geomehanski nadzor, ki ga opravi pooblaščeni Geomehanik. geomehanik  opravi tudi meritve  zbitosti tal. Podano predvideno št. Obiskov geomehanika</t>
  </si>
  <si>
    <t>obisk</t>
  </si>
  <si>
    <t>Zunanja vodovodna instalacija</t>
  </si>
  <si>
    <t>3.10</t>
  </si>
  <si>
    <t>Zakoličba osi cevovoda z zavarovanjem osi, oznako horizontalnih in vertikalnih lomov, oznako vozlišč, odcepov in zakoličba mesta prevezave na obstoječi vodovod ter vris v kataster in izdelava geodetskega posnetka. Obračun po dejanskih stroških</t>
  </si>
  <si>
    <t>3.11</t>
  </si>
  <si>
    <t>Priprava gradbišča, odstranitev eventuelnih ovir, ureditev delovnega platoja. Po končanih delih se gradbišče pospravi</t>
  </si>
  <si>
    <t>3.12</t>
  </si>
  <si>
    <t>Zakoličba obstoječih komunalnih vodov s strani predstavnikov naslovljenih komunalnih organizacij, na območju urejanja (vodovod, kanalizacija meteorna, kanalizacija fekalna, 20 kV vodov in TK vod).</t>
  </si>
  <si>
    <t>3.13</t>
  </si>
  <si>
    <t>Zakoličba predvidenih komunalnih vodov s strani predstavnikov naslovljenih komunalnih organizacij, na območju urejanja (vodovod, kanalizacija meteorna, kanalizacija fekalna, 20 kV vodov in TK vod).</t>
  </si>
  <si>
    <t>3.14</t>
  </si>
  <si>
    <t>Strojni in delno ročni izkop jarka globine min 1,35 m z nakladanjem na kamion, odvozom in odlaganjem izkopanega materiala na začasno gradbiščno deponijo. Brežine se izvajajo v naklonu 45 stopinj, širina dna izkopa je 70cm</t>
  </si>
  <si>
    <t>a. 90 % strojnega izkopa v terenu III-IV kategorije</t>
  </si>
  <si>
    <t>b. 10 % ročnega izkopa v terenu III-IV kategorije</t>
  </si>
  <si>
    <t>3.15</t>
  </si>
  <si>
    <t>Črpanje vode iz vodovodnega jarka v času gradnje.</t>
  </si>
  <si>
    <t>3.16</t>
  </si>
  <si>
    <t>Ročno planiranje jarka s točnostjo do 3cm v projektiranem padcu.</t>
  </si>
  <si>
    <t>3.17</t>
  </si>
  <si>
    <t>Dobava 2x sejanega peska in izdelave peščene posteljice deb. 10 cm z utrjevanjem do 95% zbitosti. Posteljica mora biti enakomerno utrjena po celi dolžini:</t>
  </si>
  <si>
    <t>3.18</t>
  </si>
  <si>
    <t>Dobava 2x sejanega peska in izdelava nasipa nad in okoli položene cevi v deb. 30 cm nad temenom cevi. Obsip je potrebno izvesti v slojih po 20 cm istočasno na obeh straneh cevi. Pri tem je potrebno paziti, da se cev pri obsipavanju ne premakne iz ležišča. obsip in nasip je potrebno utrditi do 95% zbitosti.</t>
  </si>
  <si>
    <t>3.19</t>
  </si>
  <si>
    <t>Odvoz odvečnega izkopanega materiala III. kategorije na deponijo izvajalca.</t>
  </si>
  <si>
    <t>3.20</t>
  </si>
  <si>
    <t>Zasipavanje jarka z izkopanim materialom deponiranim ob robu izkopa s komprimiranjem v slojih po 15 cm. Iz izkopanega materiala je potrebno odstraniti vse kamenje večje od fi 15 cm. Obsip je potrebno izvesti do zbitosti 95%. (Celotni izkop je 76,0 m3 kjer se upošteva odbitek peščene posteljice (2,66 m3) in odbitek obsipa cevi (15,2 m3))</t>
  </si>
  <si>
    <t>3.21</t>
  </si>
  <si>
    <t>Čiščenje terena po končanem delu.</t>
  </si>
  <si>
    <t>Kabelska kanalizacija in zunanje AB konstrukcije</t>
  </si>
  <si>
    <t>3.22</t>
  </si>
  <si>
    <t>Strojni in delno ročni izkop jarka v terenu III-IV kategorije, globine min 1,35 m z nakladanjem na kamion, odvozom in odlaganjem izkopanega materiala na začasno gradbiščno deponijo. Brežine se izvajajo v naklonu 60 stopinj, širina dna izkopa je 60cm - za polaganje kabelskih cevi</t>
  </si>
  <si>
    <t>3.23</t>
  </si>
  <si>
    <t>Strojni in delno ročni izkop v terenu III-IV kategorije, za kabelske jaške KJ5, KJ6 in KJ7, globine min 1,50 m z nakladanjem na kamion, odvozom in odlaganjem izkopanega materiala na začasno gradbiščno deponijo. Brežine se izvajajo v naklonu 45 stopinj.</t>
  </si>
  <si>
    <t>3.24</t>
  </si>
  <si>
    <t>Strojni in delno ročni izkop v terenu III-IV kategorije, za temelj Petersenove dušilke, globine min 1,30 m z nakladanjem na kamion, odvozom in odlaganjem izkopanega materiala na začasno gradbiščno deponijo. Brežine se izvajajo v naklonu 45 stopinj.</t>
  </si>
  <si>
    <t>3.25</t>
  </si>
  <si>
    <t>Strojni in delno ročni izkop v terenu III-IV kategorije, za točkovne temelje konstrukcije upora, globine do 1,00 m z nakladanjem na kamion, odvozom in odlaganjem izkopanega materiala na začasno gradbiščno deponijo.</t>
  </si>
  <si>
    <t>3.26</t>
  </si>
  <si>
    <t>Strojni in delno ročni izkop v terenu III-IV kategorije, za vgradnjo tipske greznice V=6m3, globine do 2,50 m z nakladanjem na kamion, odvozom in odlaganjem izkopanega materiala na začasno gradbiščno deponijo. Brežine se izvajajo v naklonu 45 stopinj.</t>
  </si>
  <si>
    <t>3.27</t>
  </si>
  <si>
    <t>Ročno planiranje izkopov za kabelsko kanalizacijo, kabelskih jaškov, temelja Petersenove dušilke, točkovnih temeljev upora, tipske greznice, s točnostjo do 3cm.</t>
  </si>
  <si>
    <t>3.28</t>
  </si>
  <si>
    <t>Zasipavanje kabelskega jarka, AB elementov in tipske greznice, z izkopanim materialom, deponiranim ob robu izkopa, s komprimiranjem v slojih po 15 cm. Iz izkopanega materiala je potrebno odstraniti vse kamenje večje od fi 15 cm. Obsip je potrebno izvesti do zbitosti 95%.</t>
  </si>
  <si>
    <t>3.29</t>
  </si>
  <si>
    <t>SKUPAJ -3. ZEMELJSKA DELA</t>
  </si>
  <si>
    <t>ARMIRANOBETONSKA DELA</t>
  </si>
  <si>
    <t>4.1.</t>
  </si>
  <si>
    <t xml:space="preserve">Vgrajevanje betona </t>
  </si>
  <si>
    <t>OP.: Kjer je na podložni beton izvedena hidroizolacija, je potrebno podložni beton fino zagladiti, kar je zajeti tudi v ceni.</t>
  </si>
  <si>
    <t>Nearmiran podložni beton  v debeline 10 cm, C12/15, X0.</t>
  </si>
  <si>
    <t>pod temelji</t>
  </si>
  <si>
    <t>pod ploščami na terenu</t>
  </si>
  <si>
    <t xml:space="preserve">pod tehnološkimi konstrukcijami </t>
  </si>
  <si>
    <t>4.2.</t>
  </si>
  <si>
    <t>Dobava in vgradnja betona C25/30</t>
  </si>
  <si>
    <t>V ceni posameznih postavk je potrebno  poleg dobave in vgradnje betona, zajeti tudi vse potrebne dodatke po  navodilih načrta gradbenih konstrukcij, upoštevati je potrebno tudi faznost, zahtevnost  vgrajevanja,  količine betona posameznih faz.</t>
  </si>
  <si>
    <t>4.2.1.</t>
  </si>
  <si>
    <t>temeljne konstrukcije</t>
  </si>
  <si>
    <t>Plošča na terenu deb 20cm,preseka  0,20-0,30 m3/m2/m1,- nevidna konstrukcija</t>
  </si>
  <si>
    <t>Pasovni temelji,preseka nad 0,30 m3/m2/m1,- nevidna konstrukcija</t>
  </si>
  <si>
    <t>Nastavki temeljev – stene  deb. 25cm,  preseka  0,20-0,30 m3/m2/m1,- nevidna konstrukcija</t>
  </si>
  <si>
    <t>Točkovni temelj pred TR</t>
  </si>
  <si>
    <t>točkovni temelj za upor</t>
  </si>
  <si>
    <t>f</t>
  </si>
  <si>
    <t>temelji petersonove dušilke</t>
  </si>
  <si>
    <t>4.2.2</t>
  </si>
  <si>
    <t>Stene</t>
  </si>
  <si>
    <t xml:space="preserve">Obodne stene deb. 25cm, preseka  0,20-0,30 m3/m2/m1,- obdelana konstrukcija </t>
  </si>
  <si>
    <t xml:space="preserve">Notranja konstrukcija deb. 25cm  preseka  0,20-0,30 m3/m2/m1,- obdelana konstrukcija </t>
  </si>
  <si>
    <t>4.2.3</t>
  </si>
  <si>
    <t>Plošče</t>
  </si>
  <si>
    <t xml:space="preserve">Plošča nad pritličjem deb. 20cm,  - obdelana konstrukcija </t>
  </si>
  <si>
    <t xml:space="preserve">Plošča nad nadstropjem  deb. 20cm,  - obdelana konstrukcija </t>
  </si>
  <si>
    <t>4.3</t>
  </si>
  <si>
    <t>Betoniranje preklad nad preboji v AB obstoječi konstrukciji, presek 20x20 cm.</t>
  </si>
  <si>
    <t>4.4</t>
  </si>
  <si>
    <t>Betoniranje stebrov in nosilca v obstoječi stavbi, prostor 0N-09 (temelji zajeti v zgornji postavki temeljev). Vgraditi beton z ustreznimi dodatki, ki ne potrebuje vibriranja</t>
  </si>
  <si>
    <t>stebri, nosilec in zalivanje poprej odstranjenega betona v obstoječi plošči s samorazlivnim betonom C25/30</t>
  </si>
  <si>
    <t>4.5</t>
  </si>
  <si>
    <t>Razna nepredvidena betoniranja, obbetoniranja, beton C25/30</t>
  </si>
  <si>
    <t>Navedena količina je ocenjena!</t>
  </si>
  <si>
    <t>4.6</t>
  </si>
  <si>
    <t>Dobava, ravnanje, čiščenje, sekanje polaganje in vezanje armature rebraste, kvalitete S 500 B</t>
  </si>
  <si>
    <t xml:space="preserve">RA </t>
  </si>
  <si>
    <t>Dobava, obdelava, polaganje in vezanje armaturnih mrež , kvalitete S 500 B</t>
  </si>
  <si>
    <t>armatura zunanjih konstrukcij (temelj Petersenove dušilke, točkovni temelji)</t>
  </si>
  <si>
    <t>4.7.</t>
  </si>
  <si>
    <t>Dobava in vgradnja betona C12/15 - obbetoniranje</t>
  </si>
  <si>
    <t xml:space="preserve">Vgradnja betona za obbetoniranje kabelskih cevi </t>
  </si>
  <si>
    <t>4.8.</t>
  </si>
  <si>
    <t>Dobava in vgradnja betona C25/30 - zaprtje odprtin</t>
  </si>
  <si>
    <t>Vgradnja betona za zaprtje obstoječih lukenj za 20 kV celice v obstoječem 20 kV prostoru. Upoštevati uvrtavanje lukenj za zalivanje z betonom v obstoječo ploščo in vgrajevanje potrebne armature ter opaženje pred zalivanjem</t>
  </si>
  <si>
    <t>SKUPAJ -4. ARMIRANOBETONSKA DELA</t>
  </si>
  <si>
    <t>TESARSKA DELA</t>
  </si>
  <si>
    <t>5.1.</t>
  </si>
  <si>
    <t>Opaž nevidnih konstrukcij</t>
  </si>
  <si>
    <t>5.1.1.</t>
  </si>
  <si>
    <t>Opaž  robu plošč na terenu višine  20 cm.</t>
  </si>
  <si>
    <t>5.1.2.</t>
  </si>
  <si>
    <t>Dvostranski opaž temeljev in temeljnih sten, višine  do 100 cm.</t>
  </si>
  <si>
    <t>5.2.</t>
  </si>
  <si>
    <t>Opaž obdelanih konstrukcij</t>
  </si>
  <si>
    <t>5.2.1.</t>
  </si>
  <si>
    <t xml:space="preserve">Opaž robu plošč in odprtin v ploščah-plošče s podpiranjem. </t>
  </si>
  <si>
    <t>deb. plošče 20 cm</t>
  </si>
  <si>
    <t>Opaž plošče, deb. 20 cm, s podpiranjem do 3 m.</t>
  </si>
  <si>
    <t>Opaž plošče, deb. 20 cm, s podpiranjem do 4,5 m.</t>
  </si>
  <si>
    <t>5.2.2</t>
  </si>
  <si>
    <t xml:space="preserve">Opaž obodnih AB sten, deb 25cm </t>
  </si>
  <si>
    <t>opaž obodnih sten, h=do 4 m.</t>
  </si>
  <si>
    <t>Opaž odprtin v stenah deb. 25cm s podpiranjem zgornje ploskve.</t>
  </si>
  <si>
    <t>5.2.3</t>
  </si>
  <si>
    <t>Opaž notranjih konstrukcij do višine do 5m</t>
  </si>
  <si>
    <t>opaž stebrov</t>
  </si>
  <si>
    <t xml:space="preserve">opaž nosilcev deb. 25 cm </t>
  </si>
  <si>
    <t>opaž preklad v prebojih obstoječih sten deb. 20cm s podpiranjem zgornje ploskve.</t>
  </si>
  <si>
    <t>5.3.</t>
  </si>
  <si>
    <t>Opaž prehodov, kanalov in odprtin v AB konstrukcijah, po projektu instalacij.</t>
  </si>
  <si>
    <t>navedene količine so ocenjene!</t>
  </si>
  <si>
    <t>5.3.1.</t>
  </si>
  <si>
    <t>Opaž prehod v  AB stenah deb. do 25cm</t>
  </si>
  <si>
    <t>5.3.1.a</t>
  </si>
  <si>
    <t>dim. do fi 20cm</t>
  </si>
  <si>
    <t>5.3.1.b</t>
  </si>
  <si>
    <t>dim do 50/50cm</t>
  </si>
  <si>
    <t>5.3.2.</t>
  </si>
  <si>
    <t>Opaž prebojev v AB ploščah deb. 20 cm</t>
  </si>
  <si>
    <t>5.3.2.a</t>
  </si>
  <si>
    <t>5.3.2.b</t>
  </si>
  <si>
    <t>5.4</t>
  </si>
  <si>
    <t>Opaži za izvedbo tehnoloških zunanjih konstrukcij (delno vidne konstrukcije)</t>
  </si>
  <si>
    <t>5.4.1.</t>
  </si>
  <si>
    <t>Petersonova dušilka</t>
  </si>
  <si>
    <t>5.4.1.a.</t>
  </si>
  <si>
    <t>opaž robu temeljne plošče, deb. 30cm</t>
  </si>
  <si>
    <t>5.4.1.b.</t>
  </si>
  <si>
    <t>opaž sten deb. 25 in 50cm višine do 120cm</t>
  </si>
  <si>
    <t>5.4.2.</t>
  </si>
  <si>
    <t>Temelji uporov</t>
  </si>
  <si>
    <t xml:space="preserve"> opaž točkovnih temeljev dim 80/80cm</t>
  </si>
  <si>
    <t>5.5.</t>
  </si>
  <si>
    <t>Fasadni odri do 15 m višine, z napravo odra, odstranitvijo, z vsemi dostopi na odre in zaščitnimi ter lovilnimi odri, za fasado razvejane oblike, z vso amortizacijo odra, z vsemi prestavitvami.</t>
  </si>
  <si>
    <t>5.6.</t>
  </si>
  <si>
    <t>Odri (pomični in nepomični)  za vsa gradbena in obrtniška dela, podane so neto tlorisne površine. V ceni postavk je zajeti tudi eventuelne  večkratne postavitve odrov  v istem prostoru za čel čas gradnje in celoten obseg gradbeno obrtniških in inštalacijskih del..</t>
  </si>
  <si>
    <t>višine do 5 m, potrebni za vsa gradbena, obrtniška in instalacijska dela. Neto uporabna površina je do 600 m2.</t>
  </si>
  <si>
    <t>SKUPAJ -5. TESARSKA DELA</t>
  </si>
  <si>
    <t>ZIDARSKA DELA</t>
  </si>
  <si>
    <t>6.1.</t>
  </si>
  <si>
    <t>Dobava materiala in izvedba raznih pozidav, zazidav in obzidav s porobetonom, debeline 20 cm. Uporaba namenske tankoslojne lepilne malte in sidranje v obstoječo konstrukcijo z elastičnimi sidri po vertikalnem in horizontalnem stiku. 1. vrsto polagati v podaljšano malto 1:2:8. Stik se zapolne s poliuretnasko peno.</t>
  </si>
  <si>
    <t>stena med 0N-11 in 0N-12</t>
  </si>
  <si>
    <t>stena ob 0N-10</t>
  </si>
  <si>
    <t>zazidava ob oknih ON2 in ON3</t>
  </si>
  <si>
    <t>zazidava zaradi prestavitve vrat v 1N-08</t>
  </si>
  <si>
    <t>6.2</t>
  </si>
  <si>
    <t>Dobava materiala in izvedba raznih pozidav, zazidav in obzidav s porobetonom, debeline 12 cm. Uporaba namenske tankoslojne lepilne malte in sidranje v obstoječo konstrukcijo z elastičnimi sidri po vertikalnem in horizontalnem stiku. 1. vrsto polagati v podaljšano malto 1:2:8. Stik se zapolne s poliuretnasko peno.</t>
  </si>
  <si>
    <t>zazidave vrat</t>
  </si>
  <si>
    <t>čiščenje površin iz porobetona, nanos prednamaza kot npr. Ytong UNI. Izvedba notranjega tankoslojnega ometa na stene iz porobetona po navodilih dobavitelja, kot npr. Ytong notranji tankoslojni omet. Omet se nanaša ročno v dveh slojih ali strojno v enem sloju. Izravnava se izvede s pomočjo letev za izravnavo dolžine min. 1 m. Gladitev površine po potrebi, če z izravnalno letvijo ni dosežena ustrezna ravnost površine. Na stikih obstoječe in nove stene se omet armira.</t>
  </si>
  <si>
    <t>6.3</t>
  </si>
  <si>
    <t>izvedba  ometa – izravnave pozidav na mestih prebojev v obstoječi konstrukciji, rušitev in poškodb obstoječe konstrukcije z uporabo 2x lepila in armirna mrežice. (količina ocenjena, potrebo po izravnavah določi nadzor po ogledu stanja na gradbišču)</t>
  </si>
  <si>
    <t>6.4</t>
  </si>
  <si>
    <t>Dobava in izvedba hidroizolacij, ( zaščita z XPS zajeta v fasaderskih delih - na mestih kjer se XPS ne vgradi, vgraditi zaščito iz čepaste folije!), z izvedbo vseh potrebnih dilatacij, zaključkov, potrebnih zaokrožnic, vse za gotove izvedene HI po tehničnih opisih in pravilih stroke.</t>
  </si>
  <si>
    <t>OP.: Hidroizolacijska dela lahko izvaja le izvajalec, ki je pooblaščen s strani proizvajalca  hidroizolacijskega materiala.</t>
  </si>
  <si>
    <t>Hidroizolacija izvedena na vertikalne temeljne konstrukcije</t>
  </si>
  <si>
    <t>hladni bitumenski premaz 0.3 kg/m2</t>
  </si>
  <si>
    <r>
      <t xml:space="preserve">polimer – bitumenska enoslojna  hidroizolacija (aPP), po zahtevah SIST DIN 18195 ( del4), npr.: GM Phoenix FC 180 5mm ali enakovredno. Vsi vertikalni zaključki hidroizolacije se izvedejo s samolepilnim hidroizolacijskim trakom </t>
    </r>
    <r>
      <rPr>
        <sz val="10"/>
        <rFont val="Arial"/>
        <charset val="238"/>
      </rPr>
      <t xml:space="preserve">kot npr. </t>
    </r>
    <r>
      <rPr>
        <sz val="10"/>
        <color indexed="8"/>
        <rFont val="Arial"/>
        <family val="2"/>
      </rPr>
      <t>BITUTHENE 4000 v rš. 20cm.</t>
    </r>
  </si>
  <si>
    <t>Horizontalna hidroizolacija  izvedena na zaglajen podložni beton.</t>
  </si>
  <si>
    <t xml:space="preserve">polimer – bitumenska dvoslojna  hidroizolacija (aPP), po zahtevah SIST DIN 18195 ( del4), npr.: GM Phoenix FC 180 2x4mm ali enakovredno. </t>
  </si>
  <si>
    <t>Hidroizolacijski premaz na cementni osnovi kot npr.: HIDROSTOP ELASTIK izveden na temelje. (količina ocenjena)</t>
  </si>
  <si>
    <t>6.5</t>
  </si>
  <si>
    <t>Dobava in vgradnja  toplotne izolacije in zaščite  hidroizolacije.</t>
  </si>
  <si>
    <t>V ceni je zajeti tudi ves pritrdilni in lepilni material.</t>
  </si>
  <si>
    <t>toplotna izolacija pod  ploščo na terennu</t>
  </si>
  <si>
    <t>10cm ekstrudirani polistiren,SIST EN 13164    XPS-EN 13164-E-T1-CS(10\Y)500-DS(TH)-DTL(2)5-WD(V)3-WL(T)0,7-FT2    [λD = max.0.035 W/(m.K),σ10%def.= 500kPa],   npr.: FIBRANxps 500-L ali enakovredno</t>
  </si>
  <si>
    <t>Zaščita vertikalne hidroizolacije.</t>
  </si>
  <si>
    <t>12cm XPS izolacija  lepljena na hidroizolacijo s PUR lepilom (zajeto v fasaderskih delih)</t>
  </si>
  <si>
    <t>Dobava in polaganje  zaščite toplotne izolacije in hidroizolacije, čepasta folija kot. npr. Tefond.</t>
  </si>
  <si>
    <t>6.6</t>
  </si>
  <si>
    <t xml:space="preserve">Naprava kompletnih sestav podlog tlakov, po sestavah po projektu. V ceni je potrebno zajeti ves osnovni in pomožni material za gotove izvedene sestave. </t>
  </si>
  <si>
    <t>V ceni je zajeti tudi robne trakove v višini mikroarmiranega betona in zaokrožnice.</t>
  </si>
  <si>
    <t>V ceni je zajeti tudi izvedbo dilatacij in kitanje  dilatacij.</t>
  </si>
  <si>
    <t>finalni tlaki so zajeti ločeno.</t>
  </si>
  <si>
    <t>HKN21</t>
  </si>
  <si>
    <t>arm. cem. Estrih, 4.5 cm</t>
  </si>
  <si>
    <t>geficell folija</t>
  </si>
  <si>
    <t>HKN31</t>
  </si>
  <si>
    <t>arm. cem. Estrih, 8 cm</t>
  </si>
  <si>
    <t>PE folija</t>
  </si>
  <si>
    <t>EPS 100, 25 cm</t>
  </si>
  <si>
    <t>HK011(Z), HK012(Z), HK021(Z), HK022(Z)</t>
  </si>
  <si>
    <t>OP: postavka je variabilna. Po projektu je predvidena samo zamenjava finalnega tlaka, vendar stanje strukture pod obstoječim tlakom ni znano, zato se v popis vključi tudi izdelava novih estrihov. Morebitno izvedbo odredi odgovorni nadzor na licu mesta.</t>
  </si>
  <si>
    <t>arm. cem. Estrih, 5 cm</t>
  </si>
  <si>
    <t>6.7</t>
  </si>
  <si>
    <t>Dobava  in vgradnja toplotne izolacije na dilataciji med obstoječo in novo stavbo, ki služi tudi kot slepi opaž za betoniranje nove stene</t>
  </si>
  <si>
    <t>EPS 100, 5 cm</t>
  </si>
  <si>
    <t>6.8</t>
  </si>
  <si>
    <t>Dobava  in vgradnja toplotne izolacije na stene  podstrehe.</t>
  </si>
  <si>
    <t>trda kamena volna v ploščah ali lamelah, 5 cm, λ=0,035</t>
  </si>
  <si>
    <t>2x lepilo+ armirna mrežica, 2 sloj lepila finalno zaglajen.</t>
  </si>
  <si>
    <t>6.9</t>
  </si>
  <si>
    <t>Vzidava raznih manjših elementov: konzol, držal,  zaščitnih cevi za instalacije,  pritrdilnega materiala za cevi in opremo, podpore, profili, kotniki.</t>
  </si>
  <si>
    <t>Profili, kotniki...</t>
  </si>
  <si>
    <t>konzole, držala...</t>
  </si>
  <si>
    <t xml:space="preserve"> </t>
  </si>
  <si>
    <t>6.10</t>
  </si>
  <si>
    <t xml:space="preserve">Zidarska pomoč pri obrtniških in instalacijskih delih </t>
  </si>
  <si>
    <t>Navede količine so ocenjene!</t>
  </si>
  <si>
    <t>Poraba ur po predhodni potrditvi  s strani naročnika in vpisom v gradbeni dnevnik.</t>
  </si>
  <si>
    <t>ocena ur NK</t>
  </si>
  <si>
    <t>ocena ur PK</t>
  </si>
  <si>
    <t>ocena ur KV</t>
  </si>
  <si>
    <t>6.11</t>
  </si>
  <si>
    <t>Permanentno redno čiščenje in finalno čiščenje objekta po končanju vseh del, z odvozom vseh odpadkov.</t>
  </si>
  <si>
    <t>Celotna neto površina  objekta cca. 600 m2</t>
  </si>
  <si>
    <t>6.12.</t>
  </si>
  <si>
    <t>Dobava  materiala in izvedba AB jaška zgrajenega na licu mesta, z dvojnim LTŽ  povoznim pokrovom 130x60 cm,  250 kN.</t>
  </si>
  <si>
    <t>V ceni je zajeti  delo in ves potreben material za  finalno izvedbo jaška (  opaž, armaturo, beton, pokrov,  bitumensko hidroizolacijo in čepasto folijo za zaščito  hidroizolacije.</t>
  </si>
  <si>
    <t>6.12.1.</t>
  </si>
  <si>
    <t>jašek svetle dim. 160/80cm, višine 130cm - 2 kom</t>
  </si>
  <si>
    <t xml:space="preserve">         - opaž</t>
  </si>
  <si>
    <t xml:space="preserve">         - AB konstrukcije C25/30</t>
  </si>
  <si>
    <t xml:space="preserve">         - armatura</t>
  </si>
  <si>
    <t xml:space="preserve">         - LTŽ dvojni pokrov 130x60cm, 250 kN</t>
  </si>
  <si>
    <t xml:space="preserve">         - bitumenska hidroizolacija + čepasta folija za zaščito</t>
  </si>
  <si>
    <t>6.12.2.</t>
  </si>
  <si>
    <t>jašek svetle dim. 210/410cm višine 130cm - 1 kom</t>
  </si>
  <si>
    <t xml:space="preserve">         - LTŽ dvojni pokrov 130x60cm, 400 kN</t>
  </si>
  <si>
    <t>6.12.3.</t>
  </si>
  <si>
    <t>jašek tipski, BC fi 60cm globine 120cm, s težko povoznim pokrovom 250 kN</t>
  </si>
  <si>
    <t>6.12.4.</t>
  </si>
  <si>
    <t>jašek tipski, BC fi 60cm globine 120cm, s težko povoznim pokrovom 250 kN (KJ za kontrolo pristopa)</t>
  </si>
  <si>
    <t>Za prehode 20 kV kablov skozi AB konstrukcije bo potrebno v AB konstrukcijo vgraditi tipske elemente (kot je npr. Haufftecnik), kateri bodo dobavljeni po drugem razpisu.</t>
  </si>
  <si>
    <t>6.13.</t>
  </si>
  <si>
    <t>Dobava in vgradnja gibljive dvostenske cevi (kot je npr. Stigmaflex)</t>
  </si>
  <si>
    <t>cevi fi. 160mm (povezave med jaški in stavbo)</t>
  </si>
  <si>
    <t xml:space="preserve">cevi fi. 110mm (povezava KJ5-vodomerni jašek) </t>
  </si>
  <si>
    <t>cevi fi. 90mm (povezava KJ5-KJ kontrola pristopa)</t>
  </si>
  <si>
    <t>6.14.</t>
  </si>
  <si>
    <t>Dobava materiala in izvedba tesnjenja cevi na prehodih cevi skozi stene stavbe s tesnilno maso (kot npr.SIKASWELL-S2)</t>
  </si>
  <si>
    <t>cevi fi. 160mm</t>
  </si>
  <si>
    <t>cevi fi. 110mm</t>
  </si>
  <si>
    <t>cevi fi. 90mm</t>
  </si>
  <si>
    <t>SKUPAJ -6. ZIDARSKA DELA</t>
  </si>
  <si>
    <t>KROVSKO KLEPARSKA DELA</t>
  </si>
  <si>
    <t>7.1</t>
  </si>
  <si>
    <t>Dobava in polaganje alu kritine</t>
  </si>
  <si>
    <t>V ceni je zajeti tudi ves pritrdilni in pomožni material po navodilih dobavitelja kritine</t>
  </si>
  <si>
    <t>Trimo TPO1000, Fe 0,6 mm</t>
  </si>
  <si>
    <t>7.2</t>
  </si>
  <si>
    <t>Izdelava, dobava in montaža pločevinastih obrob, zaključkov, odkapov..., z vso potrebno podkonstrukcijo, izvedbo odkapov, dilatacij, tesnjenj, vse za gotove izvedene obrobe.</t>
  </si>
  <si>
    <t>Izvajalec mora pripraviti delavniške načrte pločevinastih kap in obrob, ter jih dati v potrditev projektantu arhitekture.</t>
  </si>
  <si>
    <t>Dobava materiala in izvedba  žlebu skladno z detajli v načrtu arhitekture.</t>
  </si>
  <si>
    <t>V ceni je zajeti tudi ves potrebni pritrdilni material, podkonstrukcijo,..vse za finalno izvedbo.</t>
  </si>
  <si>
    <t>2X naklonska letev
podloga žlebu OSB/4 22 mm šr. 36 cm
vertikalna podkonstrukcija OSB/4 plošča  širine  45cm</t>
  </si>
  <si>
    <t>alu žlota, RŠ= cca 75 cm</t>
  </si>
  <si>
    <t>točkovni odtok  iz žlote s povezavo na vertikalno odtočno cev</t>
  </si>
  <si>
    <t>vertikalne odtočne cevi , AL-u cev fi 100mm pritrjena s tipskimi objemkami.</t>
  </si>
  <si>
    <t>pločevinaste zaključne obrobe iz alu prašno barvane pločevine deb. 0,7mm. Količina je ocenjena, natančna količina se oceni na podlagi delavniških načrtov, ki jih potrdi projektant in dobavitelj kritine.</t>
  </si>
  <si>
    <t>vgraditi varnostni preliv, fi 80</t>
  </si>
  <si>
    <t>SKUPAJ -7. KROVSKA KLEPARSKA DELA</t>
  </si>
  <si>
    <t>FASADERSKA DELA</t>
  </si>
  <si>
    <t>8.1.</t>
  </si>
  <si>
    <t>Pregled in čiščenje obstoječe fasade. Podana površina obstoječe AB fasade, ki se prenovi. Potrebo po čiščenju in območje čiščenja določi nadzornik, ki fasado pregleda, ko so postavljeni odri.</t>
  </si>
  <si>
    <t xml:space="preserve">visokotlačno pranje površin 80-100 barov. </t>
  </si>
  <si>
    <t xml:space="preserve">Nanos osnovnega premaza, po celotni površini objekta. 1 x premaz (AKRIL EMULZIJA : voda = 1:1) </t>
  </si>
  <si>
    <t>8.2</t>
  </si>
  <si>
    <t>Dobava materiala in izdelava kompletnih sestav oblog fasad, po sestavah v projektu, po detajlih projektanta in navodilih dobavitelja. V ceni je potrebno zajeti vse podkonstrukcije, sidranja, stikovanja, vse za gotove izvedene fasadne obloge, skupaj z obdelavo – oblaganjem špalet odprtin.</t>
  </si>
  <si>
    <t xml:space="preserve">v ceni je zajeti tudi elemente, ki jih dobavitelj fasade predpisuje na mestu stikovanja fasade med novo in obstoječo stavbo ( dilatacijski profili) </t>
  </si>
  <si>
    <r>
      <t xml:space="preserve">VKN1 </t>
    </r>
    <r>
      <rPr>
        <sz val="10"/>
        <rFont val="Arial"/>
        <charset val="238"/>
      </rPr>
      <t>Podzidek</t>
    </r>
  </si>
  <si>
    <t>12cm ekstrudirani polistiren, SIST EN 13164 S-EN-13164-T1-CS(10\Y)300-DS(TH)-DTL(2)5-WL(T)0.7-WD(V3-FT2 [λD = max.0.035 W/(m.K),σ10%def.= 300 kPa],  npr.: FIBRANxps 300-L ali enakovredno, gladke plošče s stopničastim preklopom plošče točkovno zalepljene na hidroizolacijo   z obojestranskim samolep. bit. trakom, 0.2 cm   npr.: Bitustick, ali enakovredno</t>
  </si>
  <si>
    <t>Tankoslojna cokl fasada, kot npr. JUB KPT 1.8 470P</t>
  </si>
  <si>
    <r>
      <t xml:space="preserve">VKN2 </t>
    </r>
    <r>
      <rPr>
        <sz val="10"/>
        <rFont val="Arial"/>
        <charset val="238"/>
      </rPr>
      <t>Fasada</t>
    </r>
  </si>
  <si>
    <t>Fasadni sistem kt npr.:JUBIZOL MW (mineralna volna),  razred gorljivosti A2-s1, d0</t>
  </si>
  <si>
    <r>
      <t>Lepilo:</t>
    </r>
    <r>
      <rPr>
        <b/>
        <i/>
        <sz val="10"/>
        <rFont val="Arial"/>
      </rPr>
      <t xml:space="preserve"> </t>
    </r>
    <r>
      <rPr>
        <i/>
        <sz val="10"/>
        <rFont val="Arial"/>
        <family val="2"/>
      </rPr>
      <t>JUBIZOL Ultralight Fix (deb. min.5 - max. 20 mm)</t>
    </r>
  </si>
  <si>
    <r>
      <t>Izolacija:</t>
    </r>
    <r>
      <rPr>
        <b/>
        <i/>
        <sz val="10"/>
        <rFont val="Arial"/>
      </rPr>
      <t xml:space="preserve"> </t>
    </r>
    <r>
      <rPr>
        <i/>
        <sz val="10"/>
        <rFont val="Arial"/>
        <family val="2"/>
      </rPr>
      <t xml:space="preserve">npr. Knauf insulation PTP 035, dim. 1200x400 mm, , λ ≤ 0,036 W/Mk deb. 14 cm </t>
    </r>
  </si>
  <si>
    <t>b1</t>
  </si>
  <si>
    <t>Tankoslojna kontaktna fasada na osnovi kamene volne, vgrajena na novo AB steno, 15 cm. Fasada kot npr. Jubizol MW.</t>
  </si>
  <si>
    <t>b2</t>
  </si>
  <si>
    <t>Tankoslojna kontaktna fasada na osnovi kamene volne, vgrajena na obstoječo AB steno, 15 cm</t>
  </si>
  <si>
    <t>VKO4</t>
  </si>
  <si>
    <t>Tankoslojna kontaktna fasada na osnovi kamene volne, 5 cm</t>
  </si>
  <si>
    <t>SKUPAJ -8. FASADERSKA DELA</t>
  </si>
  <si>
    <t>KLJUČAVNIČARSKA DELA</t>
  </si>
  <si>
    <t>1.1</t>
  </si>
  <si>
    <t xml:space="preserve">JEKLENA KONSTRUKCIJA STREHE </t>
  </si>
  <si>
    <t>Dobava in vgradnja jeklene konstrukcije strehe po načrtu gradbenih konstrukcij, upoštevati tudi predpisane vezne elemente. Podana skupna količina jekla brez veznih elementov</t>
  </si>
  <si>
    <t>1.2</t>
  </si>
  <si>
    <t>STOPNIŠČNA OGRAJA</t>
  </si>
  <si>
    <t>demontantaža obstoječe stopniščne ograje, zajeta v rušitvenih delih</t>
  </si>
  <si>
    <t>čiščenje obstoječe ograje s peskanjem</t>
  </si>
  <si>
    <t>protikorozijska zaščita</t>
  </si>
  <si>
    <t>prašno barvanje v standardni barvi po izboru projektanta.</t>
  </si>
  <si>
    <t>ponovna vgradnja prenovljene ograje</t>
  </si>
  <si>
    <t>1.3</t>
  </si>
  <si>
    <t>LESTEV NA STREHO</t>
  </si>
  <si>
    <t>demontantaža obstoječe lestve, zajeta v rušitvenih delih</t>
  </si>
  <si>
    <t>čiščenje obstoječe lestve s peskanjem</t>
  </si>
  <si>
    <t>ponovna vgradnja prenovljene lestve</t>
  </si>
  <si>
    <r>
      <t xml:space="preserve">SN1- </t>
    </r>
    <r>
      <rPr>
        <sz val="10"/>
        <rFont val="Arial"/>
        <charset val="238"/>
      </rPr>
      <t>Revizijska odprtina z izvlečnimi stopnicami na podstrešje</t>
    </r>
  </si>
  <si>
    <t>bruto dim.elementa: merodajna zidarska odprtina</t>
  </si>
  <si>
    <t>zidarska odprtina: 90x70 cm</t>
  </si>
  <si>
    <t>Protipožarne izolirane zložljive stopnice na podstrešje</t>
  </si>
  <si>
    <t>svetla višina prostora, kamor se stopnice potegnejo: 400 cm</t>
  </si>
  <si>
    <t>višina medetažne plošče v kateri so stopnice vgrajene: 53 cm, od tega AB 20 cm</t>
  </si>
  <si>
    <t>toplotna prehodnost zaprtega stopniščnega elementa: 1,6 W/m2K</t>
  </si>
  <si>
    <t>požarna varnost zaprtega stopniščnega elementa: EI 30</t>
  </si>
  <si>
    <t>zrakotesna vgradnja elementa v konstrukcijo</t>
  </si>
  <si>
    <t>Element v odprtem položaju omogoča revizijski dostop na podstreho, brez uporabe ločenih dodatnih lestev, ipd.</t>
  </si>
  <si>
    <t>RN1- prezračevalne rešetke na podstrehi, dim 40x20 cm</t>
  </si>
  <si>
    <t>demontažna, kovinska prezračevalna rešetka, protikorozijsko zaščitena, prašno barvana z vodo in UV odporno barvo (antracit siva)</t>
  </si>
  <si>
    <t>horizontalne lamele z naklonom - onemogočajo vstop vode v objekt</t>
  </si>
  <si>
    <t>dodatno zaščitena z mrežico proti insektom, antracit sive barve, vgrajena na notranji strani.</t>
  </si>
  <si>
    <t xml:space="preserve">izvajalec izdela delavniško dokumentacijo, ki jo potrdi projektant </t>
  </si>
  <si>
    <t>vse mere preveriti na mestu po izvršenih gradbenih delih!</t>
  </si>
  <si>
    <t>Podstavek za upor</t>
  </si>
  <si>
    <t>1.7</t>
  </si>
  <si>
    <t>Petersonova dušilka - rešetke</t>
  </si>
  <si>
    <t>1.8</t>
  </si>
  <si>
    <t>U profili za TR LR</t>
  </si>
  <si>
    <t>1.9</t>
  </si>
  <si>
    <t xml:space="preserve">Izdelava, dobava in montaža jeklene konstrukcije - šablona iz L profilov in pravokotnih cevi za postavitev celic v 20 kV stikališču, ki se predhodno vgradi v beton, vključno z vijačnim materialom, z vsemi prenosi in transporti materiala do mesta montaže. </t>
  </si>
  <si>
    <t>1.10</t>
  </si>
  <si>
    <t>NADSTREŠEK NA JUŽNI FASADI</t>
  </si>
  <si>
    <t>demontantaža obstoječega nadstreška, zajeta v rušitvenih delih</t>
  </si>
  <si>
    <t>čiščenje obstoječe konstrukcije s peskanjem</t>
  </si>
  <si>
    <t>ponovna vgradnja prenovljenega nadstreška</t>
  </si>
  <si>
    <t>1.11</t>
  </si>
  <si>
    <t>Obloga dvižnih vodov v pritličju</t>
  </si>
  <si>
    <t>Pregledati obstoječe obloge dvižnih vodov v pritličju v hodniku ob zadnjem izhodu in v AKU-predprostoru ter pred odstranitvijo le teh izdelati delavniški načrt nove obloge z enakimi karakteristikami. Vsaka obloga zajema do 15 m2 oblog. Dobava in vgradnja novih oblog.</t>
  </si>
  <si>
    <t>SKUPAJ -1. KLJUČAVNIČARSKA DELA</t>
  </si>
  <si>
    <t>VRATA IN OKNA</t>
  </si>
  <si>
    <t>2.1.</t>
  </si>
  <si>
    <t xml:space="preserve">Dobava in montaža stavbnega pohištva po shemah v načrtu arhitekture. V ceni je zajeti vse elemente po spodnjih opisih, po shemah in projektih. </t>
  </si>
  <si>
    <t>V ceni posamezne postavke je zajeti vse za gotove vgrajene elemente, ves osnovni in pomožni (pritrdilni in tesnilni) material, RAL vgradnjo, razširitvene profile, kovinske kotnike za  fiksiranje oken izven ravnine stene.</t>
  </si>
  <si>
    <t>V ceni je zajeti tudi notranje in zunanje police.</t>
  </si>
  <si>
    <t>Zahteve za vse elemente stavbnega pohištva vgrajenega v zunanji stavbni ovoj:</t>
  </si>
  <si>
    <t>alu element s termočlenom (kot npr. sistem aluk 67)</t>
  </si>
  <si>
    <t>propustnost zraka razred 3, vodotesnost razred 2b, odpornost na udar vetra c5</t>
  </si>
  <si>
    <t>alu prašno barvan z barvo po izbiri projektanta (antracit siva-barvna karta), certifikat qualicoat</t>
  </si>
  <si>
    <t>vgradnja: po sistemu tesnjenja v treh ravninah (ral)</t>
  </si>
  <si>
    <t>podboj omogoča vgradnjo zunanje špalete min. 5 cm, razen če specificirano drugače</t>
  </si>
  <si>
    <t>VFN1A</t>
  </si>
  <si>
    <t>svetla dimenzija prehoda: 90/215 cm</t>
  </si>
  <si>
    <t>bruto dimenzija elementa: 153 x 273 cm</t>
  </si>
  <si>
    <t>zidarska odprtina: 155 x 273 cm</t>
  </si>
  <si>
    <t>pozicija: glavna vhodna vrata v stavbo</t>
  </si>
  <si>
    <t>z enokrilnimi vrati in stransko obsvetlobo, odpiranje ven</t>
  </si>
  <si>
    <t>steklo: dvoslojni trermopan (ug=1,1w/m2k) v krilu in fiksni obsvetlobi</t>
  </si>
  <si>
    <t xml:space="preserve">na mestu vratnih nasadov razširjeni podboj (min. 20cm) </t>
  </si>
  <si>
    <t>oprema: kljuka (enostavne oblike, tip potrdi projektant), talni odbojnik</t>
  </si>
  <si>
    <t>enosmerna kontrola pristopa</t>
  </si>
  <si>
    <t>elektro prijemnik (ep) z mikrostikalom za kontrolo odprtosti vrat-držanje z
napetostjo, lokacijsko v podboju vrat za katerega se izvede napajanje in
komunikacija s kablom iy(st)y 3x2x0,6mm v izolacijski cevi od elektro prijemnika
(ep) do krmilne enote – terminala pristopne kontrole;</t>
  </si>
  <si>
    <t>na notranji strani- panik kljuka</t>
  </si>
  <si>
    <t>VFN1B</t>
  </si>
  <si>
    <r>
      <t>pozicija: glavna vhodna vrata v stavbo</t>
    </r>
    <r>
      <rPr>
        <sz val="10"/>
        <rFont val="Arial"/>
        <charset val="238"/>
      </rPr>
      <t xml:space="preserve"> - vetrolov</t>
    </r>
  </si>
  <si>
    <t>VFN2</t>
  </si>
  <si>
    <t>svetla dimenzija prehoda: min.190 x 235 cm</t>
  </si>
  <si>
    <t>bruto dimenzija elementa: 210 x 245 cm</t>
  </si>
  <si>
    <t>zidarska odprtina: 212 x 247 cm</t>
  </si>
  <si>
    <t>pozicija: zunanja vrata v skladišče eles</t>
  </si>
  <si>
    <t>z dvokrilnimi vrati, odpiranje ven</t>
  </si>
  <si>
    <t xml:space="preserve">polnilo: alu obojestranska pločevina s stirodur polnilom enake površinske obdelave kot alu profili </t>
  </si>
  <si>
    <t>oprema: kljuka (enostavne oblike, tip potrdi projektant)</t>
  </si>
  <si>
    <t>cilindrična ključavnica</t>
  </si>
  <si>
    <t>element ima zunanjo polico</t>
  </si>
  <si>
    <t>VFN3</t>
  </si>
  <si>
    <r>
      <t>svetla dimenzija prehoda: min.</t>
    </r>
    <r>
      <rPr>
        <sz val="10"/>
        <rFont val="Arial"/>
        <charset val="238"/>
      </rPr>
      <t>180</t>
    </r>
    <r>
      <rPr>
        <sz val="10"/>
        <rFont val="Arial"/>
        <charset val="238"/>
      </rPr>
      <t xml:space="preserve"> x </t>
    </r>
    <r>
      <rPr>
        <sz val="10"/>
        <rFont val="Arial"/>
        <charset val="238"/>
      </rPr>
      <t>180</t>
    </r>
    <r>
      <rPr>
        <sz val="10"/>
        <rFont val="Arial"/>
        <charset val="238"/>
      </rPr>
      <t xml:space="preserve"> cm</t>
    </r>
  </si>
  <si>
    <r>
      <t xml:space="preserve">bruto dimenzija elementa: </t>
    </r>
    <r>
      <rPr>
        <sz val="10"/>
        <rFont val="Arial"/>
        <charset val="238"/>
      </rPr>
      <t>200 x 200</t>
    </r>
    <r>
      <rPr>
        <sz val="10"/>
        <rFont val="Arial"/>
        <charset val="238"/>
      </rPr>
      <t xml:space="preserve"> cm</t>
    </r>
  </si>
  <si>
    <r>
      <t xml:space="preserve">zidarska odprtina: </t>
    </r>
    <r>
      <rPr>
        <sz val="10"/>
        <rFont val="Arial"/>
        <charset val="238"/>
      </rPr>
      <t>preveriti na licu mesta</t>
    </r>
  </si>
  <si>
    <r>
      <t xml:space="preserve">pozicija: zunanja vrata v </t>
    </r>
    <r>
      <rPr>
        <sz val="10"/>
        <rFont val="Arial"/>
        <charset val="238"/>
      </rPr>
      <t>TR LR 1</t>
    </r>
  </si>
  <si>
    <t>d1</t>
  </si>
  <si>
    <t>Dobava in montaža aluminijaste zaščitne rešetke z zaščito pred zunanjimi vplivi, vgrajena na zidnih oprtinah ali na zunanjih vratih prostorov za potrebe dovajanja in odvajanje zraka, izdelane iz vlečenih aluminijastih profilov in so galvansko zaščitene, z vsem pritrdilnim in tesnilnim materialom.</t>
  </si>
  <si>
    <t>Regulacijska žaluzija z ročno regulirno ročico vgrajena na zidnih oprtinah ali na zunanjih vratih prostorov za potrebe dovajanja in odvajanje zraka, vključno s tesnilnim in pritrdilnim materialom.</t>
  </si>
  <si>
    <t>VFN4</t>
  </si>
  <si>
    <t>svetla dimenzija prehoda: š= min. 85 cm</t>
  </si>
  <si>
    <t>bruto dimenzija elementa: 100 x 245 cm</t>
  </si>
  <si>
    <t>zidarska odprtina: 102 x 246 cm</t>
  </si>
  <si>
    <t>pozicija: stranska vrata v stavbo</t>
  </si>
  <si>
    <t>element nima notranje ali zunanje police</t>
  </si>
  <si>
    <t>VFN5</t>
  </si>
  <si>
    <t>svetla dimenzija prehoda: min.188 x 235 cm</t>
  </si>
  <si>
    <t>bruto dimenzija elementa: 208 x 245 cm</t>
  </si>
  <si>
    <t>zidarska odprtina: 210 x 247 cm</t>
  </si>
  <si>
    <t>pozicija: zunanja vrata v kabelski prostor</t>
  </si>
  <si>
    <t>g</t>
  </si>
  <si>
    <t>VFN6</t>
  </si>
  <si>
    <t>svetla dimenzija prehoda: min. 188 x 370 cm</t>
  </si>
  <si>
    <t>bruto dimenzija elementa: 208 x 380 cm</t>
  </si>
  <si>
    <t>zidarska odprtina: 210 x 381 cm</t>
  </si>
  <si>
    <t>pozicija: zunanja vrata v 20kv stikališče v nadstropju</t>
  </si>
  <si>
    <t>z dvokrilnimi - dvodelnimi vrati  s termočlenom, odpiranje navzven</t>
  </si>
  <si>
    <t>polnilo: alu obojestranska pločevina s stirodur polnilom enake površinske obdelave kot alu profili</t>
  </si>
  <si>
    <t xml:space="preserve">vrata nestandardnih povečanih dimenzij imajo med spodnjmi in zgornjimi krili prečo, ki se mora v primeru odprtja vseh štirih kril odstraniti (občasna uporaba – morda 1x letno) </t>
  </si>
  <si>
    <t xml:space="preserve">spodnji rob delilne prečke na višino 240cm </t>
  </si>
  <si>
    <t>oprema: kljuka in ključavnica z notranje strani (enostavne oblike, tip potrdi projektant), sistem zapiranja in fiksiranja odprtih vrat na fasadi z dosegom iz notranjega prostora, v stanju odprtih vrat</t>
  </si>
  <si>
    <t>vgradnja demontažne prečke na višini 1 m iz nekovinskega materiala. Prečka preprečuje padec v globino pri odprtih vratih</t>
  </si>
  <si>
    <t>h</t>
  </si>
  <si>
    <t>VFN7</t>
  </si>
  <si>
    <t>svetla dimenzija prehoda: min.120 x 235 cm</t>
  </si>
  <si>
    <t>bruto dimenzija elementa: 140 x 245 cm</t>
  </si>
  <si>
    <t>zidarska odprtina: 142 x 247 cm</t>
  </si>
  <si>
    <t>pozicija: zunanja vrata v TRLR</t>
  </si>
  <si>
    <t>na notranji strani- demontažna prečka na višini 100 cm - preprečuje padec v globino pri odprtih vratih.</t>
  </si>
  <si>
    <t>h1</t>
  </si>
  <si>
    <t>VFN8</t>
  </si>
  <si>
    <t>svetla dimenzija prehoda: min.130 x 235 cm</t>
  </si>
  <si>
    <t>bruto dimenzija elementa: 150 x 245 cm</t>
  </si>
  <si>
    <t>zidarska odprtina: 152 x 247 cm</t>
  </si>
  <si>
    <t>pozicija: zunanja vrata v skladišče ep</t>
  </si>
  <si>
    <t>PVC okna v beli barvi, min. 5 komorni profil, Uf&lt;=1,3W/m2K</t>
  </si>
  <si>
    <t>ON2</t>
  </si>
  <si>
    <t>svetla dimenzija odprtine: ni relevantna</t>
  </si>
  <si>
    <t>bruto dimenzija elementa: 320 x 140 cm</t>
  </si>
  <si>
    <t>zidarska odprtina: 322 x 142 cm</t>
  </si>
  <si>
    <t xml:space="preserve">pozicija: južna fasada </t>
  </si>
  <si>
    <t>štirikrilno okno, odpiranje kombinirano okrog h in v osi</t>
  </si>
  <si>
    <t xml:space="preserve">steklo: dvoslojni trermopan (ug=1,1w/m2k) </t>
  </si>
  <si>
    <t>na zunanjo stran stekla vgrajena folija za toplotno in sončno zaščito, ki zagotavlja min. 75% sončno zaščito, kot npr. folija sol 112</t>
  </si>
  <si>
    <t>spodaj podpoličnik 3cm in vgradnja notranje lesene police in zunanje police, kot npr Helopal kontakt ali podobno</t>
  </si>
  <si>
    <t>oprema: sistemska kljuka</t>
  </si>
  <si>
    <t>ON3</t>
  </si>
  <si>
    <t>bruto dimenzija elementa: (145+243) /  140 cm</t>
  </si>
  <si>
    <t>zidarska odprtina: (146+244) /  142 cm</t>
  </si>
  <si>
    <t xml:space="preserve">pozicija: severna fasada </t>
  </si>
  <si>
    <t>vogalno okno, odpiranje kombinirano okrog h in v osi</t>
  </si>
  <si>
    <t>ON6</t>
  </si>
  <si>
    <t>svetla dimenzija odprtine:ni relevantna</t>
  </si>
  <si>
    <t>bruto dimenzija elementa: 100 x 140 cm</t>
  </si>
  <si>
    <t>zidarska odprtina: 102 x 142 cm</t>
  </si>
  <si>
    <t xml:space="preserve">pozicija:južna fasada </t>
  </si>
  <si>
    <t>enokrilno okno, odpiranje kombinirano okrog h in v osi</t>
  </si>
  <si>
    <t>NOTRANJA POŽARNO VARNA VRATA</t>
  </si>
  <si>
    <t>enokrilna polna, požarno varna,  kovinska vrata</t>
  </si>
  <si>
    <t>požarna varnost: ei-30 (s)</t>
  </si>
  <si>
    <t xml:space="preserve">vratno krilo: kovinska polna vrata, prašno barvano z vodoodporno barvo ( barva po standardni karti ponudnika, antracit siva). </t>
  </si>
  <si>
    <t>vratni podboj: kovinski, prašno barvan z vodoodporno barvo ( barva po standardni karti ponudnika, antracit siva).</t>
  </si>
  <si>
    <t>oprema: kljuka ( enostavne oblike, tip potrdi projektant), talni odbojnik</t>
  </si>
  <si>
    <t>VN1N - svetla dimenzija prehoda: 90 x 200 cm</t>
  </si>
  <si>
    <t>VN3N - svetla dimenzija prehoda: 80 x 215 cm</t>
  </si>
  <si>
    <t>VN6N - svetla dimenzija prehoda: 90 x 215 cm</t>
  </si>
  <si>
    <t>NOTRANJA LESENA VRATA</t>
  </si>
  <si>
    <t>enokrilna polna lesena vrata</t>
  </si>
  <si>
    <t>požarna varnost: ni zahteve</t>
  </si>
  <si>
    <t>vratno krilo: standardno polno leseno krilo v beli mat barvi</t>
  </si>
  <si>
    <t>vratni podboj: standardni leseni podboj s pokrivno letvijo v beli mat barvi.</t>
  </si>
  <si>
    <t>kontrola pristopa: ni zahteve</t>
  </si>
  <si>
    <t>vgradnja v zidano steno, debeline preveriti na licu mesta</t>
  </si>
  <si>
    <t>VN2N - svetla dimenzija prehoda: 90 x 200 cm</t>
  </si>
  <si>
    <t>VN4N - svetla dimenzija prehoda: 90 x 215 cm</t>
  </si>
  <si>
    <t>VN5N - svetla dimenzija prehoda: 70 x 215 cm</t>
  </si>
  <si>
    <t xml:space="preserve">SKUPAJ -2. VRATA OKNA </t>
  </si>
  <si>
    <t>SUHOMONTAŽNE STENE IN STROPOVI</t>
  </si>
  <si>
    <t>3.1.</t>
  </si>
  <si>
    <t>Izdelava notranjih špalet in zapiranje odprtin na mestu zamenjave stavbnega pohištva v obstoječi stavbi. Špalete in zapiranje odprtin nad vrati, se izdelajo iz ognjevarnih MK plošč debeline 15 mm na alu podkonstrukciji z vgradnjo kamene volne v prazen prostor. Podano število in dimenzije novih elementov stavbnega pohištva. Natančne mere je potrebno povzeti na licu mesta po opravljenih odstranitvenih delih, z upoštevanjem dimenzij novo predvidenih elementov stavbnega pohištva.</t>
  </si>
  <si>
    <t>VN1N, 90/200 cm</t>
  </si>
  <si>
    <t>VFN8, 150/245 cm</t>
  </si>
  <si>
    <t>VFN2, 210/245 cm</t>
  </si>
  <si>
    <t>ON2, 320/140 cm</t>
  </si>
  <si>
    <t>VFN4, 100/245 cm</t>
  </si>
  <si>
    <t>VFN5, 208/245 cm</t>
  </si>
  <si>
    <t>ON3, 388/140 cm</t>
  </si>
  <si>
    <t>VN3N, 80/215 cm</t>
  </si>
  <si>
    <t>i</t>
  </si>
  <si>
    <t>VN6N, 90/215 cm</t>
  </si>
  <si>
    <t>j</t>
  </si>
  <si>
    <t>ON6, 100/140 cm</t>
  </si>
  <si>
    <t>k</t>
  </si>
  <si>
    <t>VFN6, 208/380 cm</t>
  </si>
  <si>
    <t>Suhomontažne stene  na podkonstrukciji</t>
  </si>
  <si>
    <t>dvojne enostranske požarno varne mavčnokartonske plošče, d= 15 mm, na tipski kovinski podkonstrukciji širine 75 ali 50 mm, vmes mineralna volna.</t>
  </si>
  <si>
    <t>3.3</t>
  </si>
  <si>
    <t>dvojne enostranske vlagoodporne mavčnokartonske plošče, d= 15 mm, na tipski kovinski podkonstrukciji širine 75 ali 50 mm, vmes mineralna volna.</t>
  </si>
  <si>
    <t>3.4</t>
  </si>
  <si>
    <t xml:space="preserve">MK strop- enojna MK plošča deb 15 mm, ognjevarna na tipski podkonstrukciji
</t>
  </si>
  <si>
    <t xml:space="preserve">Mavčno kartonasti spuščeni strop na tipski podkonstrukciji.
</t>
  </si>
  <si>
    <t>SKUPAJ -3. SUHOMONTAŽNE STENE IN STROPOVI</t>
  </si>
  <si>
    <t>TLAKARSKA DELA</t>
  </si>
  <si>
    <t>Naprava kompletnih sestav tlakov z vsemi potrebnimi sloji, priprava površin vse za gotovo izvedene finalne tlake, skupaj z nizkostenskimi oblogami, obdelavo dilatacij.</t>
  </si>
  <si>
    <t>Sestave so navedene iz zgornjega sloja proti spodnjemu sloju.</t>
  </si>
  <si>
    <t>4.1.1.</t>
  </si>
  <si>
    <t xml:space="preserve">HKO12(Z), HKN11, HKN21, HKO22 (Z) </t>
  </si>
  <si>
    <t>Epoksi tlak – 2 x nanos barvnega industrijskega epoksidnega premaza, z prašno in olje odbojnostnimi karakteristikami. kot npr.: Mapefloor system 34 v sivi barvi</t>
  </si>
  <si>
    <t>arm. cem. Estrih zajet v zidarskih delih</t>
  </si>
  <si>
    <t>4.1.2.</t>
  </si>
  <si>
    <t>Podstrešje</t>
  </si>
  <si>
    <t>4.1.3.</t>
  </si>
  <si>
    <t xml:space="preserve">HK-023(Z) </t>
  </si>
  <si>
    <t>Dvojni montažni pod s finalnim tlakom, finalni tlak elektro prevodna guma</t>
  </si>
  <si>
    <t>protiprašni premaz</t>
  </si>
  <si>
    <t>4.1.4.</t>
  </si>
  <si>
    <t>Dobava in vgradnja novih kamnitih oblog na stopnišču. Obloge iz granita kot npr. Rosa beta ali new crystal. Debelina nastopne ploskve 3 cm, debelina čela 2 cm, cokl višine 8 cm, deb. 1 cm. Na posamezne nastopne ploskve vgraditi protidrsne trakove. Širina stopnišča: 90 cm, 16x18,6/27 cm</t>
  </si>
  <si>
    <t>SKUPAJ -4. TLAKARSKA DELA</t>
  </si>
  <si>
    <t>KERAMIČARSKA DELA</t>
  </si>
  <si>
    <t>Dobava in polaganje talne in stenske keramike</t>
  </si>
  <si>
    <t>V ceni je poleg osnovnega materiala in dela zajeti tudi vse potrebne vogalne  alu kotnike, izvedbo polic in oblaganje okenskih špalet, izreze,..</t>
  </si>
  <si>
    <t xml:space="preserve">Izbor vzorca potrdi odg. projektant arhitekture (barva, tekstura, lesk ), prav tako način polaganja. </t>
  </si>
  <si>
    <t>0.5 cm cement-akrilatno lepilo, npr.: MAPEI-Keraflex ali enakovredno</t>
  </si>
  <si>
    <t>V ceni je zajeti tudi pripravo podlage in fugiranje z epoksidno fugirno maso.</t>
  </si>
  <si>
    <t>HKO11 (Z), HKO21 (Z)</t>
  </si>
  <si>
    <t>Protizdrsna, porcelan-gres retificirana talna obloga v odtenkih sive barve, standardni format. Izbor potrdi projektant.</t>
  </si>
  <si>
    <t>stenska keramika v sanitarijah, polaganje do višine 2,30 m</t>
  </si>
  <si>
    <t>porcelan-gres retificirana stenska obloga v odtenkih bele barve, standardni format. Izbor potrdi projektant.</t>
  </si>
  <si>
    <t>5.1.3.</t>
  </si>
  <si>
    <t>stenska keramika v Aku predprostoru, polaganje do višine 2,30 m</t>
  </si>
  <si>
    <t>Dobava in izvedba dvokomponentnega hidroizolacijskega premaza na bazi cementnih veziv, sintetičnih polimerov in posebnih dodatkov, kot npr.: Mapelastic ali enakovredno. V ceni je zajeti tudi izvedbo hidroizolacijskih tipskih kotnih in vogalnih trakov.</t>
  </si>
  <si>
    <t>SKUPAJ -5. KERAMIČARSKA DELA</t>
  </si>
  <si>
    <t>SLIKOPLESKARSKA DELA</t>
  </si>
  <si>
    <t>I.</t>
  </si>
  <si>
    <t>Dela se izvajajo v fazah zaradi narave del. Predvideti cca 3 faze dela.</t>
  </si>
  <si>
    <t>6.1</t>
  </si>
  <si>
    <t xml:space="preserve">Prenova obstoječih opleskov. Navedene površine vseh obstoječih sten in stropov. Po presoji investitorja ali odgovornega nadzora se lahko določene površine izvzamejo iz prenove ali prenovijo le deloma. </t>
  </si>
  <si>
    <t xml:space="preserve">a.     </t>
  </si>
  <si>
    <t>Odstranitev obstoječih slojev opleska</t>
  </si>
  <si>
    <t>a.1.</t>
  </si>
  <si>
    <t>stene</t>
  </si>
  <si>
    <t>a.2.</t>
  </si>
  <si>
    <t xml:space="preserve">strop  </t>
  </si>
  <si>
    <t>b.</t>
  </si>
  <si>
    <t>priprava podlage (emulzija), glajenje 2x, 2x brušenje</t>
  </si>
  <si>
    <t>c.</t>
  </si>
  <si>
    <t>slikanje 2x s poldisperzijsko belo barvo</t>
  </si>
  <si>
    <t>Dobava materiala in izvedba slikopleskarskih  del na MK stenah in MK špaletah (količina je ocenjena)</t>
  </si>
  <si>
    <t>obdelava stikov MK sten z obstoječo konstrukcijo</t>
  </si>
  <si>
    <t>Priprava podlage (emulzija), glajenje 2x in 2x brušenje mavčnokartonskega stropa</t>
  </si>
  <si>
    <t>Dobava materiala in izvedba slikopleskarskih  del na MK stropovih.</t>
  </si>
  <si>
    <t>Dobava materiala in izvedba slikopleskarskih  del na stenah iz porobetona.</t>
  </si>
  <si>
    <t>Priprava podlage in armiranje stikov z obstoječo konstrukcijo, zajeto v zidarskih delih</t>
  </si>
  <si>
    <t>6.5.</t>
  </si>
  <si>
    <t>Dobava materiala in izvedba  obstojnega in na olje odpornega premaza   betonskih konstrukcij (Petersonova dušilka, oljna jama).</t>
  </si>
  <si>
    <t>V ceni zajeti tudi ustrezno pripravo podlage po navodilih proizvajalca premaza.</t>
  </si>
  <si>
    <t>SKUPAJ -6. SLIKOPLESKARSKA DELA</t>
  </si>
  <si>
    <t>OPREMA</t>
  </si>
  <si>
    <t>SPLOŠNI OPIS
~ v projektu predvidena oprema in materiali so obvezno izhodišče. Vse spremembe se morajo uskladiti z investitorjem in projektantom
~ popis vključuje nabavo, dostavo in montažo opreme
~ korpusi in fronte omar so izdelani iz iverala
~ vmesne police v zaprtih omarah so iz iverala, prestavljive na 5 cm
~ vmesne vidne police so fiksne, izdelane iz iverala, z ABS zaključkom
~ vsi zaključki so izvedeni z ABS polkrožnim nalimkom
~ vsi izpostavljeni elementi pohištva morajo biti izvedeni s polkrožnimi masivnimi zaključki (zaobljeni robovi)
~ vsa stekla in ogledala morajo biti iz nelomljivega varnostnega stekla
~ vsi eventualni prekrivni PVC čepi morajo biti prilepljeni na vijak
~ vsi predali morajo imeti kovinska vodila
~ vsi stenski regali morajo biti dovolj močno izvedeni in pritrjeni v steno tako, da je možno v njih hraniti  težje predmete (velika teža) 
~ za vse vgrajene materiale je potrebno investitorju predložiti izjave o skladnosti</t>
  </si>
  <si>
    <t>~ ponudnik mora za vsak ponujen tipski izdelek priložiti prospektni material, iz katerega je razvidno, kateri izdelek nudi za posamezno pozicijo. Ker v tehnični dokumentaciji niso navedene barve in dekorji materialov, bodo le ti določeni skladno z zahtevami projektanta in naročnika 
~ izvajalec notranje opreme je pred pričetkom del dolžan vse nejasnosti ali dileme razrešiti s projektantom in naročnikom 
~ dimenzije je obvezno preveriti na mestu grafični del je sestavni del razpisne dokumentacije, ki pa je zaradi sprememb v popisu opreme le informativnega značaja vsa imena proizvajalcev ali dobaviteljev so zgolj informativna in niso obvezna, vsekakor pa je potrebno zagotoviti izdelek podobnih dimenzij, oblike in kvalitete</t>
  </si>
  <si>
    <t xml:space="preserve">ENOTNE CENE MORAJO VSEBOVATI:
~ vsa potrebna pripravljalna dela in čiščenje podlog
~ merjenje na objektu
~ vse potrebne transporte do mesta vgrajevanja
~ usklajevanje z osnovnim načrtom 
~ ves potreben glavni, pomožni, nerjaveči pritrdilni in vezni material
~ izdelavo vseh potrebnih zaključkov
~ vsa potrebna pomožna sredstva za vgrajevanje na objektu kot so lestve in podobno
~ terminsko usklajevanje del z ostalimi izvajalci na objektu
~ popravilo eventualno povzročene škode ostalim izvajalcem na gradbišču
~ čiščenje prostorov in odvoz odpadnega materiala na stalno deponijo in plačilo takse
~ zaščita izdelkov pred poškodbami do predaje naročniku del
~ vsa dela in ukrepe po določilih zakona o varstvu pri delu </t>
  </si>
  <si>
    <t>Dobava in vnos opreme. Izbor potrdi investitor.</t>
  </si>
  <si>
    <t>Opomba: Sanitarna oprema je navedena v popisu strojnih instalacij.</t>
  </si>
  <si>
    <t>tehnična pisalna miza dim. 150x80x75 cm, 1x fiksen predalnik 40x75x85 cm s tremi predali, alu kljuke; obdelava laminat, furnir</t>
  </si>
  <si>
    <t>stol, vrtljiv, z naslonjalom, modri (npr. Kaiser+Kraft, št. artikla 505618, katalog 2015, str. 905)</t>
  </si>
  <si>
    <t>koš za odpadke s pokrovom 14l, iz nerjavečega jekla, in-12l x out-14l (npr. KOIN, št. artikla 8033)</t>
  </si>
  <si>
    <t>visoka omara za dokumentacijo dim. 160/50/200 cm, iverica, korpusi furnir, ličnice laminat, 6 po višini nastavljivih polic</t>
  </si>
  <si>
    <t>prostostoječi obešalnik</t>
  </si>
  <si>
    <t>dobava in vnos opreme v sanitarnih prostorih</t>
  </si>
  <si>
    <t>ogledalo dim. 60x120 cm, prpravljeno za obšanje na steno</t>
  </si>
  <si>
    <t>~ stenski obešalnik, 5 kljuk,  (npr. Kaiser+Kraft, št. artikla 610319, katalog 2015, str. 999)</t>
  </si>
  <si>
    <t>Vsa spodnja oprema je npr. od proizvajalca Tork:</t>
  </si>
  <si>
    <t>~ podajalnik brisač, zloženk</t>
  </si>
  <si>
    <t>~ podajalnik toaletnega papirja</t>
  </si>
  <si>
    <t>~ milnik</t>
  </si>
  <si>
    <t>~ podajalnik zaščitnih oblog za WC</t>
  </si>
  <si>
    <t>~ WC metlica</t>
  </si>
  <si>
    <t>~ koš za odpadke s pokrovom 14l, iz nerjavečega jekla, in-12l x out-14l (npr. KOIN, št. artikla 8033)</t>
  </si>
  <si>
    <t>SKUPAJ -7. OPREMA</t>
  </si>
  <si>
    <t>ZUNANJA UREDITEV</t>
  </si>
  <si>
    <t>Zemeljska dela za vgradnjo kabelske in meteorne kanalizacije</t>
  </si>
  <si>
    <t>Zarisovanje osi kanalizacije in določitev globine</t>
  </si>
  <si>
    <t>Izkop kanalizacijskega jarka (delno ročni) globine 0-2,50  m1, v terenu III ktg. z odlaganjem izkopanega materiala ob rob izkopa, naklon brežine 60°</t>
  </si>
  <si>
    <t>Ročno planiranje dna jarka s točnostjo +/- 3 cm po projektiranem padcu</t>
  </si>
  <si>
    <t>Odvoz viška izkopanega materiala na stalno deponijo, z razkladanjem in razgrinjanjem na deponiji, plačilo deponije.</t>
  </si>
  <si>
    <t>Zasip jarka z materialom deponiranim ob robu izkopa  z utrjevanjem v slojih po 25 cm do 95 % trdnosti po standardnem Proktorjevem postopku</t>
  </si>
  <si>
    <t>Dobava in montaža PVC  kanalskih cevi, stiki so tesnjeni z gumi tesnili in polnim obbetoniranjem z betonom C16/20 in vsemi potrebnimi fazonskimi kosi. PVC 160/SN8</t>
  </si>
  <si>
    <t>Pregled in čiščenje kanala po končanih delih</t>
  </si>
  <si>
    <t>Izdelava priključka na obstoječo kanalizacijo jašek v vodotesni izvedbi z vsemi pomožnimi deli</t>
  </si>
  <si>
    <t>Izdelava revizijskega jaška iz armiranega poliestra fi 80 cm, globine do 2,0 m, d=9,0mm na kanalu f 160 -400 mm  s poliestersko muldo in LTŽ pokrovom f 600 mm, 250 kN, EN 124 z zaklepom in protihrupnim vložkom</t>
  </si>
  <si>
    <t>Dobava in izdelava peskolova iz betonskih cevi fi 40 cm z vsemi pomožnimi deli in vgradnjo betonskega pokrova</t>
  </si>
  <si>
    <r>
      <t xml:space="preserve">Dobava in vgradnja tipskega koalescentnega lovilca olj in becina, skladen s standardom EN SIST 858-2, razred 1, z avtomatsko zaporo na iztoku, vgradnja po navodilu izbranega proizvajalca. </t>
    </r>
    <r>
      <rPr>
        <b/>
        <i/>
        <sz val="10"/>
        <color indexed="8"/>
        <rFont val="Arial"/>
        <family val="2"/>
        <charset val="238"/>
      </rPr>
      <t xml:space="preserve">Q=6,0 l/s, prostornina usedalnika 330 l, prostornina lovilca olj 970 l 
</t>
    </r>
    <r>
      <rPr>
        <sz val="10"/>
        <color indexed="8"/>
        <rFont val="Arial"/>
        <family val="2"/>
      </rPr>
      <t>(kot je npr. Oleopator P NG 6/660)</t>
    </r>
  </si>
  <si>
    <r>
      <t xml:space="preserve">Dobava in vgradnja tipske dvoprekatne greznice, vgradnja po navodilu izbranega proizvajalca z vsemi zemeljskimi deli. </t>
    </r>
    <r>
      <rPr>
        <b/>
        <i/>
        <sz val="10"/>
        <color indexed="8"/>
        <rFont val="Arial"/>
        <family val="2"/>
        <charset val="238"/>
      </rPr>
      <t>V=6,0 m3</t>
    </r>
  </si>
  <si>
    <t>Dobava in vgradnja  betonskih cestnih robnikov dim. 12/20cm, s porezanim robom</t>
  </si>
  <si>
    <t>V ceni je zajeti tudi izvedbo izkopov, obbetonaže in fugiranje, ter vse potrebne odreze. Del robnikov izveden v loku.</t>
  </si>
  <si>
    <t>7.3</t>
  </si>
  <si>
    <t>Dobava  materiala in izvedba asfaltnega tlaka skupaj s pripravo fine peščene podlage na mestih prekopov, in tesnenjem stikov z objektom z bitumensko maso.</t>
  </si>
  <si>
    <t>7.3.1</t>
  </si>
  <si>
    <t>Dobava in vgrajevanje tampona na mestih prekopov ceste, granulacije 4-32 mm, v debelini 30 cm, z utrjevanjem po plasteh do predpisane zbitosti 100 Mpa.</t>
  </si>
  <si>
    <t>7.3.2</t>
  </si>
  <si>
    <t>Naprava posteljice pod asfaltnimi površinami s planiranjem s točnostjo +- 3cm in komprimiranjem do predpisane zbitosti .</t>
  </si>
  <si>
    <t>7.3.3</t>
  </si>
  <si>
    <t>Izdelava spodnjega nosilnega sloja iz bitumiziranega drobljenca     AC base 22, z razstiranjem, valjanjem in vsemi pomožnimi deli v deb. 6 cm.</t>
  </si>
  <si>
    <t>7.3.4</t>
  </si>
  <si>
    <t>Izdelava zgornjega zaključnega sloja iz bitumenskega betona AC 8 Surf na izvršenem spodnjem nosilnem sloju z razstiranjem, valjanjem in vsemi pomožnimi deli v deb. 4 cm.</t>
  </si>
  <si>
    <t>7.5</t>
  </si>
  <si>
    <t>Humusiranje platoja v debelini 20 cm s pripravo površine za zatravitev. Uporabi se humus z gradbiščne deponije, ki ga je potrebno presejati (spodnjih 15 cm) in dodatni humus (zgornjih 5 cm). Vključno z dobavo dodatnega humusa.</t>
  </si>
  <si>
    <t>7.6</t>
  </si>
  <si>
    <t>Sejanje trave na v naprej pripravljeno površino, vključno z dobavo semena in uvaljanjem posejane površine.</t>
  </si>
  <si>
    <t>SKUPAJ -7. ZUNANJA UREDITEV SKUPAJ</t>
  </si>
  <si>
    <t>STROJNE INŠTALACIJE</t>
  </si>
  <si>
    <t>~ dim. ŠxV: 800x400 mm, Aef=0,2136 m² za dovod in odvod zraka iz prostora 0N-06 TR LR1 20/0,4 kV</t>
  </si>
  <si>
    <r>
      <t>~ dim. ŠxV: 800x400 mm, Aef=</t>
    </r>
    <r>
      <rPr>
        <sz val="10"/>
        <rFont val="Arial"/>
        <charset val="238"/>
      </rPr>
      <t>0,2136</t>
    </r>
    <r>
      <rPr>
        <sz val="10"/>
        <color indexed="10"/>
        <rFont val="Arial"/>
        <family val="2"/>
        <charset val="238"/>
      </rPr>
      <t xml:space="preserve"> </t>
    </r>
    <r>
      <rPr>
        <sz val="10"/>
        <color indexed="8"/>
        <rFont val="Arial"/>
      </rPr>
      <t>m</t>
    </r>
    <r>
      <rPr>
        <sz val="10"/>
        <rFont val="Calibri"/>
        <family val="2"/>
        <charset val="238"/>
      </rPr>
      <t xml:space="preserve">² </t>
    </r>
    <r>
      <rPr>
        <sz val="10"/>
        <rFont val="Arial"/>
        <charset val="238"/>
      </rPr>
      <t>za dovod in odvod zraka iz prostora 0N-06 TR LR1 20/0,4 kV</t>
    </r>
  </si>
  <si>
    <t>~ dim. ŠxV: 500x400 mm, Aef=0,1335 m² za dovod in odvod zraka iz prostora 0N-12 TR LR2 20/0,4 kV</t>
  </si>
  <si>
    <t>~ dim. ŠxV: 500x400 mm za dovod in odvod zraka iz prostora 0N-12 TR LR2 20/0,4 kV</t>
  </si>
  <si>
    <r>
      <t>~ dim. ŠxV: 500x400 mm, Aef=</t>
    </r>
    <r>
      <rPr>
        <sz val="8"/>
        <rFont val="Arial"/>
        <family val="2"/>
        <charset val="238"/>
      </rPr>
      <t>0,1335</t>
    </r>
    <r>
      <rPr>
        <sz val="8"/>
        <color theme="1"/>
        <rFont val="Arial"/>
        <family val="2"/>
        <charset val="238"/>
      </rPr>
      <t xml:space="preserve"> m</t>
    </r>
    <r>
      <rPr>
        <sz val="8"/>
        <rFont val="Calibri"/>
        <family val="2"/>
        <charset val="238"/>
      </rPr>
      <t xml:space="preserve">² </t>
    </r>
    <r>
      <rPr>
        <sz val="8"/>
        <rFont val="Arial"/>
        <family val="2"/>
        <charset val="238"/>
      </rPr>
      <t xml:space="preserve">za dovod in odvod zraka iz prostora 0N-12 TR LR2 20/0,4 kV </t>
    </r>
    <r>
      <rPr>
        <b/>
        <sz val="8"/>
        <rFont val="Arial"/>
        <family val="2"/>
        <charset val="238"/>
      </rPr>
      <t>- zajeta v gradbenem načrtu skupaj dobavo vrat</t>
    </r>
  </si>
  <si>
    <r>
      <t>~ dim. ŠxV: 800x400 mm, Aef=</t>
    </r>
    <r>
      <rPr>
        <sz val="8"/>
        <rFont val="Arial"/>
        <family val="2"/>
        <charset val="238"/>
      </rPr>
      <t>0,2136</t>
    </r>
    <r>
      <rPr>
        <sz val="8"/>
        <color rgb="FFFF0000"/>
        <rFont val="Arial"/>
        <family val="2"/>
        <charset val="238"/>
      </rPr>
      <t xml:space="preserve"> </t>
    </r>
    <r>
      <rPr>
        <sz val="8"/>
        <color theme="1"/>
        <rFont val="Arial"/>
        <family val="2"/>
        <charset val="238"/>
      </rPr>
      <t>m</t>
    </r>
    <r>
      <rPr>
        <sz val="8"/>
        <rFont val="Calibri"/>
        <family val="2"/>
        <charset val="238"/>
      </rPr>
      <t xml:space="preserve">² </t>
    </r>
    <r>
      <rPr>
        <sz val="8"/>
        <rFont val="Arial"/>
        <family val="2"/>
        <charset val="238"/>
      </rPr>
      <t>za dovod in odvod zraka iz prostora 0N-06 TR LR1 20/0,4 kV</t>
    </r>
    <r>
      <rPr>
        <b/>
        <sz val="8"/>
        <rFont val="Arial"/>
        <family val="2"/>
        <charset val="238"/>
      </rPr>
      <t xml:space="preserve"> - zajeta v gradbenem načrtu skupaj dobavo vrat</t>
    </r>
  </si>
  <si>
    <r>
      <t xml:space="preserve">~ dim. ŠxV: 500x400 mm </t>
    </r>
    <r>
      <rPr>
        <sz val="8"/>
        <rFont val="Arial"/>
        <family val="2"/>
        <charset val="238"/>
      </rPr>
      <t xml:space="preserve">za dovod in odvod zraka iz prostora 0N-12 TR LR2 20/0,4 kV </t>
    </r>
    <r>
      <rPr>
        <b/>
        <sz val="8"/>
        <rFont val="Arial"/>
        <family val="2"/>
        <charset val="238"/>
      </rPr>
      <t>- zajeta v gradbenem načrtu skupaj dobavo vrat</t>
    </r>
  </si>
  <si>
    <r>
      <t xml:space="preserve">~ dim. ŠxV: 800x400 mm </t>
    </r>
    <r>
      <rPr>
        <sz val="8"/>
        <rFont val="Arial"/>
        <family val="2"/>
        <charset val="238"/>
      </rPr>
      <t xml:space="preserve">za dovod in odvod zraka iz prostora 0N-06 TR LR1 20/0,4 kV </t>
    </r>
    <r>
      <rPr>
        <b/>
        <sz val="8"/>
        <rFont val="Arial"/>
        <family val="2"/>
        <charset val="238"/>
      </rPr>
      <t>- zajeta v gradbenem načrtu skupaj dobavo vrat</t>
    </r>
  </si>
  <si>
    <t>Svetilka za nadomestno razsetljavo, nadgradna,  LED, IP65. Komplet z montažnim priborom. Napajanje 110 V DC .</t>
  </si>
  <si>
    <t>Električni razdelilnik za razvod napajanja nadomestne razsvetljave z napetostjo 110 V DC;  Razdelilec D,    dimenzij (šxvxg)  500 x 400 x 265 mm,   montirana na steni, s  vrati s ključavnico, stopnja mehanske zaščite IP43, obarvanega v barvi RAL 7035, uvod kablov zgoraj, ožičen in z naslednjo vgrajeno opremo : 
- glavno dovodno stikalo (kot je npr. 4G-16-90-U Končar, 16 A DC)  1 kos
- stikalo (kot je npr. 4G-10-90-U Končar, 10 A DC)  8 kos
- inštalacijski odklopnik C16, 2p, 110 V DC)  1 kos
- inštalacijski odklopnik C6, 2p, 110 V DC)  8 kos
- vrstne sponke za kabel 2x4 mm2    2 kos
- vrstne sponke za kabel 2x2,5 mm2    20 kos
- Varovalka s podstvkom in pokrovčkom 25 A, 110 V DC
   (dobava in vgradnja v obstoječi razdelilec =NK4+LR)     kpl 1</t>
  </si>
  <si>
    <t>Požarna centrala, osnovni sestav;
Analogna adresna naprava; v skladu z EN 54 2 in 4; z eno zanko, kapaciteta 126 adresnih elementov za javljanje požara, plina in SOS signalizacije; kpl z napajalnikom 2A, UPMO upravljalni modul in CPMO centralno procesni modul. Možno dodajanje en LIMO-Ap adresni modul, do treh LIMO-Ko konvencionalni moduli ali VIMO vhodno-izhodni moduli, mrežni modul, TCP/IP ali RS232 in modema. Možna vezava v mrežo do 16 central in/ali oddaljenih prikazovalnikov.</t>
  </si>
  <si>
    <t>MODEM MO-02, za prenos informacij na DC- IDE format</t>
  </si>
  <si>
    <t>AKU baterija 12V 12Ah</t>
  </si>
  <si>
    <t>GSM CiD&amp;M2 brezžični komunikator DTMF Contact ID in SMS sporočila</t>
  </si>
  <si>
    <t>AV-622 DIN RAIL, 3 kanalni VHODNO-IZHODNI adresni vmesnik</t>
  </si>
  <si>
    <t>RJ DISCOVERY - VODOTESNI ročni javljalnik</t>
  </si>
  <si>
    <t>Označevalna plošča ROČNI JAVLJALNIK 125 x 125</t>
  </si>
  <si>
    <t>OPT-TER Soteria z izolatorjem</t>
  </si>
  <si>
    <t>P Soteria</t>
  </si>
  <si>
    <t>TP-60 tesnilo za podnožja javljalnikov</t>
  </si>
  <si>
    <t>KP-01 nosilec za javljalnike v dvojnem podu ali na stropu</t>
  </si>
  <si>
    <t>OPT Hochiki Ex</t>
  </si>
  <si>
    <t>P OPT Hochiki  Ex</t>
  </si>
  <si>
    <t>MTL 5561, varovalna bariera za EX javljalnike; z galvansko ločitvijo</t>
  </si>
  <si>
    <t>AV-613 adresni vmesnik, eno kanalni VHODNI</t>
  </si>
  <si>
    <t>DOZA PVC 190x140x70</t>
  </si>
  <si>
    <t>ESB sirena z bliskavko notranja 24 VDC, 60 mA, 98dB, IP-30R</t>
  </si>
  <si>
    <t>WESB adresna sirena z bliskavko zunanja 10 mA, 108dB, IP-65</t>
  </si>
  <si>
    <t>Označevalna plošča SIRENA 125 x 125</t>
  </si>
  <si>
    <t>Označevalna plošča 55x30 mm</t>
  </si>
  <si>
    <t>Kabel JY/ST/Y 1x2x1,0 rdeč</t>
  </si>
  <si>
    <t>Kabel JY(ST)Y 2x2x0,8 rdeč</t>
  </si>
  <si>
    <t>Montaža kabla JE-H(ST)H E30 1x2x0,8, dobava in polaganje kabla</t>
  </si>
  <si>
    <t>Montaža cevi PN fi-13,5mm, dobava in polaganje</t>
  </si>
  <si>
    <t>Preboji skozi steno</t>
  </si>
  <si>
    <t>Montaža in povezovanje elementov</t>
  </si>
  <si>
    <t>Montaža požarnega sistema</t>
  </si>
  <si>
    <t>Izdelava programa za požarni sistem</t>
  </si>
  <si>
    <t>Pregled požarnega javljanja</t>
  </si>
  <si>
    <t>Sodelovanje pri pregledu požarnega sistema</t>
  </si>
  <si>
    <t>Projekt PID/POV</t>
  </si>
  <si>
    <t>Izobraževanje požarnega sistema</t>
  </si>
  <si>
    <t>Drobni pritrdilni in vezni material</t>
  </si>
  <si>
    <t>31</t>
  </si>
  <si>
    <t>32</t>
  </si>
  <si>
    <t>33</t>
  </si>
  <si>
    <t>dni</t>
  </si>
  <si>
    <t>Alarmna centrala s 8-192 zone - možnost klasične žične, adresabilne ali brezžične razširitve sistema. 8 neodvisnih particij, 999 uporabniških šifer, samo PCB-bez tipkovnice in ohišja, GRADE 3.</t>
  </si>
  <si>
    <t>Kovinsko ohišje za Paradox centrale, 325x400x98 mm, vgrajen transformator 40VA , varovalka in tamper stikalo, priključena  ozemljitev vrat in ohišja, plastični distančniki za hitro montažo</t>
  </si>
  <si>
    <t>Izhodni modul s štirimi 4 polno programabilnimi 5A relejskimi izhodi, kompatibilni z Magellan, Spectra in Digiplex EVO alarmnimi centrallami, GRADE 3.</t>
  </si>
  <si>
    <t>LCD tipkovnica s programabilnimi sporočili na slovenskem jeziku za Paradox EVO alarmne centrale. 8 funkcijskih tipk, 3 kombinirane alarmne tipke (F.A.P.), 1 vhod za cono in 1 PGM izhod</t>
  </si>
  <si>
    <t>Digitalni kombinirani dvojni MIRONEL optični PET imun detektor z Anti-masking funkcijo in zaznavo preko mikrovalovnega valovanja. Domet detekcije 16m, aktivna Anti-masking IR detekcija, neobčutljiv na male živali do 50cm, Dual/Singel edge način delovanja, SeeTrue tehnologija, mehanska aktivacija CREEP cone, dvojna sabotažna zaščita (odpiranje in stenska), možnost steneske ali kotne montaže, opcijski nosilec (PAR HDB7), relejski izhod ali BUS priključitev na EVO centrale. GRADE3.</t>
  </si>
  <si>
    <t>PAR HDB7- nosilec</t>
  </si>
  <si>
    <t>GSM/SMS/GPRS komunikator za Paradox SPECTRA, MAGELLAN in EVO alarmne centrale. Podpira komunikacijo z SWAM serverjem. Alternativna rešitev IP javljanja (GPRS), GSM in SMS javljanja in upravljanja ter glasovnega sporočanja (opcija s dodatnim PAR VDMP3), GRADE 3.</t>
  </si>
  <si>
    <t>Zunanja samonapajalna sirena z bliskavko SR-200 AKU</t>
  </si>
  <si>
    <t>Notranja alarmna sirena z bliskavko LDH-95Y</t>
  </si>
  <si>
    <t xml:space="preserve">Priklop protivlomenga sistema, programiranje, </t>
  </si>
  <si>
    <t>Izdelava projektne dokumentacije in projekta za vzdrževanje in obratovanje PID/POV, na podlagi digitaliziranih tlorisnih podlog, ki jih priskrbi naročnik</t>
  </si>
  <si>
    <t>Priklop sistema na ELES varnostni center</t>
  </si>
  <si>
    <t>Varnostni terminal kontrole pristopa, možnost priklopa do 4 vrat, komunikacija TCP-IP, napajanje 230Vac, vgrajen napajalnik 12Vdc, baterijsko napajanje LiFePo4, lokalni pomnilnik dogodkov, ustreza SIST EN 50133-1, kot npr. ČETRTA POT VT-500 ali enakovredno, vgrajen pod strop</t>
  </si>
  <si>
    <t>Čitalec kartic, domet 6 cm, komunikacija RS-485-4WX, napajanje 12Vdc, poraba 150mA, protokol DESFIRE EV1 (13,56MHz), kot npr. ČETRTA POT ČM03/TPH ali enakovredno</t>
  </si>
  <si>
    <t>Električni prijemnik, standardni, z mikrostikalom za zaznavanje stanja odprtosti vrat, napajanje 12Vdc, kot npr. eff eff 1705 RR ali enakovredno, za notranjo uporabo</t>
  </si>
  <si>
    <t>Električni prijemnik, standardni, z mikrostikalom za zaznavanje stanja odprtosti vrat, napajanje 12Vdc, kot npr. eff eff 118W…A71 ali enakovredno, za zunanjo uporabo</t>
  </si>
  <si>
    <t>Tipka za izhod v sili, mirovni normalno sklenjen kontakt, ustreza SZPV 411</t>
  </si>
  <si>
    <t>Elektromagnet, s kontaktom odprtosti, 12Vdc, sila 3000N</t>
  </si>
  <si>
    <t>Programiranje, zagon, nastavitev pravic dostopa in funkcionalni preizkus delovanja celotnega sistema</t>
  </si>
  <si>
    <t>Montaža in povezovanje vseh naprav</t>
  </si>
  <si>
    <t>Optični kabel 4x50/125</t>
  </si>
  <si>
    <t>optična kaseta, patch panel 4-port</t>
  </si>
  <si>
    <t xml:space="preserve">optični konverter ST/SC </t>
  </si>
  <si>
    <t>Primarna oprema</t>
  </si>
  <si>
    <t>Izvodna celica tip A
Kovinska stikalna celica (630 A)                                    1 kos
Tripolni vakuumski odklopnik (630 A)                             1 kos
Tokovni instrumentni transformator – tip D  2x150/5/5   3 kos
Tripolni ozemljilni ločilnik                                                  1 kos
Sistem indikacije prisotnosti napetosti                            1 kpl
Odvodnik prenapetosti                                                   3 kos
Objemni tokovni zaščitni transformator (250/5)             1 kos</t>
  </si>
  <si>
    <t>Izvodna celica tip B
Kovinska stikalna celica (630 A)                                    1 kos
Tripolni vakuumski odklopnik (630 A)                             1 kos
Tokovni instrumentni transformator – tip C  2x300/5/5   3 kos
Tripolni ozemljilni ločilnik                                                  1 kos
Sistem indikacije prisotnosti napetosti                            1 kpl
Odvodnik prenapetosti                                                   3 kos
Objemni tokovni zaščitni transformator (250/5)             1 kos</t>
  </si>
  <si>
    <t>Izvodna celica tip C
Kovinska stikalna celica (1250 A)                                  1 kos
Tripolni vakuumski odklopnik (1250 A)                           1 kos
Tokovni instrumentni transformator – tip C  2x300/5/5   3 kos
Tripolni ozemljilni ločilnik                                                  1 kos
Sistem indikacije prisotnosti napetosti                            1 kpl
Odvodnik prenapetosti                                                   3 kos
Objemni tokovni zaščitni transformator (250/5)             1 kos</t>
  </si>
  <si>
    <t>Celica lastne rabe  (630 A)
Kovinska stikalna celica (630 A)                                    1 kos
Odklopni ločilnik                                                              1 kos
Varovalke                                                                       3 kos
Tripolni ozemljilni ločilnik                                                  1 kos
Sistem indikacije prisotnosti napetosti                            1 kpl</t>
  </si>
  <si>
    <t>Celca kompenzacije  (1250 A)
Kovinska stikalna celica (1250 A)                                  1 kos
Tripolni vakuumski odklopnik (1250 A)                           1 kos
Tokovni instrumentni transformator – tip E  2x75/5/5     3 kos
Tripolni ozemljilni ločilnik                                                  1 kos
Sistem indikacije prisotnosti napetosti                            1 kpl
Odvodnik prenapetosti                                                   3 kos
Objemni tokovni zaščitni transformator (250/5)             1 kos</t>
  </si>
  <si>
    <t>Spojna D
Kovinska stikalna celica (1250 A)                                  1 kos
Napetostni instrumentni transformatorji                          3 kos
SN talilne varovalke                                                        3 kos
Sistem indikacije prisotnosti napetosti                            1 kpl
Ločilno stikalo                                                                 1 kos</t>
  </si>
  <si>
    <t>Spojna B
Kovinska stikalna celica (1250 A)                                  1 kos
Napetostni instrumentni transformatorji                          3 kos
SN talilne varovalke                                                        3 kos
Sistem indikacije prisotnosti napetosti                            1 kpl</t>
  </si>
  <si>
    <t>Spojna D
Kovinska stikalna celica (1250 A)                                  1 kos
Tripolni vakuumski odklopnik 1250 A                              1 kos
Tokovni instrumentni transformator – tip B  2x600/5/5   3 kos
Sistem indikacije prisotnosti napetosti                            1 kpl
Odvodniki prenapetosti                                                   3 kos</t>
  </si>
  <si>
    <t>Transformatorska celica
Kovinska stikalna celica (1250 A)                                  1 kos
Tripolni vakuumski odklopnik 1250 A                              1 kos
Tokovni instrumentni transformator – tip A  2x600/1/1/1 A        3 kos
Tripolni ozemljilni ločilnik                                                  1 kos
Sistem indikacije prisotnosti napetosti                             1 kpl</t>
  </si>
  <si>
    <t>SKUPAJ - 1. PRIMARNA OPREMA</t>
  </si>
  <si>
    <t>Zaščita in krmiljenje izvodnih, spojnih in  celic lastne rabe</t>
  </si>
  <si>
    <t>Meritve električne enrgije
Omara meritev QV1                                                       1 kos
Števci električne energije                                               4 kos     
Registrator impulzov                                                      1 kos
Napajalnik za napajanje registratorja impulzov              1 kos
Brezprekinitveni modul                                                   1 kos
Stelitski sprejemnik točnega časa                                  1 kos
Podatkovni pretvornik                                                     1 kos
Mrežni delilnik                                                                 1 kos
Ostala oprema                                                                1 kpl</t>
  </si>
  <si>
    <t>Zaščita in krmiljenje transformatorja TR 1
Omara transformatorskega polja                                   1 kos
Računalnik polja                                                             1 kos
Zaščitne naprave                                                           1 kos
Avtomatski regulator napetosti                                      1 kos
Regulator resonančne dušilke                                       1 kos
Detektor okvar (vgrajen v merilno celico)                      2 kos
Ostala oprema                                                               1 kpl</t>
  </si>
  <si>
    <t>Zaščita in krmiljenje transformatorja TR 2
Omara transformatorskega polja                                   1 kos
Računalnik polja                                                             1 kos
Zaščitne naprave                                                           1 kos
Avtomatski regulator napetosti                                      1 kos
Detektor okvar (vgrajen v merilno celico)                      2 kos
Ostala oprema                                                               1 kpl</t>
  </si>
  <si>
    <t>Resonančna dušilka 30-300 A</t>
  </si>
  <si>
    <r>
      <t xml:space="preserve">Nizkoohmski upor 80 </t>
    </r>
    <r>
      <rPr>
        <sz val="10"/>
        <rFont val="Calibri"/>
        <family val="2"/>
        <charset val="238"/>
      </rPr>
      <t>Ω, 150 A</t>
    </r>
  </si>
  <si>
    <t>Enopolni vakuumski odklopnik 20 kV</t>
  </si>
  <si>
    <t>Ozemljitev zvezdišča</t>
  </si>
  <si>
    <t>Sekundarna oprema</t>
  </si>
  <si>
    <t>SKUPAJ - 3. OZEMLJITEV ZVEZDIŠČA</t>
  </si>
  <si>
    <t>SKUPAJ - 2. SEKUNDARNA OPREMA</t>
  </si>
  <si>
    <t>Montažna dela</t>
  </si>
  <si>
    <t>Dobava, polaganje in montaža krmilno signalnih kablov YSLY-CY-JZ</t>
  </si>
  <si>
    <r>
      <t>30 x 1,5 mm</t>
    </r>
    <r>
      <rPr>
        <vertAlign val="superscript"/>
        <sz val="10"/>
        <rFont val="Arial"/>
        <family val="2"/>
        <charset val="238"/>
      </rPr>
      <t>2</t>
    </r>
  </si>
  <si>
    <r>
      <t>4 x 2,5 mm</t>
    </r>
    <r>
      <rPr>
        <vertAlign val="superscript"/>
        <sz val="10"/>
        <rFont val="Arial"/>
        <family val="2"/>
        <charset val="238"/>
      </rPr>
      <t>2</t>
    </r>
  </si>
  <si>
    <r>
      <t>4 x 4  mm</t>
    </r>
    <r>
      <rPr>
        <vertAlign val="superscript"/>
        <sz val="10"/>
        <rFont val="Arial"/>
        <family val="2"/>
        <charset val="238"/>
      </rPr>
      <t>2</t>
    </r>
  </si>
  <si>
    <r>
      <t>7 x 2,5 mm</t>
    </r>
    <r>
      <rPr>
        <vertAlign val="superscript"/>
        <sz val="10"/>
        <rFont val="Arial"/>
        <family val="2"/>
        <charset val="238"/>
      </rPr>
      <t>2</t>
    </r>
  </si>
  <si>
    <t>Dobava, polaganje in montaža optičnih kablov</t>
  </si>
  <si>
    <t>Dobava, polaganje in montaža Cu obroča</t>
  </si>
  <si>
    <t>Šolanje</t>
  </si>
  <si>
    <t>20 kV stikališča (na objektu)</t>
  </si>
  <si>
    <t>Sistema daljinskega vodenja (pri proizvajalcu in na objektu),</t>
  </si>
  <si>
    <t>Sistema zaščite (pri proizvajalcu in na objektu),</t>
  </si>
  <si>
    <t>Resonančne dušilke in nizkoohmskega upora (na objektu),</t>
  </si>
  <si>
    <t>Regulatorja resonančne dušilke in detektorja okvar (pri proizvajalcu in na objektu).</t>
  </si>
  <si>
    <t>Dokumentacija</t>
  </si>
  <si>
    <t>Projekt za izvedbo</t>
  </si>
  <si>
    <t>Izdelava projektne dokumentacije elektroenergetske opreme</t>
  </si>
  <si>
    <t>Projekt izvedenih del</t>
  </si>
  <si>
    <t>Navodila za obratovanje in vzdrževanje</t>
  </si>
  <si>
    <t>Dokazilo o zanesljivosti objekta</t>
  </si>
  <si>
    <t>Elektroenergetska oprema</t>
  </si>
  <si>
    <t>PRIMARNA OPREMA</t>
  </si>
  <si>
    <t>SEKUNDARNA OPREMA</t>
  </si>
  <si>
    <t>OZEMLJITEV ZVEZDIŠČA</t>
  </si>
  <si>
    <t>ŠOLANJE</t>
  </si>
  <si>
    <t>PROJEKTNA DOKUMENTACIJA</t>
  </si>
  <si>
    <t>NEPREDVIDENO 10%</t>
  </si>
  <si>
    <t>ELEKTROENERGETSKA OPREMA</t>
  </si>
  <si>
    <t>SKUPAJ - 1. MONTAŽNA DELA</t>
  </si>
  <si>
    <t>SKUPAJ - 4. ŠOLANJE</t>
  </si>
  <si>
    <t>SKUPAJ - 5. DOKUMENTACIJA</t>
  </si>
  <si>
    <t>Elektromontažna dela</t>
  </si>
  <si>
    <t>Gradbena in obrtniška dela</t>
  </si>
  <si>
    <t>Strojne inštalacija</t>
  </si>
  <si>
    <t>Gradbene elektro inštalacije</t>
  </si>
  <si>
    <t>Gradbena dela</t>
  </si>
  <si>
    <t>RTP Ajdovščina</t>
  </si>
  <si>
    <t>Spojna C
Kovinska stikalna celica (1250 A)                                  1 kos
Tripolni vakuumski odklopnik 1250 A                              1 kos
Tokovni instrumentni transformator – tip B  2x600/5/5   3 kos
Sistem indikacije prisotnosti napetosti                            1 kpl</t>
  </si>
  <si>
    <t>Sistem daljinskega vodenja
Omara daljinskega vodenja                                            1 kos
Komunikacijski računalnik                                               1 kos     
Naprava za vodenje pomožnih naprav                          1 kos
Merjenje temperature zunaj objekta                                1 kos
Postajni računalnik                                                          1 kos
Ostala oprema                                                                1 kpl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</si>
</sst>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2" formatCode="_-* #,##0\ &quot;€&quot;_-;\-* #,##0\ &quot;€&quot;_-;_-* &quot;-&quot;\ &quot;€&quot;_-;_-@_-"/>
    <numFmt numFmtId="44" formatCode="_-* #,##0.00\ &quot;€&quot;_-;\-* #,##0.00\ &quot;€&quot;_-;_-* &quot;-&quot;??\ &quot;€&quot;_-;_-@_-"/>
    <numFmt numFmtId="43" formatCode="_-* #,##0.00\ _€_-;\-* #,##0.00\ _€_-;_-* &quot;-&quot;??\ _€_-;_-@_-"/>
    <numFmt numFmtId="164" formatCode="_(&quot;$&quot;* #,##0.00_);_(&quot;$&quot;* \(#,##0.00\);_(&quot;$&quot;* &quot;-&quot;??_);_(@_)"/>
    <numFmt numFmtId="165" formatCode="#,##0.00;;"/>
    <numFmt numFmtId="166" formatCode="_-* #,##0.00\ _l_e_i_-;\-* #,##0.00\ _l_e_i_-;_-* &quot;-&quot;??\ _l_e_i_-;_-@_-"/>
    <numFmt numFmtId="167" formatCode="_-* #,##0.00\ [$zł-415]_-;\-* #,##0.00\ [$zł-415]_-;_-* &quot;-&quot;??\ [$zł-415]_-;_-@_-"/>
    <numFmt numFmtId="168" formatCode="[$€-413]\ #,##0.00_-"/>
    <numFmt numFmtId="169" formatCode="0.000_);[Red]\(0.000\)"/>
    <numFmt numFmtId="170" formatCode="_ * #,##0.00_ ;_ * \-#,##0.00_ ;_ * &quot;-&quot;??_ ;_ @_ "/>
    <numFmt numFmtId="171" formatCode="_-* #,##0.00_-;\-* #,##0.00_-;_-* &quot;-&quot;??_-;_-@_-"/>
    <numFmt numFmtId="172" formatCode="_-* #,##0.00\ _z_ł_-;\-* #,##0.00\ _z_ł_-;_-* &quot;-&quot;??\ _z_ł_-;_-@_-"/>
    <numFmt numFmtId="173" formatCode="_-* #,##0.00\ &quot;$&quot;_-;\-* #,##0.00\ &quot;$&quot;_-;_-* &quot;-&quot;??\ &quot;$&quot;_-;_-@_-"/>
    <numFmt numFmtId="174" formatCode="_-&quot;$&quot;* #,##0.00_-;\-&quot;$&quot;* #,##0.00_-;_-&quot;$&quot;* &quot;-&quot;??_-;_-@_-"/>
    <numFmt numFmtId="175" formatCode="_-&quot;€&quot;\ * #,##0.00_-;_-&quot;€&quot;\ * #,##0.00\-;_-&quot;€&quot;\ * &quot;-&quot;??_-;_-@_-"/>
    <numFmt numFmtId="176" formatCode="_-* #,##0.00\ &quot;zł&quot;_-;\-* #,##0.00\ &quot;zł&quot;_-;_-* &quot;-&quot;??\ &quot;zł&quot;_-;_-@_-"/>
    <numFmt numFmtId="177" formatCode="_ * #,##0_)_ƒ_ ;_ * \(#,##0\)_ƒ_ ;_ * &quot;-&quot;_)_ƒ_ ;_ @_ "/>
    <numFmt numFmtId="178" formatCode="_ * #,##0.00_)_ƒ_ ;_ * \(#,##0.00\)_ƒ_ ;_ * &quot;-&quot;??_)_ƒ_ ;_ @_ "/>
    <numFmt numFmtId="179" formatCode="_-* #,##0_-;\-* #,##0_-;_-* &quot;-&quot;_-;_-@_-"/>
    <numFmt numFmtId="180" formatCode="_-* #,##0\ _F_-;\-* #,##0\ _F_-;_-* &quot;-&quot;\ _F_-;_-@_-"/>
    <numFmt numFmtId="181" formatCode="_-* #,##0.00\ _F_-;\-* #,##0.00\ _F_-;_-* &quot;-&quot;??\ _F_-;_-@_-"/>
    <numFmt numFmtId="182" formatCode="_-&quot;fl&quot;\ * #,##0_-;_-&quot;fl&quot;\ * #,##0\-;_-&quot;fl&quot;\ * &quot;-&quot;_-;_-@_-"/>
    <numFmt numFmtId="183" formatCode="_-&quot;fl&quot;\ * #,##0.00_-;_-&quot;fl&quot;\ * #,##0.00\-;_-&quot;fl&quot;\ * &quot;-&quot;??_-;_-@_-"/>
    <numFmt numFmtId="184" formatCode="0.0000%"/>
    <numFmt numFmtId="185" formatCode="\Ç\ \´\´\´\ \»\»"/>
    <numFmt numFmtId="186" formatCode="#,##0.00\ [$€-81D]"/>
    <numFmt numFmtId="187" formatCode="[$€-2]\ #,##0.00"/>
    <numFmt numFmtId="188" formatCode="General_)"/>
  </numFmts>
  <fonts count="136">
    <font>
      <sz val="10"/>
      <name val="Arial"/>
      <charset val="238"/>
    </font>
    <font>
      <sz val="11"/>
      <color theme="1"/>
      <name val="Calibri"/>
      <family val="2"/>
      <charset val="238"/>
      <scheme val="minor"/>
    </font>
    <font>
      <sz val="10"/>
      <name val="Arial"/>
      <family val="2"/>
    </font>
    <font>
      <b/>
      <sz val="10"/>
      <name val="Arial"/>
      <family val="2"/>
      <charset val="238"/>
    </font>
    <font>
      <b/>
      <sz val="14"/>
      <name val="Arial"/>
      <family val="2"/>
      <charset val="238"/>
    </font>
    <font>
      <sz val="14"/>
      <name val="Arial"/>
      <family val="2"/>
      <charset val="238"/>
    </font>
    <font>
      <sz val="14"/>
      <name val="Arial"/>
      <family val="2"/>
      <charset val="238"/>
    </font>
    <font>
      <sz val="10"/>
      <name val="Arial"/>
      <family val="2"/>
      <charset val="238"/>
    </font>
    <font>
      <sz val="11"/>
      <name val="Arial"/>
      <family val="2"/>
    </font>
    <font>
      <sz val="10"/>
      <name val="Courier"/>
      <family val="1"/>
      <charset val="238"/>
    </font>
    <font>
      <b/>
      <sz val="12"/>
      <name val="Arial"/>
      <family val="2"/>
      <charset val="238"/>
    </font>
    <font>
      <b/>
      <sz val="14"/>
      <color indexed="9"/>
      <name val="Arial"/>
      <family val="2"/>
      <charset val="238"/>
    </font>
    <font>
      <sz val="10"/>
      <color indexed="8"/>
      <name val="Arial"/>
      <family val="2"/>
      <charset val="238"/>
    </font>
    <font>
      <sz val="14"/>
      <color indexed="9"/>
      <name val="Arial"/>
      <family val="2"/>
      <charset val="238"/>
    </font>
    <font>
      <sz val="11"/>
      <name val="Arial"/>
      <family val="2"/>
      <charset val="238"/>
    </font>
    <font>
      <b/>
      <sz val="11"/>
      <name val="Arial"/>
      <family val="2"/>
      <charset val="238"/>
    </font>
    <font>
      <b/>
      <sz val="28"/>
      <name val="Arial"/>
      <family val="2"/>
      <charset val="238"/>
    </font>
    <font>
      <sz val="10"/>
      <color indexed="24"/>
      <name val="Arial"/>
      <family val="2"/>
      <charset val="238"/>
    </font>
    <font>
      <b/>
      <sz val="16"/>
      <name val="Arial"/>
      <family val="2"/>
    </font>
    <font>
      <b/>
      <sz val="12"/>
      <name val="Arial"/>
      <family val="2"/>
    </font>
    <font>
      <sz val="8"/>
      <name val="Arial"/>
      <family val="2"/>
      <charset val="238"/>
    </font>
    <font>
      <sz val="10"/>
      <color indexed="8"/>
      <name val="Arial CE"/>
      <family val="2"/>
      <charset val="238"/>
    </font>
    <font>
      <sz val="10"/>
      <name val="Arial CE"/>
      <family val="2"/>
      <charset val="238"/>
    </font>
    <font>
      <b/>
      <sz val="10"/>
      <name val="Arial CE"/>
      <charset val="238"/>
    </font>
    <font>
      <b/>
      <sz val="10"/>
      <name val="Arial"/>
      <family val="2"/>
    </font>
    <font>
      <sz val="10"/>
      <name val="Arial CE"/>
      <charset val="238"/>
    </font>
    <font>
      <sz val="10"/>
      <color theme="1"/>
      <name val="Arial"/>
      <family val="2"/>
    </font>
    <font>
      <sz val="12"/>
      <name val="Arial"/>
      <family val="2"/>
      <charset val="238"/>
    </font>
    <font>
      <b/>
      <sz val="14"/>
      <name val="Arial"/>
      <family val="2"/>
    </font>
    <font>
      <sz val="10"/>
      <name val="Gill Sans MT"/>
      <family val="2"/>
    </font>
    <font>
      <sz val="10"/>
      <name val="Helv"/>
      <family val="2"/>
    </font>
    <font>
      <sz val="11"/>
      <color indexed="8"/>
      <name val="Arial"/>
      <family val="2"/>
      <charset val="238"/>
    </font>
    <font>
      <sz val="11"/>
      <color indexed="8"/>
      <name val="Czcionka tekstu podstawowego"/>
      <family val="2"/>
      <charset val="238"/>
    </font>
    <font>
      <sz val="11"/>
      <color indexed="9"/>
      <name val="Arial"/>
      <family val="2"/>
      <charset val="238"/>
    </font>
    <font>
      <sz val="11"/>
      <color indexed="9"/>
      <name val="Czcionka tekstu podstawowego"/>
      <family val="2"/>
      <charset val="238"/>
    </font>
    <font>
      <sz val="10"/>
      <color indexed="8"/>
      <name val="Sans"/>
    </font>
    <font>
      <sz val="11"/>
      <color indexed="20"/>
      <name val="Arial"/>
      <family val="2"/>
      <charset val="238"/>
    </font>
    <font>
      <sz val="7"/>
      <name val="Helv"/>
    </font>
    <font>
      <b/>
      <sz val="11"/>
      <color indexed="52"/>
      <name val="Arial"/>
      <family val="2"/>
      <charset val="238"/>
    </font>
    <font>
      <b/>
      <sz val="11"/>
      <color indexed="9"/>
      <name val="Arial"/>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b/>
      <sz val="10"/>
      <name val="Times New Roman"/>
      <family val="1"/>
    </font>
    <font>
      <i/>
      <sz val="11"/>
      <color indexed="23"/>
      <name val="Arial"/>
      <family val="2"/>
      <charset val="238"/>
    </font>
    <font>
      <sz val="11"/>
      <color indexed="17"/>
      <name val="Arial"/>
      <family val="2"/>
      <charset val="238"/>
    </font>
    <font>
      <sz val="8"/>
      <name val="Arial"/>
      <family val="2"/>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0"/>
      <color indexed="12"/>
      <name val="Arial CE"/>
      <charset val="238"/>
    </font>
    <font>
      <sz val="11"/>
      <color indexed="62"/>
      <name val="Arial"/>
      <family val="2"/>
      <charset val="238"/>
    </font>
    <font>
      <sz val="12"/>
      <name val="Ltr Gothic"/>
    </font>
    <font>
      <sz val="11"/>
      <color indexed="52"/>
      <name val="Czcionka tekstu podstawowego"/>
      <family val="2"/>
      <charset val="238"/>
    </font>
    <font>
      <b/>
      <sz val="11"/>
      <color indexed="9"/>
      <name val="Czcionka tekstu podstawowego"/>
      <family val="2"/>
      <charset val="238"/>
    </font>
    <font>
      <sz val="11"/>
      <color indexed="52"/>
      <name val="Arial"/>
      <family val="2"/>
      <charset val="238"/>
    </font>
    <font>
      <sz val="10"/>
      <name val="MS Sans Serif"/>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Arial"/>
      <family val="2"/>
      <charset val="238"/>
    </font>
    <font>
      <sz val="11"/>
      <color indexed="60"/>
      <name val="Czcionka tekstu podstawowego"/>
      <family val="2"/>
      <charset val="238"/>
    </font>
    <font>
      <sz val="10"/>
      <name val="Courier"/>
      <family val="3"/>
    </font>
    <font>
      <sz val="10"/>
      <name val="MS Sans Serif"/>
      <family val="2"/>
    </font>
    <font>
      <sz val="11"/>
      <color indexed="8"/>
      <name val="Calibri"/>
      <family val="2"/>
      <charset val="162"/>
    </font>
    <font>
      <sz val="10"/>
      <name val="Arial CE"/>
    </font>
    <font>
      <sz val="11"/>
      <color indexed="8"/>
      <name val="Calibri"/>
      <family val="2"/>
    </font>
    <font>
      <b/>
      <sz val="11"/>
      <color indexed="52"/>
      <name val="Czcionka tekstu podstawowego"/>
      <family val="2"/>
      <charset val="238"/>
    </font>
    <font>
      <b/>
      <sz val="11"/>
      <color indexed="63"/>
      <name val="Arial"/>
      <family val="2"/>
      <charset val="238"/>
    </font>
    <font>
      <sz val="7"/>
      <color indexed="10"/>
      <name val="Helv"/>
    </font>
    <font>
      <b/>
      <sz val="12"/>
      <color indexed="8"/>
      <name val="Arial"/>
      <family val="2"/>
    </font>
    <font>
      <b/>
      <sz val="12"/>
      <color indexed="8"/>
      <name val="Arial"/>
      <family val="2"/>
      <charset val="238"/>
    </font>
    <font>
      <sz val="10"/>
      <color indexed="39"/>
      <name val="Arial"/>
      <family val="2"/>
    </font>
    <font>
      <sz val="10"/>
      <color indexed="8"/>
      <name val="Arial"/>
      <family val="2"/>
    </font>
    <font>
      <sz val="12"/>
      <color indexed="8"/>
      <name val="Arial"/>
      <family val="2"/>
    </font>
    <font>
      <sz val="12"/>
      <color indexed="8"/>
      <name val="Arial"/>
      <family val="2"/>
      <charset val="238"/>
    </font>
    <font>
      <b/>
      <sz val="10"/>
      <color indexed="8"/>
      <name val="Arial"/>
      <family val="2"/>
    </font>
    <font>
      <b/>
      <sz val="16"/>
      <color indexed="23"/>
      <name val="Arial"/>
      <family val="2"/>
    </font>
    <font>
      <b/>
      <sz val="16"/>
      <color indexed="23"/>
      <name val="Arial"/>
      <family val="2"/>
      <charset val="238"/>
    </font>
    <font>
      <sz val="19"/>
      <name val="Arial"/>
      <family val="2"/>
    </font>
    <font>
      <sz val="19"/>
      <color indexed="9"/>
      <name val="Arial"/>
      <family val="2"/>
    </font>
    <font>
      <sz val="12"/>
      <color indexed="14"/>
      <name val="Arial"/>
      <family val="2"/>
    </font>
    <font>
      <sz val="8"/>
      <name val="Helv"/>
    </font>
    <font>
      <sz val="10"/>
      <name val="Helv"/>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b/>
      <sz val="11"/>
      <color indexed="8"/>
      <name val="Arial"/>
      <family val="2"/>
      <charset val="238"/>
    </font>
    <font>
      <sz val="11"/>
      <color indexed="10"/>
      <name val="Arial"/>
      <family val="2"/>
      <charset val="238"/>
    </font>
    <font>
      <sz val="11"/>
      <color indexed="20"/>
      <name val="Czcionka tekstu podstawowego"/>
      <family val="2"/>
      <charset val="238"/>
    </font>
    <font>
      <sz val="11"/>
      <color theme="1"/>
      <name val="Gill Sans MT"/>
      <family val="2"/>
      <charset val="238"/>
    </font>
    <font>
      <sz val="11"/>
      <color theme="1"/>
      <name val="Calibri"/>
      <family val="2"/>
      <scheme val="minor"/>
    </font>
    <font>
      <sz val="11"/>
      <color theme="0"/>
      <name val="Calibri"/>
      <family val="2"/>
      <scheme val="minor"/>
    </font>
    <font>
      <sz val="10"/>
      <color rgb="FFFFFFFF"/>
      <name val="Arial"/>
      <family val="2"/>
    </font>
    <font>
      <sz val="11"/>
      <color rgb="FF9C0006"/>
      <name val="Gill Sans MT"/>
      <family val="2"/>
      <charset val="238"/>
    </font>
    <font>
      <sz val="10"/>
      <color rgb="FF000000"/>
      <name val="Arial"/>
      <family val="2"/>
    </font>
    <font>
      <sz val="11"/>
      <color rgb="FF9C6500"/>
      <name val="Gill Sans MT"/>
      <family val="2"/>
      <charset val="238"/>
    </font>
    <font>
      <sz val="10"/>
      <color theme="1"/>
      <name val="Calibri"/>
      <family val="2"/>
    </font>
    <font>
      <sz val="11"/>
      <color theme="1"/>
      <name val="Czcionka tekstu podstawowego"/>
      <family val="2"/>
      <charset val="238"/>
    </font>
    <font>
      <b/>
      <sz val="22"/>
      <name val="Arial"/>
      <family val="2"/>
    </font>
    <font>
      <sz val="10"/>
      <color theme="1"/>
      <name val="Arial"/>
      <family val="2"/>
      <charset val="238"/>
    </font>
    <font>
      <sz val="14"/>
      <name val="Arial"/>
      <family val="2"/>
    </font>
    <font>
      <sz val="12"/>
      <name val="Arial"/>
      <family val="2"/>
    </font>
    <font>
      <b/>
      <sz val="20"/>
      <name val="Arial"/>
      <family val="2"/>
      <charset val="238"/>
    </font>
    <font>
      <b/>
      <sz val="18"/>
      <name val="Arial"/>
      <family val="2"/>
      <charset val="238"/>
    </font>
    <font>
      <sz val="11"/>
      <color theme="1"/>
      <name val="Arial"/>
      <family val="2"/>
    </font>
    <font>
      <b/>
      <sz val="11"/>
      <name val="Arial"/>
      <family val="2"/>
    </font>
    <font>
      <b/>
      <sz val="11"/>
      <color theme="1"/>
      <name val="Arial"/>
      <family val="2"/>
    </font>
    <font>
      <b/>
      <sz val="8"/>
      <name val="Arial"/>
      <family val="2"/>
      <charset val="238"/>
    </font>
    <font>
      <b/>
      <sz val="8"/>
      <name val="Arial"/>
      <family val="2"/>
    </font>
    <font>
      <sz val="8"/>
      <color theme="1"/>
      <name val="Arial"/>
      <family val="2"/>
      <charset val="238"/>
    </font>
    <font>
      <b/>
      <sz val="8"/>
      <color theme="1"/>
      <name val="Arial"/>
      <family val="2"/>
      <charset val="238"/>
    </font>
    <font>
      <sz val="8"/>
      <name val="Calibri"/>
      <family val="2"/>
      <charset val="238"/>
    </font>
    <font>
      <sz val="8"/>
      <color rgb="FFFF0000"/>
      <name val="Arial"/>
      <family val="2"/>
      <charset val="238"/>
    </font>
    <font>
      <b/>
      <sz val="8"/>
      <color theme="1"/>
      <name val="Arial"/>
      <family val="2"/>
    </font>
    <font>
      <b/>
      <sz val="28"/>
      <name val="Arial"/>
      <family val="2"/>
    </font>
    <font>
      <sz val="10"/>
      <name val="Courier New"/>
      <family val="1"/>
    </font>
    <font>
      <sz val="10"/>
      <name val="Arial Narrow"/>
      <family val="2"/>
    </font>
    <font>
      <i/>
      <sz val="10"/>
      <color indexed="8"/>
      <name val="Arial"/>
    </font>
    <font>
      <i/>
      <sz val="10"/>
      <name val="Arial"/>
      <family val="2"/>
    </font>
    <font>
      <b/>
      <i/>
      <sz val="10"/>
      <name val="Arial"/>
    </font>
    <font>
      <sz val="12"/>
      <name val="Cambria"/>
    </font>
    <font>
      <sz val="10"/>
      <color indexed="8"/>
      <name val="Arial"/>
    </font>
    <font>
      <sz val="10"/>
      <color indexed="10"/>
      <name val="Arial"/>
      <family val="2"/>
      <charset val="238"/>
    </font>
    <font>
      <sz val="10"/>
      <name val="Calibri"/>
      <family val="2"/>
      <charset val="238"/>
    </font>
    <font>
      <sz val="9"/>
      <name val="Arial"/>
      <family val="2"/>
    </font>
    <font>
      <b/>
      <i/>
      <sz val="10"/>
      <color indexed="8"/>
      <name val="Arial"/>
      <family val="2"/>
      <charset val="238"/>
    </font>
    <font>
      <sz val="10"/>
      <color indexed="24"/>
      <name val="Arial"/>
      <family val="2"/>
    </font>
    <font>
      <sz val="16"/>
      <name val="Arial"/>
      <family val="2"/>
    </font>
    <font>
      <sz val="28"/>
      <name val="Arial"/>
      <family val="2"/>
    </font>
    <font>
      <b/>
      <sz val="18"/>
      <name val="Arial"/>
      <family val="2"/>
    </font>
    <font>
      <sz val="18"/>
      <name val="Arial"/>
      <family val="2"/>
    </font>
    <font>
      <sz val="11"/>
      <color rgb="FF000000"/>
      <name val="Calibri"/>
      <family val="2"/>
    </font>
    <font>
      <vertAlign val="superscript"/>
      <sz val="10"/>
      <name val="Arial"/>
      <family val="2"/>
      <charset val="238"/>
    </font>
  </fonts>
  <fills count="99">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0"/>
        <bgColor indexed="64"/>
      </patternFill>
    </fill>
    <fill>
      <patternFill patternType="solid">
        <fgColor indexed="52"/>
        <bgColor indexed="64"/>
      </patternFill>
    </fill>
    <fill>
      <patternFill patternType="solid">
        <fgColor indexed="50"/>
        <bgColor indexed="64"/>
      </patternFill>
    </fill>
    <fill>
      <patternFill patternType="solid">
        <fgColor indexed="29"/>
        <bgColor indexed="64"/>
      </patternFill>
    </fill>
    <fill>
      <patternFill patternType="solid">
        <fgColor indexed="13"/>
        <bgColor indexed="64"/>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26"/>
        <bgColor indexed="64"/>
      </patternFill>
    </fill>
    <fill>
      <patternFill patternType="solid">
        <fgColor indexed="54"/>
        <bgColor indexed="64"/>
      </patternFill>
    </fill>
    <fill>
      <patternFill patternType="solid">
        <fgColor indexed="55"/>
        <bgColor indexed="64"/>
      </patternFill>
    </fill>
    <fill>
      <patternFill patternType="solid">
        <fgColor indexed="43"/>
      </patternFill>
    </fill>
    <fill>
      <patternFill patternType="solid">
        <fgColor indexed="26"/>
      </patternFill>
    </fill>
    <fill>
      <patternFill patternType="solid">
        <fgColor indexed="13"/>
      </patternFill>
    </fill>
    <fill>
      <patternFill patternType="solid">
        <fgColor indexed="31"/>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4"/>
      </patternFill>
    </fill>
    <fill>
      <patternFill patternType="solid">
        <fgColor indexed="35"/>
        <bgColor indexed="64"/>
      </patternFill>
    </fill>
    <fill>
      <patternFill patternType="solid">
        <fgColor indexed="23"/>
        <bgColor indexed="64"/>
      </patternFill>
    </fill>
    <fill>
      <patternFill patternType="solid">
        <fgColor indexed="41"/>
        <bgColor indexed="64"/>
      </patternFill>
    </fill>
    <fill>
      <patternFill patternType="solid">
        <fgColor indexed="12"/>
      </patternFill>
    </fill>
    <fill>
      <patternFill patternType="solid">
        <fgColor rgb="FF5C005C"/>
        <bgColor indexed="64"/>
      </patternFill>
    </fill>
    <fill>
      <patternFill patternType="solid">
        <fgColor rgb="FF990033"/>
        <bgColor indexed="64"/>
      </patternFill>
    </fill>
    <fill>
      <patternFill patternType="solid">
        <fgColor rgb="FF993300"/>
        <bgColor indexed="64"/>
      </patternFill>
    </fill>
    <fill>
      <patternFill patternType="solid">
        <fgColor rgb="FF005C1F"/>
        <bgColor indexed="64"/>
      </patternFill>
    </fill>
    <fill>
      <patternFill patternType="solid">
        <fgColor rgb="FF00545C"/>
        <bgColor indexed="64"/>
      </patternFill>
    </fill>
    <fill>
      <patternFill patternType="solid">
        <fgColor rgb="FF000066"/>
        <bgColor indexed="64"/>
      </patternFill>
    </fill>
    <fill>
      <patternFill patternType="solid">
        <fgColor rgb="FF992C96"/>
        <bgColor indexed="64"/>
      </patternFill>
    </fill>
    <fill>
      <patternFill patternType="solid">
        <fgColor rgb="FFE92823"/>
        <bgColor indexed="64"/>
      </patternFill>
    </fill>
    <fill>
      <patternFill patternType="solid">
        <fgColor rgb="FFF58F08"/>
        <bgColor indexed="64"/>
      </patternFill>
    </fill>
    <fill>
      <patternFill patternType="solid">
        <fgColor rgb="FF7CBD2A"/>
        <bgColor indexed="64"/>
      </patternFill>
    </fill>
    <fill>
      <patternFill patternType="solid">
        <fgColor rgb="FF00A7BC"/>
        <bgColor indexed="64"/>
      </patternFill>
    </fill>
    <fill>
      <patternFill patternType="solid">
        <fgColor rgb="FF0B5ED7"/>
        <bgColor indexed="64"/>
      </patternFill>
    </fill>
    <fill>
      <patternFill patternType="solid">
        <fgColor rgb="FFF49391"/>
        <bgColor indexed="64"/>
      </patternFill>
    </fill>
    <fill>
      <patternFill patternType="solid">
        <fgColor rgb="FFBD76BB"/>
        <bgColor indexed="64"/>
      </patternFill>
    </fill>
    <fill>
      <patternFill patternType="solid">
        <fgColor rgb="FFF17370"/>
        <bgColor indexed="64"/>
      </patternFill>
    </fill>
    <fill>
      <patternFill patternType="solid">
        <fgColor rgb="FFF8B65E"/>
        <bgColor indexed="64"/>
      </patternFill>
    </fill>
    <fill>
      <patternFill patternType="solid">
        <fgColor rgb="FFAAD474"/>
        <bgColor indexed="64"/>
      </patternFill>
    </fill>
    <fill>
      <patternFill patternType="solid">
        <fgColor rgb="FF59BDD3"/>
        <bgColor indexed="64"/>
      </patternFill>
    </fill>
    <fill>
      <patternFill patternType="solid">
        <fgColor rgb="FF6096E5"/>
        <bgColor indexed="64"/>
      </patternFill>
    </fill>
    <fill>
      <patternFill patternType="solid">
        <fgColor rgb="FFCD8FBD"/>
        <bgColor indexed="64"/>
      </patternFill>
    </fill>
    <fill>
      <patternFill patternType="solid">
        <fgColor rgb="FFF9C884"/>
        <bgColor indexed="64"/>
      </patternFill>
    </fill>
    <fill>
      <patternFill patternType="solid">
        <fgColor rgb="FFBDDE94"/>
        <bgColor indexed="64"/>
      </patternFill>
    </fill>
    <fill>
      <patternFill patternType="solid">
        <fgColor rgb="FF7FD3DD"/>
        <bgColor indexed="64"/>
      </patternFill>
    </fill>
    <fill>
      <patternFill patternType="solid">
        <fgColor rgb="FF91C7FF"/>
        <bgColor indexed="64"/>
      </patternFill>
    </fill>
    <fill>
      <patternFill patternType="solid">
        <fgColor rgb="FFDCB0D1"/>
        <bgColor indexed="64"/>
      </patternFill>
    </fill>
    <fill>
      <patternFill patternType="solid">
        <fgColor rgb="FFF3A995"/>
        <bgColor indexed="64"/>
      </patternFill>
    </fill>
    <fill>
      <patternFill patternType="solid">
        <fgColor rgb="FFFBD8A9"/>
        <bgColor indexed="64"/>
      </patternFill>
    </fill>
    <fill>
      <patternFill patternType="solid">
        <fgColor rgb="FFD0E393"/>
        <bgColor indexed="64"/>
      </patternFill>
    </fill>
    <fill>
      <patternFill patternType="solid">
        <fgColor rgb="FFACE0E4"/>
        <bgColor indexed="64"/>
      </patternFill>
    </fill>
    <fill>
      <patternFill patternType="solid">
        <fgColor rgb="FFC5E0FD"/>
        <bgColor indexed="64"/>
      </patternFill>
    </fill>
    <fill>
      <patternFill patternType="solid">
        <fgColor rgb="FFF3DCE9"/>
        <bgColor indexed="64"/>
      </patternFill>
    </fill>
    <fill>
      <patternFill patternType="solid">
        <fgColor rgb="FFFFCDC0"/>
        <bgColor indexed="64"/>
      </patternFill>
    </fill>
    <fill>
      <patternFill patternType="solid">
        <fgColor rgb="FFFFEAC0"/>
        <bgColor indexed="64"/>
      </patternFill>
    </fill>
    <fill>
      <patternFill patternType="solid">
        <fgColor rgb="FFF1F8CE"/>
        <bgColor indexed="64"/>
      </patternFill>
    </fill>
    <fill>
      <patternFill patternType="solid">
        <fgColor rgb="FFE5F4ED"/>
        <bgColor indexed="64"/>
      </patternFill>
    </fill>
    <fill>
      <patternFill patternType="solid">
        <fgColor rgb="FFE1F1FF"/>
        <bgColor indexed="64"/>
      </patternFill>
    </fill>
    <fill>
      <patternFill patternType="solid">
        <fgColor rgb="FF252F47"/>
        <bgColor indexed="64"/>
      </patternFill>
    </fill>
    <fill>
      <patternFill patternType="solid">
        <fgColor rgb="FF5D6678"/>
        <bgColor indexed="64"/>
      </patternFill>
    </fill>
    <fill>
      <patternFill patternType="solid">
        <fgColor rgb="FF888B9C"/>
        <bgColor indexed="64"/>
      </patternFill>
    </fill>
    <fill>
      <patternFill patternType="solid">
        <fgColor rgb="FFCCCEDB"/>
        <bgColor indexed="64"/>
      </patternFill>
    </fill>
    <fill>
      <patternFill patternType="solid">
        <fgColor rgb="FFE0E0E8"/>
        <bgColor indexed="64"/>
      </patternFill>
    </fill>
    <fill>
      <patternFill patternType="solid">
        <fgColor rgb="FFEFEFF4"/>
        <bgColor indexed="64"/>
      </patternFill>
    </fill>
    <fill>
      <patternFill patternType="solid">
        <fgColor indexed="22"/>
        <bgColor indexed="31"/>
      </patternFill>
    </fill>
  </fills>
  <borders count="92">
    <border>
      <left/>
      <right/>
      <top/>
      <bottom/>
      <diagonal/>
    </border>
    <border>
      <left style="thin">
        <color indexed="64"/>
      </left>
      <right style="thin">
        <color indexed="64"/>
      </right>
      <top/>
      <bottom/>
      <diagonal/>
    </border>
    <border>
      <left/>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thin">
        <color theme="0"/>
      </left>
      <right style="thin">
        <color theme="0"/>
      </right>
      <top style="thin">
        <color theme="0"/>
      </top>
      <bottom style="thin">
        <color theme="0"/>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8"/>
      </left>
      <right style="medium">
        <color indexed="8"/>
      </right>
      <top style="medium">
        <color indexed="8"/>
      </top>
      <bottom style="medium">
        <color indexed="8"/>
      </bottom>
      <diagonal/>
    </border>
    <border>
      <left/>
      <right/>
      <top style="thin">
        <color indexed="8"/>
      </top>
      <bottom/>
      <diagonal/>
    </border>
    <border>
      <left/>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8"/>
      </left>
      <right style="medium">
        <color indexed="8"/>
      </right>
      <top/>
      <bottom/>
      <diagonal/>
    </border>
    <border>
      <left style="thin">
        <color indexed="64"/>
      </left>
      <right style="thin">
        <color indexed="8"/>
      </right>
      <top/>
      <bottom/>
      <diagonal/>
    </border>
    <border>
      <left style="thin">
        <color indexed="8"/>
      </left>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style="medium">
        <color indexed="8"/>
      </bottom>
      <diagonal/>
    </border>
    <border>
      <left/>
      <right/>
      <top style="medium">
        <color indexed="8"/>
      </top>
      <bottom/>
      <diagonal/>
    </border>
    <border>
      <left style="thin">
        <color indexed="8"/>
      </left>
      <right style="thin">
        <color indexed="64"/>
      </right>
      <top/>
      <bottom/>
      <diagonal/>
    </border>
    <border>
      <left/>
      <right style="medium">
        <color indexed="64"/>
      </right>
      <top style="medium">
        <color indexed="8"/>
      </top>
      <bottom style="medium">
        <color indexed="8"/>
      </bottom>
      <diagonal/>
    </border>
    <border>
      <left/>
      <right style="thin">
        <color indexed="64"/>
      </right>
      <top/>
      <bottom/>
      <diagonal/>
    </border>
    <border>
      <left style="thin">
        <color indexed="64"/>
      </left>
      <right style="medium">
        <color indexed="8"/>
      </right>
      <top/>
      <bottom/>
      <diagonal/>
    </border>
    <border>
      <left style="thin">
        <color indexed="64"/>
      </left>
      <right style="thin">
        <color indexed="64"/>
      </right>
      <top style="medium">
        <color indexed="8"/>
      </top>
      <bottom style="medium">
        <color indexed="8"/>
      </bottom>
      <diagonal/>
    </border>
    <border>
      <left style="medium">
        <color indexed="8"/>
      </left>
      <right style="thin">
        <color indexed="64"/>
      </right>
      <top/>
      <bottom/>
      <diagonal/>
    </border>
    <border>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8"/>
      </right>
      <top/>
      <bottom style="medium">
        <color indexed="8"/>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auto="1"/>
      </left>
      <right style="thin">
        <color auto="1"/>
      </right>
      <top/>
      <bottom/>
      <diagonal/>
    </border>
  </borders>
  <cellStyleXfs count="384">
    <xf numFmtId="0" fontId="0" fillId="0" borderId="0"/>
    <xf numFmtId="0" fontId="7" fillId="0" borderId="0"/>
    <xf numFmtId="0" fontId="17" fillId="0" borderId="0"/>
    <xf numFmtId="0" fontId="9" fillId="0" borderId="0"/>
    <xf numFmtId="0" fontId="7" fillId="0" borderId="0"/>
    <xf numFmtId="0" fontId="21" fillId="0" borderId="0" applyFill="0" applyBorder="0"/>
    <xf numFmtId="0" fontId="26" fillId="0" borderId="0"/>
    <xf numFmtId="167" fontId="30" fillId="0" borderId="0"/>
    <xf numFmtId="0" fontId="30" fillId="0" borderId="0"/>
    <xf numFmtId="0" fontId="31" fillId="11" borderId="0" applyNumberFormat="0" applyBorder="0" applyAlignment="0" applyProtection="0"/>
    <xf numFmtId="168" fontId="93" fillId="8"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167" fontId="32" fillId="11" borderId="0" applyNumberFormat="0" applyBorder="0" applyAlignment="0" applyProtection="0"/>
    <xf numFmtId="167" fontId="32" fillId="12" borderId="0" applyNumberFormat="0" applyBorder="0" applyAlignment="0" applyProtection="0"/>
    <xf numFmtId="167" fontId="32" fillId="13" borderId="0" applyNumberFormat="0" applyBorder="0" applyAlignment="0" applyProtection="0"/>
    <xf numFmtId="167" fontId="32" fillId="14" borderId="0" applyNumberFormat="0" applyBorder="0" applyAlignment="0" applyProtection="0"/>
    <xf numFmtId="167" fontId="32" fillId="15" borderId="0" applyNumberFormat="0" applyBorder="0" applyAlignment="0" applyProtection="0"/>
    <xf numFmtId="167" fontId="32" fillId="16" borderId="0" applyNumberFormat="0" applyBorder="0" applyAlignment="0" applyProtection="0"/>
    <xf numFmtId="0" fontId="31" fillId="17" borderId="0" applyNumberFormat="0" applyBorder="0" applyAlignment="0" applyProtection="0"/>
    <xf numFmtId="168" fontId="93" fillId="9"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167" fontId="32" fillId="17" borderId="0" applyNumberFormat="0" applyBorder="0" applyAlignment="0" applyProtection="0"/>
    <xf numFmtId="167" fontId="32" fillId="18" borderId="0" applyNumberFormat="0" applyBorder="0" applyAlignment="0" applyProtection="0"/>
    <xf numFmtId="167" fontId="32" fillId="19" borderId="0" applyNumberFormat="0" applyBorder="0" applyAlignment="0" applyProtection="0"/>
    <xf numFmtId="167" fontId="32" fillId="14" borderId="0" applyNumberFormat="0" applyBorder="0" applyAlignment="0" applyProtection="0"/>
    <xf numFmtId="167" fontId="32" fillId="17" borderId="0" applyNumberFormat="0" applyBorder="0" applyAlignment="0" applyProtection="0"/>
    <xf numFmtId="167" fontId="32" fillId="20" borderId="0" applyNumberFormat="0" applyBorder="0" applyAlignment="0" applyProtection="0"/>
    <xf numFmtId="0" fontId="33" fillId="21" borderId="0" applyNumberFormat="0" applyBorder="0" applyAlignment="0" applyProtection="0"/>
    <xf numFmtId="168" fontId="94" fillId="10"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167" fontId="34" fillId="21" borderId="0" applyNumberFormat="0" applyBorder="0" applyAlignment="0" applyProtection="0"/>
    <xf numFmtId="167" fontId="34" fillId="18" borderId="0" applyNumberFormat="0" applyBorder="0" applyAlignment="0" applyProtection="0"/>
    <xf numFmtId="167" fontId="34" fillId="19" borderId="0" applyNumberFormat="0" applyBorder="0" applyAlignment="0" applyProtection="0"/>
    <xf numFmtId="167" fontId="34" fillId="22" borderId="0" applyNumberFormat="0" applyBorder="0" applyAlignment="0" applyProtection="0"/>
    <xf numFmtId="167" fontId="34" fillId="23" borderId="0" applyNumberFormat="0" applyBorder="0" applyAlignment="0" applyProtection="0"/>
    <xf numFmtId="167" fontId="34" fillId="24" borderId="0" applyNumberFormat="0" applyBorder="0" applyAlignment="0" applyProtection="0"/>
    <xf numFmtId="49" fontId="95" fillId="56" borderId="38" applyNumberFormat="0" applyBorder="0" applyAlignment="0" applyProtection="0">
      <alignment horizontal="center" vertical="center"/>
    </xf>
    <xf numFmtId="49" fontId="95" fillId="57" borderId="38" applyNumberFormat="0" applyBorder="0" applyAlignment="0" applyProtection="0">
      <alignment horizontal="center" vertical="center"/>
    </xf>
    <xf numFmtId="49" fontId="95" fillId="58" borderId="38" applyNumberFormat="0" applyBorder="0" applyAlignment="0" applyProtection="0">
      <alignment horizontal="center" vertical="center"/>
    </xf>
    <xf numFmtId="49" fontId="95" fillId="59" borderId="38" applyNumberFormat="0" applyBorder="0" applyAlignment="0" applyProtection="0">
      <alignment horizontal="center" vertical="center"/>
    </xf>
    <xf numFmtId="0" fontId="2" fillId="0" borderId="0"/>
    <xf numFmtId="0" fontId="35" fillId="0" borderId="0"/>
    <xf numFmtId="0" fontId="30" fillId="0" borderId="0"/>
    <xf numFmtId="0" fontId="2" fillId="0" borderId="0"/>
    <xf numFmtId="167" fontId="25" fillId="0" borderId="0"/>
    <xf numFmtId="167" fontId="25" fillId="0" borderId="0"/>
    <xf numFmtId="49" fontId="95" fillId="60" borderId="38" applyNumberFormat="0" applyBorder="0" applyAlignment="0" applyProtection="0">
      <alignment horizontal="center" vertical="center"/>
    </xf>
    <xf numFmtId="49" fontId="95" fillId="61" borderId="38" applyNumberFormat="0" applyBorder="0" applyAlignment="0" applyProtection="0">
      <alignment horizontal="center" vertical="center"/>
    </xf>
    <xf numFmtId="0" fontId="33"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8" borderId="0" applyNumberFormat="0" applyBorder="0" applyAlignment="0" applyProtection="0"/>
    <xf numFmtId="167" fontId="34" fillId="25" borderId="0" applyNumberFormat="0" applyBorder="0" applyAlignment="0" applyProtection="0"/>
    <xf numFmtId="167" fontId="34" fillId="26" borderId="0" applyNumberFormat="0" applyBorder="0" applyAlignment="0" applyProtection="0"/>
    <xf numFmtId="167" fontId="34" fillId="27" borderId="0" applyNumberFormat="0" applyBorder="0" applyAlignment="0" applyProtection="0"/>
    <xf numFmtId="167" fontId="34" fillId="22" borderId="0" applyNumberFormat="0" applyBorder="0" applyAlignment="0" applyProtection="0"/>
    <xf numFmtId="167" fontId="34" fillId="23" borderId="0" applyNumberFormat="0" applyBorder="0" applyAlignment="0" applyProtection="0"/>
    <xf numFmtId="167" fontId="34" fillId="28" borderId="0" applyNumberFormat="0" applyBorder="0" applyAlignment="0" applyProtection="0"/>
    <xf numFmtId="49" fontId="95" fillId="62" borderId="38" applyNumberFormat="0" applyBorder="0" applyAlignment="0" applyProtection="0">
      <alignment horizontal="center" vertical="center"/>
    </xf>
    <xf numFmtId="49" fontId="95" fillId="63" borderId="38" applyNumberFormat="0" applyBorder="0" applyAlignment="0" applyProtection="0">
      <alignment horizontal="center" vertical="center"/>
    </xf>
    <xf numFmtId="49" fontId="95" fillId="64" borderId="38" applyNumberFormat="0" applyBorder="0" applyAlignment="0" applyProtection="0">
      <alignment horizontal="center" vertical="center"/>
    </xf>
    <xf numFmtId="49" fontId="95" fillId="65" borderId="38" applyNumberFormat="0" applyBorder="0" applyAlignment="0" applyProtection="0">
      <alignment horizontal="center" vertical="center"/>
    </xf>
    <xf numFmtId="49" fontId="95" fillId="66" borderId="38" applyNumberFormat="0" applyBorder="0" applyAlignment="0" applyProtection="0">
      <alignment horizontal="center" vertical="center"/>
    </xf>
    <xf numFmtId="49" fontId="95" fillId="67" borderId="38" applyNumberFormat="0" applyBorder="0" applyAlignment="0" applyProtection="0">
      <alignment horizontal="center" vertical="center"/>
    </xf>
    <xf numFmtId="0" fontId="36" fillId="12" borderId="0" applyNumberFormat="0" applyBorder="0" applyAlignment="0" applyProtection="0"/>
    <xf numFmtId="0" fontId="96" fillId="5" borderId="0" applyNumberFormat="0" applyBorder="0" applyAlignment="0" applyProtection="0"/>
    <xf numFmtId="3" fontId="37" fillId="0" borderId="0"/>
    <xf numFmtId="169" fontId="7" fillId="0" borderId="5" applyAlignment="0" applyProtection="0"/>
    <xf numFmtId="49" fontId="95" fillId="69" borderId="38" applyNumberFormat="0" applyBorder="0" applyAlignment="0" applyProtection="0">
      <alignment horizontal="center" vertical="center"/>
    </xf>
    <xf numFmtId="49" fontId="95" fillId="70" borderId="38" applyNumberFormat="0" applyBorder="0" applyAlignment="0" applyProtection="0">
      <alignment horizontal="center" vertical="center"/>
    </xf>
    <xf numFmtId="49" fontId="95" fillId="71" borderId="38" applyNumberFormat="0" applyBorder="0" applyAlignment="0" applyProtection="0">
      <alignment horizontal="center" vertical="center"/>
    </xf>
    <xf numFmtId="49" fontId="95" fillId="72" borderId="38" applyNumberFormat="0" applyBorder="0" applyAlignment="0" applyProtection="0">
      <alignment horizontal="center" vertical="center"/>
    </xf>
    <xf numFmtId="49" fontId="95" fillId="73" borderId="38" applyNumberFormat="0" applyBorder="0" applyAlignment="0" applyProtection="0">
      <alignment horizontal="center" vertical="center"/>
    </xf>
    <xf numFmtId="49" fontId="95" fillId="74" borderId="38" applyNumberFormat="0" applyBorder="0" applyAlignment="0" applyProtection="0">
      <alignment horizontal="center" vertical="center"/>
    </xf>
    <xf numFmtId="0" fontId="38" fillId="34" borderId="25" applyNumberFormat="0" applyAlignment="0" applyProtection="0"/>
    <xf numFmtId="0" fontId="39" fillId="35" borderId="26" applyNumberFormat="0" applyAlignment="0" applyProtection="0"/>
    <xf numFmtId="170" fontId="93" fillId="0" borderId="0" applyFont="0" applyFill="0" applyBorder="0" applyAlignment="0" applyProtection="0"/>
    <xf numFmtId="166" fontId="93"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93" fillId="0" borderId="0" applyFont="0" applyFill="0" applyBorder="0" applyAlignment="0" applyProtection="0"/>
    <xf numFmtId="43" fontId="26" fillId="0" borderId="0" applyFont="0" applyFill="0" applyBorder="0" applyAlignment="0" applyProtection="0"/>
    <xf numFmtId="171" fontId="93" fillId="0" borderId="0" applyFont="0" applyFill="0" applyBorder="0" applyAlignment="0" applyProtection="0"/>
    <xf numFmtId="172" fontId="25" fillId="0" borderId="0" applyFont="0" applyFill="0" applyBorder="0" applyAlignment="0" applyProtection="0"/>
    <xf numFmtId="166" fontId="92" fillId="0" borderId="0" applyFont="0" applyFill="0" applyBorder="0" applyAlignment="0" applyProtection="0"/>
    <xf numFmtId="173" fontId="25" fillId="0" borderId="0" applyFont="0" applyFill="0" applyBorder="0" applyAlignment="0" applyProtection="0"/>
    <xf numFmtId="164" fontId="2" fillId="0" borderId="0" applyFont="0" applyFill="0" applyBorder="0" applyAlignment="0" applyProtection="0"/>
    <xf numFmtId="174" fontId="93"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176" fontId="93" fillId="0" borderId="0" applyFont="0" applyFill="0" applyBorder="0" applyAlignment="0" applyProtection="0"/>
    <xf numFmtId="173" fontId="25" fillId="0" borderId="0" applyFont="0" applyFill="0" applyBorder="0" applyAlignment="0" applyProtection="0"/>
    <xf numFmtId="49" fontId="97" fillId="75" borderId="38" applyNumberFormat="0" applyBorder="0" applyAlignment="0" applyProtection="0">
      <alignment horizontal="center" vertical="center"/>
    </xf>
    <xf numFmtId="49" fontId="97" fillId="68" borderId="38" applyNumberFormat="0" applyBorder="0" applyAlignment="0" applyProtection="0">
      <alignment horizontal="center" vertical="center"/>
    </xf>
    <xf numFmtId="49" fontId="97" fillId="76" borderId="38" applyNumberFormat="0" applyBorder="0" applyAlignment="0" applyProtection="0">
      <alignment horizontal="center" vertical="center"/>
    </xf>
    <xf numFmtId="49" fontId="97" fillId="77" borderId="38" applyNumberFormat="0" applyBorder="0" applyAlignment="0" applyProtection="0">
      <alignment horizontal="center" vertical="center"/>
    </xf>
    <xf numFmtId="49" fontId="97" fillId="78" borderId="38" applyNumberFormat="0" applyBorder="0" applyAlignment="0" applyProtection="0">
      <alignment horizontal="center" vertical="center"/>
    </xf>
    <xf numFmtId="49" fontId="97" fillId="79" borderId="38" applyNumberFormat="0" applyBorder="0" applyAlignment="0" applyProtection="0">
      <alignment horizontal="center" vertical="center"/>
    </xf>
    <xf numFmtId="167" fontId="40" fillId="16" borderId="25" applyNumberFormat="0" applyAlignment="0" applyProtection="0"/>
    <xf numFmtId="167" fontId="40" fillId="16" borderId="25" applyNumberFormat="0" applyAlignment="0" applyProtection="0"/>
    <xf numFmtId="167" fontId="40" fillId="16" borderId="25" applyNumberFormat="0" applyAlignment="0" applyProtection="0"/>
    <xf numFmtId="167" fontId="41" fillId="34" borderId="27" applyNumberFormat="0" applyAlignment="0" applyProtection="0"/>
    <xf numFmtId="167" fontId="41" fillId="34" borderId="27" applyNumberFormat="0" applyAlignment="0" applyProtection="0"/>
    <xf numFmtId="167" fontId="41" fillId="34" borderId="27" applyNumberFormat="0" applyAlignment="0" applyProtection="0"/>
    <xf numFmtId="167" fontId="42" fillId="13" borderId="0" applyNumberFormat="0" applyBorder="0" applyAlignment="0" applyProtection="0"/>
    <xf numFmtId="167" fontId="42" fillId="13" borderId="0" applyNumberFormat="0" applyBorder="0" applyAlignment="0" applyProtection="0"/>
    <xf numFmtId="167" fontId="42" fillId="13" borderId="0" applyNumberFormat="0" applyBorder="0" applyAlignment="0" applyProtection="0"/>
    <xf numFmtId="4" fontId="43" fillId="0" borderId="0">
      <alignment vertical="center"/>
    </xf>
    <xf numFmtId="43" fontId="2" fillId="0" borderId="0" applyFont="0" applyFill="0" applyBorder="0" applyAlignment="0" applyProtection="0"/>
    <xf numFmtId="172" fontId="25" fillId="0" borderId="0" applyFont="0" applyFill="0" applyBorder="0" applyAlignment="0" applyProtection="0"/>
    <xf numFmtId="172" fontId="25" fillId="0" borderId="0" applyFont="0" applyFill="0" applyBorder="0" applyAlignment="0" applyProtection="0"/>
    <xf numFmtId="43" fontId="2" fillId="0" borderId="0" applyFont="0" applyFill="0" applyBorder="0" applyAlignment="0" applyProtection="0"/>
    <xf numFmtId="49" fontId="97" fillId="80" borderId="38" applyNumberFormat="0" applyBorder="0" applyAlignment="0" applyProtection="0">
      <alignment horizontal="center" vertical="center"/>
    </xf>
    <xf numFmtId="49" fontId="97" fillId="81" borderId="38" applyNumberFormat="0" applyBorder="0" applyAlignment="0" applyProtection="0">
      <alignment horizontal="center" vertical="center"/>
    </xf>
    <xf numFmtId="49" fontId="97" fillId="82" borderId="38" applyNumberFormat="0" applyBorder="0" applyAlignment="0" applyProtection="0">
      <alignment horizontal="center" vertical="center"/>
    </xf>
    <xf numFmtId="49" fontId="97" fillId="83" borderId="38" applyNumberFormat="0" applyBorder="0" applyAlignment="0" applyProtection="0">
      <alignment horizontal="center" vertical="center"/>
    </xf>
    <xf numFmtId="49" fontId="97" fillId="84" borderId="38" applyNumberFormat="0" applyBorder="0" applyAlignment="0" applyProtection="0">
      <alignment horizontal="center" vertical="center"/>
    </xf>
    <xf numFmtId="49" fontId="97" fillId="85" borderId="38" applyNumberFormat="0" applyBorder="0" applyAlignment="0" applyProtection="0">
      <alignment horizontal="center" vertical="center"/>
    </xf>
    <xf numFmtId="44" fontId="2" fillId="0" borderId="0" applyFont="0" applyFill="0" applyBorder="0" applyAlignment="0" applyProtection="0"/>
    <xf numFmtId="0" fontId="44" fillId="0" borderId="0" applyNumberFormat="0" applyFill="0" applyBorder="0" applyAlignment="0" applyProtection="0"/>
    <xf numFmtId="49" fontId="97" fillId="86" borderId="38" applyNumberFormat="0" applyBorder="0" applyAlignment="0" applyProtection="0">
      <alignment horizontal="center" vertical="center"/>
    </xf>
    <xf numFmtId="49" fontId="97" fillId="87" borderId="38" applyNumberFormat="0" applyBorder="0" applyAlignment="0" applyProtection="0">
      <alignment horizontal="center" vertical="center"/>
    </xf>
    <xf numFmtId="49" fontId="97" fillId="88" borderId="38" applyNumberFormat="0" applyBorder="0" applyAlignment="0" applyProtection="0">
      <alignment horizontal="center" vertical="center"/>
    </xf>
    <xf numFmtId="49" fontId="97" fillId="89" borderId="38" applyNumberFormat="0" applyBorder="0" applyAlignment="0" applyProtection="0">
      <alignment horizontal="center" vertical="center"/>
    </xf>
    <xf numFmtId="49" fontId="97" fillId="90" borderId="38" applyNumberFormat="0" applyBorder="0" applyAlignment="0" applyProtection="0">
      <alignment horizontal="center" vertical="center"/>
    </xf>
    <xf numFmtId="49" fontId="97" fillId="91" borderId="38" applyNumberFormat="0" applyBorder="0" applyAlignment="0" applyProtection="0">
      <alignment horizontal="center" vertical="center"/>
    </xf>
    <xf numFmtId="49" fontId="95" fillId="92" borderId="38" applyNumberFormat="0" applyBorder="0" applyAlignment="0" applyProtection="0">
      <alignment horizontal="center" vertical="center"/>
    </xf>
    <xf numFmtId="49" fontId="95" fillId="93" borderId="38" applyNumberFormat="0" applyBorder="0" applyAlignment="0" applyProtection="0">
      <alignment horizontal="center" vertical="center"/>
    </xf>
    <xf numFmtId="49" fontId="95" fillId="94" borderId="38" applyNumberFormat="0" applyBorder="0" applyAlignment="0" applyProtection="0">
      <alignment horizontal="center" vertical="center"/>
    </xf>
    <xf numFmtId="49" fontId="97" fillId="95" borderId="38" applyNumberFormat="0" applyBorder="0" applyAlignment="0" applyProtection="0">
      <alignment horizontal="center" vertical="center"/>
    </xf>
    <xf numFmtId="49" fontId="97" fillId="96" borderId="38" applyNumberFormat="0" applyBorder="0" applyAlignment="0" applyProtection="0">
      <alignment horizontal="center" vertical="center"/>
    </xf>
    <xf numFmtId="49" fontId="97" fillId="97" borderId="38" applyNumberFormat="0" applyBorder="0" applyAlignment="0" applyProtection="0">
      <alignment horizontal="center" vertical="center"/>
    </xf>
    <xf numFmtId="0" fontId="45" fillId="13" borderId="0" applyNumberFormat="0" applyBorder="0" applyAlignment="0" applyProtection="0"/>
    <xf numFmtId="38" fontId="46" fillId="2" borderId="0" applyNumberFormat="0" applyBorder="0" applyAlignment="0" applyProtection="0"/>
    <xf numFmtId="0" fontId="47" fillId="0" borderId="28" applyNumberFormat="0" applyFill="0" applyAlignment="0" applyProtection="0"/>
    <xf numFmtId="0" fontId="48" fillId="0" borderId="29" applyNumberFormat="0" applyFill="0" applyAlignment="0" applyProtection="0"/>
    <xf numFmtId="0" fontId="49" fillId="0" borderId="30" applyNumberFormat="0" applyFill="0" applyAlignment="0" applyProtection="0"/>
    <xf numFmtId="0" fontId="49" fillId="0" borderId="0" applyNumberFormat="0" applyFill="0" applyBorder="0" applyAlignment="0" applyProtection="0"/>
    <xf numFmtId="167" fontId="50" fillId="0" borderId="0" applyNumberFormat="0" applyFill="0" applyBorder="0" applyAlignment="0" applyProtection="0">
      <alignment vertical="top"/>
      <protection locked="0"/>
    </xf>
    <xf numFmtId="167" fontId="51" fillId="0" borderId="0" applyNumberFormat="0" applyFill="0" applyBorder="0" applyAlignment="0" applyProtection="0">
      <alignment vertical="top"/>
      <protection locked="0"/>
    </xf>
    <xf numFmtId="10" fontId="46" fillId="39" borderId="31" applyNumberFormat="0" applyBorder="0" applyAlignment="0" applyProtection="0"/>
    <xf numFmtId="0" fontId="52" fillId="16" borderId="25" applyNumberFormat="0" applyAlignment="0" applyProtection="0"/>
    <xf numFmtId="177" fontId="53" fillId="0" borderId="0" applyFont="0" applyFill="0" applyBorder="0" applyAlignment="0" applyProtection="0"/>
    <xf numFmtId="178" fontId="53" fillId="0" borderId="0" applyFont="0" applyFill="0" applyBorder="0" applyAlignment="0" applyProtection="0"/>
    <xf numFmtId="167" fontId="54" fillId="0" borderId="32" applyNumberFormat="0" applyFill="0" applyAlignment="0" applyProtection="0"/>
    <xf numFmtId="167" fontId="54" fillId="0" borderId="32" applyNumberFormat="0" applyFill="0" applyAlignment="0" applyProtection="0"/>
    <xf numFmtId="167" fontId="54" fillId="0" borderId="32" applyNumberFormat="0" applyFill="0" applyAlignment="0" applyProtection="0"/>
    <xf numFmtId="167" fontId="55" fillId="35" borderId="26" applyNumberFormat="0" applyAlignment="0" applyProtection="0"/>
    <xf numFmtId="0" fontId="56" fillId="0" borderId="32" applyNumberFormat="0" applyFill="0" applyAlignment="0" applyProtection="0"/>
    <xf numFmtId="179" fontId="57" fillId="0" borderId="0" applyFont="0" applyFill="0" applyBorder="0" applyAlignment="0" applyProtection="0"/>
    <xf numFmtId="171" fontId="57" fillId="0" borderId="0" applyFont="0" applyFill="0" applyBorder="0" applyAlignment="0" applyProtection="0"/>
    <xf numFmtId="180"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67" fontId="58" fillId="0" borderId="28" applyNumberFormat="0" applyFill="0" applyAlignment="0" applyProtection="0"/>
    <xf numFmtId="167" fontId="59" fillId="0" borderId="29" applyNumberFormat="0" applyFill="0" applyAlignment="0" applyProtection="0"/>
    <xf numFmtId="167" fontId="60" fillId="0" borderId="30" applyNumberFormat="0" applyFill="0" applyAlignment="0" applyProtection="0"/>
    <xf numFmtId="167" fontId="60" fillId="0" borderId="0" applyNumberFormat="0" applyFill="0" applyBorder="0" applyAlignment="0" applyProtection="0"/>
    <xf numFmtId="0" fontId="61" fillId="42" borderId="0" applyNumberFormat="0" applyBorder="0" applyAlignment="0" applyProtection="0"/>
    <xf numFmtId="0" fontId="98" fillId="6" borderId="0" applyNumberFormat="0" applyBorder="0" applyAlignment="0" applyProtection="0"/>
    <xf numFmtId="167" fontId="62" fillId="42" borderId="0" applyNumberFormat="0" applyBorder="0" applyAlignment="0" applyProtection="0"/>
    <xf numFmtId="167" fontId="63" fillId="0" borderId="0"/>
    <xf numFmtId="184" fontId="7" fillId="0" borderId="0"/>
    <xf numFmtId="184" fontId="7" fillId="0" borderId="0"/>
    <xf numFmtId="185" fontId="25" fillId="0" borderId="0"/>
    <xf numFmtId="0" fontId="99" fillId="0" borderId="0"/>
    <xf numFmtId="186" fontId="93" fillId="0" borderId="0"/>
    <xf numFmtId="187" fontId="64" fillId="0" borderId="0"/>
    <xf numFmtId="0" fontId="1" fillId="0" borderId="0"/>
    <xf numFmtId="167" fontId="25" fillId="0" borderId="0"/>
    <xf numFmtId="0" fontId="92" fillId="0" borderId="0"/>
    <xf numFmtId="168" fontId="93" fillId="0" borderId="0"/>
    <xf numFmtId="0" fontId="93" fillId="0" borderId="0"/>
    <xf numFmtId="0" fontId="93" fillId="0" borderId="0"/>
    <xf numFmtId="0" fontId="93" fillId="0" borderId="0"/>
    <xf numFmtId="0" fontId="93" fillId="0" borderId="0"/>
    <xf numFmtId="0" fontId="2" fillId="0" borderId="0"/>
    <xf numFmtId="0" fontId="2" fillId="0" borderId="0"/>
    <xf numFmtId="187" fontId="93" fillId="0" borderId="0"/>
    <xf numFmtId="0" fontId="35" fillId="0" borderId="0"/>
    <xf numFmtId="167" fontId="7" fillId="0" borderId="0"/>
    <xf numFmtId="0" fontId="65" fillId="0" borderId="0"/>
    <xf numFmtId="0" fontId="93" fillId="0" borderId="0"/>
    <xf numFmtId="0" fontId="93" fillId="0" borderId="0"/>
    <xf numFmtId="0" fontId="93" fillId="0" borderId="0"/>
    <xf numFmtId="0" fontId="93" fillId="0" borderId="0"/>
    <xf numFmtId="167" fontId="25" fillId="0" borderId="0"/>
    <xf numFmtId="167" fontId="25" fillId="0" borderId="0"/>
    <xf numFmtId="167" fontId="25" fillId="0" borderId="0"/>
    <xf numFmtId="167" fontId="25" fillId="0" borderId="0"/>
    <xf numFmtId="167" fontId="25" fillId="0" borderId="0"/>
    <xf numFmtId="0" fontId="93" fillId="0" borderId="0"/>
    <xf numFmtId="0" fontId="35" fillId="0" borderId="0"/>
    <xf numFmtId="0" fontId="93" fillId="0" borderId="0"/>
    <xf numFmtId="0" fontId="2" fillId="0" borderId="0"/>
    <xf numFmtId="0" fontId="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67" fontId="93" fillId="0" borderId="0"/>
    <xf numFmtId="0" fontId="93" fillId="0" borderId="0"/>
    <xf numFmtId="167" fontId="32" fillId="0" borderId="0"/>
    <xf numFmtId="0" fontId="93" fillId="0" borderId="0"/>
    <xf numFmtId="0" fontId="26" fillId="0" borderId="0"/>
    <xf numFmtId="0" fontId="1" fillId="0" borderId="0"/>
    <xf numFmtId="0" fontId="2" fillId="0" borderId="0"/>
    <xf numFmtId="0" fontId="66" fillId="0" borderId="0"/>
    <xf numFmtId="167" fontId="7" fillId="0" borderId="0"/>
    <xf numFmtId="167" fontId="25" fillId="0" borderId="0"/>
    <xf numFmtId="167" fontId="7" fillId="0" borderId="0"/>
    <xf numFmtId="167" fontId="25" fillId="0" borderId="0"/>
    <xf numFmtId="0" fontId="7" fillId="0" borderId="0"/>
    <xf numFmtId="167" fontId="100" fillId="0" borderId="0"/>
    <xf numFmtId="187" fontId="25" fillId="0" borderId="0"/>
    <xf numFmtId="0" fontId="31" fillId="43" borderId="33"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87" fontId="67" fillId="7" borderId="24" applyNumberFormat="0" applyFont="0" applyAlignment="0" applyProtection="0"/>
    <xf numFmtId="167" fontId="68" fillId="34" borderId="25" applyNumberFormat="0" applyAlignment="0" applyProtection="0"/>
    <xf numFmtId="167" fontId="7" fillId="0" borderId="0" applyFont="0" applyFill="0" applyBorder="0" applyAlignment="0" applyProtection="0"/>
    <xf numFmtId="167" fontId="7" fillId="0" borderId="0" applyFont="0" applyFill="0" applyBorder="0" applyAlignment="0" applyProtection="0"/>
    <xf numFmtId="0" fontId="69" fillId="34" borderId="27" applyNumberFormat="0" applyAlignment="0" applyProtection="0"/>
    <xf numFmtId="10" fontId="7" fillId="0" borderId="0" applyFont="0" applyFill="0" applyBorder="0" applyAlignment="0" applyProtection="0"/>
    <xf numFmtId="10" fontId="7"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93" fillId="0" borderId="0" applyFont="0" applyFill="0" applyBorder="0" applyAlignment="0" applyProtection="0"/>
    <xf numFmtId="0" fontId="29" fillId="4" borderId="0" applyNumberFormat="0" applyFont="0" applyBorder="0" applyAlignment="0" applyProtection="0">
      <alignment horizontal="center" vertical="center"/>
    </xf>
    <xf numFmtId="3" fontId="70" fillId="0" borderId="0"/>
    <xf numFmtId="4" fontId="71" fillId="44" borderId="34" applyNumberFormat="0" applyProtection="0">
      <alignment vertical="center"/>
    </xf>
    <xf numFmtId="4" fontId="71" fillId="44" borderId="34" applyNumberFormat="0" applyProtection="0">
      <alignment vertical="center"/>
    </xf>
    <xf numFmtId="4" fontId="72" fillId="36" borderId="34" applyNumberFormat="0" applyProtection="0">
      <alignment vertical="center"/>
    </xf>
    <xf numFmtId="4" fontId="72" fillId="44" borderId="34" applyNumberFormat="0" applyProtection="0">
      <alignment vertical="center"/>
    </xf>
    <xf numFmtId="4" fontId="73" fillId="36" borderId="27" applyNumberFormat="0" applyProtection="0">
      <alignment vertical="center"/>
    </xf>
    <xf numFmtId="4" fontId="71" fillId="33" borderId="34" applyNumberFormat="0" applyProtection="0">
      <alignment horizontal="left" vertical="center" indent="1"/>
    </xf>
    <xf numFmtId="4" fontId="71" fillId="44" borderId="34" applyNumberFormat="0" applyProtection="0">
      <alignment horizontal="left" vertical="center" indent="1"/>
    </xf>
    <xf numFmtId="4" fontId="71" fillId="33" borderId="34" applyNumberFormat="0" applyProtection="0">
      <alignment horizontal="left" vertical="center" indent="1"/>
    </xf>
    <xf numFmtId="4" fontId="74" fillId="36" borderId="27" applyNumberFormat="0" applyProtection="0">
      <alignment horizontal="left" vertical="center" indent="1"/>
    </xf>
    <xf numFmtId="4" fontId="75" fillId="40" borderId="0" applyNumberFormat="0" applyProtection="0">
      <alignment horizontal="left" vertical="center" indent="1"/>
    </xf>
    <xf numFmtId="167" fontId="7" fillId="45" borderId="27" applyNumberFormat="0" applyProtection="0">
      <alignment horizontal="left" vertical="center" indent="1"/>
    </xf>
    <xf numFmtId="4" fontId="75" fillId="40" borderId="0" applyNumberFormat="0" applyProtection="0">
      <alignment horizontal="left" vertical="center" indent="1"/>
    </xf>
    <xf numFmtId="4" fontId="75" fillId="40" borderId="0" applyNumberFormat="0" applyProtection="0">
      <alignment horizontal="left" vertical="center" indent="1"/>
    </xf>
    <xf numFmtId="4" fontId="76" fillId="40" borderId="0" applyNumberFormat="0" applyProtection="0">
      <alignment horizontal="left" vertical="center" indent="1"/>
    </xf>
    <xf numFmtId="4" fontId="76" fillId="40" borderId="0" applyNumberFormat="0" applyProtection="0">
      <alignment horizontal="left" vertical="center" indent="1"/>
    </xf>
    <xf numFmtId="4" fontId="74" fillId="38" borderId="27" applyNumberFormat="0" applyProtection="0">
      <alignment horizontal="right" vertical="center"/>
    </xf>
    <xf numFmtId="4" fontId="74" fillId="32" borderId="27" applyNumberFormat="0" applyProtection="0">
      <alignment horizontal="right" vertical="center"/>
    </xf>
    <xf numFmtId="4" fontId="74" fillId="29" borderId="27" applyNumberFormat="0" applyProtection="0">
      <alignment horizontal="right" vertical="center"/>
    </xf>
    <xf numFmtId="4" fontId="74" fillId="46" borderId="27" applyNumberFormat="0" applyProtection="0">
      <alignment horizontal="right" vertical="center"/>
    </xf>
    <xf numFmtId="4" fontId="74" fillId="30" borderId="27" applyNumberFormat="0" applyProtection="0">
      <alignment horizontal="right" vertical="center"/>
    </xf>
    <xf numFmtId="4" fontId="74" fillId="47" borderId="27" applyNumberFormat="0" applyProtection="0">
      <alignment horizontal="right" vertical="center"/>
    </xf>
    <xf numFmtId="4" fontId="74" fillId="48" borderId="27" applyNumberFormat="0" applyProtection="0">
      <alignment horizontal="right" vertical="center"/>
    </xf>
    <xf numFmtId="4" fontId="74" fillId="31" borderId="27" applyNumberFormat="0" applyProtection="0">
      <alignment horizontal="right" vertical="center"/>
    </xf>
    <xf numFmtId="4" fontId="74" fillId="49" borderId="27" applyNumberFormat="0" applyProtection="0">
      <alignment horizontal="right" vertical="center"/>
    </xf>
    <xf numFmtId="4" fontId="77" fillId="50" borderId="27" applyNumberFormat="0" applyProtection="0">
      <alignment horizontal="left" vertical="center" indent="1"/>
    </xf>
    <xf numFmtId="4" fontId="77" fillId="50" borderId="27" applyNumberFormat="0" applyProtection="0">
      <alignment horizontal="left" vertical="center" indent="1"/>
    </xf>
    <xf numFmtId="4" fontId="71" fillId="51" borderId="35" applyNumberFormat="0" applyProtection="0">
      <alignment horizontal="left" vertical="center" indent="1"/>
    </xf>
    <xf numFmtId="4" fontId="74" fillId="52" borderId="36" applyNumberFormat="0" applyProtection="0">
      <alignment horizontal="left" vertical="center" indent="1"/>
    </xf>
    <xf numFmtId="4" fontId="74" fillId="52" borderId="36" applyNumberFormat="0" applyProtection="0">
      <alignment horizontal="left" vertical="center" indent="1"/>
    </xf>
    <xf numFmtId="4" fontId="71" fillId="37" borderId="0" applyNumberFormat="0" applyProtection="0">
      <alignment horizontal="left" vertical="center" indent="1"/>
    </xf>
    <xf numFmtId="4" fontId="71" fillId="40" borderId="0" applyNumberFormat="0" applyProtection="0">
      <alignment horizontal="left" vertical="center" indent="1"/>
    </xf>
    <xf numFmtId="4" fontId="75" fillId="37" borderId="34" applyNumberFormat="0" applyProtection="0">
      <alignment horizontal="right" vertical="center"/>
    </xf>
    <xf numFmtId="4" fontId="75" fillId="37" borderId="34" applyNumberFormat="0" applyProtection="0">
      <alignment horizontal="right" vertical="center"/>
    </xf>
    <xf numFmtId="4" fontId="76" fillId="37" borderId="34" applyNumberFormat="0" applyProtection="0">
      <alignment horizontal="right" vertical="center"/>
    </xf>
    <xf numFmtId="4" fontId="74" fillId="52" borderId="27" applyNumberFormat="0" applyProtection="0">
      <alignment horizontal="left" vertical="center" indent="1"/>
    </xf>
    <xf numFmtId="4" fontId="12" fillId="52" borderId="27" applyNumberFormat="0" applyProtection="0">
      <alignment horizontal="left" vertical="center" indent="1"/>
    </xf>
    <xf numFmtId="4" fontId="74" fillId="37" borderId="0" applyNumberFormat="0" applyProtection="0">
      <alignment horizontal="left" vertical="center" indent="1"/>
    </xf>
    <xf numFmtId="4" fontId="74" fillId="53" borderId="27" applyNumberFormat="0" applyProtection="0">
      <alignment horizontal="left" vertical="center" indent="1"/>
    </xf>
    <xf numFmtId="4" fontId="12" fillId="53" borderId="27" applyNumberFormat="0" applyProtection="0">
      <alignment horizontal="left" vertical="center" indent="1"/>
    </xf>
    <xf numFmtId="4" fontId="74" fillId="40" borderId="0" applyNumberFormat="0" applyProtection="0">
      <alignment horizontal="left" vertical="center" indent="1"/>
    </xf>
    <xf numFmtId="0" fontId="2" fillId="53" borderId="27" applyNumberFormat="0" applyProtection="0">
      <alignment horizontal="left" vertical="center" indent="1"/>
    </xf>
    <xf numFmtId="0" fontId="2" fillId="53" borderId="27" applyNumberFormat="0" applyProtection="0">
      <alignment horizontal="left" vertical="center" indent="1"/>
    </xf>
    <xf numFmtId="0" fontId="2" fillId="41" borderId="27" applyNumberFormat="0" applyProtection="0">
      <alignment horizontal="left" vertical="center" indent="1"/>
    </xf>
    <xf numFmtId="0" fontId="2" fillId="41" borderId="27" applyNumberFormat="0" applyProtection="0">
      <alignment horizontal="left" vertical="center" indent="1"/>
    </xf>
    <xf numFmtId="0" fontId="2" fillId="2" borderId="27" applyNumberFormat="0" applyProtection="0">
      <alignment horizontal="left" vertical="center" indent="1"/>
    </xf>
    <xf numFmtId="0" fontId="2" fillId="2" borderId="27" applyNumberFormat="0" applyProtection="0">
      <alignment horizontal="left" vertical="center" indent="1"/>
    </xf>
    <xf numFmtId="0" fontId="2" fillId="45" borderId="27" applyNumberFormat="0" applyProtection="0">
      <alignment horizontal="left" vertical="center" indent="1"/>
    </xf>
    <xf numFmtId="0" fontId="2" fillId="45" borderId="27" applyNumberFormat="0" applyProtection="0">
      <alignment horizontal="left" vertical="center" indent="1"/>
    </xf>
    <xf numFmtId="4" fontId="74" fillId="39" borderId="27" applyNumberFormat="0" applyProtection="0">
      <alignment vertical="center"/>
    </xf>
    <xf numFmtId="4" fontId="73" fillId="39" borderId="27" applyNumberFormat="0" applyProtection="0">
      <alignment vertical="center"/>
    </xf>
    <xf numFmtId="4" fontId="74" fillId="39" borderId="27" applyNumberFormat="0" applyProtection="0">
      <alignment horizontal="left" vertical="center" indent="1"/>
    </xf>
    <xf numFmtId="4" fontId="74" fillId="39" borderId="27" applyNumberFormat="0" applyProtection="0">
      <alignment horizontal="left" vertical="center" indent="1"/>
    </xf>
    <xf numFmtId="4" fontId="75" fillId="54" borderId="34" applyNumberFormat="0" applyProtection="0">
      <alignment horizontal="right" vertical="center"/>
    </xf>
    <xf numFmtId="4" fontId="74" fillId="52" borderId="27" applyNumberFormat="0" applyProtection="0">
      <alignment horizontal="right" vertical="center"/>
    </xf>
    <xf numFmtId="4" fontId="75" fillId="54" borderId="34" applyNumberFormat="0" applyProtection="0">
      <alignment horizontal="right" vertical="center"/>
    </xf>
    <xf numFmtId="4" fontId="75" fillId="54" borderId="34" applyNumberFormat="0" applyProtection="0">
      <alignment horizontal="right" vertical="center"/>
    </xf>
    <xf numFmtId="4" fontId="76" fillId="54" borderId="34" applyNumberFormat="0" applyProtection="0">
      <alignment horizontal="right" vertical="center"/>
    </xf>
    <xf numFmtId="4" fontId="76" fillId="54" borderId="34" applyNumberFormat="0" applyProtection="0">
      <alignment horizontal="right" vertical="center"/>
    </xf>
    <xf numFmtId="4" fontId="73" fillId="52" borderId="27" applyNumberFormat="0" applyProtection="0">
      <alignment horizontal="right" vertical="center"/>
    </xf>
    <xf numFmtId="4" fontId="72" fillId="37" borderId="34" applyNumberFormat="0" applyProtection="0">
      <alignment horizontal="left" vertical="center" indent="1"/>
    </xf>
    <xf numFmtId="4" fontId="71" fillId="37" borderId="34" applyNumberFormat="0" applyProtection="0">
      <alignment horizontal="left" vertical="center" indent="1"/>
    </xf>
    <xf numFmtId="4" fontId="71" fillId="37" borderId="34" applyNumberFormat="0" applyProtection="0">
      <alignment horizontal="left" vertical="center" indent="1"/>
    </xf>
    <xf numFmtId="0" fontId="2" fillId="45" borderId="27" applyNumberFormat="0" applyProtection="0">
      <alignment horizontal="left" vertical="center" indent="1"/>
    </xf>
    <xf numFmtId="167" fontId="2" fillId="45" borderId="27" applyNumberFormat="0" applyProtection="0">
      <alignment horizontal="left" vertical="center" indent="1"/>
    </xf>
    <xf numFmtId="4" fontId="71" fillId="37" borderId="34" applyNumberFormat="0" applyProtection="0">
      <alignment horizontal="left" vertical="center" indent="1"/>
    </xf>
    <xf numFmtId="0" fontId="2" fillId="45" borderId="27" applyNumberFormat="0" applyProtection="0">
      <alignment horizontal="left" vertical="center" indent="1"/>
    </xf>
    <xf numFmtId="0" fontId="78" fillId="0" borderId="0"/>
    <xf numFmtId="167" fontId="79" fillId="0" borderId="0"/>
    <xf numFmtId="4" fontId="80" fillId="44" borderId="0" applyNumberFormat="0" applyProtection="0">
      <alignment horizontal="left" vertical="center" indent="1"/>
    </xf>
    <xf numFmtId="4" fontId="81" fillId="55" borderId="0" applyNumberFormat="0" applyProtection="0">
      <alignment horizontal="left" vertical="center" indent="1"/>
    </xf>
    <xf numFmtId="4" fontId="82" fillId="54" borderId="34" applyNumberFormat="0" applyProtection="0">
      <alignment horizontal="right" vertical="center"/>
    </xf>
    <xf numFmtId="4" fontId="82" fillId="54" borderId="34" applyNumberFormat="0" applyProtection="0">
      <alignment horizontal="right" vertical="center"/>
    </xf>
    <xf numFmtId="188" fontId="83" fillId="0" borderId="0"/>
    <xf numFmtId="167" fontId="84" fillId="0" borderId="0"/>
    <xf numFmtId="167" fontId="84" fillId="0" borderId="0"/>
    <xf numFmtId="167" fontId="84" fillId="0" borderId="0"/>
    <xf numFmtId="0" fontId="84" fillId="0" borderId="0"/>
    <xf numFmtId="0" fontId="30" fillId="0" borderId="0"/>
    <xf numFmtId="167" fontId="84" fillId="0" borderId="0"/>
    <xf numFmtId="167" fontId="85" fillId="0" borderId="37" applyNumberFormat="0" applyFill="0" applyAlignment="0" applyProtection="0"/>
    <xf numFmtId="167" fontId="85" fillId="0" borderId="37" applyNumberFormat="0" applyFill="0" applyAlignment="0" applyProtection="0"/>
    <xf numFmtId="167" fontId="85" fillId="0" borderId="37" applyNumberFormat="0" applyFill="0" applyAlignment="0" applyProtection="0"/>
    <xf numFmtId="167" fontId="86" fillId="0" borderId="0" applyNumberFormat="0" applyFill="0" applyBorder="0" applyAlignment="0" applyProtection="0"/>
    <xf numFmtId="167" fontId="87" fillId="0" borderId="0" applyNumberFormat="0" applyFill="0" applyBorder="0" applyAlignment="0" applyProtection="0"/>
    <xf numFmtId="167" fontId="87" fillId="0" borderId="0" applyNumberFormat="0" applyFill="0" applyBorder="0" applyAlignment="0" applyProtection="0"/>
    <xf numFmtId="167" fontId="87" fillId="0" borderId="0" applyNumberFormat="0" applyFill="0" applyBorder="0" applyAlignment="0" applyProtection="0"/>
    <xf numFmtId="0" fontId="88" fillId="0" borderId="0" applyNumberFormat="0" applyFill="0" applyBorder="0" applyAlignment="0" applyProtection="0"/>
    <xf numFmtId="0" fontId="89" fillId="0" borderId="37" applyNumberFormat="0" applyFill="0" applyAlignment="0" applyProtection="0"/>
    <xf numFmtId="167" fontId="88" fillId="0" borderId="0" applyNumberFormat="0" applyFill="0" applyBorder="0" applyAlignment="0" applyProtection="0"/>
    <xf numFmtId="167" fontId="32" fillId="43" borderId="33" applyNumberFormat="0" applyFont="0" applyAlignment="0" applyProtection="0"/>
    <xf numFmtId="42" fontId="57" fillId="0" borderId="0" applyFont="0" applyFill="0" applyBorder="0" applyAlignment="0" applyProtection="0"/>
    <xf numFmtId="173" fontId="25" fillId="0" borderId="0" applyFont="0" applyFill="0" applyBorder="0" applyAlignment="0" applyProtection="0"/>
    <xf numFmtId="0" fontId="90" fillId="0" borderId="0" applyNumberFormat="0" applyFill="0" applyBorder="0" applyAlignment="0" applyProtection="0"/>
    <xf numFmtId="167" fontId="91" fillId="12" borderId="0" applyNumberFormat="0" applyBorder="0" applyAlignment="0" applyProtection="0"/>
    <xf numFmtId="0" fontId="2" fillId="0" borderId="0"/>
    <xf numFmtId="0" fontId="50" fillId="0" borderId="0" applyNumberFormat="0" applyFill="0" applyBorder="0" applyAlignment="0" applyProtection="0">
      <alignment vertical="top"/>
      <protection locked="0"/>
    </xf>
    <xf numFmtId="0" fontId="2" fillId="0" borderId="0"/>
    <xf numFmtId="0" fontId="2" fillId="0" borderId="0"/>
    <xf numFmtId="0" fontId="118" fillId="0" borderId="0"/>
    <xf numFmtId="0" fontId="129" fillId="0" borderId="0"/>
  </cellStyleXfs>
  <cellXfs count="1075">
    <xf numFmtId="0" fontId="0" fillId="0" borderId="0" xfId="0"/>
    <xf numFmtId="0" fontId="0" fillId="0" borderId="0" xfId="0" applyAlignment="1">
      <alignment wrapText="1"/>
    </xf>
    <xf numFmtId="0" fontId="0" fillId="0" borderId="0" xfId="0" applyAlignment="1">
      <alignment horizontal="center" wrapText="1"/>
    </xf>
    <xf numFmtId="0" fontId="0" fillId="0" borderId="1" xfId="0" applyBorder="1" applyAlignment="1">
      <alignment horizontal="center" wrapText="1"/>
    </xf>
    <xf numFmtId="0" fontId="0" fillId="0" borderId="1" xfId="0" applyBorder="1" applyAlignment="1">
      <alignment wrapText="1"/>
    </xf>
    <xf numFmtId="49" fontId="0" fillId="0" borderId="0" xfId="0" applyNumberFormat="1" applyAlignment="1">
      <alignment horizontal="center" wrapText="1"/>
    </xf>
    <xf numFmtId="3" fontId="0" fillId="0" borderId="0" xfId="0" applyNumberFormat="1" applyAlignment="1">
      <alignment horizontal="center" wrapText="1"/>
    </xf>
    <xf numFmtId="4" fontId="0" fillId="0" borderId="0" xfId="0" applyNumberFormat="1" applyAlignment="1">
      <alignment horizontal="right" wrapText="1" indent="1"/>
    </xf>
    <xf numFmtId="0" fontId="4" fillId="0" borderId="2" xfId="0" applyFont="1" applyBorder="1" applyAlignment="1">
      <alignment wrapText="1"/>
    </xf>
    <xf numFmtId="4" fontId="0" fillId="0" borderId="3" xfId="0" applyNumberFormat="1" applyBorder="1" applyAlignment="1">
      <alignment horizontal="right" wrapText="1" indent="1"/>
    </xf>
    <xf numFmtId="49" fontId="0" fillId="0" borderId="4" xfId="0" applyNumberFormat="1" applyBorder="1" applyAlignment="1">
      <alignment horizontal="center" wrapText="1"/>
    </xf>
    <xf numFmtId="49" fontId="0" fillId="0" borderId="5" xfId="0" applyNumberFormat="1" applyBorder="1" applyAlignment="1">
      <alignment horizontal="center" wrapText="1"/>
    </xf>
    <xf numFmtId="0" fontId="0" fillId="0" borderId="5" xfId="0" applyBorder="1" applyAlignment="1">
      <alignment wrapText="1"/>
    </xf>
    <xf numFmtId="0" fontId="0" fillId="0" borderId="5" xfId="0" applyBorder="1" applyAlignment="1">
      <alignment horizontal="center" wrapText="1"/>
    </xf>
    <xf numFmtId="3" fontId="0" fillId="0" borderId="5" xfId="0" applyNumberFormat="1" applyBorder="1" applyAlignment="1">
      <alignment horizontal="center" wrapText="1"/>
    </xf>
    <xf numFmtId="4" fontId="0" fillId="0" borderId="5" xfId="0" applyNumberFormat="1" applyBorder="1" applyAlignment="1">
      <alignment horizontal="right" wrapText="1" indent="1"/>
    </xf>
    <xf numFmtId="0" fontId="5" fillId="0" borderId="0" xfId="0" applyFont="1" applyAlignment="1">
      <alignment wrapText="1"/>
    </xf>
    <xf numFmtId="0" fontId="4" fillId="0" borderId="2" xfId="0" applyFont="1" applyBorder="1" applyAlignment="1">
      <alignment horizontal="right" wrapText="1"/>
    </xf>
    <xf numFmtId="4" fontId="4" fillId="0" borderId="0" xfId="0" applyNumberFormat="1" applyFont="1" applyAlignment="1">
      <alignment horizontal="right" wrapText="1" indent="1"/>
    </xf>
    <xf numFmtId="49" fontId="10" fillId="0" borderId="0" xfId="0" applyNumberFormat="1" applyFont="1" applyAlignment="1">
      <alignment horizontal="center" wrapText="1"/>
    </xf>
    <xf numFmtId="49" fontId="0" fillId="0" borderId="0" xfId="0" applyNumberFormat="1" applyAlignment="1">
      <alignment horizontal="left" vertical="top"/>
    </xf>
    <xf numFmtId="0" fontId="0" fillId="0" borderId="0" xfId="0" applyAlignment="1">
      <alignment horizontal="center"/>
    </xf>
    <xf numFmtId="49" fontId="0" fillId="0" borderId="0" xfId="0" quotePrefix="1" applyNumberForma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vertical="top" wrapText="1"/>
    </xf>
    <xf numFmtId="49" fontId="7" fillId="0" borderId="0" xfId="0" applyNumberFormat="1" applyFont="1" applyAlignment="1">
      <alignment horizontal="left" vertical="top"/>
    </xf>
    <xf numFmtId="49" fontId="7" fillId="0" borderId="0" xfId="0" applyNumberFormat="1" applyFont="1" applyAlignment="1">
      <alignment horizontal="left" vertical="top" wrapText="1"/>
    </xf>
    <xf numFmtId="49" fontId="7" fillId="0" borderId="0" xfId="0" quotePrefix="1" applyNumberFormat="1" applyFont="1" applyAlignment="1">
      <alignment horizontal="left" vertical="top"/>
    </xf>
    <xf numFmtId="49" fontId="7" fillId="0" borderId="0" xfId="0" applyNumberFormat="1" applyFont="1" applyAlignment="1">
      <alignment vertical="top" wrapText="1"/>
    </xf>
    <xf numFmtId="49" fontId="7" fillId="0" borderId="0" xfId="0" applyNumberFormat="1" applyFont="1" applyAlignment="1">
      <alignment horizontal="center"/>
    </xf>
    <xf numFmtId="49" fontId="7" fillId="0" borderId="0" xfId="0" applyNumberFormat="1" applyFont="1" applyAlignment="1">
      <alignment vertical="top"/>
    </xf>
    <xf numFmtId="49" fontId="0" fillId="0" borderId="0" xfId="0" applyNumberFormat="1" applyAlignment="1">
      <alignment horizontal="left" vertical="top" wrapText="1"/>
    </xf>
    <xf numFmtId="49" fontId="7" fillId="0" borderId="0" xfId="0" applyNumberFormat="1" applyFont="1" applyAlignment="1">
      <alignment horizontal="center" wrapText="1"/>
    </xf>
    <xf numFmtId="49" fontId="7" fillId="0" borderId="0" xfId="0" applyNumberFormat="1" applyFont="1" applyAlignment="1">
      <alignment horizontal="justify" vertical="top" wrapText="1"/>
    </xf>
    <xf numFmtId="49" fontId="0" fillId="0" borderId="0" xfId="0" applyNumberFormat="1" applyAlignment="1">
      <alignment horizontal="center"/>
    </xf>
    <xf numFmtId="49" fontId="0" fillId="0" borderId="0" xfId="0" applyNumberFormat="1" applyAlignment="1">
      <alignment vertical="top"/>
    </xf>
    <xf numFmtId="49" fontId="0" fillId="0" borderId="0" xfId="0" applyNumberFormat="1" applyAlignment="1">
      <alignment vertical="top" wrapText="1"/>
    </xf>
    <xf numFmtId="49" fontId="0" fillId="0" borderId="0" xfId="0" applyNumberFormat="1" applyAlignment="1">
      <alignment horizontal="justify" vertical="top" wrapText="1"/>
    </xf>
    <xf numFmtId="49" fontId="2" fillId="0" borderId="0" xfId="0" applyNumberFormat="1" applyFont="1" applyAlignment="1">
      <alignment horizontal="left" vertical="top"/>
    </xf>
    <xf numFmtId="49" fontId="2" fillId="0" borderId="0" xfId="0" applyNumberFormat="1" applyFont="1" applyAlignment="1">
      <alignment vertical="top" wrapText="1"/>
    </xf>
    <xf numFmtId="49" fontId="2" fillId="0" borderId="0" xfId="0" applyNumberFormat="1" applyFont="1" applyAlignment="1">
      <alignment horizontal="left" vertical="top" wrapText="1"/>
    </xf>
    <xf numFmtId="49" fontId="2" fillId="0" borderId="0" xfId="3" applyNumberFormat="1" applyFont="1" applyAlignment="1">
      <alignment vertical="top"/>
    </xf>
    <xf numFmtId="49" fontId="2" fillId="0" borderId="0" xfId="0" applyNumberFormat="1" applyFont="1" applyAlignment="1">
      <alignment vertical="top"/>
    </xf>
    <xf numFmtId="49" fontId="2" fillId="0" borderId="0" xfId="3" applyNumberFormat="1" applyFont="1" applyAlignment="1">
      <alignment vertical="top" wrapText="1"/>
    </xf>
    <xf numFmtId="0" fontId="8" fillId="0" borderId="0" xfId="0" applyFont="1" applyAlignment="1">
      <alignment horizontal="center"/>
    </xf>
    <xf numFmtId="0" fontId="8" fillId="0" borderId="0" xfId="0" applyFont="1"/>
    <xf numFmtId="4" fontId="11" fillId="0" borderId="0" xfId="0" applyNumberFormat="1" applyFont="1" applyAlignment="1">
      <alignment horizontal="right" wrapText="1" indent="1"/>
    </xf>
    <xf numFmtId="0" fontId="0" fillId="0" borderId="0" xfId="0" applyAlignment="1">
      <alignment vertical="top" wrapText="1"/>
    </xf>
    <xf numFmtId="49" fontId="4" fillId="0" borderId="0" xfId="0" applyNumberFormat="1" applyFont="1" applyAlignment="1">
      <alignment horizontal="right" wrapText="1" indent="2"/>
    </xf>
    <xf numFmtId="0" fontId="2" fillId="0" borderId="0" xfId="0" applyFont="1" applyAlignment="1">
      <alignment wrapText="1"/>
    </xf>
    <xf numFmtId="0" fontId="3" fillId="0" borderId="2" xfId="0" applyFont="1" applyBorder="1" applyAlignment="1">
      <alignment wrapText="1"/>
    </xf>
    <xf numFmtId="49" fontId="3" fillId="0" borderId="0" xfId="0" applyNumberFormat="1" applyFont="1" applyAlignment="1">
      <alignment horizontal="center" wrapText="1"/>
    </xf>
    <xf numFmtId="0" fontId="4" fillId="0" borderId="0" xfId="0" applyFont="1" applyAlignment="1">
      <alignment horizontal="center" wrapText="1"/>
    </xf>
    <xf numFmtId="49" fontId="7" fillId="0" borderId="4" xfId="0" applyNumberFormat="1" applyFont="1" applyBorder="1" applyAlignment="1">
      <alignment horizontal="center" vertical="top"/>
    </xf>
    <xf numFmtId="0" fontId="7" fillId="0" borderId="0" xfId="0" applyFont="1" applyAlignment="1">
      <alignment vertical="top" wrapText="1"/>
    </xf>
    <xf numFmtId="0" fontId="7" fillId="0" borderId="0" xfId="0" applyFont="1" applyAlignment="1">
      <alignment horizontal="center" wrapText="1"/>
    </xf>
    <xf numFmtId="0" fontId="14" fillId="0" borderId="0" xfId="0" applyFont="1" applyAlignment="1">
      <alignment horizontal="center" vertical="center" wrapText="1"/>
    </xf>
    <xf numFmtId="0" fontId="7" fillId="0" borderId="1" xfId="0" applyFont="1" applyBorder="1" applyAlignment="1">
      <alignment horizontal="center"/>
    </xf>
    <xf numFmtId="4" fontId="5" fillId="0" borderId="0" xfId="0" applyNumberFormat="1" applyFont="1" applyAlignment="1">
      <alignment horizontal="center" vertical="center" wrapText="1"/>
    </xf>
    <xf numFmtId="4" fontId="0" fillId="0" borderId="0" xfId="0" applyNumberFormat="1" applyAlignment="1">
      <alignment horizontal="center" wrapText="1"/>
    </xf>
    <xf numFmtId="4" fontId="0" fillId="0" borderId="5" xfId="0" applyNumberFormat="1" applyBorder="1" applyAlignment="1">
      <alignment horizontal="center" wrapText="1"/>
    </xf>
    <xf numFmtId="4" fontId="4" fillId="0" borderId="2" xfId="0" applyNumberFormat="1" applyFont="1" applyBorder="1" applyAlignment="1">
      <alignment horizontal="center" wrapText="1"/>
    </xf>
    <xf numFmtId="2" fontId="7" fillId="0" borderId="0" xfId="0" applyNumberFormat="1" applyFont="1" applyAlignment="1">
      <alignment horizontal="center"/>
    </xf>
    <xf numFmtId="4" fontId="0" fillId="0" borderId="1" xfId="0" applyNumberFormat="1" applyBorder="1" applyAlignment="1">
      <alignment horizontal="center" wrapText="1"/>
    </xf>
    <xf numFmtId="0" fontId="4" fillId="0" borderId="0" xfId="0" applyFont="1" applyAlignment="1">
      <alignment horizontal="right" wrapText="1" indent="2"/>
    </xf>
    <xf numFmtId="49" fontId="3" fillId="0" borderId="4"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49" fontId="14" fillId="0" borderId="13" xfId="0" applyNumberFormat="1" applyFont="1" applyBorder="1" applyAlignment="1">
      <alignment horizontal="center" vertical="center" wrapText="1"/>
    </xf>
    <xf numFmtId="0" fontId="14" fillId="0" borderId="13" xfId="0" applyFont="1" applyBorder="1" applyAlignment="1">
      <alignment horizontal="center" vertical="center" wrapText="1"/>
    </xf>
    <xf numFmtId="0" fontId="3" fillId="0" borderId="1" xfId="0" applyFont="1" applyBorder="1" applyAlignment="1">
      <alignment horizontal="left" vertical="center" wrapText="1"/>
    </xf>
    <xf numFmtId="0" fontId="10" fillId="0" borderId="13" xfId="0" applyFont="1" applyBorder="1" applyAlignment="1">
      <alignment horizontal="center" vertical="center" wrapText="1"/>
    </xf>
    <xf numFmtId="0" fontId="0" fillId="3" borderId="0" xfId="0" applyFill="1" applyAlignment="1">
      <alignment wrapText="1"/>
    </xf>
    <xf numFmtId="0" fontId="3" fillId="0" borderId="1" xfId="0" applyFont="1" applyBorder="1" applyAlignment="1">
      <alignment horizontal="justify" vertical="top" wrapText="1"/>
    </xf>
    <xf numFmtId="0" fontId="7" fillId="0" borderId="0" xfId="0" applyFont="1" applyAlignment="1">
      <alignment wrapText="1"/>
    </xf>
    <xf numFmtId="49" fontId="7" fillId="0" borderId="0" xfId="3" applyNumberFormat="1" applyFont="1" applyAlignment="1">
      <alignment vertical="top"/>
    </xf>
    <xf numFmtId="49" fontId="7" fillId="0" borderId="0" xfId="3" applyNumberFormat="1" applyFont="1" applyAlignment="1">
      <alignment vertical="top" wrapText="1"/>
    </xf>
    <xf numFmtId="4" fontId="7" fillId="0" borderId="0" xfId="0" applyNumberFormat="1" applyFont="1" applyAlignment="1">
      <alignment horizontal="center" wrapText="1"/>
    </xf>
    <xf numFmtId="4" fontId="7" fillId="0" borderId="0" xfId="0" applyNumberFormat="1" applyFont="1" applyAlignment="1">
      <alignment horizontal="right" wrapText="1" indent="1"/>
    </xf>
    <xf numFmtId="0" fontId="7" fillId="0" borderId="5" xfId="0" applyFont="1" applyBorder="1" applyAlignment="1">
      <alignment wrapText="1"/>
    </xf>
    <xf numFmtId="4" fontId="7" fillId="0" borderId="5" xfId="0" applyNumberFormat="1" applyFont="1" applyBorder="1" applyAlignment="1">
      <alignment horizontal="center" wrapText="1"/>
    </xf>
    <xf numFmtId="4" fontId="7" fillId="0" borderId="5" xfId="0" applyNumberFormat="1" applyFont="1" applyBorder="1" applyAlignment="1">
      <alignment horizontal="right" wrapText="1" indent="1"/>
    </xf>
    <xf numFmtId="0" fontId="7" fillId="0" borderId="1" xfId="0" applyFont="1" applyBorder="1" applyAlignment="1">
      <alignment wrapText="1"/>
    </xf>
    <xf numFmtId="4" fontId="7" fillId="0" borderId="1" xfId="0" applyNumberFormat="1" applyFont="1" applyBorder="1" applyAlignment="1">
      <alignment horizontal="center" wrapText="1"/>
    </xf>
    <xf numFmtId="4" fontId="7" fillId="0" borderId="3" xfId="0" applyNumberFormat="1" applyFont="1" applyBorder="1" applyAlignment="1">
      <alignment horizontal="right" wrapText="1" indent="1"/>
    </xf>
    <xf numFmtId="0" fontId="0" fillId="0" borderId="8" xfId="0" applyBorder="1" applyAlignment="1">
      <alignment horizontal="center" vertical="center"/>
    </xf>
    <xf numFmtId="4" fontId="0" fillId="0" borderId="0" xfId="0" applyNumberFormat="1" applyAlignment="1">
      <alignment horizontal="center" vertical="center" wrapText="1"/>
    </xf>
    <xf numFmtId="4" fontId="0" fillId="0" borderId="5" xfId="0" applyNumberForma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4" fontId="0" fillId="0" borderId="1" xfId="0" applyNumberFormat="1" applyBorder="1" applyAlignment="1">
      <alignment horizontal="center" vertical="center" wrapText="1"/>
    </xf>
    <xf numFmtId="4" fontId="7" fillId="0" borderId="0" xfId="0" applyNumberFormat="1" applyFont="1" applyAlignment="1">
      <alignment horizontal="center" vertical="center" wrapText="1"/>
    </xf>
    <xf numFmtId="4" fontId="7" fillId="0" borderId="5" xfId="0" applyNumberFormat="1" applyFont="1" applyBorder="1" applyAlignment="1">
      <alignment horizontal="center" vertical="center" wrapText="1"/>
    </xf>
    <xf numFmtId="4" fontId="7" fillId="0" borderId="1" xfId="0" applyNumberFormat="1" applyFont="1" applyBorder="1" applyAlignment="1">
      <alignment horizontal="center" vertical="center" wrapText="1"/>
    </xf>
    <xf numFmtId="0" fontId="3" fillId="0" borderId="1" xfId="0" applyFont="1" applyBorder="1" applyAlignment="1">
      <alignment horizontal="center" wrapText="1"/>
    </xf>
    <xf numFmtId="0" fontId="3" fillId="0" borderId="0" xfId="0" applyFont="1" applyAlignment="1">
      <alignment horizontal="center" wrapText="1"/>
    </xf>
    <xf numFmtId="0" fontId="4" fillId="0" borderId="0" xfId="0" applyFont="1" applyAlignment="1">
      <alignment horizontal="right" wrapText="1"/>
    </xf>
    <xf numFmtId="165" fontId="24" fillId="0" borderId="14" xfId="0" applyNumberFormat="1" applyFont="1" applyBorder="1" applyAlignment="1">
      <alignment wrapText="1"/>
    </xf>
    <xf numFmtId="165" fontId="3" fillId="0" borderId="3" xfId="0" applyNumberFormat="1" applyFont="1" applyBorder="1" applyAlignment="1">
      <alignment horizontal="center" vertical="center" wrapText="1"/>
    </xf>
    <xf numFmtId="165" fontId="24" fillId="0" borderId="19" xfId="0" applyNumberFormat="1" applyFont="1" applyBorder="1" applyAlignment="1">
      <alignment wrapText="1"/>
    </xf>
    <xf numFmtId="49" fontId="7" fillId="0" borderId="7" xfId="0" applyNumberFormat="1" applyFont="1" applyBorder="1" applyAlignment="1">
      <alignment horizontal="center" vertical="top"/>
    </xf>
    <xf numFmtId="2" fontId="7" fillId="0" borderId="2" xfId="0" applyNumberFormat="1" applyFont="1" applyBorder="1" applyAlignment="1">
      <alignment horizontal="center"/>
    </xf>
    <xf numFmtId="165" fontId="3" fillId="0" borderId="16" xfId="0" applyNumberFormat="1" applyFont="1" applyBorder="1" applyAlignment="1">
      <alignment horizontal="center" vertical="center" wrapText="1"/>
    </xf>
    <xf numFmtId="165" fontId="24" fillId="0" borderId="39" xfId="0" applyNumberFormat="1" applyFont="1" applyBorder="1" applyAlignment="1">
      <alignment wrapText="1"/>
    </xf>
    <xf numFmtId="49" fontId="7" fillId="0" borderId="23" xfId="0" applyNumberFormat="1" applyFont="1" applyBorder="1" applyAlignment="1">
      <alignment horizontal="center" vertical="top"/>
    </xf>
    <xf numFmtId="49" fontId="7" fillId="0" borderId="21" xfId="4" applyNumberFormat="1" applyBorder="1" applyAlignment="1">
      <alignment vertical="top" wrapText="1"/>
    </xf>
    <xf numFmtId="0" fontId="7" fillId="0" borderId="21" xfId="4" applyBorder="1" applyAlignment="1">
      <alignment horizontal="center" wrapText="1"/>
    </xf>
    <xf numFmtId="2" fontId="2" fillId="0" borderId="10" xfId="4" applyNumberFormat="1" applyFont="1" applyBorder="1" applyAlignment="1">
      <alignment horizontal="right" wrapText="1" indent="1"/>
    </xf>
    <xf numFmtId="49" fontId="14" fillId="0" borderId="0" xfId="0" applyNumberFormat="1" applyFont="1" applyAlignment="1">
      <alignment horizontal="center" vertical="center" wrapText="1"/>
    </xf>
    <xf numFmtId="0" fontId="19" fillId="0" borderId="0" xfId="0" applyFont="1" applyAlignment="1">
      <alignment horizontal="center" vertical="center" wrapText="1"/>
    </xf>
    <xf numFmtId="0" fontId="7" fillId="0" borderId="0" xfId="1" applyAlignment="1">
      <alignment wrapText="1"/>
    </xf>
    <xf numFmtId="165" fontId="26" fillId="0" borderId="39" xfId="0" applyNumberFormat="1" applyFont="1" applyBorder="1" applyAlignment="1">
      <alignment horizontal="right" wrapText="1"/>
    </xf>
    <xf numFmtId="49" fontId="7" fillId="0" borderId="42" xfId="0" applyNumberFormat="1" applyFont="1" applyBorder="1" applyAlignment="1">
      <alignment horizontal="center" vertical="top"/>
    </xf>
    <xf numFmtId="0" fontId="7" fillId="0" borderId="40" xfId="0" applyFont="1" applyBorder="1" applyAlignment="1">
      <alignment horizontal="center"/>
    </xf>
    <xf numFmtId="49" fontId="7" fillId="0" borderId="44" xfId="0" applyNumberFormat="1" applyFont="1" applyBorder="1" applyAlignment="1">
      <alignment horizontal="center" vertical="top"/>
    </xf>
    <xf numFmtId="0" fontId="7" fillId="0" borderId="31" xfId="0" applyFont="1" applyBorder="1" applyAlignment="1">
      <alignment horizontal="center"/>
    </xf>
    <xf numFmtId="2" fontId="26" fillId="0" borderId="45" xfId="0" applyNumberFormat="1" applyFont="1" applyBorder="1" applyProtection="1">
      <protection locked="0"/>
    </xf>
    <xf numFmtId="165" fontId="2" fillId="0" borderId="46" xfId="0" applyNumberFormat="1" applyFont="1" applyBorder="1" applyAlignment="1">
      <alignment horizontal="right" wrapText="1"/>
    </xf>
    <xf numFmtId="165" fontId="26" fillId="0" borderId="46" xfId="0" applyNumberFormat="1" applyFont="1" applyBorder="1" applyAlignment="1">
      <alignment horizontal="right" wrapText="1"/>
    </xf>
    <xf numFmtId="49" fontId="7" fillId="0" borderId="10" xfId="0" applyNumberFormat="1" applyFont="1" applyBorder="1" applyAlignment="1">
      <alignment horizontal="justify" vertical="top"/>
    </xf>
    <xf numFmtId="0" fontId="7" fillId="0" borderId="10" xfId="0" applyFont="1" applyBorder="1" applyAlignment="1">
      <alignment horizontal="center"/>
    </xf>
    <xf numFmtId="2" fontId="7" fillId="4" borderId="2" xfId="0" applyNumberFormat="1" applyFont="1" applyFill="1" applyBorder="1" applyAlignment="1">
      <alignment horizontal="center"/>
    </xf>
    <xf numFmtId="0" fontId="0" fillId="0" borderId="21" xfId="0" applyBorder="1" applyAlignment="1">
      <alignment horizontal="center" vertical="center"/>
    </xf>
    <xf numFmtId="2" fontId="26" fillId="0" borderId="31" xfId="0" applyNumberFormat="1" applyFont="1" applyBorder="1" applyProtection="1">
      <protection locked="0"/>
    </xf>
    <xf numFmtId="0" fontId="7" fillId="0" borderId="31" xfId="0" applyFont="1" applyBorder="1" applyAlignment="1">
      <alignment horizontal="left" vertical="center" wrapText="1"/>
    </xf>
    <xf numFmtId="0" fontId="7" fillId="0" borderId="31" xfId="0" applyFont="1" applyBorder="1" applyAlignment="1">
      <alignment horizontal="center" wrapText="1"/>
    </xf>
    <xf numFmtId="0" fontId="7" fillId="0" borderId="31" xfId="0" applyFont="1" applyBorder="1" applyAlignment="1">
      <alignment horizontal="center" vertical="center"/>
    </xf>
    <xf numFmtId="0" fontId="7" fillId="0" borderId="31" xfId="4" applyBorder="1" applyAlignment="1">
      <alignment horizontal="center" wrapText="1"/>
    </xf>
    <xf numFmtId="0" fontId="3" fillId="4" borderId="2" xfId="0" applyFont="1" applyFill="1" applyBorder="1" applyAlignment="1">
      <alignment wrapText="1"/>
    </xf>
    <xf numFmtId="0" fontId="7" fillId="0" borderId="31" xfId="0" applyFont="1" applyBorder="1" applyAlignment="1">
      <alignment horizontal="justify" vertical="top" wrapText="1"/>
    </xf>
    <xf numFmtId="49" fontId="7" fillId="0" borderId="31" xfId="0" applyNumberFormat="1" applyFont="1" applyBorder="1" applyAlignment="1">
      <alignment horizontal="center" vertical="top"/>
    </xf>
    <xf numFmtId="0" fontId="7" fillId="0" borderId="50" xfId="0" applyFont="1" applyBorder="1" applyAlignment="1">
      <alignment horizontal="justify" vertical="top" wrapText="1"/>
    </xf>
    <xf numFmtId="0" fontId="3" fillId="0" borderId="31" xfId="0" applyFont="1" applyBorder="1" applyAlignment="1">
      <alignment horizontal="left" vertical="center" wrapText="1"/>
    </xf>
    <xf numFmtId="0" fontId="3" fillId="0" borderId="31" xfId="0" applyFont="1" applyBorder="1" applyAlignment="1">
      <alignment horizontal="center" wrapText="1"/>
    </xf>
    <xf numFmtId="4" fontId="3" fillId="0" borderId="31" xfId="0" applyNumberFormat="1" applyFont="1" applyBorder="1" applyAlignment="1">
      <alignment horizontal="center" vertical="center" wrapText="1"/>
    </xf>
    <xf numFmtId="2" fontId="102" fillId="0" borderId="31" xfId="0" applyNumberFormat="1" applyFont="1" applyBorder="1" applyProtection="1">
      <protection locked="0"/>
    </xf>
    <xf numFmtId="165" fontId="102" fillId="0" borderId="31" xfId="0" applyNumberFormat="1" applyFont="1" applyBorder="1" applyAlignment="1">
      <alignment horizontal="right" wrapText="1"/>
    </xf>
    <xf numFmtId="165" fontId="102" fillId="0" borderId="46" xfId="0" applyNumberFormat="1" applyFont="1" applyBorder="1" applyAlignment="1">
      <alignment horizontal="right" wrapText="1"/>
    </xf>
    <xf numFmtId="49" fontId="24" fillId="0" borderId="0" xfId="0" applyNumberFormat="1" applyFont="1" applyAlignment="1">
      <alignment horizontal="center" wrapText="1"/>
    </xf>
    <xf numFmtId="0" fontId="2" fillId="0" borderId="0" xfId="0" applyFont="1" applyAlignment="1">
      <alignment horizontal="center" wrapText="1"/>
    </xf>
    <xf numFmtId="0" fontId="2" fillId="0" borderId="5" xfId="0" applyFont="1" applyBorder="1" applyAlignment="1">
      <alignment horizontal="center" wrapText="1"/>
    </xf>
    <xf numFmtId="0" fontId="103" fillId="0" borderId="2" xfId="0" applyFont="1" applyBorder="1" applyAlignment="1">
      <alignment wrapText="1"/>
    </xf>
    <xf numFmtId="0" fontId="2" fillId="0" borderId="1" xfId="0" applyFont="1" applyBorder="1" applyAlignment="1">
      <alignment horizontal="center" wrapText="1"/>
    </xf>
    <xf numFmtId="0" fontId="2" fillId="0" borderId="31" xfId="0" applyFont="1" applyBorder="1" applyAlignment="1">
      <alignment horizontal="center" wrapText="1"/>
    </xf>
    <xf numFmtId="0" fontId="2" fillId="0" borderId="31" xfId="0" applyFont="1" applyBorder="1" applyAlignment="1">
      <alignment horizontal="center"/>
    </xf>
    <xf numFmtId="49" fontId="2" fillId="0" borderId="0" xfId="0" applyNumberFormat="1" applyFont="1" applyAlignment="1">
      <alignment horizontal="center"/>
    </xf>
    <xf numFmtId="49" fontId="2" fillId="0" borderId="0" xfId="0" applyNumberFormat="1" applyFont="1" applyAlignment="1">
      <alignment horizontal="center" wrapText="1"/>
    </xf>
    <xf numFmtId="0" fontId="2" fillId="0" borderId="0" xfId="0" applyFont="1" applyAlignment="1">
      <alignment horizontal="center"/>
    </xf>
    <xf numFmtId="0" fontId="103" fillId="0" borderId="0" xfId="0" applyFont="1" applyAlignment="1">
      <alignment horizontal="right" wrapText="1"/>
    </xf>
    <xf numFmtId="49" fontId="2" fillId="0" borderId="5" xfId="0" applyNumberFormat="1" applyFont="1" applyBorder="1" applyAlignment="1">
      <alignment horizontal="center" wrapText="1"/>
    </xf>
    <xf numFmtId="49" fontId="104" fillId="0" borderId="0" xfId="0" applyNumberFormat="1" applyFont="1" applyAlignment="1">
      <alignment horizontal="center" wrapText="1"/>
    </xf>
    <xf numFmtId="49" fontId="2" fillId="0" borderId="44" xfId="0" applyNumberFormat="1" applyFont="1" applyBorder="1" applyAlignment="1">
      <alignment horizontal="center" vertical="top"/>
    </xf>
    <xf numFmtId="49" fontId="2" fillId="0" borderId="0" xfId="0" quotePrefix="1" applyNumberFormat="1" applyFont="1" applyAlignment="1">
      <alignment horizontal="left" vertical="top"/>
    </xf>
    <xf numFmtId="49" fontId="103" fillId="0" borderId="0" xfId="0" applyNumberFormat="1" applyFont="1" applyAlignment="1">
      <alignment horizontal="right" wrapText="1" indent="2"/>
    </xf>
    <xf numFmtId="49" fontId="2" fillId="0" borderId="4" xfId="0" applyNumberFormat="1" applyFont="1" applyBorder="1" applyAlignment="1">
      <alignment horizontal="center" wrapText="1"/>
    </xf>
    <xf numFmtId="0" fontId="7" fillId="0" borderId="31" xfId="195" applyFont="1" applyBorder="1" applyAlignment="1">
      <alignment horizontal="left" vertical="top" wrapText="1"/>
    </xf>
    <xf numFmtId="0" fontId="2" fillId="0" borderId="31" xfId="0" applyFont="1" applyBorder="1" applyAlignment="1">
      <alignment wrapText="1"/>
    </xf>
    <xf numFmtId="49" fontId="7" fillId="0" borderId="31" xfId="0" applyNumberFormat="1" applyFont="1" applyBorder="1" applyAlignment="1">
      <alignment horizontal="center" vertical="center" wrapText="1"/>
    </xf>
    <xf numFmtId="165" fontId="24" fillId="0" borderId="16" xfId="0" applyNumberFormat="1" applyFont="1" applyBorder="1" applyAlignment="1">
      <alignment wrapText="1"/>
    </xf>
    <xf numFmtId="49" fontId="20" fillId="0" borderId="31" xfId="4" applyNumberFormat="1" applyFont="1" applyBorder="1" applyAlignment="1">
      <alignment horizontal="left" vertical="top" wrapText="1"/>
    </xf>
    <xf numFmtId="2" fontId="7" fillId="0" borderId="31" xfId="0" applyNumberFormat="1" applyFont="1" applyBorder="1" applyAlignment="1">
      <alignment horizontal="center"/>
    </xf>
    <xf numFmtId="0" fontId="0" fillId="0" borderId="31" xfId="0" applyBorder="1" applyAlignment="1">
      <alignment horizontal="center" vertical="center"/>
    </xf>
    <xf numFmtId="165" fontId="3" fillId="0" borderId="31" xfId="0" applyNumberFormat="1" applyFont="1" applyBorder="1" applyAlignment="1">
      <alignment horizontal="center" vertical="center" wrapText="1"/>
    </xf>
    <xf numFmtId="0" fontId="2" fillId="0" borderId="31" xfId="0" applyFont="1" applyBorder="1" applyAlignment="1">
      <alignment horizontal="justify"/>
    </xf>
    <xf numFmtId="0" fontId="2" fillId="0" borderId="31" xfId="4" applyFont="1" applyBorder="1" applyAlignment="1">
      <alignment horizontal="center" wrapText="1"/>
    </xf>
    <xf numFmtId="0" fontId="2" fillId="0" borderId="31" xfId="0" applyFont="1" applyBorder="1" applyAlignment="1">
      <alignment horizontal="justify" vertical="top" wrapText="1"/>
    </xf>
    <xf numFmtId="49" fontId="2" fillId="0" borderId="31" xfId="4" applyNumberFormat="1" applyFont="1" applyBorder="1" applyAlignment="1">
      <alignment horizontal="center" vertical="top" wrapText="1"/>
    </xf>
    <xf numFmtId="0" fontId="97" fillId="0" borderId="31" xfId="0" applyFont="1" applyBorder="1" applyAlignment="1">
      <alignment horizontal="justify" vertical="top" wrapText="1"/>
    </xf>
    <xf numFmtId="0" fontId="2" fillId="0" borderId="31" xfId="0" applyFont="1" applyBorder="1"/>
    <xf numFmtId="0" fontId="2" fillId="0" borderId="31" xfId="0" applyFont="1" applyBorder="1" applyAlignment="1">
      <alignment horizontal="center" vertical="center"/>
    </xf>
    <xf numFmtId="0" fontId="25" fillId="0" borderId="31" xfId="4" applyFont="1" applyBorder="1" applyAlignment="1">
      <alignment horizontal="left" wrapText="1"/>
    </xf>
    <xf numFmtId="49" fontId="7" fillId="0" borderId="4" xfId="0" applyNumberFormat="1" applyFont="1" applyBorder="1" applyAlignment="1">
      <alignment horizontal="center" vertical="center" wrapText="1"/>
    </xf>
    <xf numFmtId="0" fontId="2" fillId="0" borderId="8" xfId="0" applyFont="1" applyBorder="1" applyAlignment="1">
      <alignment horizontal="center" vertical="center"/>
    </xf>
    <xf numFmtId="0" fontId="3" fillId="0" borderId="31" xfId="210" applyFont="1" applyBorder="1" applyAlignment="1">
      <alignment vertical="top" wrapText="1"/>
    </xf>
    <xf numFmtId="0" fontId="7" fillId="0" borderId="31" xfId="210" applyFont="1" applyBorder="1" applyAlignment="1">
      <alignment horizontal="center" wrapText="1"/>
    </xf>
    <xf numFmtId="0" fontId="7" fillId="0" borderId="48" xfId="210" applyFont="1" applyBorder="1" applyAlignment="1">
      <alignment horizontal="center" wrapText="1"/>
    </xf>
    <xf numFmtId="0" fontId="25" fillId="0" borderId="31" xfId="4" applyFont="1" applyBorder="1" applyAlignment="1">
      <alignment horizontal="center"/>
    </xf>
    <xf numFmtId="0" fontId="2" fillId="0" borderId="21" xfId="0" applyFont="1" applyBorder="1" applyAlignment="1">
      <alignment horizontal="center" vertical="center"/>
    </xf>
    <xf numFmtId="49" fontId="7" fillId="0" borderId="31" xfId="4" applyNumberFormat="1" applyBorder="1" applyAlignment="1">
      <alignment horizontal="left" vertical="top" wrapText="1"/>
    </xf>
    <xf numFmtId="165" fontId="3" fillId="0" borderId="46" xfId="0" applyNumberFormat="1" applyFont="1" applyBorder="1" applyAlignment="1">
      <alignment horizontal="center" vertical="center" wrapText="1"/>
    </xf>
    <xf numFmtId="49" fontId="2" fillId="0" borderId="31" xfId="379" applyNumberFormat="1" applyFont="1" applyBorder="1" applyAlignment="1" applyProtection="1">
      <alignment horizontal="left" wrapText="1"/>
    </xf>
    <xf numFmtId="0" fontId="2" fillId="0" borderId="31" xfId="0" applyFont="1" applyBorder="1" applyAlignment="1">
      <alignment horizontal="center" vertical="center" wrapText="1"/>
    </xf>
    <xf numFmtId="0" fontId="2" fillId="0" borderId="31" xfId="210" applyFont="1" applyBorder="1" applyAlignment="1">
      <alignment horizontal="center" wrapText="1"/>
    </xf>
    <xf numFmtId="0" fontId="7" fillId="0" borderId="0" xfId="1" applyAlignment="1">
      <alignment horizontal="center" wrapText="1"/>
    </xf>
    <xf numFmtId="4" fontId="7" fillId="0" borderId="0" xfId="1" applyNumberFormat="1" applyAlignment="1">
      <alignment horizontal="right" wrapText="1" indent="1"/>
    </xf>
    <xf numFmtId="0" fontId="7" fillId="0" borderId="5" xfId="1" applyBorder="1" applyAlignment="1">
      <alignment wrapText="1"/>
    </xf>
    <xf numFmtId="0" fontId="7" fillId="0" borderId="5" xfId="1" applyBorder="1" applyAlignment="1">
      <alignment horizontal="center" wrapText="1"/>
    </xf>
    <xf numFmtId="4" fontId="7" fillId="0" borderId="5" xfId="1" applyNumberFormat="1" applyBorder="1" applyAlignment="1">
      <alignment horizontal="right" wrapText="1" indent="1"/>
    </xf>
    <xf numFmtId="0" fontId="105" fillId="0" borderId="0" xfId="1" applyFont="1" applyAlignment="1">
      <alignment horizontal="center" wrapText="1"/>
    </xf>
    <xf numFmtId="0" fontId="106" fillId="0" borderId="0" xfId="1" applyFont="1" applyAlignment="1">
      <alignment horizontal="center" wrapText="1"/>
    </xf>
    <xf numFmtId="49" fontId="8" fillId="0" borderId="52" xfId="1" applyNumberFormat="1" applyFont="1" applyBorder="1" applyAlignment="1">
      <alignment horizontal="center" vertical="center" wrapText="1"/>
    </xf>
    <xf numFmtId="165" fontId="107" fillId="0" borderId="53" xfId="1" applyNumberFormat="1" applyFont="1" applyBorder="1" applyAlignment="1">
      <alignment horizontal="right" vertical="center" wrapText="1"/>
    </xf>
    <xf numFmtId="0" fontId="107" fillId="0" borderId="54" xfId="1" applyFont="1" applyBorder="1" applyAlignment="1">
      <alignment horizontal="center" vertical="center" wrapText="1"/>
    </xf>
    <xf numFmtId="49" fontId="8" fillId="0" borderId="44" xfId="1" applyNumberFormat="1" applyFont="1" applyBorder="1" applyAlignment="1">
      <alignment horizontal="center" vertical="center" wrapText="1"/>
    </xf>
    <xf numFmtId="165" fontId="107" fillId="0" borderId="31" xfId="1" applyNumberFormat="1" applyFont="1" applyBorder="1" applyAlignment="1">
      <alignment horizontal="right" vertical="center" wrapText="1"/>
    </xf>
    <xf numFmtId="0" fontId="107" fillId="0" borderId="46" xfId="1" applyFont="1" applyBorder="1" applyAlignment="1">
      <alignment horizontal="center" vertical="center" wrapText="1"/>
    </xf>
    <xf numFmtId="165" fontId="109" fillId="0" borderId="48" xfId="1" applyNumberFormat="1" applyFont="1" applyBorder="1" applyAlignment="1">
      <alignment horizontal="right" vertical="center" wrapText="1"/>
    </xf>
    <xf numFmtId="0" fontId="109" fillId="0" borderId="49" xfId="1" applyFont="1" applyBorder="1" applyAlignment="1">
      <alignment horizontal="center" vertical="center" wrapText="1"/>
    </xf>
    <xf numFmtId="49" fontId="7" fillId="0" borderId="57" xfId="0" applyNumberFormat="1" applyFont="1" applyBorder="1" applyAlignment="1">
      <alignment horizontal="center" wrapText="1"/>
    </xf>
    <xf numFmtId="0" fontId="7" fillId="0" borderId="57" xfId="0" applyFont="1" applyBorder="1" applyAlignment="1">
      <alignment wrapText="1"/>
    </xf>
    <xf numFmtId="0" fontId="7" fillId="0" borderId="57" xfId="0" applyFont="1" applyBorder="1" applyAlignment="1">
      <alignment horizontal="center" wrapText="1"/>
    </xf>
    <xf numFmtId="4" fontId="7" fillId="0" borderId="57" xfId="0" applyNumberFormat="1" applyFont="1" applyBorder="1" applyAlignment="1">
      <alignment horizontal="right" wrapText="1"/>
    </xf>
    <xf numFmtId="4" fontId="7" fillId="0" borderId="0" xfId="0" applyNumberFormat="1" applyFont="1" applyAlignment="1">
      <alignment horizontal="right" wrapText="1"/>
    </xf>
    <xf numFmtId="49" fontId="7" fillId="0" borderId="58" xfId="0" applyNumberFormat="1" applyFont="1" applyBorder="1" applyAlignment="1">
      <alignment horizontal="center" wrapText="1"/>
    </xf>
    <xf numFmtId="0" fontId="7" fillId="0" borderId="59" xfId="0" applyFont="1" applyBorder="1" applyAlignment="1">
      <alignment wrapText="1"/>
    </xf>
    <xf numFmtId="0" fontId="7" fillId="0" borderId="59" xfId="0" applyFont="1" applyBorder="1" applyAlignment="1">
      <alignment horizontal="center" wrapText="1"/>
    </xf>
    <xf numFmtId="4" fontId="7" fillId="0" borderId="59" xfId="0" applyNumberFormat="1" applyFont="1" applyBorder="1" applyAlignment="1">
      <alignment horizontal="right" wrapText="1"/>
    </xf>
    <xf numFmtId="4" fontId="7" fillId="0" borderId="60" xfId="0" applyNumberFormat="1" applyFont="1" applyBorder="1" applyAlignment="1">
      <alignment horizontal="right" wrapText="1"/>
    </xf>
    <xf numFmtId="0" fontId="3" fillId="0" borderId="20" xfId="0" applyFont="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wrapText="1"/>
    </xf>
    <xf numFmtId="0" fontId="3" fillId="0" borderId="61" xfId="0" applyFont="1" applyBorder="1" applyAlignment="1">
      <alignment wrapText="1"/>
    </xf>
    <xf numFmtId="0" fontId="27" fillId="0" borderId="0" xfId="0" applyFont="1" applyAlignment="1">
      <alignment vertical="top" wrapText="1"/>
    </xf>
    <xf numFmtId="0" fontId="27" fillId="0" borderId="0" xfId="0" applyFont="1" applyAlignment="1">
      <alignment wrapText="1"/>
    </xf>
    <xf numFmtId="0" fontId="3" fillId="0" borderId="23" xfId="0" applyFont="1" applyBorder="1" applyAlignment="1">
      <alignment wrapText="1"/>
    </xf>
    <xf numFmtId="4" fontId="3" fillId="0" borderId="2" xfId="0" applyNumberFormat="1" applyFont="1" applyBorder="1" applyAlignment="1">
      <alignment wrapText="1"/>
    </xf>
    <xf numFmtId="4" fontId="3" fillId="0" borderId="39" xfId="0" applyNumberFormat="1" applyFont="1" applyBorder="1" applyAlignment="1">
      <alignment wrapText="1"/>
    </xf>
    <xf numFmtId="0" fontId="110" fillId="0" borderId="0" xfId="0" applyFont="1" applyAlignment="1">
      <alignment horizontal="center" vertical="top" wrapText="1"/>
    </xf>
    <xf numFmtId="0" fontId="110" fillId="0" borderId="0" xfId="0" applyFont="1" applyAlignment="1">
      <alignment horizontal="center" wrapText="1"/>
    </xf>
    <xf numFmtId="0" fontId="110" fillId="0" borderId="0" xfId="0" applyFont="1" applyAlignment="1">
      <alignment vertical="top" wrapText="1"/>
    </xf>
    <xf numFmtId="0" fontId="110" fillId="0" borderId="0" xfId="0" applyFont="1" applyAlignment="1">
      <alignment wrapText="1"/>
    </xf>
    <xf numFmtId="49" fontId="46" fillId="0" borderId="52" xfId="0" applyNumberFormat="1" applyFont="1" applyBorder="1" applyAlignment="1">
      <alignment horizontal="center" vertical="center" wrapText="1"/>
    </xf>
    <xf numFmtId="0" fontId="46" fillId="0" borderId="53" xfId="0" applyFont="1" applyBorder="1" applyAlignment="1">
      <alignment vertical="center" wrapText="1"/>
    </xf>
    <xf numFmtId="0" fontId="20" fillId="0" borderId="53" xfId="0" applyFont="1" applyBorder="1" applyAlignment="1">
      <alignment horizontal="center" vertical="center" wrapText="1"/>
    </xf>
    <xf numFmtId="4" fontId="20" fillId="0" borderId="53" xfId="0" applyNumberFormat="1" applyFont="1" applyBorder="1" applyAlignment="1">
      <alignment horizontal="center" vertical="center" wrapText="1"/>
    </xf>
    <xf numFmtId="165" fontId="20" fillId="0" borderId="54" xfId="0" applyNumberFormat="1" applyFont="1" applyBorder="1" applyAlignment="1">
      <alignment horizontal="center" vertical="center" wrapText="1"/>
    </xf>
    <xf numFmtId="0" fontId="20" fillId="0" borderId="0" xfId="0" applyFont="1" applyAlignment="1">
      <alignment vertical="top" wrapText="1"/>
    </xf>
    <xf numFmtId="0" fontId="20" fillId="0" borderId="0" xfId="0" applyFont="1" applyAlignment="1">
      <alignment wrapText="1"/>
    </xf>
    <xf numFmtId="49" fontId="46" fillId="0" borderId="44" xfId="0" applyNumberFormat="1" applyFont="1" applyBorder="1" applyAlignment="1">
      <alignment horizontal="center" vertical="center" wrapText="1"/>
    </xf>
    <xf numFmtId="0" fontId="46" fillId="0" borderId="31" xfId="0" applyFont="1" applyBorder="1" applyAlignment="1">
      <alignment horizontal="justify" vertical="center" wrapText="1"/>
    </xf>
    <xf numFmtId="0" fontId="20" fillId="0" borderId="31" xfId="0" applyFont="1" applyBorder="1" applyAlignment="1">
      <alignment horizontal="center" vertical="center" wrapText="1"/>
    </xf>
    <xf numFmtId="4" fontId="20" fillId="0" borderId="31" xfId="0" applyNumberFormat="1" applyFont="1" applyBorder="1" applyAlignment="1">
      <alignment horizontal="center" vertical="center" wrapText="1"/>
    </xf>
    <xf numFmtId="165" fontId="20" fillId="0" borderId="46" xfId="0" applyNumberFormat="1" applyFont="1" applyBorder="1" applyAlignment="1">
      <alignment horizontal="center" vertical="center" wrapText="1"/>
    </xf>
    <xf numFmtId="49" fontId="46" fillId="0" borderId="47" xfId="0" applyNumberFormat="1" applyFont="1" applyBorder="1" applyAlignment="1">
      <alignment horizontal="center" vertical="center" wrapText="1"/>
    </xf>
    <xf numFmtId="0" fontId="46" fillId="0" borderId="48" xfId="0" applyFont="1" applyBorder="1" applyAlignment="1">
      <alignment vertical="center" wrapText="1"/>
    </xf>
    <xf numFmtId="0" fontId="20" fillId="0" borderId="48" xfId="0" applyFont="1" applyBorder="1" applyAlignment="1">
      <alignment horizontal="center" vertical="center" wrapText="1"/>
    </xf>
    <xf numFmtId="4" fontId="20" fillId="0" borderId="48" xfId="0" applyNumberFormat="1" applyFont="1" applyBorder="1" applyAlignment="1">
      <alignment horizontal="center" vertical="center" wrapText="1"/>
    </xf>
    <xf numFmtId="165" fontId="20" fillId="0" borderId="49" xfId="0" applyNumberFormat="1" applyFont="1" applyBorder="1" applyAlignment="1">
      <alignment horizontal="center" vertical="center" wrapText="1"/>
    </xf>
    <xf numFmtId="0" fontId="46" fillId="0" borderId="31" xfId="0" applyFont="1" applyBorder="1" applyAlignment="1">
      <alignment vertical="top" wrapText="1"/>
    </xf>
    <xf numFmtId="0" fontId="20" fillId="0" borderId="31" xfId="0" applyFont="1" applyBorder="1" applyAlignment="1">
      <alignment horizontal="center" wrapText="1"/>
    </xf>
    <xf numFmtId="4" fontId="20" fillId="0" borderId="31" xfId="0" applyNumberFormat="1" applyFont="1" applyBorder="1" applyAlignment="1">
      <alignment horizontal="center" wrapText="1"/>
    </xf>
    <xf numFmtId="4" fontId="20" fillId="0" borderId="31" xfId="0" applyNumberFormat="1" applyFont="1" applyBorder="1" applyAlignment="1">
      <alignment horizontal="right" wrapText="1" indent="1"/>
    </xf>
    <xf numFmtId="165" fontId="20" fillId="0" borderId="46" xfId="0" applyNumberFormat="1" applyFont="1" applyBorder="1" applyAlignment="1">
      <alignment horizontal="right" wrapText="1" indent="1"/>
    </xf>
    <xf numFmtId="0" fontId="20" fillId="0" borderId="31" xfId="0" applyFont="1" applyBorder="1" applyAlignment="1">
      <alignment horizontal="justify" vertical="center" wrapText="1"/>
    </xf>
    <xf numFmtId="49" fontId="20" fillId="0" borderId="0" xfId="0" applyNumberFormat="1" applyFont="1" applyAlignment="1">
      <alignment horizontal="center" vertical="center" wrapText="1"/>
    </xf>
    <xf numFmtId="0" fontId="20" fillId="0" borderId="0" xfId="0" applyFont="1" applyAlignment="1">
      <alignment horizontal="center" vertical="top" wrapText="1"/>
    </xf>
    <xf numFmtId="0" fontId="20" fillId="0" borderId="0" xfId="0" applyFont="1" applyAlignment="1">
      <alignment horizontal="center" wrapText="1"/>
    </xf>
    <xf numFmtId="4" fontId="20" fillId="0" borderId="0" xfId="0" applyNumberFormat="1" applyFont="1" applyAlignment="1">
      <alignment horizontal="center" wrapText="1"/>
    </xf>
    <xf numFmtId="165" fontId="20" fillId="0" borderId="0" xfId="0" applyNumberFormat="1" applyFont="1" applyAlignment="1">
      <alignment horizontal="center" vertical="center" wrapText="1"/>
    </xf>
    <xf numFmtId="165" fontId="3" fillId="0" borderId="13" xfId="0" applyNumberFormat="1" applyFont="1" applyBorder="1" applyAlignment="1">
      <alignment horizontal="center" vertical="center" wrapText="1"/>
    </xf>
    <xf numFmtId="0" fontId="3" fillId="0" borderId="0" xfId="0" applyFont="1" applyAlignment="1">
      <alignment vertical="center"/>
    </xf>
    <xf numFmtId="0" fontId="4" fillId="0" borderId="23" xfId="0" applyFont="1" applyBorder="1" applyAlignment="1">
      <alignment wrapText="1"/>
    </xf>
    <xf numFmtId="0" fontId="4" fillId="0" borderId="2" xfId="0" applyFont="1" applyBorder="1" applyAlignment="1">
      <alignment horizontal="center" wrapText="1"/>
    </xf>
    <xf numFmtId="4" fontId="4" fillId="0" borderId="2" xfId="0" applyNumberFormat="1" applyFont="1" applyBorder="1" applyAlignment="1">
      <alignment wrapText="1"/>
    </xf>
    <xf numFmtId="4" fontId="4" fillId="0" borderId="39" xfId="0" applyNumberFormat="1" applyFont="1" applyBorder="1" applyAlignment="1">
      <alignment wrapText="1"/>
    </xf>
    <xf numFmtId="0" fontId="7" fillId="0" borderId="0" xfId="0" applyFont="1" applyAlignment="1">
      <alignment horizontal="center" vertical="top" wrapText="1"/>
    </xf>
    <xf numFmtId="49" fontId="20" fillId="0" borderId="44" xfId="0" applyNumberFormat="1" applyFont="1" applyBorder="1" applyAlignment="1">
      <alignment horizontal="center" vertical="center" wrapText="1"/>
    </xf>
    <xf numFmtId="0" fontId="111" fillId="0" borderId="31" xfId="0" applyFont="1" applyBorder="1" applyAlignment="1">
      <alignment vertical="top" wrapText="1"/>
    </xf>
    <xf numFmtId="0" fontId="5" fillId="0" borderId="0" xfId="0" applyFont="1" applyAlignment="1">
      <alignment vertical="top" wrapText="1"/>
    </xf>
    <xf numFmtId="0" fontId="112" fillId="0" borderId="31" xfId="0" applyFont="1" applyBorder="1" applyAlignment="1">
      <alignment horizontal="justify" vertical="center" wrapText="1"/>
    </xf>
    <xf numFmtId="0" fontId="111" fillId="0" borderId="50" xfId="0" applyFont="1" applyBorder="1" applyAlignment="1">
      <alignment vertical="top" wrapText="1"/>
    </xf>
    <xf numFmtId="0" fontId="20" fillId="0" borderId="50" xfId="0" applyFont="1" applyBorder="1" applyAlignment="1">
      <alignment horizontal="justify" vertical="center" wrapText="1"/>
    </xf>
    <xf numFmtId="4" fontId="20" fillId="0" borderId="31" xfId="0" applyNumberFormat="1" applyFont="1" applyBorder="1" applyAlignment="1" applyProtection="1">
      <alignment horizontal="center" vertical="center" wrapText="1"/>
      <protection locked="0"/>
    </xf>
    <xf numFmtId="0" fontId="20" fillId="0" borderId="50" xfId="0" applyFont="1" applyBorder="1" applyAlignment="1">
      <alignment horizontal="left" vertical="center" wrapText="1"/>
    </xf>
    <xf numFmtId="0" fontId="110" fillId="0" borderId="31" xfId="0" applyFont="1" applyBorder="1" applyAlignment="1">
      <alignment horizontal="justify" vertical="center" wrapText="1"/>
    </xf>
    <xf numFmtId="0" fontId="113" fillId="0" borderId="31" xfId="0" applyFont="1" applyBorder="1" applyAlignment="1">
      <alignment horizontal="justify" vertical="center" wrapText="1"/>
    </xf>
    <xf numFmtId="0" fontId="20" fillId="0" borderId="0" xfId="0" applyFont="1" applyAlignment="1">
      <alignment horizontal="justify" vertical="top"/>
    </xf>
    <xf numFmtId="49" fontId="20" fillId="0" borderId="0" xfId="0" applyNumberFormat="1" applyFont="1" applyAlignment="1">
      <alignment horizontal="left" vertical="top" wrapText="1"/>
    </xf>
    <xf numFmtId="4" fontId="20" fillId="0" borderId="0" xfId="0" applyNumberFormat="1" applyFont="1" applyAlignment="1">
      <alignment horizontal="right" wrapText="1" indent="1"/>
    </xf>
    <xf numFmtId="165" fontId="3" fillId="0" borderId="13" xfId="0" applyNumberFormat="1" applyFont="1" applyBorder="1" applyAlignment="1">
      <alignment horizontal="right" wrapText="1" indent="1"/>
    </xf>
    <xf numFmtId="49" fontId="7" fillId="0" borderId="4" xfId="0" applyNumberFormat="1" applyFont="1" applyBorder="1" applyAlignment="1">
      <alignment horizontal="center" wrapText="1"/>
    </xf>
    <xf numFmtId="0" fontId="7" fillId="0" borderId="1" xfId="0" applyFont="1" applyBorder="1" applyAlignment="1">
      <alignment horizontal="center" wrapText="1"/>
    </xf>
    <xf numFmtId="4" fontId="7" fillId="0" borderId="1" xfId="0" applyNumberFormat="1" applyFont="1" applyBorder="1" applyAlignment="1">
      <alignment horizontal="right" wrapText="1"/>
    </xf>
    <xf numFmtId="4" fontId="7" fillId="0" borderId="8" xfId="0" applyNumberFormat="1" applyFont="1" applyBorder="1" applyAlignment="1">
      <alignment horizontal="right" wrapText="1"/>
    </xf>
    <xf numFmtId="0" fontId="20" fillId="0" borderId="57" xfId="0" applyFont="1" applyBorder="1" applyAlignment="1">
      <alignment wrapText="1"/>
    </xf>
    <xf numFmtId="0" fontId="20" fillId="0" borderId="59" xfId="0" applyFont="1" applyBorder="1" applyAlignment="1">
      <alignment wrapText="1"/>
    </xf>
    <xf numFmtId="0" fontId="110" fillId="0" borderId="2" xfId="0" applyFont="1" applyBorder="1" applyAlignment="1">
      <alignment wrapText="1"/>
    </xf>
    <xf numFmtId="0" fontId="110" fillId="0" borderId="31" xfId="0" applyFont="1" applyBorder="1" applyAlignment="1">
      <alignment vertical="top" wrapText="1"/>
    </xf>
    <xf numFmtId="0" fontId="112" fillId="0" borderId="31" xfId="0" applyFont="1" applyBorder="1" applyAlignment="1">
      <alignment horizontal="center" vertical="center" wrapText="1"/>
    </xf>
    <xf numFmtId="0" fontId="20" fillId="0" borderId="50" xfId="0" applyFont="1" applyBorder="1" applyAlignment="1">
      <alignment vertical="top" wrapText="1"/>
    </xf>
    <xf numFmtId="0" fontId="110" fillId="0" borderId="50" xfId="0" applyFont="1" applyBorder="1" applyAlignment="1">
      <alignment vertical="top" wrapText="1"/>
    </xf>
    <xf numFmtId="0" fontId="110" fillId="0" borderId="50" xfId="0" applyFont="1" applyBorder="1" applyAlignment="1">
      <alignment horizontal="justify" vertical="top" wrapText="1"/>
    </xf>
    <xf numFmtId="4" fontId="4" fillId="0" borderId="0" xfId="0" applyNumberFormat="1" applyFont="1" applyAlignment="1">
      <alignment horizontal="right" wrapText="1" indent="2"/>
    </xf>
    <xf numFmtId="4" fontId="4" fillId="0" borderId="0" xfId="0" applyNumberFormat="1" applyFont="1" applyAlignment="1">
      <alignment horizontal="right" wrapText="1"/>
    </xf>
    <xf numFmtId="4" fontId="4" fillId="0" borderId="0" xfId="0" applyNumberFormat="1" applyFont="1" applyAlignment="1">
      <alignment horizontal="right" vertical="top" wrapText="1" indent="2"/>
    </xf>
    <xf numFmtId="0" fontId="20" fillId="0" borderId="1" xfId="0" applyFont="1" applyBorder="1" applyAlignment="1">
      <alignment wrapText="1"/>
    </xf>
    <xf numFmtId="4" fontId="20" fillId="0" borderId="31" xfId="0" applyNumberFormat="1" applyFont="1" applyBorder="1" applyAlignment="1">
      <alignment horizontal="right" vertical="center" wrapText="1"/>
    </xf>
    <xf numFmtId="0" fontId="116" fillId="0" borderId="31" xfId="0" applyFont="1" applyBorder="1" applyAlignment="1">
      <alignment horizontal="justify" vertical="center" wrapText="1"/>
    </xf>
    <xf numFmtId="0" fontId="20" fillId="0" borderId="50" xfId="0" applyFont="1" applyBorder="1" applyAlignment="1">
      <alignment vertical="center" wrapText="1"/>
    </xf>
    <xf numFmtId="0" fontId="20" fillId="0" borderId="31" xfId="0" applyFont="1" applyBorder="1" applyAlignment="1">
      <alignment vertical="center" wrapText="1"/>
    </xf>
    <xf numFmtId="0" fontId="7" fillId="0" borderId="0" xfId="0" applyFont="1" applyAlignment="1">
      <alignment vertical="center" wrapText="1"/>
    </xf>
    <xf numFmtId="0" fontId="7" fillId="0" borderId="59" xfId="0" applyFont="1" applyBorder="1" applyAlignment="1">
      <alignment vertical="center" wrapText="1"/>
    </xf>
    <xf numFmtId="0" fontId="4" fillId="0" borderId="2" xfId="0" applyFont="1" applyBorder="1" applyAlignment="1">
      <alignment vertical="center" wrapText="1"/>
    </xf>
    <xf numFmtId="0" fontId="111" fillId="0" borderId="31" xfId="0" applyFont="1" applyBorder="1" applyAlignment="1">
      <alignment vertical="center" wrapText="1"/>
    </xf>
    <xf numFmtId="0" fontId="112" fillId="0" borderId="31" xfId="0" applyFont="1" applyBorder="1" applyAlignment="1">
      <alignment horizontal="left" vertical="center" wrapText="1"/>
    </xf>
    <xf numFmtId="0" fontId="20" fillId="0" borderId="31" xfId="0" applyFont="1" applyBorder="1" applyAlignment="1">
      <alignment horizontal="left" vertical="center" wrapText="1"/>
    </xf>
    <xf numFmtId="0" fontId="20" fillId="0" borderId="31" xfId="0" quotePrefix="1" applyFont="1" applyBorder="1" applyAlignment="1">
      <alignment horizontal="left" vertical="center" wrapText="1"/>
    </xf>
    <xf numFmtId="0" fontId="20" fillId="0" borderId="31" xfId="0" quotePrefix="1" applyFont="1" applyBorder="1" applyAlignment="1">
      <alignment horizontal="justify" vertical="center" wrapText="1"/>
    </xf>
    <xf numFmtId="0" fontId="20" fillId="0" borderId="0" xfId="0" applyFont="1" applyAlignment="1">
      <alignment vertical="center" wrapText="1"/>
    </xf>
    <xf numFmtId="0" fontId="7" fillId="0" borderId="1" xfId="0" applyFont="1" applyBorder="1" applyAlignment="1">
      <alignment vertical="center" wrapText="1"/>
    </xf>
    <xf numFmtId="49" fontId="2" fillId="0" borderId="0" xfId="380" applyNumberFormat="1" applyAlignment="1">
      <alignment horizontal="center" vertical="top" wrapText="1"/>
    </xf>
    <xf numFmtId="0" fontId="2" fillId="0" borderId="0" xfId="380" applyAlignment="1">
      <alignment vertical="top" wrapText="1"/>
    </xf>
    <xf numFmtId="0" fontId="2" fillId="0" borderId="0" xfId="380" applyAlignment="1">
      <alignment horizontal="center" vertical="top" wrapText="1"/>
    </xf>
    <xf numFmtId="3" fontId="2" fillId="0" borderId="0" xfId="380" applyNumberFormat="1" applyAlignment="1">
      <alignment horizontal="center" vertical="top" wrapText="1"/>
    </xf>
    <xf numFmtId="4" fontId="2" fillId="0" borderId="0" xfId="380" applyNumberFormat="1" applyAlignment="1">
      <alignment horizontal="right" vertical="top" wrapText="1" indent="1"/>
    </xf>
    <xf numFmtId="49" fontId="8" fillId="0" borderId="62" xfId="380" applyNumberFormat="1" applyFont="1" applyBorder="1" applyAlignment="1">
      <alignment horizontal="center" vertical="top" wrapText="1"/>
    </xf>
    <xf numFmtId="0" fontId="8" fillId="0" borderId="62" xfId="380" applyFont="1" applyBorder="1" applyAlignment="1">
      <alignment horizontal="center" vertical="top" wrapText="1"/>
    </xf>
    <xf numFmtId="4" fontId="103" fillId="0" borderId="62" xfId="380" applyNumberFormat="1" applyFont="1" applyBorder="1" applyAlignment="1">
      <alignment horizontal="center" vertical="top" wrapText="1"/>
    </xf>
    <xf numFmtId="0" fontId="19" fillId="0" borderId="62" xfId="380" applyFont="1" applyBorder="1" applyAlignment="1">
      <alignment horizontal="center" vertical="top" wrapText="1"/>
    </xf>
    <xf numFmtId="4" fontId="8" fillId="0" borderId="62" xfId="380" applyNumberFormat="1" applyFont="1" applyBorder="1" applyAlignment="1">
      <alignment horizontal="center" vertical="top" wrapText="1"/>
    </xf>
    <xf numFmtId="49" fontId="74" fillId="0" borderId="0" xfId="380" applyNumberFormat="1" applyFont="1" applyAlignment="1">
      <alignment horizontal="center" vertical="top" wrapText="1"/>
    </xf>
    <xf numFmtId="0" fontId="74" fillId="0" borderId="0" xfId="380" applyFont="1" applyAlignment="1">
      <alignment vertical="top" wrapText="1"/>
    </xf>
    <xf numFmtId="0" fontId="74" fillId="0" borderId="0" xfId="380" applyFont="1" applyAlignment="1">
      <alignment horizontal="center" vertical="top" wrapText="1"/>
    </xf>
    <xf numFmtId="4" fontId="74" fillId="0" borderId="0" xfId="380" applyNumberFormat="1" applyFont="1" applyAlignment="1">
      <alignment horizontal="center" vertical="top" wrapText="1"/>
    </xf>
    <xf numFmtId="2" fontId="74" fillId="0" borderId="0" xfId="380" applyNumberFormat="1" applyFont="1" applyAlignment="1">
      <alignment horizontal="center" vertical="top" wrapText="1"/>
    </xf>
    <xf numFmtId="0" fontId="74" fillId="0" borderId="0" xfId="380" applyFont="1" applyAlignment="1">
      <alignment vertical="top"/>
    </xf>
    <xf numFmtId="49" fontId="74" fillId="0" borderId="63" xfId="380" applyNumberFormat="1" applyFont="1" applyBorder="1" applyAlignment="1">
      <alignment horizontal="center" vertical="top" wrapText="1"/>
    </xf>
    <xf numFmtId="0" fontId="74" fillId="0" borderId="63" xfId="380" applyFont="1" applyBorder="1" applyAlignment="1">
      <alignment vertical="top" wrapText="1"/>
    </xf>
    <xf numFmtId="0" fontId="74" fillId="0" borderId="63" xfId="380" applyFont="1" applyBorder="1" applyAlignment="1">
      <alignment horizontal="center" vertical="top" wrapText="1"/>
    </xf>
    <xf numFmtId="4" fontId="74" fillId="0" borderId="63" xfId="380" applyNumberFormat="1" applyFont="1" applyBorder="1" applyAlignment="1">
      <alignment horizontal="center" vertical="top" wrapText="1"/>
    </xf>
    <xf numFmtId="2" fontId="74" fillId="0" borderId="63" xfId="380" applyNumberFormat="1" applyFont="1" applyBorder="1" applyAlignment="1">
      <alignment horizontal="center" vertical="top" wrapText="1"/>
    </xf>
    <xf numFmtId="49" fontId="77" fillId="0" borderId="0" xfId="380" applyNumberFormat="1" applyFont="1" applyAlignment="1">
      <alignment horizontal="center" vertical="top" wrapText="1"/>
    </xf>
    <xf numFmtId="0" fontId="77" fillId="0" borderId="64" xfId="380" applyFont="1" applyBorder="1" applyAlignment="1">
      <alignment vertical="top" wrapText="1"/>
    </xf>
    <xf numFmtId="0" fontId="77" fillId="0" borderId="64" xfId="380" applyFont="1" applyBorder="1" applyAlignment="1">
      <alignment horizontal="center" vertical="top" wrapText="1"/>
    </xf>
    <xf numFmtId="4" fontId="77" fillId="0" borderId="64" xfId="380" applyNumberFormat="1" applyFont="1" applyBorder="1" applyAlignment="1">
      <alignment horizontal="center" vertical="top" wrapText="1"/>
    </xf>
    <xf numFmtId="2" fontId="77" fillId="0" borderId="64" xfId="380" applyNumberFormat="1" applyFont="1" applyBorder="1" applyAlignment="1">
      <alignment horizontal="center" vertical="top" wrapText="1"/>
    </xf>
    <xf numFmtId="0" fontId="74" fillId="0" borderId="64" xfId="380" applyFont="1" applyBorder="1" applyAlignment="1">
      <alignment horizontal="center" vertical="top" wrapText="1"/>
    </xf>
    <xf numFmtId="0" fontId="74" fillId="0" borderId="0" xfId="380" applyFont="1" applyAlignment="1">
      <alignment horizontal="center" vertical="center" wrapText="1"/>
    </xf>
    <xf numFmtId="0" fontId="74" fillId="0" borderId="0" xfId="380" applyFont="1" applyAlignment="1">
      <alignment horizontal="center" vertical="center"/>
    </xf>
    <xf numFmtId="0" fontId="74" fillId="0" borderId="0" xfId="380" applyFont="1" applyAlignment="1">
      <alignment vertical="center" wrapText="1"/>
    </xf>
    <xf numFmtId="0" fontId="74" fillId="0" borderId="0" xfId="380" applyFont="1" applyAlignment="1">
      <alignment vertical="center"/>
    </xf>
    <xf numFmtId="49" fontId="77" fillId="0" borderId="68" xfId="380" applyNumberFormat="1" applyFont="1" applyBorder="1" applyAlignment="1">
      <alignment horizontal="center" vertical="top" wrapText="1"/>
    </xf>
    <xf numFmtId="0" fontId="77" fillId="0" borderId="69" xfId="380" applyFont="1" applyBorder="1" applyAlignment="1">
      <alignment horizontal="justify" vertical="top"/>
    </xf>
    <xf numFmtId="0" fontId="77" fillId="0" borderId="69" xfId="380" applyFont="1" applyBorder="1" applyAlignment="1">
      <alignment horizontal="center" vertical="top" wrapText="1"/>
    </xf>
    <xf numFmtId="0" fontId="77" fillId="0" borderId="0" xfId="380" applyFont="1" applyAlignment="1">
      <alignment horizontal="center" vertical="top" wrapText="1"/>
    </xf>
    <xf numFmtId="2" fontId="74" fillId="0" borderId="70" xfId="380" applyNumberFormat="1" applyFont="1" applyBorder="1" applyAlignment="1">
      <alignment horizontal="center" vertical="top"/>
    </xf>
    <xf numFmtId="4" fontId="74" fillId="0" borderId="71" xfId="380" applyNumberFormat="1" applyFont="1" applyBorder="1" applyAlignment="1">
      <alignment horizontal="center" vertical="top" wrapText="1"/>
    </xf>
    <xf numFmtId="49" fontId="74" fillId="0" borderId="68" xfId="380" applyNumberFormat="1" applyFont="1" applyBorder="1" applyAlignment="1">
      <alignment horizontal="center" vertical="top"/>
    </xf>
    <xf numFmtId="0" fontId="74" fillId="0" borderId="69" xfId="380" applyFont="1" applyBorder="1" applyAlignment="1">
      <alignment horizontal="justify" vertical="top" wrapText="1"/>
    </xf>
    <xf numFmtId="0" fontId="74" fillId="0" borderId="69" xfId="380" applyFont="1" applyBorder="1" applyAlignment="1">
      <alignment horizontal="center" vertical="top"/>
    </xf>
    <xf numFmtId="2" fontId="74" fillId="0" borderId="0" xfId="380" applyNumberFormat="1" applyFont="1" applyAlignment="1">
      <alignment horizontal="center" vertical="top"/>
    </xf>
    <xf numFmtId="2" fontId="74" fillId="0" borderId="70" xfId="380" applyNumberFormat="1" applyFont="1" applyBorder="1" applyAlignment="1" applyProtection="1">
      <alignment horizontal="center" vertical="top"/>
      <protection locked="0"/>
    </xf>
    <xf numFmtId="0" fontId="74" fillId="0" borderId="70" xfId="380" applyFont="1" applyBorder="1" applyAlignment="1">
      <alignment horizontal="justify" vertical="top" wrapText="1"/>
    </xf>
    <xf numFmtId="0" fontId="7" fillId="0" borderId="1" xfId="381" applyFont="1" applyBorder="1" applyAlignment="1">
      <alignment horizontal="justify" vertical="center" wrapText="1"/>
    </xf>
    <xf numFmtId="4" fontId="7" fillId="0" borderId="8" xfId="381" applyNumberFormat="1" applyFont="1" applyBorder="1" applyAlignment="1" applyProtection="1">
      <alignment horizontal="right" wrapText="1" indent="1" readingOrder="1"/>
      <protection locked="0"/>
    </xf>
    <xf numFmtId="0" fontId="7" fillId="0" borderId="0" xfId="381" applyFont="1" applyAlignment="1">
      <alignment horizontal="justify" vertical="center" wrapText="1"/>
    </xf>
    <xf numFmtId="4" fontId="7" fillId="0" borderId="72" xfId="381" applyNumberFormat="1" applyFont="1" applyBorder="1" applyAlignment="1" applyProtection="1">
      <alignment horizontal="right" wrapText="1" indent="1" readingOrder="1"/>
      <protection locked="0"/>
    </xf>
    <xf numFmtId="49" fontId="74" fillId="0" borderId="65" xfId="380" applyNumberFormat="1" applyFont="1" applyBorder="1" applyAlignment="1">
      <alignment horizontal="left" vertical="top"/>
    </xf>
    <xf numFmtId="0" fontId="77" fillId="0" borderId="73" xfId="380" applyFont="1" applyBorder="1" applyAlignment="1">
      <alignment vertical="top" wrapText="1"/>
    </xf>
    <xf numFmtId="0" fontId="74" fillId="0" borderId="74" xfId="380" applyFont="1" applyBorder="1" applyAlignment="1">
      <alignment horizontal="center" vertical="top"/>
    </xf>
    <xf numFmtId="4" fontId="74" fillId="0" borderId="74" xfId="380" applyNumberFormat="1" applyFont="1" applyBorder="1" applyAlignment="1">
      <alignment horizontal="center" vertical="top" wrapText="1"/>
    </xf>
    <xf numFmtId="2" fontId="74" fillId="0" borderId="75" xfId="380" applyNumberFormat="1" applyFont="1" applyBorder="1" applyAlignment="1">
      <alignment horizontal="center" vertical="top" wrapText="1"/>
    </xf>
    <xf numFmtId="4" fontId="74" fillId="0" borderId="67" xfId="380" applyNumberFormat="1" applyFont="1" applyBorder="1" applyAlignment="1">
      <alignment horizontal="center" vertical="top" wrapText="1"/>
    </xf>
    <xf numFmtId="49" fontId="74" fillId="0" borderId="76" xfId="380" applyNumberFormat="1" applyFont="1" applyBorder="1" applyAlignment="1">
      <alignment horizontal="left" vertical="top"/>
    </xf>
    <xf numFmtId="0" fontId="74" fillId="0" borderId="76" xfId="380" applyFont="1" applyBorder="1" applyAlignment="1">
      <alignment horizontal="left" vertical="top" wrapText="1"/>
    </xf>
    <xf numFmtId="0" fontId="74" fillId="0" borderId="76" xfId="380" applyFont="1" applyBorder="1" applyAlignment="1">
      <alignment horizontal="center" vertical="top"/>
    </xf>
    <xf numFmtId="4" fontId="74" fillId="0" borderId="76" xfId="380" applyNumberFormat="1" applyFont="1" applyBorder="1" applyAlignment="1">
      <alignment horizontal="center" vertical="top" wrapText="1"/>
    </xf>
    <xf numFmtId="2" fontId="74" fillId="0" borderId="76" xfId="380" applyNumberFormat="1" applyFont="1" applyBorder="1" applyAlignment="1">
      <alignment horizontal="center" vertical="top" wrapText="1"/>
    </xf>
    <xf numFmtId="49" fontId="74" fillId="0" borderId="0" xfId="380" applyNumberFormat="1" applyFont="1" applyAlignment="1">
      <alignment horizontal="left" vertical="top"/>
    </xf>
    <xf numFmtId="0" fontId="74" fillId="0" borderId="0" xfId="380" applyFont="1" applyAlignment="1">
      <alignment horizontal="left" vertical="top" wrapText="1"/>
    </xf>
    <xf numFmtId="0" fontId="74" fillId="0" borderId="0" xfId="380" applyFont="1" applyAlignment="1">
      <alignment horizontal="center" vertical="top"/>
    </xf>
    <xf numFmtId="49" fontId="74" fillId="0" borderId="0" xfId="380" applyNumberFormat="1" applyFont="1" applyAlignment="1">
      <alignment horizontal="center" vertical="top"/>
    </xf>
    <xf numFmtId="49" fontId="74" fillId="0" borderId="0" xfId="380" applyNumberFormat="1" applyFont="1" applyAlignment="1">
      <alignment horizontal="left" vertical="top" wrapText="1"/>
    </xf>
    <xf numFmtId="49" fontId="77" fillId="0" borderId="0" xfId="380" applyNumberFormat="1" applyFont="1" applyAlignment="1">
      <alignment horizontal="left" vertical="top" wrapText="1"/>
    </xf>
    <xf numFmtId="0" fontId="77" fillId="0" borderId="0" xfId="380" applyFont="1" applyAlignment="1">
      <alignment vertical="top" wrapText="1"/>
    </xf>
    <xf numFmtId="49" fontId="74" fillId="0" borderId="0" xfId="380" applyNumberFormat="1" applyFont="1" applyAlignment="1">
      <alignment vertical="top" wrapText="1"/>
    </xf>
    <xf numFmtId="49" fontId="74" fillId="0" borderId="0" xfId="380" applyNumberFormat="1" applyFont="1" applyAlignment="1">
      <alignment vertical="top"/>
    </xf>
    <xf numFmtId="49" fontId="74" fillId="0" borderId="0" xfId="380" applyNumberFormat="1" applyFont="1" applyAlignment="1">
      <alignment horizontal="justify" vertical="top" wrapText="1"/>
    </xf>
    <xf numFmtId="0" fontId="74" fillId="0" borderId="0" xfId="380" applyFont="1" applyAlignment="1">
      <alignment horizontal="justify" vertical="top" wrapText="1"/>
    </xf>
    <xf numFmtId="49" fontId="74" fillId="0" borderId="0" xfId="382" applyNumberFormat="1" applyFont="1" applyAlignment="1">
      <alignment vertical="top"/>
    </xf>
    <xf numFmtId="49" fontId="74" fillId="0" borderId="0" xfId="382" applyNumberFormat="1" applyFont="1" applyAlignment="1">
      <alignment vertical="top" wrapText="1"/>
    </xf>
    <xf numFmtId="49" fontId="77" fillId="0" borderId="0" xfId="380" applyNumberFormat="1" applyFont="1" applyAlignment="1">
      <alignment horizontal="right" vertical="top" wrapText="1" indent="2"/>
    </xf>
    <xf numFmtId="0" fontId="77" fillId="0" borderId="0" xfId="380" applyFont="1" applyAlignment="1">
      <alignment horizontal="right" vertical="top" wrapText="1" indent="2"/>
    </xf>
    <xf numFmtId="2" fontId="77" fillId="0" borderId="0" xfId="380" applyNumberFormat="1" applyFont="1" applyAlignment="1">
      <alignment horizontal="center" vertical="top" wrapText="1"/>
    </xf>
    <xf numFmtId="49" fontId="74" fillId="0" borderId="68" xfId="380" applyNumberFormat="1" applyFont="1" applyBorder="1" applyAlignment="1">
      <alignment horizontal="center" vertical="top" wrapText="1"/>
    </xf>
    <xf numFmtId="0" fontId="74" fillId="0" borderId="69" xfId="380" applyFont="1" applyBorder="1" applyAlignment="1">
      <alignment vertical="top" wrapText="1"/>
    </xf>
    <xf numFmtId="0" fontId="74" fillId="0" borderId="69" xfId="380" applyFont="1" applyBorder="1" applyAlignment="1">
      <alignment horizontal="center" vertical="top" wrapText="1"/>
    </xf>
    <xf numFmtId="4" fontId="74" fillId="0" borderId="69" xfId="380" applyNumberFormat="1" applyFont="1" applyBorder="1" applyAlignment="1">
      <alignment horizontal="center" vertical="top" wrapText="1"/>
    </xf>
    <xf numFmtId="2" fontId="74" fillId="0" borderId="69" xfId="380" applyNumberFormat="1" applyFont="1" applyBorder="1" applyAlignment="1">
      <alignment horizontal="center" vertical="top" wrapText="1"/>
    </xf>
    <xf numFmtId="4" fontId="74" fillId="0" borderId="71" xfId="380" applyNumberFormat="1" applyFont="1" applyBorder="1" applyAlignment="1">
      <alignment horizontal="center" vertical="center" wrapText="1"/>
    </xf>
    <xf numFmtId="0" fontId="74" fillId="0" borderId="69" xfId="380" applyFont="1" applyBorder="1" applyAlignment="1">
      <alignment horizontal="center" vertical="center"/>
    </xf>
    <xf numFmtId="2" fontId="74" fillId="0" borderId="0" xfId="380" applyNumberFormat="1" applyFont="1" applyAlignment="1">
      <alignment horizontal="center" vertical="center"/>
    </xf>
    <xf numFmtId="2" fontId="74" fillId="0" borderId="70" xfId="380" applyNumberFormat="1" applyFont="1" applyBorder="1" applyAlignment="1" applyProtection="1">
      <alignment horizontal="center" vertical="center"/>
      <protection locked="0"/>
    </xf>
    <xf numFmtId="0" fontId="74" fillId="0" borderId="69" xfId="380" applyFont="1" applyBorder="1" applyAlignment="1">
      <alignment horizontal="center" vertical="center" wrapText="1"/>
    </xf>
    <xf numFmtId="4" fontId="74" fillId="0" borderId="69" xfId="380" applyNumberFormat="1" applyFont="1" applyBorder="1" applyAlignment="1">
      <alignment horizontal="center" vertical="center" wrapText="1"/>
    </xf>
    <xf numFmtId="0" fontId="77" fillId="0" borderId="69" xfId="380" applyFont="1" applyBorder="1" applyAlignment="1">
      <alignment horizontal="justify" vertical="top" wrapText="1"/>
    </xf>
    <xf numFmtId="0" fontId="77" fillId="0" borderId="31" xfId="381" applyFont="1" applyBorder="1" applyAlignment="1">
      <alignment horizontal="justify" vertical="center" wrapText="1"/>
    </xf>
    <xf numFmtId="0" fontId="74" fillId="0" borderId="1" xfId="381" applyFont="1" applyBorder="1" applyAlignment="1">
      <alignment horizontal="justify" vertical="center" wrapText="1"/>
    </xf>
    <xf numFmtId="0" fontId="2" fillId="0" borderId="1" xfId="381" applyBorder="1" applyAlignment="1">
      <alignment horizontal="center" vertical="center" wrapText="1"/>
    </xf>
    <xf numFmtId="4" fontId="2" fillId="0" borderId="1" xfId="381" applyNumberFormat="1" applyBorder="1" applyAlignment="1">
      <alignment horizontal="center" vertical="center" wrapText="1"/>
    </xf>
    <xf numFmtId="4" fontId="2" fillId="0" borderId="1" xfId="381" applyNumberFormat="1" applyBorder="1" applyAlignment="1">
      <alignment horizontal="right" vertical="center" wrapText="1"/>
    </xf>
    <xf numFmtId="0" fontId="119" fillId="0" borderId="8" xfId="381" applyFont="1" applyBorder="1" applyAlignment="1">
      <alignment vertical="top" wrapText="1"/>
    </xf>
    <xf numFmtId="0" fontId="74" fillId="0" borderId="77" xfId="381" applyFont="1" applyBorder="1" applyAlignment="1">
      <alignment horizontal="justify" vertical="center" wrapText="1"/>
    </xf>
    <xf numFmtId="4" fontId="2" fillId="0" borderId="72" xfId="381" applyNumberFormat="1" applyBorder="1" applyAlignment="1">
      <alignment horizontal="center" vertical="center" wrapText="1"/>
    </xf>
    <xf numFmtId="0" fontId="77" fillId="0" borderId="70" xfId="380" applyFont="1" applyBorder="1" applyAlignment="1">
      <alignment horizontal="justify" vertical="top" wrapText="1"/>
    </xf>
    <xf numFmtId="4" fontId="2" fillId="0" borderId="0" xfId="381" applyNumberFormat="1" applyAlignment="1">
      <alignment horizontal="center" vertical="center" wrapText="1"/>
    </xf>
    <xf numFmtId="0" fontId="74" fillId="0" borderId="0" xfId="381" applyFont="1" applyAlignment="1">
      <alignment horizontal="justify" vertical="center" wrapText="1"/>
    </xf>
    <xf numFmtId="0" fontId="2" fillId="0" borderId="0" xfId="381" applyAlignment="1">
      <alignment horizontal="center" vertical="center" wrapText="1"/>
    </xf>
    <xf numFmtId="0" fontId="74" fillId="0" borderId="70" xfId="380" applyFont="1" applyBorder="1" applyAlignment="1">
      <alignment horizontal="center" vertical="top"/>
    </xf>
    <xf numFmtId="2" fontId="74" fillId="0" borderId="1" xfId="380" applyNumberFormat="1" applyFont="1" applyBorder="1" applyAlignment="1">
      <alignment horizontal="center" vertical="top"/>
    </xf>
    <xf numFmtId="2" fontId="74" fillId="0" borderId="1" xfId="380" applyNumberFormat="1" applyFont="1" applyBorder="1" applyAlignment="1" applyProtection="1">
      <alignment horizontal="center" vertical="top"/>
      <protection locked="0"/>
    </xf>
    <xf numFmtId="4" fontId="74" fillId="0" borderId="1" xfId="380" applyNumberFormat="1" applyFont="1" applyBorder="1" applyAlignment="1">
      <alignment horizontal="center" vertical="top" wrapText="1"/>
    </xf>
    <xf numFmtId="4" fontId="74" fillId="0" borderId="1" xfId="380" applyNumberFormat="1" applyFont="1" applyBorder="1" applyAlignment="1">
      <alignment horizontal="center" vertical="top"/>
    </xf>
    <xf numFmtId="2" fontId="2" fillId="0" borderId="0" xfId="380" applyNumberFormat="1" applyAlignment="1">
      <alignment horizontal="center" vertical="top"/>
    </xf>
    <xf numFmtId="0" fontId="74" fillId="0" borderId="77" xfId="380" applyFont="1" applyBorder="1" applyAlignment="1">
      <alignment horizontal="center" vertical="top"/>
    </xf>
    <xf numFmtId="4" fontId="74" fillId="0" borderId="78" xfId="380" applyNumberFormat="1" applyFont="1" applyBorder="1" applyAlignment="1">
      <alignment horizontal="center" vertical="top"/>
    </xf>
    <xf numFmtId="0" fontId="74" fillId="0" borderId="69" xfId="380" applyFont="1" applyBorder="1" applyAlignment="1">
      <alignment horizontal="justify" vertical="top"/>
    </xf>
    <xf numFmtId="0" fontId="120" fillId="0" borderId="69" xfId="380" applyFont="1" applyBorder="1" applyAlignment="1">
      <alignment horizontal="justify" vertical="top"/>
    </xf>
    <xf numFmtId="4" fontId="74" fillId="0" borderId="0" xfId="380" applyNumberFormat="1" applyFont="1" applyAlignment="1">
      <alignment horizontal="center" vertical="top"/>
    </xf>
    <xf numFmtId="4" fontId="2" fillId="0" borderId="0" xfId="380" applyNumberFormat="1" applyAlignment="1">
      <alignment horizontal="center" vertical="top"/>
    </xf>
    <xf numFmtId="4" fontId="77" fillId="0" borderId="0" xfId="380" applyNumberFormat="1" applyFont="1" applyAlignment="1">
      <alignment horizontal="center" vertical="top" wrapText="1"/>
    </xf>
    <xf numFmtId="0" fontId="121" fillId="0" borderId="0" xfId="381" applyFont="1" applyAlignment="1" applyProtection="1">
      <alignment vertical="center" wrapText="1"/>
      <protection hidden="1"/>
    </xf>
    <xf numFmtId="2" fontId="74" fillId="0" borderId="70" xfId="380" applyNumberFormat="1" applyFont="1" applyBorder="1" applyAlignment="1">
      <alignment horizontal="center" vertical="top" wrapText="1"/>
    </xf>
    <xf numFmtId="49" fontId="74" fillId="0" borderId="1" xfId="380" applyNumberFormat="1" applyFont="1" applyBorder="1" applyAlignment="1">
      <alignment horizontal="center" vertical="top" wrapText="1"/>
    </xf>
    <xf numFmtId="0" fontId="74" fillId="0" borderId="1" xfId="380" applyFont="1" applyBorder="1" applyAlignment="1">
      <alignment horizontal="justify" vertical="top"/>
    </xf>
    <xf numFmtId="0" fontId="74" fillId="0" borderId="1" xfId="380" applyFont="1" applyBorder="1" applyAlignment="1">
      <alignment horizontal="center" vertical="top" wrapText="1"/>
    </xf>
    <xf numFmtId="0" fontId="2" fillId="0" borderId="1" xfId="381" applyBorder="1"/>
    <xf numFmtId="0" fontId="2" fillId="0" borderId="1" xfId="381" applyBorder="1" applyAlignment="1">
      <alignment horizontal="center"/>
    </xf>
    <xf numFmtId="4" fontId="2" fillId="0" borderId="1" xfId="381" applyNumberFormat="1" applyBorder="1" applyAlignment="1">
      <alignment horizontal="center"/>
    </xf>
    <xf numFmtId="2" fontId="74" fillId="0" borderId="1" xfId="380" applyNumberFormat="1" applyFont="1" applyBorder="1" applyAlignment="1">
      <alignment horizontal="center" vertical="top" wrapText="1"/>
    </xf>
    <xf numFmtId="49" fontId="74" fillId="0" borderId="79" xfId="380" applyNumberFormat="1" applyFont="1" applyBorder="1" applyAlignment="1">
      <alignment horizontal="center" vertical="top" wrapText="1"/>
    </xf>
    <xf numFmtId="0" fontId="2" fillId="0" borderId="79" xfId="381" applyBorder="1" applyAlignment="1">
      <alignment horizontal="center"/>
    </xf>
    <xf numFmtId="4" fontId="2" fillId="0" borderId="79" xfId="381" applyNumberFormat="1" applyBorder="1" applyAlignment="1">
      <alignment horizontal="center"/>
    </xf>
    <xf numFmtId="0" fontId="2" fillId="0" borderId="1" xfId="381" applyBorder="1" applyAlignment="1">
      <alignment horizontal="left" vertical="justify"/>
    </xf>
    <xf numFmtId="0" fontId="2" fillId="0" borderId="79" xfId="381" applyBorder="1" applyAlignment="1">
      <alignment horizontal="center" vertical="top"/>
    </xf>
    <xf numFmtId="4" fontId="2" fillId="0" borderId="79" xfId="381" applyNumberFormat="1" applyBorder="1" applyAlignment="1">
      <alignment horizontal="center" vertical="top"/>
    </xf>
    <xf numFmtId="0" fontId="2" fillId="0" borderId="1" xfId="381" applyBorder="1" applyAlignment="1">
      <alignment horizontal="center" vertical="top"/>
    </xf>
    <xf numFmtId="4" fontId="2" fillId="0" borderId="1" xfId="381" applyNumberFormat="1" applyBorder="1" applyAlignment="1">
      <alignment horizontal="center" vertical="top"/>
    </xf>
    <xf numFmtId="4" fontId="74" fillId="0" borderId="80" xfId="380" applyNumberFormat="1" applyFont="1" applyBorder="1" applyAlignment="1">
      <alignment horizontal="center" vertical="top" wrapText="1"/>
    </xf>
    <xf numFmtId="0" fontId="2" fillId="0" borderId="1" xfId="381" applyBorder="1" applyAlignment="1">
      <alignment wrapText="1"/>
    </xf>
    <xf numFmtId="0" fontId="2" fillId="0" borderId="1" xfId="381" applyBorder="1" applyAlignment="1">
      <alignment horizontal="center" vertical="center"/>
    </xf>
    <xf numFmtId="4" fontId="2" fillId="0" borderId="1" xfId="381" applyNumberFormat="1" applyBorder="1" applyAlignment="1">
      <alignment horizontal="center" vertical="center"/>
    </xf>
    <xf numFmtId="0" fontId="74" fillId="0" borderId="70" xfId="380" applyFont="1" applyBorder="1" applyAlignment="1">
      <alignment horizontal="justify" vertical="top"/>
    </xf>
    <xf numFmtId="0" fontId="2" fillId="0" borderId="0" xfId="381" applyAlignment="1">
      <alignment vertical="center" wrapText="1"/>
    </xf>
    <xf numFmtId="0" fontId="2" fillId="0" borderId="0" xfId="381" applyAlignment="1">
      <alignment wrapText="1"/>
    </xf>
    <xf numFmtId="0" fontId="123" fillId="0" borderId="1" xfId="381" applyFont="1" applyBorder="1" applyAlignment="1">
      <alignment vertical="center"/>
    </xf>
    <xf numFmtId="0" fontId="74" fillId="0" borderId="0" xfId="380" applyFont="1" applyAlignment="1">
      <alignment horizontal="justify" vertical="top"/>
    </xf>
    <xf numFmtId="49" fontId="74" fillId="0" borderId="82" xfId="380" applyNumberFormat="1" applyFont="1" applyBorder="1" applyAlignment="1">
      <alignment horizontal="center" vertical="top" wrapText="1"/>
    </xf>
    <xf numFmtId="0" fontId="2" fillId="0" borderId="1" xfId="381" applyBorder="1" applyAlignment="1">
      <alignment vertical="center" wrapText="1"/>
    </xf>
    <xf numFmtId="0" fontId="124" fillId="0" borderId="1" xfId="381" applyFont="1" applyBorder="1" applyAlignment="1">
      <alignment horizontal="justify" vertical="center" wrapText="1"/>
    </xf>
    <xf numFmtId="0" fontId="74" fillId="0" borderId="77" xfId="380" applyFont="1" applyBorder="1" applyAlignment="1">
      <alignment horizontal="justify" vertical="top"/>
    </xf>
    <xf numFmtId="0" fontId="2" fillId="0" borderId="0" xfId="381" applyAlignment="1">
      <alignment vertical="center"/>
    </xf>
    <xf numFmtId="0" fontId="74" fillId="0" borderId="1" xfId="381" applyFont="1" applyBorder="1" applyAlignment="1">
      <alignment horizontal="center" vertical="top" wrapText="1"/>
    </xf>
    <xf numFmtId="0" fontId="74" fillId="0" borderId="0" xfId="381" applyFont="1" applyAlignment="1">
      <alignment horizontal="center" vertical="top" wrapText="1"/>
    </xf>
    <xf numFmtId="4" fontId="74" fillId="0" borderId="71" xfId="381" applyNumberFormat="1" applyFont="1" applyBorder="1" applyAlignment="1">
      <alignment horizontal="center" vertical="top" wrapText="1"/>
    </xf>
    <xf numFmtId="0" fontId="2" fillId="0" borderId="0" xfId="381"/>
    <xf numFmtId="0" fontId="74" fillId="0" borderId="0" xfId="381" applyFont="1" applyAlignment="1">
      <alignment horizontal="justify" wrapText="1"/>
    </xf>
    <xf numFmtId="4" fontId="74" fillId="0" borderId="0" xfId="380" applyNumberFormat="1" applyFont="1" applyAlignment="1">
      <alignment vertical="top" wrapText="1"/>
    </xf>
    <xf numFmtId="4" fontId="74" fillId="0" borderId="63" xfId="380" applyNumberFormat="1" applyFont="1" applyBorder="1" applyAlignment="1">
      <alignment vertical="top" wrapText="1"/>
    </xf>
    <xf numFmtId="4" fontId="77" fillId="0" borderId="64" xfId="380" applyNumberFormat="1" applyFont="1" applyBorder="1" applyAlignment="1">
      <alignment vertical="top" wrapText="1"/>
    </xf>
    <xf numFmtId="4" fontId="2" fillId="0" borderId="0" xfId="381" applyNumberFormat="1" applyAlignment="1">
      <alignment wrapText="1"/>
    </xf>
    <xf numFmtId="4" fontId="74" fillId="0" borderId="64" xfId="380" applyNumberFormat="1" applyFont="1" applyBorder="1" applyAlignment="1">
      <alignment horizontal="center" vertical="top" wrapText="1"/>
    </xf>
    <xf numFmtId="4" fontId="77" fillId="0" borderId="68" xfId="380" applyNumberFormat="1" applyFont="1" applyBorder="1" applyAlignment="1">
      <alignment horizontal="center" vertical="top" wrapText="1"/>
    </xf>
    <xf numFmtId="4" fontId="77" fillId="0" borderId="69" xfId="380" applyNumberFormat="1" applyFont="1" applyBorder="1" applyAlignment="1">
      <alignment horizontal="justify" vertical="top" wrapText="1"/>
    </xf>
    <xf numFmtId="4" fontId="77" fillId="0" borderId="69" xfId="380" applyNumberFormat="1" applyFont="1" applyBorder="1" applyAlignment="1">
      <alignment horizontal="center" vertical="top" wrapText="1"/>
    </xf>
    <xf numFmtId="4" fontId="74" fillId="0" borderId="68" xfId="380" applyNumberFormat="1" applyFont="1" applyBorder="1" applyAlignment="1">
      <alignment horizontal="center" vertical="top" wrapText="1"/>
    </xf>
    <xf numFmtId="4" fontId="74" fillId="0" borderId="69" xfId="380" applyNumberFormat="1" applyFont="1" applyBorder="1" applyAlignment="1">
      <alignment horizontal="justify" vertical="top" wrapText="1"/>
    </xf>
    <xf numFmtId="4" fontId="74" fillId="0" borderId="70" xfId="380" applyNumberFormat="1" applyFont="1" applyBorder="1" applyAlignment="1" applyProtection="1">
      <alignment horizontal="center" vertical="top" wrapText="1"/>
      <protection locked="0"/>
    </xf>
    <xf numFmtId="4" fontId="74" fillId="0" borderId="65" xfId="380" applyNumberFormat="1" applyFont="1" applyBorder="1" applyAlignment="1">
      <alignment horizontal="left" vertical="top" wrapText="1"/>
    </xf>
    <xf numFmtId="4" fontId="77" fillId="0" borderId="73" xfId="380" applyNumberFormat="1" applyFont="1" applyBorder="1" applyAlignment="1">
      <alignment vertical="top" wrapText="1"/>
    </xf>
    <xf numFmtId="4" fontId="74" fillId="0" borderId="75" xfId="380" applyNumberFormat="1" applyFont="1" applyBorder="1" applyAlignment="1">
      <alignment horizontal="center" vertical="top" wrapText="1"/>
    </xf>
    <xf numFmtId="4" fontId="74" fillId="0" borderId="0" xfId="380" applyNumberFormat="1" applyFont="1" applyAlignment="1">
      <alignment horizontal="left" vertical="top" wrapText="1"/>
    </xf>
    <xf numFmtId="4" fontId="77" fillId="0" borderId="0" xfId="380" applyNumberFormat="1" applyFont="1" applyAlignment="1">
      <alignment horizontal="left" vertical="top" wrapText="1"/>
    </xf>
    <xf numFmtId="4" fontId="77" fillId="0" borderId="0" xfId="380" applyNumberFormat="1" applyFont="1" applyAlignment="1">
      <alignment vertical="top" wrapText="1"/>
    </xf>
    <xf numFmtId="4" fontId="74" fillId="0" borderId="0" xfId="380" applyNumberFormat="1" applyFont="1" applyAlignment="1">
      <alignment horizontal="justify" vertical="top" wrapText="1"/>
    </xf>
    <xf numFmtId="4" fontId="74" fillId="0" borderId="0" xfId="382" applyNumberFormat="1" applyFont="1" applyAlignment="1">
      <alignment vertical="top" wrapText="1"/>
    </xf>
    <xf numFmtId="4" fontId="77" fillId="0" borderId="0" xfId="380" applyNumberFormat="1" applyFont="1" applyAlignment="1">
      <alignment horizontal="right" vertical="top" wrapText="1" indent="2"/>
    </xf>
    <xf numFmtId="4" fontId="74" fillId="0" borderId="69" xfId="380" applyNumberFormat="1" applyFont="1" applyBorder="1" applyAlignment="1">
      <alignment vertical="top" wrapText="1"/>
    </xf>
    <xf numFmtId="49" fontId="2" fillId="0" borderId="79" xfId="381" applyNumberFormat="1" applyBorder="1" applyAlignment="1" applyProtection="1">
      <alignment horizontal="center" vertical="top"/>
      <protection hidden="1"/>
    </xf>
    <xf numFmtId="4" fontId="2" fillId="0" borderId="0" xfId="381" applyNumberFormat="1" applyAlignment="1" applyProtection="1">
      <alignment horizontal="justify" vertical="top" wrapText="1"/>
      <protection hidden="1"/>
    </xf>
    <xf numFmtId="4" fontId="74" fillId="0" borderId="77" xfId="381" applyNumberFormat="1" applyFont="1" applyBorder="1" applyAlignment="1" applyProtection="1">
      <alignment horizontal="center" vertical="top"/>
      <protection hidden="1"/>
    </xf>
    <xf numFmtId="4" fontId="74" fillId="0" borderId="1" xfId="381" applyNumberFormat="1" applyFont="1" applyBorder="1" applyAlignment="1">
      <alignment horizontal="right" vertical="top"/>
    </xf>
    <xf numFmtId="49" fontId="74" fillId="0" borderId="65" xfId="380" applyNumberFormat="1" applyFont="1" applyBorder="1" applyAlignment="1">
      <alignment horizontal="center" vertical="top"/>
    </xf>
    <xf numFmtId="49" fontId="77" fillId="0" borderId="68" xfId="380" applyNumberFormat="1" applyFont="1" applyBorder="1" applyAlignment="1">
      <alignment horizontal="center" vertical="center" wrapText="1"/>
    </xf>
    <xf numFmtId="0" fontId="77" fillId="0" borderId="69" xfId="380" applyFont="1" applyBorder="1" applyAlignment="1">
      <alignment horizontal="center" vertical="center" wrapText="1"/>
    </xf>
    <xf numFmtId="0" fontId="77" fillId="0" borderId="0" xfId="380" applyFont="1" applyAlignment="1">
      <alignment horizontal="center" vertical="center" wrapText="1"/>
    </xf>
    <xf numFmtId="4" fontId="77" fillId="0" borderId="71" xfId="380" applyNumberFormat="1" applyFont="1" applyBorder="1" applyAlignment="1">
      <alignment horizontal="center" vertical="center" wrapText="1"/>
    </xf>
    <xf numFmtId="0" fontId="74" fillId="0" borderId="69" xfId="380" applyFont="1" applyBorder="1" applyAlignment="1">
      <alignment horizontal="left" vertical="center" wrapText="1"/>
    </xf>
    <xf numFmtId="0" fontId="74" fillId="0" borderId="1" xfId="380" applyFont="1" applyBorder="1" applyAlignment="1">
      <alignment horizontal="justify" vertical="top" wrapText="1"/>
    </xf>
    <xf numFmtId="4" fontId="2" fillId="0" borderId="1" xfId="381" applyNumberFormat="1" applyBorder="1" applyAlignment="1" applyProtection="1">
      <alignment horizontal="justify" vertical="top" wrapText="1"/>
      <protection hidden="1"/>
    </xf>
    <xf numFmtId="4" fontId="74" fillId="0" borderId="1" xfId="381" applyNumberFormat="1" applyFont="1" applyBorder="1" applyAlignment="1" applyProtection="1">
      <alignment horizontal="center" vertical="top"/>
      <protection hidden="1"/>
    </xf>
    <xf numFmtId="0" fontId="2" fillId="0" borderId="1" xfId="195" applyBorder="1" applyAlignment="1">
      <alignment vertical="top" wrapText="1"/>
    </xf>
    <xf numFmtId="49" fontId="2" fillId="0" borderId="83" xfId="381" applyNumberFormat="1" applyBorder="1" applyAlignment="1" applyProtection="1">
      <alignment horizontal="center" vertical="top"/>
      <protection hidden="1"/>
    </xf>
    <xf numFmtId="0" fontId="2" fillId="0" borderId="84" xfId="195" applyBorder="1" applyAlignment="1">
      <alignment vertical="top" wrapText="1"/>
    </xf>
    <xf numFmtId="0" fontId="74" fillId="0" borderId="84" xfId="380" applyFont="1" applyBorder="1" applyAlignment="1">
      <alignment horizontal="center" vertical="top" wrapText="1"/>
    </xf>
    <xf numFmtId="4" fontId="74" fillId="0" borderId="84" xfId="381" applyNumberFormat="1" applyFont="1" applyBorder="1" applyAlignment="1" applyProtection="1">
      <alignment horizontal="center" vertical="top"/>
      <protection hidden="1"/>
    </xf>
    <xf numFmtId="4" fontId="74" fillId="0" borderId="85" xfId="380" applyNumberFormat="1" applyFont="1" applyBorder="1" applyAlignment="1">
      <alignment horizontal="center" vertical="top" wrapText="1"/>
    </xf>
    <xf numFmtId="0" fontId="2" fillId="0" borderId="0" xfId="381" applyAlignment="1">
      <alignment vertical="top"/>
    </xf>
    <xf numFmtId="0" fontId="74" fillId="0" borderId="1" xfId="380" applyFont="1" applyBorder="1" applyAlignment="1">
      <alignment horizontal="center" vertical="top"/>
    </xf>
    <xf numFmtId="2" fontId="74" fillId="0" borderId="8" xfId="380" applyNumberFormat="1" applyFont="1" applyBorder="1" applyAlignment="1">
      <alignment horizontal="center" vertical="top"/>
    </xf>
    <xf numFmtId="4" fontId="127" fillId="0" borderId="1" xfId="381" applyNumberFormat="1" applyFont="1" applyBorder="1" applyAlignment="1">
      <alignment horizontal="center"/>
    </xf>
    <xf numFmtId="4" fontId="127" fillId="0" borderId="8" xfId="381" applyNumberFormat="1" applyFont="1" applyBorder="1" applyAlignment="1">
      <alignment horizontal="center"/>
    </xf>
    <xf numFmtId="0" fontId="74" fillId="0" borderId="70" xfId="380" applyFont="1" applyBorder="1" applyAlignment="1">
      <alignment horizontal="left" vertical="center" wrapText="1"/>
    </xf>
    <xf numFmtId="0" fontId="74" fillId="0" borderId="1" xfId="380" applyFont="1" applyBorder="1" applyAlignment="1">
      <alignment horizontal="center" vertical="center"/>
    </xf>
    <xf numFmtId="4" fontId="127" fillId="0" borderId="8" xfId="381" applyNumberFormat="1" applyFont="1" applyBorder="1" applyAlignment="1">
      <alignment horizontal="center" vertical="center"/>
    </xf>
    <xf numFmtId="4" fontId="127" fillId="0" borderId="1" xfId="381" applyNumberFormat="1" applyFont="1" applyBorder="1" applyAlignment="1">
      <alignment horizontal="center" vertical="center"/>
    </xf>
    <xf numFmtId="4" fontId="127" fillId="0" borderId="0" xfId="381" applyNumberFormat="1" applyFont="1" applyAlignment="1">
      <alignment horizontal="center" vertical="center"/>
    </xf>
    <xf numFmtId="3" fontId="127" fillId="0" borderId="0" xfId="381" applyNumberFormat="1" applyFont="1" applyAlignment="1">
      <alignment horizontal="center" vertical="center"/>
    </xf>
    <xf numFmtId="0" fontId="7" fillId="0" borderId="1" xfId="381" applyFont="1" applyBorder="1" applyAlignment="1">
      <alignment horizontal="justify" vertical="center"/>
    </xf>
    <xf numFmtId="3" fontId="0" fillId="0" borderId="0" xfId="383" applyNumberFormat="1" applyFont="1" applyAlignment="1">
      <alignment horizontal="justify" vertical="top" wrapText="1"/>
    </xf>
    <xf numFmtId="3" fontId="2" fillId="0" borderId="0" xfId="383" applyNumberFormat="1" applyFont="1" applyAlignment="1">
      <alignment horizontal="justify" vertical="top" wrapText="1"/>
    </xf>
    <xf numFmtId="0" fontId="133" fillId="0" borderId="0" xfId="0" applyFont="1" applyAlignment="1">
      <alignment vertical="center" wrapText="1"/>
    </xf>
    <xf numFmtId="0" fontId="2" fillId="0" borderId="31" xfId="0" applyFont="1" applyBorder="1" applyAlignment="1">
      <alignment horizontal="left" vertical="center" wrapText="1"/>
    </xf>
    <xf numFmtId="0" fontId="0" fillId="0" borderId="0" xfId="0" applyAlignment="1">
      <alignment wrapText="1"/>
    </xf>
    <xf numFmtId="0" fontId="0" fillId="0" borderId="0" xfId="0" applyAlignment="1">
      <alignment horizontal="center" wrapText="1"/>
    </xf>
    <xf numFmtId="0" fontId="4" fillId="0" borderId="0" xfId="0" applyFont="1" applyAlignment="1">
      <alignment horizontal="right" wrapText="1" indent="2"/>
    </xf>
    <xf numFmtId="49" fontId="0" fillId="0" borderId="0" xfId="0" applyNumberFormat="1" applyAlignment="1">
      <alignment horizontal="center" wrapText="1"/>
    </xf>
    <xf numFmtId="49" fontId="7" fillId="0" borderId="0" xfId="0" applyNumberFormat="1" applyFont="1" applyAlignment="1">
      <alignment horizontal="center" wrapText="1"/>
    </xf>
    <xf numFmtId="49" fontId="3" fillId="0" borderId="4"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2" fillId="0" borderId="31" xfId="0" applyFont="1" applyBorder="1" applyAlignment="1">
      <alignment horizontal="left" vertical="top" wrapText="1"/>
    </xf>
    <xf numFmtId="49" fontId="2" fillId="0" borderId="86" xfId="0" applyNumberFormat="1" applyFont="1" applyBorder="1" applyAlignment="1">
      <alignment horizontal="center" vertical="top"/>
    </xf>
    <xf numFmtId="49" fontId="2" fillId="0" borderId="55" xfId="4" applyNumberFormat="1" applyFont="1" applyBorder="1" applyAlignment="1">
      <alignment horizontal="left" vertical="top" wrapText="1"/>
    </xf>
    <xf numFmtId="0" fontId="2" fillId="0" borderId="55" xfId="0" applyFont="1" applyBorder="1" applyAlignment="1">
      <alignment horizontal="center"/>
    </xf>
    <xf numFmtId="2" fontId="2" fillId="0" borderId="55" xfId="0" applyNumberFormat="1" applyFont="1" applyBorder="1" applyAlignment="1">
      <alignment horizontal="center"/>
    </xf>
    <xf numFmtId="2" fontId="2" fillId="0" borderId="55" xfId="0" applyNumberFormat="1" applyFont="1" applyBorder="1" applyAlignment="1">
      <alignment horizontal="center" vertical="center"/>
    </xf>
    <xf numFmtId="165" fontId="24" fillId="0" borderId="56"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4" fontId="3" fillId="0" borderId="46" xfId="0" applyNumberFormat="1" applyFont="1" applyBorder="1" applyAlignment="1">
      <alignment horizontal="center" vertical="center" wrapText="1"/>
    </xf>
    <xf numFmtId="49" fontId="2" fillId="0" borderId="52" xfId="0" applyNumberFormat="1" applyFont="1" applyBorder="1" applyAlignment="1">
      <alignment horizontal="center" vertical="center" wrapText="1"/>
    </xf>
    <xf numFmtId="0" fontId="3" fillId="0" borderId="53" xfId="0" applyFont="1" applyBorder="1" applyAlignment="1">
      <alignment horizontal="left" vertical="center" wrapText="1"/>
    </xf>
    <xf numFmtId="0" fontId="2" fillId="0" borderId="53" xfId="0" applyFont="1" applyBorder="1" applyAlignment="1">
      <alignment horizontal="center" wrapText="1"/>
    </xf>
    <xf numFmtId="0" fontId="3" fillId="0" borderId="53" xfId="0" applyFont="1" applyBorder="1" applyAlignment="1">
      <alignment horizontal="center" wrapText="1"/>
    </xf>
    <xf numFmtId="0" fontId="7" fillId="0" borderId="53" xfId="0" applyFont="1" applyBorder="1" applyAlignment="1">
      <alignment horizontal="center" vertical="center"/>
    </xf>
    <xf numFmtId="4" fontId="3" fillId="0" borderId="54" xfId="0" applyNumberFormat="1" applyFont="1" applyBorder="1" applyAlignment="1">
      <alignment horizontal="center" vertical="center" wrapText="1"/>
    </xf>
    <xf numFmtId="49" fontId="24" fillId="0" borderId="52" xfId="0" applyNumberFormat="1" applyFont="1" applyBorder="1" applyAlignment="1">
      <alignment horizontal="center" vertical="center" wrapText="1"/>
    </xf>
    <xf numFmtId="0" fontId="24" fillId="0" borderId="53" xfId="0" applyFont="1" applyBorder="1" applyAlignment="1">
      <alignment horizontal="left" vertical="center" wrapText="1"/>
    </xf>
    <xf numFmtId="0" fontId="24" fillId="0" borderId="53" xfId="0" applyFont="1" applyBorder="1" applyAlignment="1">
      <alignment horizontal="center" wrapText="1"/>
    </xf>
    <xf numFmtId="4" fontId="24" fillId="0" borderId="54" xfId="0" applyNumberFormat="1" applyFont="1" applyBorder="1" applyAlignment="1">
      <alignment horizontal="center" vertical="center" wrapText="1"/>
    </xf>
    <xf numFmtId="49" fontId="24" fillId="0" borderId="44" xfId="0" applyNumberFormat="1" applyFont="1" applyBorder="1" applyAlignment="1">
      <alignment horizontal="center" vertical="center" wrapText="1"/>
    </xf>
    <xf numFmtId="0" fontId="24" fillId="0" borderId="31" xfId="0" applyFont="1" applyBorder="1" applyAlignment="1">
      <alignment horizontal="center" wrapText="1"/>
    </xf>
    <xf numFmtId="4" fontId="24" fillId="0" borderId="46" xfId="0" applyNumberFormat="1" applyFont="1" applyBorder="1" applyAlignment="1">
      <alignment horizontal="center" vertical="center" wrapText="1"/>
    </xf>
    <xf numFmtId="49" fontId="2" fillId="0" borderId="44" xfId="0" applyNumberFormat="1" applyFont="1" applyBorder="1" applyAlignment="1">
      <alignment horizontal="center" wrapText="1"/>
    </xf>
    <xf numFmtId="0" fontId="24" fillId="0" borderId="31" xfId="4" applyFont="1" applyBorder="1" applyAlignment="1">
      <alignment vertical="top" wrapText="1"/>
    </xf>
    <xf numFmtId="0" fontId="2" fillId="0" borderId="31" xfId="0" applyFont="1" applyBorder="1" applyAlignment="1">
      <alignment horizontal="justify" wrapText="1"/>
    </xf>
    <xf numFmtId="0" fontId="24" fillId="0" borderId="31" xfId="0" applyFont="1" applyBorder="1" applyAlignment="1">
      <alignment vertical="justify" wrapText="1"/>
    </xf>
    <xf numFmtId="0" fontId="97" fillId="0" borderId="31" xfId="0" applyFont="1" applyBorder="1" applyAlignment="1">
      <alignment wrapText="1"/>
    </xf>
    <xf numFmtId="0" fontId="134" fillId="0" borderId="31" xfId="0" applyFont="1" applyBorder="1"/>
    <xf numFmtId="0" fontId="134" fillId="0" borderId="31" xfId="0" applyFont="1" applyBorder="1" applyAlignment="1">
      <alignment vertical="center"/>
    </xf>
    <xf numFmtId="0" fontId="7" fillId="0" borderId="87" xfId="0" applyFont="1" applyBorder="1" applyAlignment="1">
      <alignment horizontal="center"/>
    </xf>
    <xf numFmtId="2" fontId="26" fillId="0" borderId="41" xfId="0" applyNumberFormat="1" applyFont="1" applyBorder="1" applyProtection="1">
      <protection locked="0"/>
    </xf>
    <xf numFmtId="0" fontId="0" fillId="0" borderId="0" xfId="0" applyAlignment="1">
      <alignment wrapText="1"/>
    </xf>
    <xf numFmtId="0" fontId="0" fillId="0" borderId="0" xfId="0" applyAlignment="1">
      <alignment horizontal="center" wrapText="1"/>
    </xf>
    <xf numFmtId="0" fontId="4" fillId="0" borderId="0" xfId="0" applyFont="1" applyAlignment="1">
      <alignment horizontal="right" wrapText="1" indent="2"/>
    </xf>
    <xf numFmtId="49" fontId="0" fillId="0" borderId="0" xfId="0" applyNumberFormat="1" applyAlignment="1">
      <alignment horizontal="center" wrapText="1"/>
    </xf>
    <xf numFmtId="49" fontId="7" fillId="0" borderId="0" xfId="0" applyNumberFormat="1" applyFont="1" applyAlignment="1">
      <alignment horizontal="center" wrapText="1"/>
    </xf>
    <xf numFmtId="49" fontId="3" fillId="0" borderId="4"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4" fontId="6" fillId="0" borderId="13" xfId="0" applyNumberFormat="1" applyFont="1" applyBorder="1" applyAlignment="1">
      <alignment horizontal="center" vertical="center" wrapText="1"/>
    </xf>
    <xf numFmtId="49" fontId="0" fillId="0" borderId="0" xfId="0" applyNumberFormat="1" applyAlignment="1">
      <alignment horizontal="center" wrapText="1"/>
    </xf>
    <xf numFmtId="49" fontId="3" fillId="0" borderId="52" xfId="0" applyNumberFormat="1" applyFont="1" applyBorder="1" applyAlignment="1">
      <alignment horizontal="center" vertical="center" wrapText="1"/>
    </xf>
    <xf numFmtId="0" fontId="3" fillId="0" borderId="53" xfId="0" applyFont="1" applyBorder="1" applyAlignment="1">
      <alignment horizontal="justify" vertical="top" wrapText="1"/>
    </xf>
    <xf numFmtId="0" fontId="0" fillId="0" borderId="31" xfId="0" applyBorder="1"/>
    <xf numFmtId="0" fontId="7" fillId="0" borderId="31" xfId="0" applyFont="1" applyBorder="1"/>
    <xf numFmtId="49" fontId="7" fillId="0" borderId="86" xfId="0" applyNumberFormat="1" applyFont="1" applyBorder="1" applyAlignment="1">
      <alignment horizontal="center" vertical="top"/>
    </xf>
    <xf numFmtId="49" fontId="7" fillId="0" borderId="55" xfId="0" applyNumberFormat="1" applyFont="1" applyBorder="1" applyAlignment="1">
      <alignment horizontal="justify" vertical="top"/>
    </xf>
    <xf numFmtId="0" fontId="0" fillId="0" borderId="53" xfId="0" applyBorder="1" applyAlignment="1">
      <alignment horizontal="center" vertical="center"/>
    </xf>
    <xf numFmtId="0" fontId="7" fillId="0" borderId="31" xfId="0" applyFont="1" applyBorder="1" applyAlignment="1">
      <alignment horizontal="justify" vertical="center"/>
    </xf>
    <xf numFmtId="0" fontId="7" fillId="0" borderId="55" xfId="0" applyFont="1" applyBorder="1" applyAlignment="1">
      <alignment horizontal="center"/>
    </xf>
    <xf numFmtId="2" fontId="7" fillId="4" borderId="55" xfId="0" applyNumberFormat="1" applyFont="1" applyFill="1" applyBorder="1" applyAlignment="1">
      <alignment horizontal="center"/>
    </xf>
    <xf numFmtId="0" fontId="0" fillId="0" borderId="55" xfId="0" applyBorder="1" applyAlignment="1">
      <alignment horizontal="center" vertical="center"/>
    </xf>
    <xf numFmtId="165" fontId="3" fillId="0" borderId="56" xfId="0" applyNumberFormat="1" applyFont="1" applyBorder="1" applyAlignment="1">
      <alignment horizontal="center" vertical="center" wrapText="1"/>
    </xf>
    <xf numFmtId="0" fontId="7" fillId="0" borderId="40" xfId="0" applyFont="1" applyBorder="1" applyAlignment="1">
      <alignment horizontal="justify" vertical="top" wrapText="1"/>
    </xf>
    <xf numFmtId="0" fontId="3" fillId="0" borderId="1" xfId="0" applyFont="1" applyBorder="1" applyAlignment="1" applyProtection="1">
      <alignment horizontal="left" vertical="center" wrapText="1"/>
    </xf>
    <xf numFmtId="49" fontId="22" fillId="0" borderId="31" xfId="5" applyNumberFormat="1" applyFont="1" applyBorder="1" applyAlignment="1" applyProtection="1">
      <alignment horizontal="left" vertical="top" wrapText="1"/>
    </xf>
    <xf numFmtId="0" fontId="7" fillId="4" borderId="31" xfId="4" applyFill="1" applyBorder="1" applyAlignment="1" applyProtection="1">
      <alignment vertical="top" wrapText="1"/>
    </xf>
    <xf numFmtId="49" fontId="7" fillId="0" borderId="22" xfId="4" applyNumberFormat="1" applyBorder="1" applyAlignment="1" applyProtection="1">
      <alignment horizontal="left" vertical="top" wrapText="1"/>
    </xf>
    <xf numFmtId="0" fontId="2" fillId="0" borderId="31" xfId="210" applyFont="1" applyBorder="1" applyAlignment="1" applyProtection="1">
      <alignment vertical="top" wrapText="1"/>
    </xf>
    <xf numFmtId="0" fontId="2" fillId="0" borderId="31" xfId="0" applyFont="1" applyBorder="1" applyAlignment="1" applyProtection="1">
      <alignment horizontal="justify"/>
    </xf>
    <xf numFmtId="0" fontId="24" fillId="0" borderId="31" xfId="210" applyFont="1" applyBorder="1" applyAlignment="1" applyProtection="1">
      <alignment vertical="top" wrapText="1"/>
    </xf>
    <xf numFmtId="0" fontId="3" fillId="0" borderId="31" xfId="210" applyFont="1" applyBorder="1" applyAlignment="1" applyProtection="1">
      <alignment vertical="top" wrapText="1"/>
    </xf>
    <xf numFmtId="0" fontId="25" fillId="0" borderId="31" xfId="4" applyFont="1" applyBorder="1" applyAlignment="1" applyProtection="1">
      <alignment horizontal="left" wrapText="1"/>
    </xf>
    <xf numFmtId="0" fontId="7" fillId="0" borderId="31" xfId="4" applyBorder="1" applyProtection="1"/>
    <xf numFmtId="0" fontId="7" fillId="0" borderId="31" xfId="0" applyFont="1" applyBorder="1" applyAlignment="1" applyProtection="1">
      <alignment horizontal="left" vertical="center" wrapText="1"/>
    </xf>
    <xf numFmtId="0" fontId="7" fillId="0" borderId="31" xfId="4" applyBorder="1" applyAlignment="1" applyProtection="1">
      <alignment vertical="top" wrapText="1"/>
    </xf>
    <xf numFmtId="49" fontId="7" fillId="0" borderId="17" xfId="4" applyNumberFormat="1" applyBorder="1" applyAlignment="1" applyProtection="1">
      <alignment horizontal="left" vertical="top" wrapText="1"/>
    </xf>
    <xf numFmtId="0" fontId="2" fillId="0" borderId="31" xfId="0" applyFont="1" applyBorder="1" applyAlignment="1" applyProtection="1">
      <alignment horizontal="center" vertical="center"/>
      <protection locked="0"/>
    </xf>
    <xf numFmtId="0" fontId="7" fillId="0" borderId="31" xfId="0" applyFont="1" applyBorder="1" applyAlignment="1" applyProtection="1">
      <alignment horizontal="center" vertical="center"/>
      <protection locked="0"/>
    </xf>
    <xf numFmtId="49" fontId="22" fillId="0" borderId="31" xfId="5" quotePrefix="1" applyNumberFormat="1" applyFont="1" applyBorder="1" applyAlignment="1" applyProtection="1">
      <alignment horizontal="left" vertical="top" wrapText="1"/>
    </xf>
    <xf numFmtId="0" fontId="7" fillId="0" borderId="31" xfId="0" applyFont="1" applyBorder="1" applyAlignment="1" applyProtection="1">
      <alignment horizontal="center"/>
    </xf>
    <xf numFmtId="49" fontId="23" fillId="4" borderId="31" xfId="5" applyNumberFormat="1" applyFont="1" applyFill="1" applyBorder="1" applyAlignment="1" applyProtection="1">
      <alignment horizontal="left" vertical="top" wrapText="1"/>
    </xf>
    <xf numFmtId="4" fontId="20" fillId="0" borderId="31" xfId="0" applyNumberFormat="1" applyFont="1" applyBorder="1" applyAlignment="1" applyProtection="1">
      <alignment horizontal="right" wrapText="1" indent="1"/>
      <protection locked="0"/>
    </xf>
    <xf numFmtId="4" fontId="127" fillId="0" borderId="1" xfId="381" applyNumberFormat="1" applyFont="1" applyBorder="1" applyProtection="1">
      <protection locked="0"/>
    </xf>
    <xf numFmtId="4" fontId="74" fillId="0" borderId="1" xfId="381" applyNumberFormat="1" applyFont="1" applyBorder="1" applyAlignment="1" applyProtection="1">
      <alignment horizontal="right" vertical="top"/>
      <protection locked="0"/>
    </xf>
    <xf numFmtId="2" fontId="74" fillId="0" borderId="70" xfId="381" applyNumberFormat="1" applyFont="1" applyBorder="1" applyAlignment="1" applyProtection="1">
      <alignment horizontal="center" vertical="top"/>
      <protection locked="0"/>
    </xf>
    <xf numFmtId="2" fontId="74" fillId="0" borderId="1" xfId="380" applyNumberFormat="1" applyFont="1" applyBorder="1" applyAlignment="1" applyProtection="1">
      <alignment horizontal="center" vertical="top" wrapText="1"/>
      <protection locked="0"/>
    </xf>
    <xf numFmtId="2" fontId="74" fillId="0" borderId="0" xfId="380" applyNumberFormat="1" applyFont="1" applyAlignment="1" applyProtection="1">
      <alignment horizontal="center" vertical="top" wrapText="1"/>
      <protection locked="0"/>
    </xf>
    <xf numFmtId="2" fontId="74" fillId="0" borderId="1" xfId="380" applyNumberFormat="1" applyFont="1" applyBorder="1" applyAlignment="1" applyProtection="1">
      <alignment horizontal="center" vertical="center" wrapText="1"/>
      <protection locked="0"/>
    </xf>
    <xf numFmtId="2" fontId="74" fillId="0" borderId="69" xfId="380" applyNumberFormat="1" applyFont="1" applyBorder="1" applyAlignment="1" applyProtection="1">
      <alignment horizontal="center" vertical="top" wrapText="1"/>
      <protection locked="0"/>
    </xf>
    <xf numFmtId="2" fontId="74" fillId="0" borderId="70" xfId="380" applyNumberFormat="1" applyFont="1" applyBorder="1" applyAlignment="1" applyProtection="1">
      <alignment horizontal="center" vertical="top"/>
    </xf>
    <xf numFmtId="2" fontId="74" fillId="0" borderId="69" xfId="380" applyNumberFormat="1" applyFont="1" applyBorder="1" applyAlignment="1" applyProtection="1">
      <alignment horizontal="center" vertical="top" wrapText="1"/>
    </xf>
    <xf numFmtId="2" fontId="74" fillId="0" borderId="1" xfId="380" applyNumberFormat="1" applyFont="1" applyBorder="1" applyAlignment="1" applyProtection="1">
      <alignment horizontal="center" vertical="top"/>
    </xf>
    <xf numFmtId="2" fontId="74" fillId="0" borderId="72" xfId="380" applyNumberFormat="1" applyFont="1" applyBorder="1" applyAlignment="1" applyProtection="1">
      <alignment horizontal="center" vertical="top"/>
    </xf>
    <xf numFmtId="2" fontId="74" fillId="0" borderId="70" xfId="380" applyNumberFormat="1" applyFont="1" applyBorder="1" applyAlignment="1" applyProtection="1">
      <alignment horizontal="center" vertical="center"/>
    </xf>
    <xf numFmtId="4" fontId="7" fillId="0" borderId="72" xfId="381" applyNumberFormat="1" applyFont="1" applyBorder="1" applyAlignment="1" applyProtection="1">
      <alignment horizontal="right" wrapText="1" indent="1" readingOrder="1"/>
    </xf>
    <xf numFmtId="2" fontId="102" fillId="0" borderId="31" xfId="0" applyNumberFormat="1" applyFont="1" applyBorder="1" applyProtection="1"/>
    <xf numFmtId="0" fontId="3" fillId="0" borderId="40" xfId="0" applyFont="1" applyBorder="1" applyAlignment="1" applyProtection="1">
      <alignment vertical="justify" wrapText="1"/>
    </xf>
    <xf numFmtId="0" fontId="2" fillId="0" borderId="31" xfId="0" applyFont="1" applyBorder="1" applyAlignment="1" applyProtection="1">
      <alignment horizontal="center" vertical="center"/>
    </xf>
    <xf numFmtId="0" fontId="7" fillId="0" borderId="31"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53" xfId="0" applyFont="1" applyBorder="1" applyAlignment="1" applyProtection="1">
      <alignment horizontal="center" vertical="center"/>
    </xf>
    <xf numFmtId="2" fontId="26" fillId="0" borderId="31" xfId="0" applyNumberFormat="1" applyFont="1" applyBorder="1" applyProtection="1"/>
    <xf numFmtId="0" fontId="2" fillId="0" borderId="55" xfId="0" applyFont="1" applyBorder="1" applyAlignment="1" applyProtection="1">
      <alignment horizontal="center" vertical="center"/>
    </xf>
    <xf numFmtId="4" fontId="20" fillId="0" borderId="31" xfId="0" applyNumberFormat="1" applyFont="1" applyBorder="1" applyAlignment="1" applyProtection="1">
      <alignment horizontal="center" vertical="center" wrapText="1"/>
    </xf>
    <xf numFmtId="4" fontId="20" fillId="0" borderId="0" xfId="0" applyNumberFormat="1" applyFont="1" applyAlignment="1" applyProtection="1">
      <alignment horizontal="right" wrapText="1" indent="1"/>
    </xf>
    <xf numFmtId="2" fontId="77" fillId="0" borderId="70" xfId="380" applyNumberFormat="1" applyFont="1" applyBorder="1" applyAlignment="1" applyProtection="1">
      <alignment horizontal="center" vertical="center" wrapText="1"/>
    </xf>
    <xf numFmtId="4" fontId="74" fillId="0" borderId="1" xfId="381" applyNumberFormat="1" applyFont="1" applyBorder="1" applyAlignment="1" applyProtection="1">
      <alignment horizontal="right" vertical="top"/>
    </xf>
    <xf numFmtId="2" fontId="74" fillId="0" borderId="84" xfId="380" applyNumberFormat="1" applyFont="1" applyBorder="1" applyAlignment="1" applyProtection="1">
      <alignment horizontal="center" vertical="top"/>
    </xf>
    <xf numFmtId="4" fontId="20" fillId="0" borderId="31" xfId="0" applyNumberFormat="1" applyFont="1" applyBorder="1" applyAlignment="1" applyProtection="1">
      <alignment horizontal="right" wrapText="1" indent="1"/>
    </xf>
    <xf numFmtId="4" fontId="74" fillId="0" borderId="70" xfId="380" applyNumberFormat="1" applyFont="1" applyBorder="1" applyAlignment="1" applyProtection="1">
      <alignment horizontal="center" vertical="top" wrapText="1"/>
    </xf>
    <xf numFmtId="0" fontId="0" fillId="0" borderId="0" xfId="0" applyAlignment="1">
      <alignment wrapText="1"/>
    </xf>
    <xf numFmtId="4" fontId="5" fillId="0" borderId="0" xfId="0" applyNumberFormat="1" applyFont="1" applyAlignment="1">
      <alignment vertical="center" wrapText="1"/>
    </xf>
    <xf numFmtId="4" fontId="13" fillId="0" borderId="0" xfId="0" applyNumberFormat="1" applyFont="1" applyAlignment="1">
      <alignment horizontal="right" vertical="center" wrapText="1"/>
    </xf>
    <xf numFmtId="0" fontId="14" fillId="0" borderId="0" xfId="0" applyFont="1" applyAlignment="1">
      <alignment horizontal="left" vertical="center" wrapText="1"/>
    </xf>
    <xf numFmtId="0" fontId="133" fillId="0" borderId="0" xfId="0" applyFont="1" applyAlignment="1">
      <alignment wrapText="1"/>
    </xf>
    <xf numFmtId="0" fontId="15" fillId="0" borderId="0" xfId="1" applyFont="1" applyAlignment="1">
      <alignment horizontal="left" vertical="center" wrapText="1"/>
    </xf>
    <xf numFmtId="0" fontId="0" fillId="0" borderId="0" xfId="0" applyAlignment="1">
      <alignment wrapText="1"/>
    </xf>
    <xf numFmtId="0" fontId="0" fillId="0" borderId="0" xfId="0" applyAlignment="1">
      <alignment horizontal="center" wrapText="1"/>
    </xf>
    <xf numFmtId="4" fontId="6" fillId="0" borderId="13" xfId="0" applyNumberFormat="1" applyFont="1" applyBorder="1" applyAlignment="1">
      <alignment horizontal="center" vertical="center" wrapText="1"/>
    </xf>
    <xf numFmtId="49" fontId="0" fillId="0" borderId="0" xfId="0" applyNumberFormat="1" applyAlignment="1">
      <alignment horizontal="center" wrapText="1"/>
    </xf>
    <xf numFmtId="0" fontId="7" fillId="0" borderId="1" xfId="0" applyFont="1" applyBorder="1" applyAlignment="1">
      <alignment horizontal="justify" vertical="top" wrapText="1"/>
    </xf>
    <xf numFmtId="0" fontId="7" fillId="0" borderId="0" xfId="0" applyFont="1" applyBorder="1" applyAlignment="1">
      <alignment horizontal="center"/>
    </xf>
    <xf numFmtId="165" fontId="2" fillId="0" borderId="3" xfId="0" applyNumberFormat="1" applyFont="1" applyBorder="1" applyAlignment="1">
      <alignment horizontal="right" wrapText="1"/>
    </xf>
    <xf numFmtId="49" fontId="0" fillId="0" borderId="0" xfId="0" applyNumberFormat="1" applyBorder="1" applyAlignment="1">
      <alignment horizontal="center" wrapText="1"/>
    </xf>
    <xf numFmtId="0" fontId="0" fillId="0" borderId="0" xfId="0" applyBorder="1" applyAlignment="1">
      <alignment wrapText="1"/>
    </xf>
    <xf numFmtId="0" fontId="0" fillId="0" borderId="0" xfId="0" applyBorder="1" applyAlignment="1">
      <alignment horizontal="center" wrapText="1"/>
    </xf>
    <xf numFmtId="4" fontId="0" fillId="0" borderId="0" xfId="0" applyNumberFormat="1" applyBorder="1" applyAlignment="1">
      <alignment horizontal="center" wrapText="1"/>
    </xf>
    <xf numFmtId="4" fontId="0" fillId="0" borderId="0" xfId="0" applyNumberFormat="1" applyBorder="1" applyAlignment="1">
      <alignment horizontal="center" vertical="center" wrapText="1"/>
    </xf>
    <xf numFmtId="4" fontId="0" fillId="0" borderId="0" xfId="0" applyNumberFormat="1" applyBorder="1" applyAlignment="1">
      <alignment horizontal="right" wrapText="1" indent="1"/>
    </xf>
    <xf numFmtId="2" fontId="26" fillId="0" borderId="45" xfId="0" applyNumberFormat="1" applyFont="1" applyBorder="1" applyProtection="1"/>
    <xf numFmtId="0" fontId="0" fillId="0" borderId="0" xfId="0" applyAlignment="1">
      <alignment wrapText="1"/>
    </xf>
    <xf numFmtId="49" fontId="0" fillId="0" borderId="0" xfId="0" applyNumberFormat="1" applyAlignment="1" applyProtection="1">
      <alignment horizontal="center" wrapText="1"/>
    </xf>
    <xf numFmtId="0" fontId="0" fillId="0" borderId="0" xfId="0" applyAlignment="1" applyProtection="1">
      <alignment wrapText="1"/>
    </xf>
    <xf numFmtId="0" fontId="0" fillId="0" borderId="0" xfId="0" applyAlignment="1" applyProtection="1">
      <alignment horizontal="center" wrapText="1"/>
    </xf>
    <xf numFmtId="4" fontId="0" fillId="0" borderId="0" xfId="0" applyNumberFormat="1" applyAlignment="1" applyProtection="1">
      <alignment horizontal="center" wrapText="1"/>
    </xf>
    <xf numFmtId="4" fontId="0" fillId="0" borderId="0" xfId="0" applyNumberFormat="1" applyAlignment="1" applyProtection="1">
      <alignment horizontal="center" vertical="center" wrapText="1"/>
    </xf>
    <xf numFmtId="4" fontId="0" fillId="0" borderId="0" xfId="0" applyNumberFormat="1" applyAlignment="1" applyProtection="1">
      <alignment horizontal="right" wrapText="1" indent="1"/>
    </xf>
    <xf numFmtId="49" fontId="0" fillId="0" borderId="5" xfId="0" applyNumberFormat="1" applyBorder="1" applyAlignment="1" applyProtection="1">
      <alignment horizontal="center" wrapText="1"/>
    </xf>
    <xf numFmtId="0" fontId="0" fillId="0" borderId="5" xfId="0" applyBorder="1" applyAlignment="1" applyProtection="1">
      <alignment wrapText="1"/>
    </xf>
    <xf numFmtId="0" fontId="0" fillId="0" borderId="5" xfId="0" applyBorder="1" applyAlignment="1" applyProtection="1">
      <alignment horizontal="center" wrapText="1"/>
    </xf>
    <xf numFmtId="4" fontId="0" fillId="0" borderId="5" xfId="0" applyNumberFormat="1" applyBorder="1" applyAlignment="1" applyProtection="1">
      <alignment horizontal="center" wrapText="1"/>
    </xf>
    <xf numFmtId="4" fontId="0" fillId="0" borderId="5" xfId="0" applyNumberFormat="1" applyBorder="1" applyAlignment="1" applyProtection="1">
      <alignment horizontal="center" vertical="center" wrapText="1"/>
    </xf>
    <xf numFmtId="4" fontId="0" fillId="0" borderId="5" xfId="0" applyNumberFormat="1" applyBorder="1" applyAlignment="1" applyProtection="1">
      <alignment horizontal="right" wrapText="1" indent="1"/>
    </xf>
    <xf numFmtId="49" fontId="10" fillId="0" borderId="0" xfId="0" applyNumberFormat="1" applyFont="1" applyAlignment="1" applyProtection="1">
      <alignment horizontal="center" wrapText="1"/>
    </xf>
    <xf numFmtId="49" fontId="3" fillId="0" borderId="0" xfId="0" applyNumberFormat="1" applyFont="1" applyAlignment="1" applyProtection="1">
      <alignment horizontal="center" wrapText="1"/>
    </xf>
    <xf numFmtId="0" fontId="3" fillId="0" borderId="2" xfId="0" applyFont="1" applyBorder="1" applyAlignment="1" applyProtection="1">
      <alignment wrapText="1"/>
    </xf>
    <xf numFmtId="0" fontId="4" fillId="0" borderId="2" xfId="0" applyFont="1" applyBorder="1" applyAlignment="1" applyProtection="1">
      <alignment wrapText="1"/>
    </xf>
    <xf numFmtId="4" fontId="4" fillId="0" borderId="2" xfId="0" applyNumberFormat="1" applyFont="1" applyBorder="1" applyAlignment="1" applyProtection="1">
      <alignment horizontal="center" wrapText="1"/>
    </xf>
    <xf numFmtId="0" fontId="4" fillId="0" borderId="2" xfId="0" applyFont="1" applyBorder="1" applyAlignment="1" applyProtection="1">
      <alignment horizontal="center" vertical="center" wrapText="1"/>
    </xf>
    <xf numFmtId="0" fontId="4" fillId="0" borderId="2" xfId="0" applyFont="1" applyBorder="1" applyAlignment="1" applyProtection="1">
      <alignment horizontal="right" wrapText="1"/>
    </xf>
    <xf numFmtId="49" fontId="3" fillId="0" borderId="4" xfId="0" applyNumberFormat="1" applyFont="1" applyBorder="1" applyAlignment="1" applyProtection="1">
      <alignment horizontal="center" vertical="center" wrapText="1"/>
    </xf>
    <xf numFmtId="0" fontId="3" fillId="0" borderId="1" xfId="0" applyFont="1" applyBorder="1" applyAlignment="1" applyProtection="1">
      <alignment horizontal="justify" vertical="top" wrapText="1"/>
    </xf>
    <xf numFmtId="0" fontId="3" fillId="0" borderId="1" xfId="0" applyFont="1" applyBorder="1" applyAlignment="1" applyProtection="1">
      <alignment horizontal="center" wrapText="1"/>
    </xf>
    <xf numFmtId="0" fontId="3" fillId="0" borderId="0" xfId="0" applyFont="1" applyAlignment="1" applyProtection="1">
      <alignment horizontal="center" wrapText="1"/>
    </xf>
    <xf numFmtId="0" fontId="0" fillId="0" borderId="8" xfId="0" applyBorder="1" applyAlignment="1" applyProtection="1">
      <alignment horizontal="center" vertical="center"/>
    </xf>
    <xf numFmtId="4" fontId="3" fillId="0" borderId="3" xfId="0" applyNumberFormat="1" applyFont="1" applyBorder="1" applyAlignment="1" applyProtection="1">
      <alignment horizontal="center" vertical="center" wrapText="1"/>
    </xf>
    <xf numFmtId="49" fontId="7" fillId="0" borderId="44" xfId="0" applyNumberFormat="1" applyFont="1" applyBorder="1" applyAlignment="1" applyProtection="1">
      <alignment horizontal="center" vertical="top"/>
    </xf>
    <xf numFmtId="165" fontId="2" fillId="0" borderId="46" xfId="0" applyNumberFormat="1" applyFont="1" applyBorder="1" applyAlignment="1" applyProtection="1">
      <alignment horizontal="right" wrapText="1"/>
    </xf>
    <xf numFmtId="49" fontId="7" fillId="0" borderId="42" xfId="0" applyNumberFormat="1" applyFont="1" applyBorder="1" applyAlignment="1" applyProtection="1">
      <alignment horizontal="center" vertical="top"/>
    </xf>
    <xf numFmtId="0" fontId="7" fillId="0" borderId="31" xfId="0" applyFont="1" applyBorder="1" applyAlignment="1" applyProtection="1">
      <alignment horizontal="justify" vertical="top" wrapText="1"/>
    </xf>
    <xf numFmtId="49" fontId="7" fillId="0" borderId="10" xfId="0" applyNumberFormat="1" applyFont="1" applyBorder="1" applyAlignment="1" applyProtection="1">
      <alignment horizontal="justify" vertical="top"/>
    </xf>
    <xf numFmtId="0" fontId="7" fillId="0" borderId="10" xfId="0" applyFont="1" applyBorder="1" applyAlignment="1" applyProtection="1">
      <alignment horizontal="center"/>
    </xf>
    <xf numFmtId="2" fontId="7" fillId="4" borderId="2" xfId="0" applyNumberFormat="1" applyFont="1" applyFill="1" applyBorder="1" applyAlignment="1" applyProtection="1">
      <alignment horizontal="center"/>
    </xf>
    <xf numFmtId="0" fontId="0" fillId="0" borderId="21" xfId="0" applyBorder="1" applyAlignment="1" applyProtection="1">
      <alignment horizontal="center" vertical="center"/>
    </xf>
    <xf numFmtId="165" fontId="3" fillId="0" borderId="16" xfId="0" applyNumberFormat="1" applyFont="1" applyBorder="1" applyAlignment="1" applyProtection="1">
      <alignment horizontal="center" vertical="center" wrapText="1"/>
    </xf>
    <xf numFmtId="165" fontId="24" fillId="0" borderId="19" xfId="0" applyNumberFormat="1" applyFont="1" applyBorder="1" applyAlignment="1" applyProtection="1">
      <alignment wrapText="1"/>
    </xf>
    <xf numFmtId="0" fontId="5" fillId="0" borderId="0" xfId="0" applyFont="1" applyAlignment="1" applyProtection="1">
      <alignment wrapText="1"/>
    </xf>
    <xf numFmtId="49" fontId="7" fillId="0" borderId="0" xfId="0" applyNumberFormat="1" applyFont="1" applyAlignment="1" applyProtection="1">
      <alignment horizontal="left" vertical="top"/>
    </xf>
    <xf numFmtId="49" fontId="7" fillId="0" borderId="0" xfId="0" applyNumberFormat="1" applyFont="1" applyAlignment="1" applyProtection="1">
      <alignment horizontal="center"/>
    </xf>
    <xf numFmtId="4" fontId="4" fillId="0" borderId="0" xfId="0" applyNumberFormat="1" applyFont="1" applyAlignment="1" applyProtection="1">
      <alignment horizontal="right" wrapText="1" indent="1"/>
    </xf>
    <xf numFmtId="49" fontId="7" fillId="0" borderId="0" xfId="0" applyNumberFormat="1" applyFont="1" applyAlignment="1" applyProtection="1">
      <alignment horizontal="left" vertical="top" wrapText="1"/>
    </xf>
    <xf numFmtId="49" fontId="3" fillId="0" borderId="0" xfId="0" applyNumberFormat="1" applyFont="1" applyAlignment="1" applyProtection="1">
      <alignment horizontal="left" vertical="top" wrapText="1"/>
    </xf>
    <xf numFmtId="0" fontId="3" fillId="0" borderId="0" xfId="0" applyFont="1" applyAlignment="1" applyProtection="1">
      <alignment vertical="top" wrapText="1"/>
    </xf>
    <xf numFmtId="49" fontId="7" fillId="0" borderId="0" xfId="0" applyNumberFormat="1" applyFont="1" applyAlignment="1" applyProtection="1">
      <alignment horizontal="center" wrapText="1"/>
    </xf>
    <xf numFmtId="49" fontId="7" fillId="0" borderId="0" xfId="0" applyNumberFormat="1" applyFont="1" applyAlignment="1" applyProtection="1">
      <alignment vertical="top" wrapText="1"/>
    </xf>
    <xf numFmtId="49" fontId="7" fillId="0" borderId="0" xfId="0" quotePrefix="1" applyNumberFormat="1" applyFont="1" applyAlignment="1" applyProtection="1">
      <alignment horizontal="left" vertical="top"/>
    </xf>
    <xf numFmtId="49" fontId="7" fillId="0" borderId="0" xfId="0" applyNumberFormat="1" applyFont="1" applyAlignment="1" applyProtection="1">
      <alignment vertical="top"/>
    </xf>
    <xf numFmtId="49" fontId="7" fillId="0" borderId="0" xfId="0" applyNumberFormat="1" applyFont="1" applyAlignment="1" applyProtection="1">
      <alignment horizontal="justify" vertical="top" wrapText="1"/>
    </xf>
    <xf numFmtId="0" fontId="7" fillId="0" borderId="0" xfId="0" applyFont="1" applyAlignment="1" applyProtection="1">
      <alignment vertical="top" wrapText="1"/>
    </xf>
    <xf numFmtId="49" fontId="0" fillId="0" borderId="0" xfId="0" applyNumberFormat="1" applyAlignment="1" applyProtection="1">
      <alignment horizontal="left" vertical="top"/>
    </xf>
    <xf numFmtId="49" fontId="0" fillId="0" borderId="0" xfId="0" applyNumberFormat="1" applyAlignment="1" applyProtection="1">
      <alignment horizontal="left" vertical="top" wrapText="1"/>
    </xf>
    <xf numFmtId="49" fontId="0" fillId="0" borderId="0" xfId="0" applyNumberFormat="1" applyAlignment="1" applyProtection="1">
      <alignment horizontal="center"/>
    </xf>
    <xf numFmtId="49" fontId="0" fillId="0" borderId="0" xfId="0" applyNumberFormat="1" applyAlignment="1" applyProtection="1">
      <alignment vertical="top"/>
    </xf>
    <xf numFmtId="49" fontId="0" fillId="0" borderId="0" xfId="0" applyNumberFormat="1" applyAlignment="1" applyProtection="1">
      <alignment vertical="top" wrapText="1"/>
    </xf>
    <xf numFmtId="49" fontId="0" fillId="0" borderId="0" xfId="0" applyNumberFormat="1" applyAlignment="1" applyProtection="1">
      <alignment horizontal="justify" vertical="top" wrapText="1"/>
    </xf>
    <xf numFmtId="49" fontId="2" fillId="0" borderId="0" xfId="0" applyNumberFormat="1" applyFont="1" applyAlignment="1" applyProtection="1">
      <alignment horizontal="left" vertical="top"/>
    </xf>
    <xf numFmtId="0" fontId="7" fillId="0" borderId="0" xfId="0" applyFont="1" applyAlignment="1" applyProtection="1">
      <alignment horizontal="center" wrapText="1"/>
    </xf>
    <xf numFmtId="49" fontId="2" fillId="0" borderId="0" xfId="0" applyNumberFormat="1" applyFont="1" applyAlignment="1" applyProtection="1">
      <alignment vertical="top" wrapText="1"/>
    </xf>
    <xf numFmtId="0" fontId="0" fillId="0" borderId="0" xfId="0" applyAlignment="1" applyProtection="1">
      <alignment horizontal="center"/>
    </xf>
    <xf numFmtId="49" fontId="0" fillId="0" borderId="0" xfId="0" quotePrefix="1" applyNumberFormat="1" applyAlignment="1" applyProtection="1">
      <alignment horizontal="left" vertical="top"/>
    </xf>
    <xf numFmtId="49" fontId="2" fillId="0" borderId="0" xfId="0" applyNumberFormat="1" applyFont="1" applyAlignment="1" applyProtection="1">
      <alignment horizontal="left" vertical="top" wrapText="1"/>
    </xf>
    <xf numFmtId="49" fontId="2" fillId="0" borderId="0" xfId="3" applyNumberFormat="1" applyFont="1" applyAlignment="1" applyProtection="1">
      <alignment vertical="top"/>
    </xf>
    <xf numFmtId="49" fontId="2" fillId="0" borderId="0" xfId="0" applyNumberFormat="1" applyFont="1" applyAlignment="1" applyProtection="1">
      <alignment vertical="top"/>
    </xf>
    <xf numFmtId="49" fontId="2" fillId="0" borderId="0" xfId="3" applyNumberFormat="1" applyFont="1" applyAlignment="1" applyProtection="1">
      <alignment vertical="top" wrapText="1"/>
    </xf>
    <xf numFmtId="0" fontId="8" fillId="0" borderId="0" xfId="0" applyFont="1" applyAlignment="1" applyProtection="1">
      <alignment horizontal="center"/>
    </xf>
    <xf numFmtId="0" fontId="8" fillId="0" borderId="0" xfId="0" applyFont="1" applyProtection="1"/>
    <xf numFmtId="49" fontId="4" fillId="0" borderId="0" xfId="0" applyNumberFormat="1" applyFont="1" applyAlignment="1" applyProtection="1">
      <alignment horizontal="right" wrapText="1" indent="2"/>
    </xf>
    <xf numFmtId="0" fontId="4" fillId="0" borderId="0" xfId="0" applyFont="1" applyAlignment="1" applyProtection="1">
      <alignment horizontal="right" wrapText="1" indent="2"/>
    </xf>
    <xf numFmtId="0" fontId="4" fillId="0" borderId="0" xfId="0" applyFont="1" applyAlignment="1" applyProtection="1">
      <alignment horizontal="right" wrapText="1"/>
    </xf>
    <xf numFmtId="0" fontId="4" fillId="0" borderId="0" xfId="0" applyFont="1" applyAlignment="1" applyProtection="1">
      <alignment horizontal="center" wrapText="1"/>
    </xf>
    <xf numFmtId="0" fontId="4" fillId="0" borderId="0" xfId="0" applyFont="1" applyAlignment="1" applyProtection="1">
      <alignment horizontal="center" vertical="center" wrapText="1"/>
    </xf>
    <xf numFmtId="4" fontId="11" fillId="0" borderId="0" xfId="0" applyNumberFormat="1" applyFont="1" applyAlignment="1" applyProtection="1">
      <alignment horizontal="right" wrapText="1" indent="1"/>
    </xf>
    <xf numFmtId="0" fontId="0" fillId="0" borderId="0" xfId="0" applyAlignment="1" applyProtection="1">
      <alignment vertical="top" wrapText="1"/>
    </xf>
    <xf numFmtId="49" fontId="0" fillId="0" borderId="4" xfId="0" applyNumberFormat="1" applyBorder="1" applyAlignment="1" applyProtection="1">
      <alignment horizontal="center" wrapText="1"/>
    </xf>
    <xf numFmtId="0" fontId="0" fillId="0" borderId="1" xfId="0" applyBorder="1" applyAlignment="1" applyProtection="1">
      <alignment wrapText="1"/>
    </xf>
    <xf numFmtId="0" fontId="0" fillId="0" borderId="1" xfId="0" applyBorder="1" applyAlignment="1" applyProtection="1">
      <alignment horizontal="center" wrapText="1"/>
    </xf>
    <xf numFmtId="4" fontId="0" fillId="0" borderId="1" xfId="0" applyNumberFormat="1" applyBorder="1" applyAlignment="1" applyProtection="1">
      <alignment horizontal="center" wrapText="1"/>
    </xf>
    <xf numFmtId="4" fontId="0" fillId="0" borderId="1" xfId="0" applyNumberFormat="1" applyBorder="1" applyAlignment="1" applyProtection="1">
      <alignment horizontal="center" vertical="center" wrapText="1"/>
    </xf>
    <xf numFmtId="4" fontId="0" fillId="0" borderId="3" xfId="0" applyNumberFormat="1" applyBorder="1" applyAlignment="1" applyProtection="1">
      <alignment horizontal="right" wrapText="1" indent="1"/>
    </xf>
    <xf numFmtId="3" fontId="0" fillId="0" borderId="0" xfId="0" applyNumberFormat="1" applyAlignment="1" applyProtection="1">
      <alignment horizontal="center" wrapText="1"/>
    </xf>
    <xf numFmtId="0" fontId="2" fillId="0" borderId="0" xfId="0" applyFont="1" applyAlignment="1" applyProtection="1">
      <alignment wrapText="1"/>
    </xf>
    <xf numFmtId="49" fontId="14" fillId="0" borderId="13" xfId="0" applyNumberFormat="1" applyFont="1" applyBorder="1" applyAlignment="1" applyProtection="1">
      <alignment horizontal="center" vertical="center" wrapText="1"/>
    </xf>
    <xf numFmtId="0" fontId="14" fillId="0" borderId="13" xfId="0" applyFont="1" applyBorder="1" applyAlignment="1" applyProtection="1">
      <alignment horizontal="center" vertical="center" wrapText="1"/>
    </xf>
    <xf numFmtId="4" fontId="6" fillId="0" borderId="13" xfId="0" applyNumberFormat="1"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7" fillId="0" borderId="0" xfId="1" applyAlignment="1" applyProtection="1">
      <alignment wrapText="1"/>
    </xf>
    <xf numFmtId="0" fontId="14" fillId="0" borderId="0" xfId="0" applyFont="1" applyAlignment="1" applyProtection="1">
      <alignment horizontal="center" vertical="center" wrapText="1"/>
    </xf>
    <xf numFmtId="49" fontId="14" fillId="0" borderId="0" xfId="0" applyNumberFormat="1" applyFont="1" applyAlignment="1" applyProtection="1">
      <alignment horizontal="center" vertical="center" wrapText="1"/>
    </xf>
    <xf numFmtId="0" fontId="19" fillId="0" borderId="0" xfId="0" applyFont="1" applyAlignment="1" applyProtection="1">
      <alignment horizontal="center" vertical="center" wrapText="1"/>
    </xf>
    <xf numFmtId="0" fontId="7" fillId="0" borderId="0" xfId="1" quotePrefix="1" applyAlignment="1">
      <alignment horizontal="left" vertical="center" wrapText="1"/>
    </xf>
    <xf numFmtId="0" fontId="16" fillId="2" borderId="0" xfId="1" applyFont="1" applyFill="1" applyAlignment="1">
      <alignment horizontal="center" vertical="center" wrapText="1"/>
    </xf>
    <xf numFmtId="0" fontId="130" fillId="0" borderId="0" xfId="0" applyFont="1" applyAlignment="1">
      <alignment horizontal="center" wrapText="1"/>
    </xf>
    <xf numFmtId="0" fontId="7" fillId="0" borderId="0" xfId="1" applyBorder="1" applyAlignment="1">
      <alignment wrapText="1"/>
    </xf>
    <xf numFmtId="0" fontId="107" fillId="0" borderId="0" xfId="1" applyFont="1" applyBorder="1" applyAlignment="1">
      <alignment horizontal="center" vertical="center" wrapText="1"/>
    </xf>
    <xf numFmtId="0" fontId="109" fillId="0" borderId="0" xfId="1" applyFont="1" applyBorder="1" applyAlignment="1">
      <alignment horizontal="center" vertical="center" wrapText="1"/>
    </xf>
    <xf numFmtId="0" fontId="0" fillId="0" borderId="31" xfId="0" applyBorder="1" applyProtection="1"/>
    <xf numFmtId="49" fontId="7" fillId="0" borderId="86" xfId="0" applyNumberFormat="1" applyFont="1" applyBorder="1" applyAlignment="1" applyProtection="1">
      <alignment horizontal="center" vertical="top"/>
    </xf>
    <xf numFmtId="0" fontId="8" fillId="0" borderId="88" xfId="1" applyFont="1" applyBorder="1" applyAlignment="1">
      <alignment horizontal="center" vertical="center" wrapText="1"/>
    </xf>
    <xf numFmtId="4" fontId="3" fillId="0" borderId="15" xfId="0" applyNumberFormat="1" applyFont="1" applyBorder="1" applyAlignment="1">
      <alignment horizontal="center" vertical="center" wrapText="1"/>
    </xf>
    <xf numFmtId="0" fontId="117" fillId="0" borderId="0" xfId="0" applyFont="1" applyAlignment="1">
      <alignment horizontal="center" wrapText="1"/>
    </xf>
    <xf numFmtId="0" fontId="131" fillId="0" borderId="0" xfId="0" applyFont="1" applyAlignment="1">
      <alignment horizontal="center" wrapText="1"/>
    </xf>
    <xf numFmtId="0" fontId="132" fillId="0" borderId="0" xfId="0" applyFont="1" applyAlignment="1">
      <alignment horizontal="center" wrapText="1"/>
    </xf>
    <xf numFmtId="0" fontId="101" fillId="0" borderId="0" xfId="0" applyFont="1" applyAlignment="1">
      <alignment horizontal="center" wrapText="1"/>
    </xf>
    <xf numFmtId="4" fontId="13" fillId="0" borderId="0" xfId="0" applyNumberFormat="1" applyFont="1" applyAlignment="1">
      <alignment horizontal="right" vertical="center" wrapText="1"/>
    </xf>
    <xf numFmtId="0" fontId="14" fillId="0" borderId="0" xfId="0" applyFont="1" applyAlignment="1">
      <alignment horizontal="left" vertical="center" wrapText="1"/>
    </xf>
    <xf numFmtId="0" fontId="133" fillId="0" borderId="0" xfId="0" applyFont="1" applyAlignment="1">
      <alignment wrapText="1"/>
    </xf>
    <xf numFmtId="0" fontId="101" fillId="0" borderId="0" xfId="0" applyFont="1" applyAlignment="1">
      <alignment horizontal="center" vertical="top" wrapText="1"/>
    </xf>
    <xf numFmtId="0" fontId="18" fillId="0" borderId="0" xfId="0" applyFont="1" applyAlignment="1">
      <alignment horizontal="center" wrapText="1"/>
    </xf>
    <xf numFmtId="0" fontId="15" fillId="0" borderId="0" xfId="1" applyFont="1" applyAlignment="1">
      <alignment horizontal="left" vertical="center" wrapText="1"/>
    </xf>
    <xf numFmtId="0" fontId="0" fillId="0" borderId="0" xfId="0" applyAlignment="1">
      <alignment wrapText="1"/>
    </xf>
    <xf numFmtId="0" fontId="0" fillId="0" borderId="0" xfId="0" applyAlignment="1">
      <alignment horizontal="left" wrapText="1"/>
    </xf>
    <xf numFmtId="49" fontId="7" fillId="0" borderId="0" xfId="0" applyNumberFormat="1" applyFont="1" applyAlignment="1">
      <alignment horizontal="left" wrapText="1"/>
    </xf>
    <xf numFmtId="49" fontId="7" fillId="0" borderId="0" xfId="0" applyNumberFormat="1" applyFont="1" applyAlignment="1">
      <alignment horizontal="left" vertical="center" wrapText="1"/>
    </xf>
    <xf numFmtId="165" fontId="10" fillId="0" borderId="0" xfId="0" applyNumberFormat="1" applyFont="1" applyAlignment="1">
      <alignment horizontal="right" vertical="center" wrapText="1"/>
    </xf>
    <xf numFmtId="0" fontId="19" fillId="0" borderId="0" xfId="0" applyFont="1" applyAlignment="1">
      <alignment horizontal="left" vertical="center" wrapText="1"/>
    </xf>
    <xf numFmtId="0" fontId="18" fillId="0" borderId="0" xfId="0" applyFont="1" applyAlignment="1">
      <alignment horizontal="center" vertical="center" wrapText="1"/>
    </xf>
    <xf numFmtId="0" fontId="19" fillId="0" borderId="0" xfId="1" applyFont="1" applyAlignment="1">
      <alignment horizontal="left" vertical="center" wrapText="1"/>
    </xf>
    <xf numFmtId="165" fontId="10" fillId="0" borderId="0" xfId="0" applyNumberFormat="1" applyFont="1" applyAlignment="1">
      <alignment wrapText="1"/>
    </xf>
    <xf numFmtId="0" fontId="0" fillId="0" borderId="0" xfId="0" applyAlignment="1">
      <alignment horizontal="center" wrapText="1"/>
    </xf>
    <xf numFmtId="0" fontId="27" fillId="0" borderId="0" xfId="0" applyFont="1" applyAlignment="1">
      <alignment horizontal="left" vertical="center" wrapText="1"/>
    </xf>
    <xf numFmtId="0" fontId="28" fillId="0" borderId="0" xfId="0" applyFont="1" applyAlignment="1">
      <alignment horizontal="left" vertical="center" wrapText="1"/>
    </xf>
    <xf numFmtId="0" fontId="7" fillId="0" borderId="0" xfId="0" applyFont="1" applyAlignment="1">
      <alignment wrapText="1"/>
    </xf>
    <xf numFmtId="4" fontId="8" fillId="0" borderId="0" xfId="0" applyNumberFormat="1" applyFont="1" applyAlignment="1">
      <alignment horizontal="center" vertical="center" wrapText="1"/>
    </xf>
    <xf numFmtId="165" fontId="10" fillId="0" borderId="0" xfId="0" applyNumberFormat="1" applyFont="1" applyAlignment="1">
      <alignment horizontal="right" wrapText="1"/>
    </xf>
    <xf numFmtId="165" fontId="14" fillId="0" borderId="0" xfId="0" applyNumberFormat="1" applyFont="1" applyAlignment="1">
      <alignment horizontal="right" vertical="center" wrapText="1"/>
    </xf>
    <xf numFmtId="0" fontId="7" fillId="0" borderId="0" xfId="1" quotePrefix="1" applyAlignment="1">
      <alignment horizontal="left" vertical="center" wrapText="1"/>
    </xf>
    <xf numFmtId="0" fontId="15" fillId="0" borderId="0" xfId="0" applyFont="1" applyAlignment="1">
      <alignment horizontal="left" vertical="center" wrapText="1"/>
    </xf>
    <xf numFmtId="0" fontId="7" fillId="0" borderId="0" xfId="1" applyAlignment="1">
      <alignment horizontal="left" vertical="center" wrapText="1"/>
    </xf>
    <xf numFmtId="0" fontId="14" fillId="0" borderId="18" xfId="0" applyFont="1" applyBorder="1" applyAlignment="1">
      <alignment horizontal="left" vertical="center" wrapText="1"/>
    </xf>
    <xf numFmtId="0" fontId="14" fillId="0" borderId="6" xfId="0" applyFont="1" applyBorder="1" applyAlignment="1">
      <alignment horizontal="left" vertical="center" wrapText="1"/>
    </xf>
    <xf numFmtId="0" fontId="14" fillId="0" borderId="19" xfId="0" applyFont="1" applyBorder="1" applyAlignment="1">
      <alignment horizontal="left" vertical="center" wrapText="1"/>
    </xf>
    <xf numFmtId="165" fontId="14" fillId="0" borderId="13" xfId="0" applyNumberFormat="1" applyFont="1" applyBorder="1" applyAlignment="1">
      <alignment vertical="center" wrapText="1"/>
    </xf>
    <xf numFmtId="4" fontId="6" fillId="0" borderId="13" xfId="0" applyNumberFormat="1" applyFont="1" applyBorder="1" applyAlignment="1">
      <alignment horizontal="center" vertical="center" wrapText="1"/>
    </xf>
    <xf numFmtId="0" fontId="10" fillId="0" borderId="13" xfId="1" applyFont="1" applyBorder="1" applyAlignment="1">
      <alignment horizontal="left" vertical="center" wrapText="1"/>
    </xf>
    <xf numFmtId="165" fontId="10" fillId="0" borderId="13" xfId="0" applyNumberFormat="1" applyFont="1" applyBorder="1" applyAlignment="1">
      <alignment wrapText="1"/>
    </xf>
    <xf numFmtId="0" fontId="10" fillId="0" borderId="18" xfId="1" applyFont="1" applyBorder="1" applyAlignment="1">
      <alignment horizontal="left" vertical="center" wrapText="1"/>
    </xf>
    <xf numFmtId="0" fontId="10" fillId="0" borderId="6" xfId="1" applyFont="1" applyBorder="1" applyAlignment="1">
      <alignment horizontal="left" vertical="center" wrapText="1"/>
    </xf>
    <xf numFmtId="0" fontId="10" fillId="0" borderId="19" xfId="1" applyFont="1" applyBorder="1" applyAlignment="1">
      <alignment horizontal="left" vertical="center" wrapText="1"/>
    </xf>
    <xf numFmtId="165" fontId="10" fillId="0" borderId="18" xfId="0" applyNumberFormat="1" applyFont="1" applyBorder="1" applyAlignment="1">
      <alignment wrapText="1"/>
    </xf>
    <xf numFmtId="165" fontId="10" fillId="0" borderId="6" xfId="0" applyNumberFormat="1" applyFont="1" applyBorder="1" applyAlignment="1">
      <alignment wrapText="1"/>
    </xf>
    <xf numFmtId="165" fontId="10" fillId="0" borderId="19" xfId="0" applyNumberFormat="1" applyFont="1" applyBorder="1" applyAlignment="1">
      <alignment wrapText="1"/>
    </xf>
    <xf numFmtId="0" fontId="10" fillId="0" borderId="13" xfId="0" applyFont="1" applyBorder="1" applyAlignment="1">
      <alignment horizontal="left" vertical="center" wrapText="1"/>
    </xf>
    <xf numFmtId="165" fontId="10" fillId="0" borderId="13" xfId="0" applyNumberFormat="1" applyFont="1" applyBorder="1" applyAlignment="1">
      <alignment vertical="center" wrapText="1"/>
    </xf>
    <xf numFmtId="0" fontId="16" fillId="2" borderId="0" xfId="0" applyFont="1" applyFill="1" applyAlignment="1">
      <alignment horizontal="center" vertical="center" wrapText="1"/>
    </xf>
    <xf numFmtId="0" fontId="18" fillId="0" borderId="2" xfId="0" applyFont="1" applyBorder="1" applyAlignment="1">
      <alignment horizontal="center" vertical="center" wrapText="1"/>
    </xf>
    <xf numFmtId="0" fontId="14" fillId="0" borderId="13" xfId="0" applyFont="1" applyBorder="1" applyAlignment="1">
      <alignment horizontal="left" vertical="center" wrapText="1"/>
    </xf>
    <xf numFmtId="165" fontId="14" fillId="0" borderId="18" xfId="0" applyNumberFormat="1" applyFont="1" applyBorder="1" applyAlignment="1">
      <alignment vertical="center" wrapText="1"/>
    </xf>
    <xf numFmtId="165" fontId="14" fillId="0" borderId="6" xfId="0" applyNumberFormat="1" applyFont="1" applyBorder="1" applyAlignment="1">
      <alignment vertical="center" wrapText="1"/>
    </xf>
    <xf numFmtId="165" fontId="14" fillId="0" borderId="19" xfId="0" applyNumberFormat="1" applyFont="1" applyBorder="1" applyAlignment="1">
      <alignment vertical="center" wrapText="1"/>
    </xf>
    <xf numFmtId="0" fontId="117" fillId="98" borderId="0" xfId="380" applyFont="1" applyFill="1" applyAlignment="1">
      <alignment horizontal="center" vertical="top" wrapText="1"/>
    </xf>
    <xf numFmtId="0" fontId="18" fillId="0" borderId="0" xfId="380" applyFont="1" applyAlignment="1">
      <alignment vertical="top" wrapText="1"/>
    </xf>
    <xf numFmtId="0" fontId="8" fillId="0" borderId="62" xfId="380" applyFont="1" applyBorder="1" applyAlignment="1">
      <alignment horizontal="left" vertical="top" wrapText="1"/>
    </xf>
    <xf numFmtId="4" fontId="8" fillId="0" borderId="62" xfId="380" applyNumberFormat="1" applyFont="1" applyBorder="1" applyAlignment="1">
      <alignment horizontal="right" vertical="top" wrapText="1"/>
    </xf>
    <xf numFmtId="4" fontId="8" fillId="0" borderId="62" xfId="381" applyNumberFormat="1" applyFont="1" applyBorder="1" applyAlignment="1">
      <alignment horizontal="right" vertical="top" wrapText="1"/>
    </xf>
    <xf numFmtId="0" fontId="19" fillId="0" borderId="62" xfId="381" applyFont="1" applyBorder="1" applyAlignment="1">
      <alignment horizontal="left" vertical="top" wrapText="1"/>
    </xf>
    <xf numFmtId="4" fontId="19" fillId="0" borderId="62" xfId="380" applyNumberFormat="1" applyFont="1" applyBorder="1" applyAlignment="1">
      <alignment horizontal="right" vertical="top" wrapText="1"/>
    </xf>
    <xf numFmtId="0" fontId="28" fillId="0" borderId="62" xfId="381" applyFont="1" applyBorder="1" applyAlignment="1">
      <alignment horizontal="left" vertical="top" wrapText="1"/>
    </xf>
    <xf numFmtId="0" fontId="104" fillId="0" borderId="0" xfId="380" applyFont="1" applyAlignment="1">
      <alignment horizontal="left" vertical="top" wrapText="1"/>
    </xf>
    <xf numFmtId="4" fontId="19" fillId="0" borderId="62" xfId="381" applyNumberFormat="1" applyFont="1" applyBorder="1" applyAlignment="1">
      <alignment horizontal="right" vertical="top" wrapText="1"/>
    </xf>
    <xf numFmtId="0" fontId="16" fillId="2" borderId="0" xfId="1" applyFont="1" applyFill="1" applyAlignment="1">
      <alignment horizontal="center" vertical="center" wrapText="1"/>
    </xf>
    <xf numFmtId="0" fontId="8" fillId="0" borderId="53" xfId="1" applyFont="1" applyBorder="1" applyAlignment="1">
      <alignment horizontal="left" vertical="center" wrapText="1"/>
    </xf>
    <xf numFmtId="0" fontId="8" fillId="0" borderId="31" xfId="1" applyFont="1" applyBorder="1" applyAlignment="1">
      <alignment horizontal="left" vertical="center" wrapText="1"/>
    </xf>
    <xf numFmtId="0" fontId="2" fillId="0" borderId="31" xfId="0" applyFont="1" applyBorder="1" applyAlignment="1">
      <alignment horizontal="left" vertical="center" wrapText="1"/>
    </xf>
    <xf numFmtId="0" fontId="18" fillId="0" borderId="0" xfId="1" applyFont="1" applyAlignment="1">
      <alignment horizontal="center" wrapText="1"/>
    </xf>
    <xf numFmtId="0" fontId="130" fillId="0" borderId="0" xfId="0" applyFont="1" applyAlignment="1">
      <alignment horizontal="center" wrapText="1"/>
    </xf>
    <xf numFmtId="0" fontId="108" fillId="0" borderId="48" xfId="1" applyFont="1" applyBorder="1" applyAlignment="1">
      <alignment horizontal="left" vertical="center" wrapText="1"/>
    </xf>
    <xf numFmtId="49" fontId="7" fillId="0" borderId="0" xfId="0" applyNumberFormat="1" applyFont="1" applyAlignment="1" applyProtection="1">
      <alignment horizontal="left" wrapText="1"/>
    </xf>
    <xf numFmtId="0" fontId="0" fillId="0" borderId="0" xfId="0" applyAlignment="1" applyProtection="1">
      <alignment horizontal="center" wrapText="1"/>
    </xf>
    <xf numFmtId="0" fontId="7" fillId="0" borderId="0" xfId="0" applyFont="1" applyAlignment="1" applyProtection="1">
      <alignment wrapText="1"/>
    </xf>
    <xf numFmtId="49" fontId="7" fillId="0" borderId="0" xfId="0" applyNumberFormat="1" applyFont="1" applyAlignment="1" applyProtection="1">
      <alignment horizontal="left" vertical="center" wrapText="1"/>
    </xf>
    <xf numFmtId="0" fontId="0" fillId="0" borderId="0" xfId="0" applyAlignment="1" applyProtection="1">
      <alignment horizontal="left" wrapText="1"/>
    </xf>
    <xf numFmtId="0" fontId="0" fillId="0" borderId="0" xfId="0" applyAlignment="1" applyProtection="1">
      <alignment wrapText="1"/>
    </xf>
    <xf numFmtId="0" fontId="27" fillId="0" borderId="0" xfId="0" applyFont="1" applyAlignment="1" applyProtection="1">
      <alignment horizontal="left" vertical="center" wrapText="1"/>
    </xf>
    <xf numFmtId="0" fontId="28" fillId="0" borderId="0" xfId="0" applyFont="1" applyAlignment="1" applyProtection="1">
      <alignment horizontal="left" vertical="center" wrapText="1"/>
    </xf>
    <xf numFmtId="0" fontId="16" fillId="2" borderId="0" xfId="0" applyFont="1" applyFill="1" applyAlignment="1" applyProtection="1">
      <alignment horizontal="center" vertical="center" wrapText="1"/>
    </xf>
    <xf numFmtId="0" fontId="14" fillId="0" borderId="18" xfId="0" applyFont="1" applyBorder="1" applyAlignment="1" applyProtection="1">
      <alignment horizontal="left" vertical="center" wrapText="1"/>
    </xf>
    <xf numFmtId="0" fontId="14" fillId="0" borderId="6" xfId="0" applyFont="1" applyBorder="1" applyAlignment="1" applyProtection="1">
      <alignment horizontal="left" vertical="center" wrapText="1"/>
    </xf>
    <xf numFmtId="0" fontId="14" fillId="0" borderId="19" xfId="0" applyFont="1" applyBorder="1" applyAlignment="1" applyProtection="1">
      <alignment horizontal="left" vertical="center" wrapText="1"/>
    </xf>
    <xf numFmtId="165" fontId="14" fillId="0" borderId="13" xfId="0" applyNumberFormat="1" applyFont="1" applyBorder="1" applyAlignment="1" applyProtection="1">
      <alignment vertical="center" wrapText="1"/>
    </xf>
    <xf numFmtId="0" fontId="18" fillId="0" borderId="2" xfId="0" applyFont="1" applyBorder="1" applyAlignment="1" applyProtection="1">
      <alignment horizontal="center" vertical="center" wrapText="1"/>
    </xf>
    <xf numFmtId="0" fontId="10" fillId="0" borderId="13" xfId="1" applyFont="1" applyBorder="1" applyAlignment="1" applyProtection="1">
      <alignment horizontal="left" vertical="center" wrapText="1"/>
    </xf>
    <xf numFmtId="165" fontId="10" fillId="0" borderId="13" xfId="0" applyNumberFormat="1" applyFont="1" applyBorder="1" applyAlignment="1" applyProtection="1">
      <alignment wrapText="1"/>
    </xf>
    <xf numFmtId="165" fontId="14" fillId="0" borderId="18" xfId="0" applyNumberFormat="1" applyFont="1" applyBorder="1" applyAlignment="1" applyProtection="1">
      <alignment vertical="center" wrapText="1"/>
    </xf>
    <xf numFmtId="0" fontId="0" fillId="0" borderId="6" xfId="0" applyBorder="1" applyAlignment="1" applyProtection="1">
      <alignment vertical="center" wrapText="1"/>
    </xf>
    <xf numFmtId="0" fontId="0" fillId="0" borderId="19" xfId="0" applyBorder="1" applyAlignment="1" applyProtection="1">
      <alignment vertical="center" wrapText="1"/>
    </xf>
    <xf numFmtId="0" fontId="18" fillId="0" borderId="0" xfId="0" applyFont="1" applyAlignment="1" applyProtection="1">
      <alignment horizontal="center" wrapText="1"/>
    </xf>
    <xf numFmtId="165" fontId="14" fillId="0" borderId="0" xfId="0" applyNumberFormat="1" applyFont="1" applyAlignment="1" applyProtection="1">
      <alignment horizontal="right" vertical="center" wrapText="1"/>
    </xf>
    <xf numFmtId="0" fontId="14" fillId="0" borderId="0" xfId="0" applyFont="1" applyAlignment="1" applyProtection="1">
      <alignment horizontal="left" vertical="center" wrapText="1"/>
    </xf>
    <xf numFmtId="0" fontId="15" fillId="0" borderId="0" xfId="0" applyFont="1" applyAlignment="1" applyProtection="1">
      <alignment horizontal="left" vertical="center" wrapText="1"/>
    </xf>
    <xf numFmtId="0" fontId="7" fillId="0" borderId="0" xfId="1" quotePrefix="1" applyAlignment="1" applyProtection="1">
      <alignment horizontal="left" vertical="center" wrapText="1"/>
    </xf>
    <xf numFmtId="0" fontId="18" fillId="0" borderId="0" xfId="0" applyFont="1" applyAlignment="1" applyProtection="1">
      <alignment horizontal="center" vertical="center" wrapText="1"/>
    </xf>
    <xf numFmtId="4" fontId="8" fillId="0" borderId="0" xfId="0" applyNumberFormat="1" applyFont="1" applyAlignment="1" applyProtection="1">
      <alignment horizontal="center" vertical="center" wrapText="1"/>
    </xf>
    <xf numFmtId="0" fontId="19" fillId="0" borderId="0" xfId="1" applyFont="1" applyAlignment="1" applyProtection="1">
      <alignment horizontal="left" vertical="center" wrapText="1"/>
    </xf>
    <xf numFmtId="165" fontId="10" fillId="0" borderId="0" xfId="0" applyNumberFormat="1" applyFont="1" applyAlignment="1" applyProtection="1">
      <alignment wrapText="1"/>
    </xf>
    <xf numFmtId="0" fontId="19" fillId="0" borderId="0" xfId="0" applyFont="1" applyAlignment="1" applyProtection="1">
      <alignment horizontal="left" vertical="center" wrapText="1"/>
    </xf>
    <xf numFmtId="165" fontId="10" fillId="0" borderId="0" xfId="0" applyNumberFormat="1" applyFont="1" applyAlignment="1" applyProtection="1">
      <alignment horizontal="right" vertical="center" wrapText="1"/>
    </xf>
    <xf numFmtId="165" fontId="10" fillId="0" borderId="0" xfId="0" applyNumberFormat="1" applyFont="1" applyAlignment="1" applyProtection="1">
      <alignment horizontal="right" wrapText="1"/>
    </xf>
    <xf numFmtId="0" fontId="14" fillId="0" borderId="13" xfId="0" applyFont="1" applyBorder="1" applyAlignment="1" applyProtection="1">
      <alignment horizontal="left" vertical="center" wrapText="1"/>
    </xf>
    <xf numFmtId="165" fontId="14" fillId="0" borderId="6" xfId="0" applyNumberFormat="1" applyFont="1" applyBorder="1" applyAlignment="1" applyProtection="1">
      <alignment vertical="center" wrapText="1"/>
    </xf>
    <xf numFmtId="165" fontId="14" fillId="0" borderId="19" xfId="0" applyNumberFormat="1" applyFont="1" applyBorder="1" applyAlignment="1" applyProtection="1">
      <alignment vertical="center" wrapText="1"/>
    </xf>
    <xf numFmtId="0" fontId="0" fillId="0" borderId="6" xfId="0" applyBorder="1" applyAlignment="1" applyProtection="1">
      <alignment horizontal="left" vertical="center" wrapText="1"/>
    </xf>
    <xf numFmtId="0" fontId="0" fillId="0" borderId="19" xfId="0" applyBorder="1" applyAlignment="1" applyProtection="1">
      <alignment horizontal="left" vertical="center" wrapText="1"/>
    </xf>
    <xf numFmtId="0" fontId="7" fillId="0" borderId="0" xfId="1" applyAlignment="1" applyProtection="1">
      <alignment horizontal="left" vertical="center" wrapText="1"/>
    </xf>
    <xf numFmtId="0" fontId="77" fillId="0" borderId="0" xfId="380" applyFont="1" applyAlignment="1">
      <alignment vertical="top" wrapText="1"/>
    </xf>
    <xf numFmtId="49" fontId="77" fillId="0" borderId="65" xfId="380" applyNumberFormat="1" applyFont="1" applyBorder="1" applyAlignment="1">
      <alignment horizontal="center" vertical="center" wrapText="1"/>
    </xf>
    <xf numFmtId="0" fontId="77" fillId="0" borderId="66" xfId="380" applyFont="1" applyBorder="1" applyAlignment="1">
      <alignment horizontal="center" vertical="center" wrapText="1"/>
    </xf>
    <xf numFmtId="2" fontId="77" fillId="0" borderId="66" xfId="380" applyNumberFormat="1" applyFont="1" applyBorder="1" applyAlignment="1">
      <alignment horizontal="center" vertical="center" wrapText="1"/>
    </xf>
    <xf numFmtId="4" fontId="77" fillId="0" borderId="67" xfId="380" applyNumberFormat="1" applyFont="1" applyBorder="1" applyAlignment="1">
      <alignment horizontal="center" vertical="center" wrapText="1"/>
    </xf>
    <xf numFmtId="49" fontId="77" fillId="0" borderId="0" xfId="380" applyNumberFormat="1" applyFont="1" applyAlignment="1">
      <alignment horizontal="right" vertical="top" wrapText="1" indent="2"/>
    </xf>
    <xf numFmtId="0" fontId="77" fillId="0" borderId="0" xfId="380" applyFont="1" applyAlignment="1">
      <alignment horizontal="right" vertical="top" wrapText="1" indent="2"/>
    </xf>
    <xf numFmtId="49" fontId="74" fillId="0" borderId="0" xfId="380" applyNumberFormat="1" applyFont="1" applyAlignment="1">
      <alignment horizontal="center" vertical="top" wrapText="1"/>
    </xf>
    <xf numFmtId="4" fontId="77" fillId="0" borderId="66" xfId="380" applyNumberFormat="1" applyFont="1" applyBorder="1" applyAlignment="1">
      <alignment horizontal="center" vertical="center" wrapText="1"/>
    </xf>
    <xf numFmtId="0" fontId="77" fillId="0" borderId="73" xfId="380" applyFont="1" applyBorder="1" applyAlignment="1">
      <alignment horizontal="center" vertical="center" wrapText="1"/>
    </xf>
    <xf numFmtId="0" fontId="77" fillId="0" borderId="81" xfId="380" applyFont="1" applyBorder="1" applyAlignment="1">
      <alignment horizontal="center" vertical="center" wrapText="1"/>
    </xf>
    <xf numFmtId="0" fontId="77" fillId="0" borderId="75" xfId="380" applyFont="1" applyBorder="1" applyAlignment="1">
      <alignment horizontal="center" vertical="center" wrapText="1"/>
    </xf>
    <xf numFmtId="4" fontId="77" fillId="0" borderId="0" xfId="380" applyNumberFormat="1" applyFont="1" applyAlignment="1">
      <alignment horizontal="right" vertical="top" wrapText="1" indent="2"/>
    </xf>
    <xf numFmtId="4" fontId="77" fillId="0" borderId="0" xfId="380" applyNumberFormat="1" applyFont="1" applyAlignment="1">
      <alignment vertical="top" wrapText="1"/>
    </xf>
    <xf numFmtId="4" fontId="77" fillId="0" borderId="65" xfId="380" applyNumberFormat="1" applyFont="1" applyBorder="1" applyAlignment="1">
      <alignment horizontal="center" vertical="center" wrapText="1"/>
    </xf>
    <xf numFmtId="4" fontId="74" fillId="0" borderId="0" xfId="380" applyNumberFormat="1" applyFont="1" applyAlignment="1">
      <alignment horizontal="center" vertical="top" wrapText="1"/>
    </xf>
    <xf numFmtId="49" fontId="77" fillId="0" borderId="65" xfId="380" applyNumberFormat="1" applyFont="1" applyBorder="1" applyAlignment="1">
      <alignment horizontal="center" vertical="top" wrapText="1"/>
    </xf>
    <xf numFmtId="0" fontId="77" fillId="0" borderId="66" xfId="380" applyFont="1" applyBorder="1" applyAlignment="1">
      <alignment horizontal="center" vertical="top" wrapText="1"/>
    </xf>
    <xf numFmtId="2" fontId="77" fillId="0" borderId="66" xfId="380" applyNumberFormat="1" applyFont="1" applyBorder="1" applyAlignment="1">
      <alignment horizontal="center" vertical="top" wrapText="1"/>
    </xf>
    <xf numFmtId="4" fontId="77" fillId="0" borderId="67" xfId="380" applyNumberFormat="1" applyFont="1" applyBorder="1" applyAlignment="1">
      <alignment horizontal="center" vertical="top" wrapText="1"/>
    </xf>
    <xf numFmtId="4" fontId="110" fillId="0" borderId="15" xfId="0" applyNumberFormat="1" applyFont="1" applyBorder="1" applyAlignment="1">
      <alignment horizontal="center" vertical="center" wrapText="1"/>
    </xf>
    <xf numFmtId="4" fontId="110" fillId="0" borderId="3" xfId="0" applyNumberFormat="1" applyFont="1" applyBorder="1" applyAlignment="1">
      <alignment horizontal="center" vertical="center" wrapText="1"/>
    </xf>
    <xf numFmtId="49" fontId="3" fillId="0" borderId="18"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0" fontId="110" fillId="0" borderId="11" xfId="0" applyFont="1" applyBorder="1" applyAlignment="1">
      <alignment horizontal="center" vertical="center" wrapText="1"/>
    </xf>
    <xf numFmtId="0" fontId="110" fillId="0" borderId="10" xfId="0" applyFont="1" applyBorder="1" applyAlignment="1">
      <alignment horizontal="center" vertical="center" wrapText="1"/>
    </xf>
    <xf numFmtId="0" fontId="110" fillId="0" borderId="1" xfId="0" applyFont="1" applyBorder="1" applyAlignment="1">
      <alignment horizontal="center" vertical="center" wrapText="1"/>
    </xf>
    <xf numFmtId="4" fontId="110" fillId="0" borderId="11" xfId="0" applyNumberFormat="1" applyFont="1" applyBorder="1" applyAlignment="1">
      <alignment horizontal="center" vertical="center" wrapText="1"/>
    </xf>
    <xf numFmtId="4" fontId="110" fillId="0" borderId="1" xfId="0" applyNumberFormat="1" applyFont="1" applyBorder="1" applyAlignment="1">
      <alignment horizontal="center" vertical="center" wrapText="1"/>
    </xf>
    <xf numFmtId="4" fontId="110" fillId="0" borderId="16" xfId="0" applyNumberFormat="1" applyFont="1" applyBorder="1" applyAlignment="1">
      <alignment horizontal="center" vertical="center" wrapText="1"/>
    </xf>
    <xf numFmtId="49" fontId="3" fillId="0" borderId="18" xfId="0" applyNumberFormat="1" applyFont="1" applyBorder="1" applyAlignment="1">
      <alignment horizontal="right" vertical="center" wrapText="1" indent="2"/>
    </xf>
    <xf numFmtId="49" fontId="3" fillId="0" borderId="6" xfId="0" applyNumberFormat="1" applyFont="1" applyBorder="1" applyAlignment="1">
      <alignment horizontal="right" vertical="center" wrapText="1" indent="2"/>
    </xf>
    <xf numFmtId="49" fontId="3" fillId="0" borderId="19" xfId="0" applyNumberFormat="1" applyFont="1" applyBorder="1" applyAlignment="1">
      <alignment horizontal="right" vertical="center" wrapText="1" indent="2"/>
    </xf>
    <xf numFmtId="4" fontId="110" fillId="0" borderId="10" xfId="0" applyNumberFormat="1" applyFont="1" applyBorder="1" applyAlignment="1">
      <alignment horizontal="center" vertical="center" wrapText="1"/>
    </xf>
    <xf numFmtId="0" fontId="10" fillId="0" borderId="0" xfId="0" applyFont="1" applyAlignment="1">
      <alignment wrapText="1"/>
    </xf>
    <xf numFmtId="49" fontId="3" fillId="0" borderId="12"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4" fontId="3" fillId="0" borderId="11" xfId="0" applyNumberFormat="1" applyFont="1" applyBorder="1" applyAlignment="1">
      <alignment horizontal="center" vertical="center" wrapText="1"/>
    </xf>
    <xf numFmtId="0" fontId="0" fillId="0" borderId="10" xfId="0" applyBorder="1" applyAlignment="1">
      <alignment horizontal="center" vertical="center"/>
    </xf>
    <xf numFmtId="4" fontId="3" fillId="0" borderId="15" xfId="0" applyNumberFormat="1" applyFont="1" applyBorder="1" applyAlignment="1">
      <alignment horizontal="center" vertical="center" wrapText="1"/>
    </xf>
    <xf numFmtId="4" fontId="3" fillId="0" borderId="16" xfId="0" applyNumberFormat="1" applyFont="1" applyBorder="1" applyAlignment="1">
      <alignment horizontal="center" vertical="center" wrapText="1"/>
    </xf>
    <xf numFmtId="0" fontId="3" fillId="0" borderId="18" xfId="0" applyFont="1" applyBorder="1" applyAlignment="1">
      <alignment horizontal="right" vertical="top" wrapText="1"/>
    </xf>
    <xf numFmtId="0" fontId="3" fillId="0" borderId="6" xfId="0" applyFont="1" applyBorder="1" applyAlignment="1">
      <alignment horizontal="right" vertical="top" wrapText="1"/>
    </xf>
    <xf numFmtId="0" fontId="3" fillId="0" borderId="9" xfId="0" applyFont="1" applyBorder="1" applyAlignment="1">
      <alignment horizontal="right" vertical="top" wrapText="1"/>
    </xf>
    <xf numFmtId="49" fontId="4" fillId="2" borderId="0" xfId="0" applyNumberFormat="1" applyFont="1" applyFill="1" applyAlignment="1">
      <alignment horizontal="right" vertical="top" wrapText="1" indent="2"/>
    </xf>
    <xf numFmtId="0" fontId="4" fillId="0" borderId="0" xfId="0" applyFont="1" applyAlignment="1">
      <alignment horizontal="right" wrapText="1" indent="2"/>
    </xf>
    <xf numFmtId="0" fontId="11" fillId="0" borderId="0" xfId="0" applyFont="1" applyAlignment="1">
      <alignment horizontal="right" wrapText="1" indent="2"/>
    </xf>
    <xf numFmtId="49" fontId="0" fillId="0" borderId="0" xfId="0" applyNumberFormat="1" applyAlignment="1">
      <alignment horizontal="center" wrapText="1"/>
    </xf>
    <xf numFmtId="0" fontId="3" fillId="0" borderId="23" xfId="0" applyFont="1" applyBorder="1" applyAlignment="1">
      <alignment horizontal="right" vertical="top" wrapText="1"/>
    </xf>
    <xf numFmtId="0" fontId="3" fillId="0" borderId="2" xfId="0" applyFont="1" applyBorder="1" applyAlignment="1">
      <alignment horizontal="right" vertical="top" wrapText="1"/>
    </xf>
    <xf numFmtId="0" fontId="3" fillId="0" borderId="22" xfId="0" applyFont="1" applyBorder="1" applyAlignment="1">
      <alignment horizontal="right" vertical="top" wrapText="1"/>
    </xf>
    <xf numFmtId="0" fontId="7" fillId="0" borderId="10" xfId="0" applyFont="1" applyBorder="1" applyAlignment="1">
      <alignment horizontal="center" vertical="center"/>
    </xf>
    <xf numFmtId="49" fontId="4" fillId="0" borderId="0" xfId="0" applyNumberFormat="1" applyFont="1" applyAlignment="1">
      <alignment horizontal="right" vertical="top" wrapText="1" indent="2"/>
    </xf>
    <xf numFmtId="49" fontId="7" fillId="0" borderId="0" xfId="0" applyNumberFormat="1" applyFont="1" applyAlignment="1">
      <alignment horizontal="center" wrapText="1"/>
    </xf>
    <xf numFmtId="49" fontId="24" fillId="0" borderId="12" xfId="0" applyNumberFormat="1" applyFont="1" applyBorder="1" applyAlignment="1">
      <alignment horizontal="center" vertical="center" wrapText="1"/>
    </xf>
    <xf numFmtId="49" fontId="24" fillId="0" borderId="7" xfId="0" applyNumberFormat="1" applyFont="1" applyBorder="1" applyAlignment="1">
      <alignment horizontal="center" vertical="center" wrapText="1"/>
    </xf>
    <xf numFmtId="0" fontId="24" fillId="0" borderId="11" xfId="0" applyFont="1" applyBorder="1" applyAlignment="1">
      <alignment horizontal="center" vertical="center" wrapText="1"/>
    </xf>
    <xf numFmtId="0" fontId="24" fillId="0" borderId="10" xfId="0"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4" fontId="3" fillId="0" borderId="3" xfId="0" applyNumberFormat="1" applyFont="1" applyBorder="1" applyAlignment="1">
      <alignment horizontal="center" vertical="center" wrapText="1"/>
    </xf>
    <xf numFmtId="49" fontId="0" fillId="0" borderId="0" xfId="0" applyNumberFormat="1" applyAlignment="1" applyProtection="1">
      <alignment horizontal="center" wrapText="1"/>
    </xf>
    <xf numFmtId="49" fontId="4" fillId="2" borderId="0" xfId="0" applyNumberFormat="1" applyFont="1" applyFill="1" applyAlignment="1" applyProtection="1">
      <alignment horizontal="right" vertical="top" wrapText="1" indent="2"/>
    </xf>
    <xf numFmtId="0" fontId="3" fillId="0" borderId="18" xfId="0" applyFont="1" applyBorder="1" applyAlignment="1" applyProtection="1">
      <alignment horizontal="right" vertical="top" wrapText="1"/>
    </xf>
    <xf numFmtId="0" fontId="3" fillId="0" borderId="6" xfId="0" applyFont="1" applyBorder="1" applyAlignment="1" applyProtection="1">
      <alignment horizontal="right" vertical="top" wrapText="1"/>
    </xf>
    <xf numFmtId="0" fontId="3" fillId="0" borderId="9" xfId="0" applyFont="1" applyBorder="1" applyAlignment="1" applyProtection="1">
      <alignment horizontal="right" vertical="top" wrapText="1"/>
    </xf>
    <xf numFmtId="0" fontId="4" fillId="0" borderId="0" xfId="0" applyFont="1" applyAlignment="1" applyProtection="1">
      <alignment horizontal="right" wrapText="1" indent="2"/>
    </xf>
    <xf numFmtId="0" fontId="11" fillId="0" borderId="0" xfId="0" applyFont="1" applyAlignment="1" applyProtection="1">
      <alignment horizontal="right" wrapText="1" indent="2"/>
    </xf>
    <xf numFmtId="0" fontId="10" fillId="0" borderId="0" xfId="0" applyFont="1" applyAlignment="1" applyProtection="1">
      <alignment wrapText="1"/>
    </xf>
    <xf numFmtId="49" fontId="3" fillId="0" borderId="12" xfId="0" applyNumberFormat="1" applyFont="1" applyBorder="1" applyAlignment="1" applyProtection="1">
      <alignment horizontal="center" vertical="center" wrapText="1"/>
    </xf>
    <xf numFmtId="49" fontId="3" fillId="0" borderId="7" xfId="0" applyNumberFormat="1"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4" fontId="3" fillId="0" borderId="11" xfId="0" applyNumberFormat="1" applyFont="1" applyBorder="1" applyAlignment="1" applyProtection="1">
      <alignment horizontal="center" vertical="center" wrapText="1"/>
    </xf>
    <xf numFmtId="0" fontId="0" fillId="0" borderId="10" xfId="0" applyBorder="1" applyAlignment="1" applyProtection="1">
      <alignment horizontal="center" vertical="center"/>
    </xf>
    <xf numFmtId="4" fontId="3" fillId="0" borderId="15" xfId="0" applyNumberFormat="1" applyFont="1" applyBorder="1" applyAlignment="1" applyProtection="1">
      <alignment horizontal="center" vertical="center" wrapText="1"/>
    </xf>
    <xf numFmtId="4" fontId="3" fillId="0" borderId="16" xfId="0" applyNumberFormat="1" applyFont="1" applyBorder="1" applyAlignment="1" applyProtection="1">
      <alignment horizontal="center" vertical="center" wrapText="1"/>
    </xf>
    <xf numFmtId="0" fontId="2" fillId="0" borderId="31" xfId="4" applyNumberFormat="1" applyFont="1" applyBorder="1" applyAlignment="1">
      <alignment horizontal="center" wrapText="1"/>
    </xf>
    <xf numFmtId="0" fontId="2" fillId="0" borderId="31" xfId="4" applyNumberFormat="1" applyFont="1" applyBorder="1" applyAlignment="1">
      <alignment horizontal="center" vertical="top" wrapText="1"/>
    </xf>
    <xf numFmtId="0" fontId="8" fillId="0" borderId="89" xfId="380" applyFont="1" applyBorder="1" applyAlignment="1">
      <alignment horizontal="left" vertical="top" wrapText="1"/>
    </xf>
    <xf numFmtId="0" fontId="8" fillId="0" borderId="74" xfId="380" applyFont="1" applyBorder="1" applyAlignment="1">
      <alignment horizontal="left" vertical="top" wrapText="1"/>
    </xf>
    <xf numFmtId="0" fontId="8" fillId="0" borderId="90" xfId="380" applyFont="1" applyBorder="1" applyAlignment="1">
      <alignment horizontal="left" vertical="top" wrapText="1"/>
    </xf>
    <xf numFmtId="2" fontId="26" fillId="0" borderId="8" xfId="0" applyNumberFormat="1" applyFont="1" applyBorder="1" applyProtection="1"/>
    <xf numFmtId="4" fontId="2" fillId="0" borderId="46" xfId="0" applyNumberFormat="1" applyFont="1" applyBorder="1" applyAlignment="1">
      <alignment horizontal="center" vertical="center" wrapText="1"/>
    </xf>
    <xf numFmtId="4" fontId="7" fillId="0" borderId="46" xfId="0" applyNumberFormat="1" applyFont="1" applyBorder="1" applyAlignment="1">
      <alignment horizontal="center" vertical="center" wrapText="1"/>
    </xf>
    <xf numFmtId="49" fontId="0" fillId="0" borderId="0" xfId="0" applyNumberFormat="1" applyFill="1" applyAlignment="1">
      <alignment horizontal="center" wrapText="1"/>
    </xf>
    <xf numFmtId="0" fontId="0" fillId="0" borderId="0" xfId="0" applyFill="1" applyAlignment="1">
      <alignment wrapText="1"/>
    </xf>
    <xf numFmtId="0" fontId="0" fillId="0" borderId="0" xfId="0" applyFill="1" applyAlignment="1">
      <alignment horizontal="center" wrapText="1"/>
    </xf>
    <xf numFmtId="4" fontId="0" fillId="0" borderId="0" xfId="0" applyNumberFormat="1" applyFill="1" applyAlignment="1">
      <alignment horizontal="center" wrapText="1"/>
    </xf>
    <xf numFmtId="4" fontId="0" fillId="0" borderId="0" xfId="0" applyNumberFormat="1" applyFill="1" applyAlignment="1">
      <alignment horizontal="center" vertical="center" wrapText="1"/>
    </xf>
    <xf numFmtId="4" fontId="0" fillId="0" borderId="0" xfId="0" applyNumberFormat="1" applyFill="1" applyAlignment="1">
      <alignment horizontal="right" wrapText="1" indent="1"/>
    </xf>
    <xf numFmtId="49" fontId="0" fillId="0" borderId="5" xfId="0" applyNumberFormat="1" applyFill="1" applyBorder="1" applyAlignment="1">
      <alignment horizontal="center" wrapText="1"/>
    </xf>
    <xf numFmtId="0" fontId="0" fillId="0" borderId="5" xfId="0" applyFill="1" applyBorder="1" applyAlignment="1">
      <alignment wrapText="1"/>
    </xf>
    <xf numFmtId="0" fontId="0" fillId="0" borderId="5" xfId="0" applyFill="1" applyBorder="1" applyAlignment="1">
      <alignment horizontal="center" wrapText="1"/>
    </xf>
    <xf numFmtId="4" fontId="0" fillId="0" borderId="5" xfId="0" applyNumberFormat="1" applyFill="1" applyBorder="1" applyAlignment="1">
      <alignment horizontal="center" wrapText="1"/>
    </xf>
    <xf numFmtId="4" fontId="0" fillId="0" borderId="5" xfId="0" applyNumberFormat="1" applyFill="1" applyBorder="1" applyAlignment="1">
      <alignment horizontal="center" vertical="center" wrapText="1"/>
    </xf>
    <xf numFmtId="4" fontId="0" fillId="0" borderId="5" xfId="0" applyNumberFormat="1" applyFill="1" applyBorder="1" applyAlignment="1">
      <alignment horizontal="right" wrapText="1" indent="1"/>
    </xf>
    <xf numFmtId="49" fontId="10" fillId="0" borderId="0" xfId="0" applyNumberFormat="1" applyFont="1" applyFill="1" applyAlignment="1">
      <alignment horizontal="center" wrapText="1"/>
    </xf>
    <xf numFmtId="0" fontId="10" fillId="0" borderId="0" xfId="0" applyFont="1" applyFill="1" applyAlignment="1">
      <alignment wrapText="1"/>
    </xf>
    <xf numFmtId="49" fontId="3" fillId="0" borderId="0" xfId="0" applyNumberFormat="1" applyFont="1" applyFill="1" applyAlignment="1">
      <alignment horizontal="center" wrapText="1"/>
    </xf>
    <xf numFmtId="0" fontId="3" fillId="0" borderId="2" xfId="0" applyFont="1" applyFill="1" applyBorder="1" applyAlignment="1">
      <alignment wrapText="1"/>
    </xf>
    <xf numFmtId="0" fontId="4" fillId="0" borderId="2" xfId="0" applyFont="1" applyFill="1" applyBorder="1" applyAlignment="1">
      <alignment wrapText="1"/>
    </xf>
    <xf numFmtId="4" fontId="4" fillId="0" borderId="2" xfId="0" applyNumberFormat="1" applyFont="1" applyFill="1" applyBorder="1" applyAlignment="1">
      <alignment horizontal="center" wrapText="1"/>
    </xf>
    <xf numFmtId="0" fontId="4" fillId="0" borderId="2" xfId="0" applyFont="1" applyFill="1" applyBorder="1" applyAlignment="1">
      <alignment horizontal="center" vertical="center" wrapText="1"/>
    </xf>
    <xf numFmtId="0" fontId="4" fillId="0" borderId="2" xfId="0" applyFont="1" applyFill="1" applyBorder="1" applyAlignment="1">
      <alignment horizontal="right" wrapText="1"/>
    </xf>
    <xf numFmtId="49" fontId="3" fillId="0" borderId="12"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4" fontId="3" fillId="0" borderId="11" xfId="0" applyNumberFormat="1" applyFont="1" applyFill="1" applyBorder="1" applyAlignment="1">
      <alignment horizontal="center" vertical="center" wrapText="1"/>
    </xf>
    <xf numFmtId="4" fontId="3" fillId="0" borderId="1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3" fillId="0" borderId="10" xfId="0" applyFont="1" applyFill="1" applyBorder="1" applyAlignment="1">
      <alignment horizontal="center" vertical="center" wrapText="1"/>
    </xf>
    <xf numFmtId="0" fontId="7" fillId="0" borderId="10" xfId="0" applyFont="1" applyFill="1" applyBorder="1" applyAlignment="1">
      <alignment horizontal="center" vertical="center"/>
    </xf>
    <xf numFmtId="4" fontId="3" fillId="0" borderId="16"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wrapText="1"/>
    </xf>
    <xf numFmtId="0" fontId="3" fillId="0" borderId="0" xfId="0" applyFont="1" applyFill="1" applyAlignment="1">
      <alignment horizontal="center" wrapText="1"/>
    </xf>
    <xf numFmtId="0" fontId="7" fillId="0" borderId="8" xfId="0" applyFont="1" applyFill="1" applyBorder="1" applyAlignment="1">
      <alignment horizontal="center" vertical="center"/>
    </xf>
    <xf numFmtId="4" fontId="3" fillId="0" borderId="3"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top" wrapText="1"/>
    </xf>
    <xf numFmtId="49" fontId="22" fillId="0" borderId="1" xfId="5" applyNumberFormat="1" applyFont="1" applyFill="1" applyBorder="1" applyAlignment="1" applyProtection="1">
      <alignment horizontal="left" vertical="top" wrapText="1"/>
    </xf>
    <xf numFmtId="0" fontId="7" fillId="0" borderId="1" xfId="0" applyFont="1" applyFill="1" applyBorder="1" applyAlignment="1">
      <alignment horizontal="center"/>
    </xf>
    <xf numFmtId="4" fontId="3" fillId="0" borderId="3" xfId="0" applyNumberFormat="1" applyFont="1" applyFill="1" applyBorder="1" applyAlignment="1">
      <alignment horizontal="center" vertical="top" wrapText="1"/>
    </xf>
    <xf numFmtId="0" fontId="0" fillId="0" borderId="0" xfId="0" applyFill="1" applyAlignment="1">
      <alignment vertical="top" wrapText="1"/>
    </xf>
    <xf numFmtId="49" fontId="7" fillId="0" borderId="42" xfId="0" applyNumberFormat="1" applyFont="1" applyFill="1" applyBorder="1" applyAlignment="1">
      <alignment horizontal="center" vertical="top"/>
    </xf>
    <xf numFmtId="49" fontId="22" fillId="0" borderId="41" xfId="5" applyNumberFormat="1" applyFont="1" applyFill="1" applyBorder="1" applyAlignment="1" applyProtection="1">
      <alignment horizontal="left" vertical="top" wrapText="1"/>
    </xf>
    <xf numFmtId="0" fontId="7" fillId="0" borderId="40" xfId="0" applyFont="1" applyFill="1" applyBorder="1" applyAlignment="1" applyProtection="1">
      <alignment horizontal="center"/>
    </xf>
    <xf numFmtId="0" fontId="7" fillId="0" borderId="41" xfId="0" applyFont="1" applyFill="1" applyBorder="1" applyAlignment="1" applyProtection="1">
      <alignment horizontal="center" vertical="center"/>
    </xf>
    <xf numFmtId="0" fontId="7" fillId="0" borderId="41" xfId="0" applyFont="1" applyFill="1" applyBorder="1" applyAlignment="1">
      <alignment horizontal="center" vertical="center"/>
    </xf>
    <xf numFmtId="4" fontId="3" fillId="0" borderId="43"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top"/>
    </xf>
    <xf numFmtId="49" fontId="22" fillId="0" borderId="1" xfId="5" applyNumberFormat="1" applyFont="1" applyFill="1" applyBorder="1" applyAlignment="1" applyProtection="1">
      <alignment horizontal="left" vertical="top"/>
    </xf>
    <xf numFmtId="49" fontId="22" fillId="0" borderId="1" xfId="5" applyNumberFormat="1" applyFont="1" applyFill="1" applyBorder="1" applyAlignment="1" applyProtection="1">
      <alignment horizontal="center"/>
    </xf>
    <xf numFmtId="2" fontId="102" fillId="0" borderId="8" xfId="0" applyNumberFormat="1" applyFont="1" applyFill="1" applyBorder="1" applyAlignment="1" applyProtection="1">
      <alignment horizontal="center"/>
    </xf>
    <xf numFmtId="2" fontId="102" fillId="0" borderId="8" xfId="0" applyNumberFormat="1" applyFont="1" applyFill="1" applyBorder="1" applyProtection="1">
      <protection locked="0"/>
    </xf>
    <xf numFmtId="165" fontId="102" fillId="0" borderId="3" xfId="0" applyNumberFormat="1" applyFont="1" applyFill="1" applyBorder="1" applyAlignment="1">
      <alignment horizontal="right" wrapText="1"/>
    </xf>
    <xf numFmtId="49" fontId="22" fillId="0" borderId="8" xfId="5" applyNumberFormat="1" applyFont="1" applyFill="1" applyBorder="1" applyAlignment="1" applyProtection="1">
      <alignment horizontal="center"/>
    </xf>
    <xf numFmtId="49" fontId="7" fillId="0" borderId="40" xfId="0" applyNumberFormat="1" applyFont="1" applyFill="1" applyBorder="1" applyAlignment="1">
      <alignment horizontal="center" vertical="top"/>
    </xf>
    <xf numFmtId="49" fontId="22" fillId="0" borderId="50" xfId="5" applyNumberFormat="1" applyFont="1" applyFill="1" applyBorder="1" applyAlignment="1" applyProtection="1">
      <alignment horizontal="left" vertical="top" wrapText="1"/>
    </xf>
    <xf numFmtId="49" fontId="22" fillId="0" borderId="31" xfId="5" applyNumberFormat="1" applyFont="1" applyFill="1" applyBorder="1" applyAlignment="1" applyProtection="1">
      <alignment horizontal="center"/>
    </xf>
    <xf numFmtId="2" fontId="102" fillId="0" borderId="31" xfId="0" applyNumberFormat="1" applyFont="1" applyFill="1" applyBorder="1" applyAlignment="1" applyProtection="1">
      <alignment horizontal="center"/>
    </xf>
    <xf numFmtId="2" fontId="102" fillId="0" borderId="31" xfId="0" applyNumberFormat="1" applyFont="1" applyFill="1" applyBorder="1" applyProtection="1"/>
    <xf numFmtId="165" fontId="102" fillId="0" borderId="46" xfId="0" applyNumberFormat="1" applyFont="1" applyFill="1" applyBorder="1" applyAlignment="1">
      <alignment horizontal="right" wrapText="1"/>
    </xf>
    <xf numFmtId="49" fontId="7" fillId="0" borderId="1" xfId="0" applyNumberFormat="1" applyFont="1" applyFill="1" applyBorder="1" applyAlignment="1">
      <alignment horizontal="center" vertical="top"/>
    </xf>
    <xf numFmtId="49" fontId="7" fillId="0" borderId="50" xfId="4" applyNumberFormat="1" applyFill="1" applyBorder="1" applyAlignment="1" applyProtection="1">
      <alignment horizontal="left" wrapText="1"/>
    </xf>
    <xf numFmtId="2" fontId="102" fillId="0" borderId="31" xfId="0" applyNumberFormat="1" applyFont="1" applyFill="1" applyBorder="1" applyProtection="1">
      <protection locked="0"/>
    </xf>
    <xf numFmtId="49" fontId="7" fillId="0" borderId="51" xfId="4" applyNumberFormat="1" applyFill="1" applyBorder="1" applyAlignment="1" applyProtection="1">
      <alignment horizontal="left" wrapText="1"/>
    </xf>
    <xf numFmtId="49" fontId="22" fillId="0" borderId="40" xfId="5" applyNumberFormat="1" applyFont="1" applyFill="1" applyBorder="1" applyAlignment="1" applyProtection="1">
      <alignment horizontal="center"/>
    </xf>
    <xf numFmtId="2" fontId="102" fillId="0" borderId="40" xfId="0" applyNumberFormat="1" applyFont="1" applyFill="1" applyBorder="1" applyAlignment="1" applyProtection="1">
      <alignment horizontal="center"/>
    </xf>
    <xf numFmtId="165" fontId="102" fillId="0" borderId="43" xfId="0" applyNumberFormat="1" applyFont="1" applyFill="1" applyBorder="1" applyAlignment="1">
      <alignment horizontal="right" wrapText="1"/>
    </xf>
    <xf numFmtId="49" fontId="7" fillId="0" borderId="31" xfId="0" applyNumberFormat="1" applyFont="1" applyFill="1" applyBorder="1" applyAlignment="1">
      <alignment horizontal="center" vertical="top"/>
    </xf>
    <xf numFmtId="49" fontId="22" fillId="0" borderId="31" xfId="5" applyNumberFormat="1" applyFont="1" applyFill="1" applyBorder="1" applyAlignment="1" applyProtection="1">
      <alignment horizontal="left" vertical="top" wrapText="1"/>
    </xf>
    <xf numFmtId="49" fontId="7" fillId="0" borderId="31" xfId="0" applyNumberFormat="1" applyFont="1" applyFill="1" applyBorder="1" applyAlignment="1" applyProtection="1">
      <alignment horizontal="left" wrapText="1"/>
    </xf>
    <xf numFmtId="49" fontId="7" fillId="0" borderId="48" xfId="0" applyNumberFormat="1" applyFont="1" applyFill="1" applyBorder="1" applyAlignment="1" applyProtection="1">
      <alignment horizontal="justify" vertical="top"/>
    </xf>
    <xf numFmtId="0" fontId="7" fillId="0" borderId="48" xfId="0" applyFont="1" applyFill="1" applyBorder="1" applyAlignment="1" applyProtection="1">
      <alignment horizontal="center"/>
    </xf>
    <xf numFmtId="49" fontId="22" fillId="0" borderId="31" xfId="5" applyNumberFormat="1" applyFont="1" applyFill="1" applyBorder="1" applyAlignment="1" applyProtection="1">
      <alignment horizontal="left" vertical="top"/>
    </xf>
    <xf numFmtId="49" fontId="21" fillId="0" borderId="31" xfId="5" applyNumberFormat="1" applyFill="1" applyBorder="1" applyAlignment="1" applyProtection="1">
      <alignment horizontal="center"/>
    </xf>
    <xf numFmtId="0" fontId="7" fillId="0" borderId="31" xfId="0" applyFont="1" applyFill="1" applyBorder="1" applyAlignment="1" applyProtection="1">
      <alignment horizontal="center"/>
    </xf>
    <xf numFmtId="0" fontId="7" fillId="0" borderId="40" xfId="0" applyFont="1" applyFill="1" applyBorder="1" applyAlignment="1" applyProtection="1">
      <alignment horizontal="justify"/>
    </xf>
    <xf numFmtId="49" fontId="7" fillId="0" borderId="1" xfId="0" applyNumberFormat="1" applyFont="1" applyFill="1" applyBorder="1" applyAlignment="1" applyProtection="1">
      <alignment horizontal="left" wrapText="1"/>
    </xf>
    <xf numFmtId="2" fontId="102" fillId="0" borderId="1" xfId="0" applyNumberFormat="1" applyFont="1" applyFill="1" applyBorder="1" applyAlignment="1" applyProtection="1">
      <alignment horizontal="center"/>
    </xf>
    <xf numFmtId="49" fontId="7" fillId="0" borderId="48" xfId="0" applyNumberFormat="1" applyFont="1" applyFill="1" applyBorder="1" applyAlignment="1">
      <alignment horizontal="center" vertical="top"/>
    </xf>
    <xf numFmtId="49" fontId="7" fillId="0" borderId="48" xfId="0" applyNumberFormat="1" applyFont="1" applyFill="1" applyBorder="1" applyAlignment="1" applyProtection="1">
      <alignment horizontal="left" wrapText="1"/>
    </xf>
    <xf numFmtId="49" fontId="22" fillId="0" borderId="48" xfId="5" applyNumberFormat="1" applyFont="1" applyFill="1" applyBorder="1" applyAlignment="1" applyProtection="1">
      <alignment horizontal="center"/>
    </xf>
    <xf numFmtId="2" fontId="102" fillId="0" borderId="48" xfId="0" applyNumberFormat="1" applyFont="1" applyFill="1" applyBorder="1" applyAlignment="1" applyProtection="1">
      <alignment horizontal="center"/>
    </xf>
    <xf numFmtId="165" fontId="102" fillId="0" borderId="49" xfId="0" applyNumberFormat="1" applyFont="1" applyFill="1" applyBorder="1" applyAlignment="1">
      <alignment horizontal="right" wrapText="1"/>
    </xf>
    <xf numFmtId="49" fontId="7" fillId="0" borderId="47" xfId="0" applyNumberFormat="1" applyFont="1" applyFill="1" applyBorder="1" applyAlignment="1">
      <alignment horizontal="center" vertical="top"/>
    </xf>
    <xf numFmtId="49" fontId="23" fillId="0" borderId="31" xfId="5" applyNumberFormat="1" applyFont="1" applyFill="1" applyBorder="1" applyAlignment="1" applyProtection="1">
      <alignment horizontal="left" vertical="top" wrapText="1"/>
    </xf>
    <xf numFmtId="49" fontId="3" fillId="0" borderId="48" xfId="0" applyNumberFormat="1" applyFont="1" applyFill="1" applyBorder="1" applyAlignment="1" applyProtection="1">
      <alignment horizontal="justify" vertical="top"/>
    </xf>
    <xf numFmtId="49" fontId="7" fillId="0" borderId="44" xfId="0" applyNumberFormat="1" applyFont="1" applyFill="1" applyBorder="1" applyAlignment="1">
      <alignment horizontal="center" vertical="top"/>
    </xf>
    <xf numFmtId="49" fontId="23" fillId="0" borderId="1" xfId="5" applyNumberFormat="1" applyFont="1" applyFill="1" applyBorder="1" applyAlignment="1" applyProtection="1">
      <alignment horizontal="left" vertical="top" wrapText="1"/>
    </xf>
    <xf numFmtId="0" fontId="7" fillId="0" borderId="1" xfId="0" applyFont="1" applyFill="1" applyBorder="1" applyAlignment="1" applyProtection="1">
      <alignment horizontal="center"/>
    </xf>
    <xf numFmtId="49" fontId="22" fillId="0" borderId="40" xfId="5" applyNumberFormat="1" applyFont="1" applyFill="1" applyBorder="1" applyAlignment="1" applyProtection="1">
      <alignment horizontal="left" vertical="top" wrapText="1"/>
    </xf>
    <xf numFmtId="49" fontId="25" fillId="0" borderId="31" xfId="5" applyNumberFormat="1" applyFont="1" applyFill="1" applyBorder="1" applyAlignment="1" applyProtection="1">
      <alignment horizontal="left" vertical="top" wrapText="1"/>
    </xf>
    <xf numFmtId="49" fontId="20" fillId="0" borderId="31" xfId="4" applyNumberFormat="1" applyFont="1" applyFill="1" applyBorder="1" applyAlignment="1" applyProtection="1">
      <alignment horizontal="left" vertical="top" wrapText="1"/>
    </xf>
    <xf numFmtId="2" fontId="7" fillId="0" borderId="31" xfId="0" applyNumberFormat="1" applyFont="1" applyFill="1" applyBorder="1" applyAlignment="1" applyProtection="1">
      <alignment horizontal="center"/>
    </xf>
    <xf numFmtId="0" fontId="0" fillId="0" borderId="31" xfId="0" applyFill="1" applyBorder="1" applyAlignment="1" applyProtection="1">
      <alignment horizontal="center" vertical="center"/>
    </xf>
    <xf numFmtId="165" fontId="3" fillId="0" borderId="46" xfId="0" applyNumberFormat="1" applyFont="1" applyFill="1" applyBorder="1" applyAlignment="1">
      <alignment horizontal="center" vertical="center" wrapText="1"/>
    </xf>
    <xf numFmtId="0" fontId="3" fillId="0" borderId="23" xfId="0" applyFont="1" applyFill="1" applyBorder="1" applyAlignment="1">
      <alignment horizontal="right" vertical="top" wrapText="1"/>
    </xf>
    <xf numFmtId="0" fontId="3" fillId="0" borderId="2" xfId="0" applyFont="1" applyFill="1" applyBorder="1" applyAlignment="1">
      <alignment horizontal="right" vertical="top" wrapText="1"/>
    </xf>
    <xf numFmtId="0" fontId="3" fillId="0" borderId="22" xfId="0" applyFont="1" applyFill="1" applyBorder="1" applyAlignment="1">
      <alignment horizontal="right" vertical="top" wrapText="1"/>
    </xf>
    <xf numFmtId="165" fontId="24" fillId="0" borderId="16" xfId="0" applyNumberFormat="1" applyFont="1" applyFill="1" applyBorder="1" applyAlignment="1">
      <alignment wrapText="1"/>
    </xf>
    <xf numFmtId="49" fontId="7" fillId="0" borderId="0" xfId="0" applyNumberFormat="1" applyFont="1" applyFill="1" applyAlignment="1">
      <alignment horizontal="left" vertical="top"/>
    </xf>
    <xf numFmtId="49" fontId="7" fillId="0" borderId="0" xfId="0" applyNumberFormat="1" applyFont="1" applyFill="1" applyAlignment="1">
      <alignment horizontal="center"/>
    </xf>
    <xf numFmtId="0" fontId="4" fillId="0" borderId="0" xfId="0" applyFont="1" applyFill="1" applyAlignment="1">
      <alignment horizontal="right" wrapText="1" indent="2"/>
    </xf>
    <xf numFmtId="4" fontId="4" fillId="0" borderId="0" xfId="0" applyNumberFormat="1" applyFont="1" applyFill="1" applyAlignment="1">
      <alignment horizontal="right" wrapText="1" indent="1"/>
    </xf>
    <xf numFmtId="49" fontId="7" fillId="0" borderId="0" xfId="0" applyNumberFormat="1" applyFont="1" applyFill="1" applyAlignment="1">
      <alignment horizontal="left" vertical="top" wrapText="1"/>
    </xf>
    <xf numFmtId="49" fontId="3" fillId="0" borderId="0" xfId="0" applyNumberFormat="1" applyFont="1" applyFill="1" applyAlignment="1">
      <alignment horizontal="left" vertical="top" wrapText="1"/>
    </xf>
    <xf numFmtId="0" fontId="3" fillId="0" borderId="0" xfId="0" applyFont="1" applyFill="1" applyAlignment="1">
      <alignment vertical="top" wrapText="1"/>
    </xf>
    <xf numFmtId="49" fontId="7" fillId="0" borderId="0" xfId="0" applyNumberFormat="1" applyFont="1" applyFill="1" applyAlignment="1">
      <alignment horizontal="center" wrapText="1"/>
    </xf>
    <xf numFmtId="49" fontId="7" fillId="0" borderId="0" xfId="0" applyNumberFormat="1" applyFont="1" applyFill="1" applyAlignment="1">
      <alignment vertical="top" wrapText="1"/>
    </xf>
    <xf numFmtId="49" fontId="7" fillId="0" borderId="0" xfId="0" quotePrefix="1" applyNumberFormat="1" applyFont="1" applyFill="1" applyAlignment="1">
      <alignment horizontal="left" vertical="top"/>
    </xf>
    <xf numFmtId="49" fontId="7" fillId="0" borderId="0" xfId="0" applyNumberFormat="1" applyFont="1" applyFill="1" applyAlignment="1">
      <alignment vertical="top"/>
    </xf>
    <xf numFmtId="0" fontId="5" fillId="0" borderId="0" xfId="0" applyFont="1" applyFill="1" applyAlignment="1">
      <alignment wrapText="1"/>
    </xf>
    <xf numFmtId="49" fontId="7" fillId="0" borderId="0" xfId="0" applyNumberFormat="1" applyFont="1" applyFill="1" applyAlignment="1">
      <alignment horizontal="justify" vertical="top" wrapText="1"/>
    </xf>
    <xf numFmtId="0" fontId="7" fillId="0" borderId="0" xfId="0" applyFont="1" applyFill="1" applyAlignment="1">
      <alignment vertical="top" wrapText="1"/>
    </xf>
    <xf numFmtId="49" fontId="0" fillId="0" borderId="0" xfId="0" applyNumberFormat="1" applyFill="1" applyAlignment="1">
      <alignment horizontal="left" vertical="top"/>
    </xf>
    <xf numFmtId="49" fontId="0" fillId="0" borderId="0" xfId="0" applyNumberFormat="1" applyFill="1" applyAlignment="1">
      <alignment horizontal="left" vertical="top" wrapText="1"/>
    </xf>
    <xf numFmtId="49" fontId="0" fillId="0" borderId="0" xfId="0" applyNumberFormat="1" applyFill="1" applyAlignment="1">
      <alignment horizontal="center"/>
    </xf>
    <xf numFmtId="49" fontId="0" fillId="0" borderId="0" xfId="0" applyNumberFormat="1" applyFill="1" applyAlignment="1">
      <alignment vertical="top"/>
    </xf>
    <xf numFmtId="49" fontId="0" fillId="0" borderId="0" xfId="0" applyNumberFormat="1" applyFill="1" applyAlignment="1">
      <alignment vertical="top" wrapText="1"/>
    </xf>
    <xf numFmtId="49" fontId="0" fillId="0" borderId="0" xfId="0" applyNumberFormat="1" applyFill="1" applyAlignment="1">
      <alignment horizontal="justify" vertical="top" wrapText="1"/>
    </xf>
    <xf numFmtId="49" fontId="2" fillId="0" borderId="0" xfId="0" applyNumberFormat="1" applyFont="1" applyFill="1" applyAlignment="1">
      <alignment horizontal="left" vertical="top"/>
    </xf>
    <xf numFmtId="0" fontId="7" fillId="0" borderId="0" xfId="0" applyFont="1" applyFill="1" applyAlignment="1">
      <alignment horizontal="center" wrapText="1"/>
    </xf>
    <xf numFmtId="49" fontId="2" fillId="0" borderId="0" xfId="0" applyNumberFormat="1" applyFont="1" applyFill="1" applyAlignment="1">
      <alignment vertical="top" wrapText="1"/>
    </xf>
    <xf numFmtId="0" fontId="0" fillId="0" borderId="0" xfId="0" applyFill="1" applyAlignment="1">
      <alignment horizontal="center"/>
    </xf>
    <xf numFmtId="49" fontId="0" fillId="0" borderId="0" xfId="0" quotePrefix="1" applyNumberFormat="1" applyFill="1" applyAlignment="1">
      <alignment horizontal="left" vertical="top"/>
    </xf>
    <xf numFmtId="49" fontId="2" fillId="0" borderId="0" xfId="0" applyNumberFormat="1" applyFont="1" applyFill="1" applyAlignment="1">
      <alignment horizontal="left" vertical="top" wrapText="1"/>
    </xf>
    <xf numFmtId="49" fontId="2" fillId="0" borderId="0" xfId="3" applyNumberFormat="1" applyFont="1" applyFill="1" applyAlignment="1">
      <alignment vertical="top"/>
    </xf>
    <xf numFmtId="49" fontId="2" fillId="0" borderId="0" xfId="0" applyNumberFormat="1" applyFont="1" applyFill="1" applyAlignment="1">
      <alignment vertical="top"/>
    </xf>
    <xf numFmtId="49" fontId="2" fillId="0" borderId="0" xfId="3" applyNumberFormat="1" applyFont="1" applyFill="1" applyAlignment="1">
      <alignment vertical="top" wrapText="1"/>
    </xf>
    <xf numFmtId="0" fontId="8" fillId="0" borderId="0" xfId="0" applyFont="1" applyFill="1" applyAlignment="1">
      <alignment horizontal="center"/>
    </xf>
    <xf numFmtId="0" fontId="8" fillId="0" borderId="0" xfId="0" applyFont="1" applyFill="1"/>
    <xf numFmtId="49" fontId="4" fillId="0" borderId="0" xfId="0" applyNumberFormat="1" applyFont="1" applyFill="1" applyAlignment="1">
      <alignment horizontal="right" wrapText="1" indent="2"/>
    </xf>
    <xf numFmtId="0" fontId="4" fillId="0" borderId="0" xfId="0" applyFont="1" applyFill="1" applyAlignment="1">
      <alignment horizontal="right" wrapText="1" indent="2"/>
    </xf>
    <xf numFmtId="0" fontId="4" fillId="0" borderId="0" xfId="0" applyFont="1" applyFill="1" applyAlignment="1">
      <alignment horizontal="right" wrapText="1"/>
    </xf>
    <xf numFmtId="0" fontId="4" fillId="0" borderId="0" xfId="0" applyFont="1" applyFill="1" applyAlignment="1">
      <alignment horizontal="center" wrapText="1"/>
    </xf>
    <xf numFmtId="0" fontId="4" fillId="0" borderId="0" xfId="0" applyFont="1" applyFill="1" applyAlignment="1">
      <alignment horizontal="center" vertical="center" wrapText="1"/>
    </xf>
    <xf numFmtId="0" fontId="11" fillId="0" borderId="0" xfId="0" applyFont="1" applyFill="1" applyAlignment="1">
      <alignment horizontal="right" wrapText="1" indent="2"/>
    </xf>
    <xf numFmtId="4" fontId="11" fillId="0" borderId="0" xfId="0" applyNumberFormat="1" applyFont="1" applyFill="1" applyAlignment="1">
      <alignment horizontal="right" wrapText="1" indent="1"/>
    </xf>
    <xf numFmtId="49" fontId="0" fillId="0" borderId="0" xfId="0" applyNumberFormat="1" applyFill="1" applyAlignment="1">
      <alignment horizontal="center" wrapText="1"/>
    </xf>
    <xf numFmtId="49" fontId="4" fillId="0" borderId="0" xfId="0" applyNumberFormat="1" applyFont="1" applyFill="1" applyAlignment="1">
      <alignment horizontal="right" vertical="top" wrapText="1" indent="2"/>
    </xf>
    <xf numFmtId="49" fontId="0" fillId="0" borderId="4" xfId="0" applyNumberFormat="1" applyFill="1" applyBorder="1" applyAlignment="1">
      <alignment horizontal="center" wrapText="1"/>
    </xf>
    <xf numFmtId="0" fontId="0" fillId="0" borderId="1" xfId="0" applyFill="1" applyBorder="1" applyAlignment="1">
      <alignment wrapText="1"/>
    </xf>
    <xf numFmtId="0" fontId="0" fillId="0" borderId="1" xfId="0" applyFill="1" applyBorder="1" applyAlignment="1">
      <alignment horizontal="center" wrapText="1"/>
    </xf>
    <xf numFmtId="4" fontId="0" fillId="0" borderId="1" xfId="0" applyNumberFormat="1" applyFill="1" applyBorder="1" applyAlignment="1">
      <alignment horizontal="center" wrapText="1"/>
    </xf>
    <xf numFmtId="4" fontId="0" fillId="0" borderId="1" xfId="0" applyNumberFormat="1" applyFill="1" applyBorder="1" applyAlignment="1">
      <alignment horizontal="center" vertical="center" wrapText="1"/>
    </xf>
    <xf numFmtId="4" fontId="0" fillId="0" borderId="3" xfId="0" applyNumberFormat="1" applyFill="1" applyBorder="1" applyAlignment="1">
      <alignment horizontal="right" wrapText="1" indent="1"/>
    </xf>
    <xf numFmtId="2" fontId="102" fillId="0" borderId="48" xfId="0" applyNumberFormat="1" applyFont="1" applyFill="1" applyBorder="1" applyProtection="1">
      <protection locked="0"/>
    </xf>
    <xf numFmtId="2" fontId="102" fillId="0" borderId="40" xfId="0" applyNumberFormat="1" applyFont="1" applyFill="1" applyBorder="1" applyProtection="1"/>
    <xf numFmtId="2" fontId="102" fillId="0" borderId="1" xfId="0" applyNumberFormat="1" applyFont="1" applyFill="1" applyBorder="1" applyProtection="1"/>
    <xf numFmtId="4" fontId="20" fillId="0" borderId="53" xfId="0" applyNumberFormat="1" applyFont="1" applyBorder="1" applyAlignment="1" applyProtection="1">
      <alignment horizontal="center" vertical="center" wrapText="1"/>
    </xf>
    <xf numFmtId="4" fontId="20" fillId="0" borderId="48" xfId="0" applyNumberFormat="1" applyFont="1" applyBorder="1" applyAlignment="1" applyProtection="1">
      <alignment horizontal="center" vertical="center" wrapText="1"/>
    </xf>
    <xf numFmtId="4" fontId="127" fillId="0" borderId="1" xfId="381" applyNumberFormat="1" applyFont="1" applyBorder="1" applyProtection="1"/>
    <xf numFmtId="0" fontId="74" fillId="0" borderId="91" xfId="380" applyFont="1" applyBorder="1" applyAlignment="1">
      <alignment horizontal="center" vertical="top" wrapText="1"/>
    </xf>
    <xf numFmtId="0" fontId="74" fillId="0" borderId="91" xfId="381" applyFont="1" applyBorder="1" applyAlignment="1">
      <alignment horizontal="center" vertical="top" wrapText="1"/>
    </xf>
    <xf numFmtId="4" fontId="74" fillId="0" borderId="70" xfId="380" applyNumberFormat="1" applyFont="1" applyBorder="1" applyAlignment="1">
      <alignment horizontal="center" vertical="top" wrapText="1"/>
    </xf>
    <xf numFmtId="0" fontId="74" fillId="0" borderId="0" xfId="380" applyFont="1" applyBorder="1" applyAlignment="1">
      <alignment vertical="top"/>
    </xf>
  </cellXfs>
  <cellStyles count="384">
    <cellStyle name="_Makro 12NC propozycje cen cennikowych2" xfId="7" xr:uid="{00000000-0005-0000-0000-000000000000}"/>
    <cellStyle name="_MDO_20081015_12NC EOC  quick spec overview_v3_d" xfId="8" xr:uid="{00000000-0005-0000-0000-000001000000}"/>
    <cellStyle name="20% - Accent1 2" xfId="9" xr:uid="{00000000-0005-0000-0000-000002000000}"/>
    <cellStyle name="20% - Accent1 3" xfId="10" xr:uid="{00000000-0005-0000-0000-000003000000}"/>
    <cellStyle name="20% - Accent2 2" xfId="11" xr:uid="{00000000-0005-0000-0000-000004000000}"/>
    <cellStyle name="20% - Accent3 2" xfId="12" xr:uid="{00000000-0005-0000-0000-000005000000}"/>
    <cellStyle name="20% - Accent4 2" xfId="13" xr:uid="{00000000-0005-0000-0000-000006000000}"/>
    <cellStyle name="20% - Accent5 2" xfId="14" xr:uid="{00000000-0005-0000-0000-000007000000}"/>
    <cellStyle name="20% - Accent6 2" xfId="15" xr:uid="{00000000-0005-0000-0000-000008000000}"/>
    <cellStyle name="20% - akcent 1" xfId="16" xr:uid="{00000000-0005-0000-0000-000009000000}"/>
    <cellStyle name="20% - akcent 2" xfId="17" xr:uid="{00000000-0005-0000-0000-00000A000000}"/>
    <cellStyle name="20% - akcent 3" xfId="18" xr:uid="{00000000-0005-0000-0000-00000B000000}"/>
    <cellStyle name="20% - akcent 4" xfId="19" xr:uid="{00000000-0005-0000-0000-00000C000000}"/>
    <cellStyle name="20% - akcent 5" xfId="20" xr:uid="{00000000-0005-0000-0000-00000D000000}"/>
    <cellStyle name="20% - akcent 6" xfId="21" xr:uid="{00000000-0005-0000-0000-00000E000000}"/>
    <cellStyle name="40% - Accent1 2" xfId="22" xr:uid="{00000000-0005-0000-0000-00000F000000}"/>
    <cellStyle name="40% - Accent1 3" xfId="23" xr:uid="{00000000-0005-0000-0000-000010000000}"/>
    <cellStyle name="40% - Accent2 2" xfId="24" xr:uid="{00000000-0005-0000-0000-000011000000}"/>
    <cellStyle name="40% - Accent3 2" xfId="25" xr:uid="{00000000-0005-0000-0000-000012000000}"/>
    <cellStyle name="40% - Accent4 2" xfId="26" xr:uid="{00000000-0005-0000-0000-000013000000}"/>
    <cellStyle name="40% - Accent5 2" xfId="27" xr:uid="{00000000-0005-0000-0000-000014000000}"/>
    <cellStyle name="40% - Accent6 2" xfId="28" xr:uid="{00000000-0005-0000-0000-000015000000}"/>
    <cellStyle name="40% - akcent 1" xfId="29" xr:uid="{00000000-0005-0000-0000-000016000000}"/>
    <cellStyle name="40% - akcent 2" xfId="30" xr:uid="{00000000-0005-0000-0000-000017000000}"/>
    <cellStyle name="40% - akcent 3" xfId="31" xr:uid="{00000000-0005-0000-0000-000018000000}"/>
    <cellStyle name="40% - akcent 4" xfId="32" xr:uid="{00000000-0005-0000-0000-000019000000}"/>
    <cellStyle name="40% - akcent 5" xfId="33" xr:uid="{00000000-0005-0000-0000-00001A000000}"/>
    <cellStyle name="40% - akcent 6" xfId="34" xr:uid="{00000000-0005-0000-0000-00001B000000}"/>
    <cellStyle name="60% - Accent1 2" xfId="35" xr:uid="{00000000-0005-0000-0000-00001C000000}"/>
    <cellStyle name="60% - Accent1 3" xfId="36" xr:uid="{00000000-0005-0000-0000-00001D000000}"/>
    <cellStyle name="60% - Accent2 2" xfId="37" xr:uid="{00000000-0005-0000-0000-00001E000000}"/>
    <cellStyle name="60% - Accent3 2" xfId="38" xr:uid="{00000000-0005-0000-0000-00001F000000}"/>
    <cellStyle name="60% - Accent4 2" xfId="39" xr:uid="{00000000-0005-0000-0000-000020000000}"/>
    <cellStyle name="60% - Accent5 2" xfId="40" xr:uid="{00000000-0005-0000-0000-000021000000}"/>
    <cellStyle name="60% - Accent6 2" xfId="41" xr:uid="{00000000-0005-0000-0000-000022000000}"/>
    <cellStyle name="60% - akcent 1" xfId="42" xr:uid="{00000000-0005-0000-0000-000023000000}"/>
    <cellStyle name="60% - akcent 2" xfId="43" xr:uid="{00000000-0005-0000-0000-000024000000}"/>
    <cellStyle name="60% - akcent 3" xfId="44" xr:uid="{00000000-0005-0000-0000-000025000000}"/>
    <cellStyle name="60% - akcent 4" xfId="45" xr:uid="{00000000-0005-0000-0000-000026000000}"/>
    <cellStyle name="60% - akcent 5" xfId="46" xr:uid="{00000000-0005-0000-0000-000027000000}"/>
    <cellStyle name="60% - akcent 6" xfId="47" xr:uid="{00000000-0005-0000-0000-000028000000}"/>
    <cellStyle name="a1 Deep" xfId="48" xr:uid="{00000000-0005-0000-0000-000029000000}"/>
    <cellStyle name="a2 Deep" xfId="49" xr:uid="{00000000-0005-0000-0000-00002A000000}"/>
    <cellStyle name="a3 Deep" xfId="50" xr:uid="{00000000-0005-0000-0000-00002B000000}"/>
    <cellStyle name="a4 Deep" xfId="51" xr:uid="{00000000-0005-0000-0000-00002C000000}"/>
    <cellStyle name="A4 Small 210 x 297 mm" xfId="52" xr:uid="{00000000-0005-0000-0000-00002D000000}"/>
    <cellStyle name="A4 Small 210 x 297 mm 2" xfId="53" xr:uid="{00000000-0005-0000-0000-00002E000000}"/>
    <cellStyle name="A4 Small 210 x 297 mm 2 2" xfId="54" xr:uid="{00000000-0005-0000-0000-00002F000000}"/>
    <cellStyle name="A4 Small 210 x 297 mm 3" xfId="55" xr:uid="{00000000-0005-0000-0000-000030000000}"/>
    <cellStyle name="A4 Small 210 x 297 mm 4" xfId="56" xr:uid="{00000000-0005-0000-0000-000031000000}"/>
    <cellStyle name="A4 Small 210 x 297 mm_Cennik opraw 22.06.2009 Philips Lighting S.A." xfId="57" xr:uid="{00000000-0005-0000-0000-000032000000}"/>
    <cellStyle name="a5 Deep" xfId="58" xr:uid="{00000000-0005-0000-0000-000033000000}"/>
    <cellStyle name="a6 Deep" xfId="59" xr:uid="{00000000-0005-0000-0000-000034000000}"/>
    <cellStyle name="Accent1 2" xfId="60" xr:uid="{00000000-0005-0000-0000-000035000000}"/>
    <cellStyle name="Accent2 2" xfId="61" xr:uid="{00000000-0005-0000-0000-000036000000}"/>
    <cellStyle name="Accent3 2" xfId="62" xr:uid="{00000000-0005-0000-0000-000037000000}"/>
    <cellStyle name="Accent4 2" xfId="63" xr:uid="{00000000-0005-0000-0000-000038000000}"/>
    <cellStyle name="Accent5 2" xfId="64" xr:uid="{00000000-0005-0000-0000-000039000000}"/>
    <cellStyle name="Accent6 2" xfId="65" xr:uid="{00000000-0005-0000-0000-00003A000000}"/>
    <cellStyle name="Akcent 1" xfId="66" xr:uid="{00000000-0005-0000-0000-00003B000000}"/>
    <cellStyle name="Akcent 2" xfId="67" xr:uid="{00000000-0005-0000-0000-00003C000000}"/>
    <cellStyle name="Akcent 3" xfId="68" xr:uid="{00000000-0005-0000-0000-00003D000000}"/>
    <cellStyle name="Akcent 4" xfId="69" xr:uid="{00000000-0005-0000-0000-00003E000000}"/>
    <cellStyle name="Akcent 5" xfId="70" xr:uid="{00000000-0005-0000-0000-00003F000000}"/>
    <cellStyle name="Akcent 6" xfId="71" xr:uid="{00000000-0005-0000-0000-000040000000}"/>
    <cellStyle name="b1 Base" xfId="72" xr:uid="{00000000-0005-0000-0000-000041000000}"/>
    <cellStyle name="b2 Base" xfId="73" xr:uid="{00000000-0005-0000-0000-000042000000}"/>
    <cellStyle name="b3 Base" xfId="74" xr:uid="{00000000-0005-0000-0000-000043000000}"/>
    <cellStyle name="b4 Base" xfId="75" xr:uid="{00000000-0005-0000-0000-000044000000}"/>
    <cellStyle name="b5 Base" xfId="76" xr:uid="{00000000-0005-0000-0000-000045000000}"/>
    <cellStyle name="b6 Base" xfId="77" xr:uid="{00000000-0005-0000-0000-000046000000}"/>
    <cellStyle name="Bad 2" xfId="78" xr:uid="{00000000-0005-0000-0000-000047000000}"/>
    <cellStyle name="Bad 3" xfId="79" xr:uid="{00000000-0005-0000-0000-000048000000}"/>
    <cellStyle name="Black" xfId="80" xr:uid="{00000000-0005-0000-0000-000049000000}"/>
    <cellStyle name="Border" xfId="81" xr:uid="{00000000-0005-0000-0000-00004A000000}"/>
    <cellStyle name="c1 Base65" xfId="82" xr:uid="{00000000-0005-0000-0000-00004B000000}"/>
    <cellStyle name="c2 Base65" xfId="83" xr:uid="{00000000-0005-0000-0000-00004C000000}"/>
    <cellStyle name="c3 Base65" xfId="84" xr:uid="{00000000-0005-0000-0000-00004D000000}"/>
    <cellStyle name="c4 Base65" xfId="85" xr:uid="{00000000-0005-0000-0000-00004E000000}"/>
    <cellStyle name="c5 Base65" xfId="86" xr:uid="{00000000-0005-0000-0000-00004F000000}"/>
    <cellStyle name="C6 Base65" xfId="87" xr:uid="{00000000-0005-0000-0000-000050000000}"/>
    <cellStyle name="Calculation 2" xfId="88" xr:uid="{00000000-0005-0000-0000-000051000000}"/>
    <cellStyle name="Check Cell 2" xfId="89" xr:uid="{00000000-0005-0000-0000-000052000000}"/>
    <cellStyle name="Comma 10" xfId="90" xr:uid="{00000000-0005-0000-0000-000053000000}"/>
    <cellStyle name="Comma 11" xfId="91" xr:uid="{00000000-0005-0000-0000-000054000000}"/>
    <cellStyle name="Comma 2" xfId="92" xr:uid="{00000000-0005-0000-0000-000055000000}"/>
    <cellStyle name="Comma 2 2" xfId="93" xr:uid="{00000000-0005-0000-0000-000056000000}"/>
    <cellStyle name="Comma 3" xfId="94" xr:uid="{00000000-0005-0000-0000-000057000000}"/>
    <cellStyle name="Comma 3 2" xfId="95" xr:uid="{00000000-0005-0000-0000-000058000000}"/>
    <cellStyle name="Comma 4" xfId="96" xr:uid="{00000000-0005-0000-0000-000059000000}"/>
    <cellStyle name="Comma 5" xfId="97" xr:uid="{00000000-0005-0000-0000-00005A000000}"/>
    <cellStyle name="Comma 6" xfId="98" xr:uid="{00000000-0005-0000-0000-00005B000000}"/>
    <cellStyle name="Comma 7" xfId="99" xr:uid="{00000000-0005-0000-0000-00005C000000}"/>
    <cellStyle name="Comma 8" xfId="100" xr:uid="{00000000-0005-0000-0000-00005D000000}"/>
    <cellStyle name="Comma 9" xfId="101" xr:uid="{00000000-0005-0000-0000-00005E000000}"/>
    <cellStyle name="Currency 17" xfId="102" xr:uid="{00000000-0005-0000-0000-00005F000000}"/>
    <cellStyle name="Currency 2" xfId="103" xr:uid="{00000000-0005-0000-0000-000060000000}"/>
    <cellStyle name="Currency 2 2" xfId="104" xr:uid="{00000000-0005-0000-0000-000061000000}"/>
    <cellStyle name="Currency 3" xfId="105" xr:uid="{00000000-0005-0000-0000-000062000000}"/>
    <cellStyle name="Currency 3 2" xfId="106" xr:uid="{00000000-0005-0000-0000-000063000000}"/>
    <cellStyle name="Currency 4" xfId="107" xr:uid="{00000000-0005-0000-0000-000064000000}"/>
    <cellStyle name="Currency 5" xfId="108" xr:uid="{00000000-0005-0000-0000-000065000000}"/>
    <cellStyle name="d1 Soft" xfId="109" xr:uid="{00000000-0005-0000-0000-000066000000}"/>
    <cellStyle name="d2 Soft" xfId="110" xr:uid="{00000000-0005-0000-0000-000067000000}"/>
    <cellStyle name="d3 Soft" xfId="111" xr:uid="{00000000-0005-0000-0000-000068000000}"/>
    <cellStyle name="d4 Soft" xfId="112" xr:uid="{00000000-0005-0000-0000-000069000000}"/>
    <cellStyle name="d5 Soft" xfId="113" xr:uid="{00000000-0005-0000-0000-00006A000000}"/>
    <cellStyle name="d6 Soft" xfId="114" xr:uid="{00000000-0005-0000-0000-00006B000000}"/>
    <cellStyle name="Dane wejściowe" xfId="115" xr:uid="{00000000-0005-0000-0000-00006C000000}"/>
    <cellStyle name="Dane wejściowe 2" xfId="116" xr:uid="{00000000-0005-0000-0000-00006D000000}"/>
    <cellStyle name="Dane wejściowe 3" xfId="117" xr:uid="{00000000-0005-0000-0000-00006E000000}"/>
    <cellStyle name="Dane wyjściowe" xfId="118" xr:uid="{00000000-0005-0000-0000-00006F000000}"/>
    <cellStyle name="Dane wyjściowe 2" xfId="119" xr:uid="{00000000-0005-0000-0000-000070000000}"/>
    <cellStyle name="Dane wyjściowe 3" xfId="120" xr:uid="{00000000-0005-0000-0000-000071000000}"/>
    <cellStyle name="Dobre" xfId="121" xr:uid="{00000000-0005-0000-0000-000072000000}"/>
    <cellStyle name="Dobre 2" xfId="122" xr:uid="{00000000-0005-0000-0000-000073000000}"/>
    <cellStyle name="Dobre 3" xfId="123" xr:uid="{00000000-0005-0000-0000-000074000000}"/>
    <cellStyle name="DRAAITAB" xfId="124" xr:uid="{00000000-0005-0000-0000-000075000000}"/>
    <cellStyle name="Dziesiętny 2" xfId="125" xr:uid="{00000000-0005-0000-0000-000076000000}"/>
    <cellStyle name="Dziesiętny 2 2" xfId="126" xr:uid="{00000000-0005-0000-0000-000077000000}"/>
    <cellStyle name="Dziesiętny 2 3" xfId="127" xr:uid="{00000000-0005-0000-0000-000078000000}"/>
    <cellStyle name="Dziesiętny 2 4" xfId="128" xr:uid="{00000000-0005-0000-0000-000079000000}"/>
    <cellStyle name="e1 Base50" xfId="129" xr:uid="{00000000-0005-0000-0000-00007A000000}"/>
    <cellStyle name="e2 Base50" xfId="130" xr:uid="{00000000-0005-0000-0000-00007B000000}"/>
    <cellStyle name="e3 Base50" xfId="131" xr:uid="{00000000-0005-0000-0000-00007C000000}"/>
    <cellStyle name="e4 Base50" xfId="132" xr:uid="{00000000-0005-0000-0000-00007D000000}"/>
    <cellStyle name="e5 Base50" xfId="133" xr:uid="{00000000-0005-0000-0000-00007E000000}"/>
    <cellStyle name="e6 Base50" xfId="134" xr:uid="{00000000-0005-0000-0000-00007F000000}"/>
    <cellStyle name="Euro" xfId="135" xr:uid="{00000000-0005-0000-0000-000080000000}"/>
    <cellStyle name="Excel Built-in Normal" xfId="380" xr:uid="{5BC0F0D6-6762-4C2D-82D0-C82338CCD4C0}"/>
    <cellStyle name="Explanatory Text 2" xfId="136" xr:uid="{00000000-0005-0000-0000-000081000000}"/>
    <cellStyle name="f1 Tint" xfId="137" xr:uid="{00000000-0005-0000-0000-000082000000}"/>
    <cellStyle name="f2 Tint" xfId="138" xr:uid="{00000000-0005-0000-0000-000083000000}"/>
    <cellStyle name="f3 Tint" xfId="139" xr:uid="{00000000-0005-0000-0000-000084000000}"/>
    <cellStyle name="f4 Tint" xfId="140" xr:uid="{00000000-0005-0000-0000-000085000000}"/>
    <cellStyle name="f5 Tint" xfId="141" xr:uid="{00000000-0005-0000-0000-000086000000}"/>
    <cellStyle name="f6 Tint" xfId="142" xr:uid="{00000000-0005-0000-0000-000087000000}"/>
    <cellStyle name="g1 Deep" xfId="143" xr:uid="{00000000-0005-0000-0000-000088000000}"/>
    <cellStyle name="g2 Base" xfId="144" xr:uid="{00000000-0005-0000-0000-000089000000}"/>
    <cellStyle name="g3 Base65" xfId="145" xr:uid="{00000000-0005-0000-0000-00008A000000}"/>
    <cellStyle name="g4 Soft" xfId="146" xr:uid="{00000000-0005-0000-0000-00008B000000}"/>
    <cellStyle name="g5 Base50" xfId="147" xr:uid="{00000000-0005-0000-0000-00008C000000}"/>
    <cellStyle name="g6 Tint" xfId="148" xr:uid="{00000000-0005-0000-0000-00008D000000}"/>
    <cellStyle name="Good 2" xfId="149" xr:uid="{00000000-0005-0000-0000-00008E000000}"/>
    <cellStyle name="Grey" xfId="150" xr:uid="{00000000-0005-0000-0000-00008F000000}"/>
    <cellStyle name="Heading 1 2" xfId="151" xr:uid="{00000000-0005-0000-0000-000090000000}"/>
    <cellStyle name="Heading 2 2" xfId="152" xr:uid="{00000000-0005-0000-0000-000091000000}"/>
    <cellStyle name="Heading 3 2" xfId="153" xr:uid="{00000000-0005-0000-0000-000092000000}"/>
    <cellStyle name="Heading 4 2" xfId="154" xr:uid="{00000000-0005-0000-0000-000093000000}"/>
    <cellStyle name="Hiperłącze 2" xfId="155" xr:uid="{00000000-0005-0000-0000-000094000000}"/>
    <cellStyle name="Hiperłącze_Cennik opraw 22.06.2009 Philips Lighting S.A." xfId="156" xr:uid="{00000000-0005-0000-0000-000095000000}"/>
    <cellStyle name="Hiperpovezava" xfId="379" builtinId="8"/>
    <cellStyle name="Input [yellow]" xfId="157" xr:uid="{00000000-0005-0000-0000-000097000000}"/>
    <cellStyle name="Input 2" xfId="158" xr:uid="{00000000-0005-0000-0000-000098000000}"/>
    <cellStyle name="Komma [0]_Blad1" xfId="159" xr:uid="{00000000-0005-0000-0000-000099000000}"/>
    <cellStyle name="Komma_Blad1" xfId="160" xr:uid="{00000000-0005-0000-0000-00009A000000}"/>
    <cellStyle name="Komórka połączona" xfId="161" xr:uid="{00000000-0005-0000-0000-00009B000000}"/>
    <cellStyle name="Komórka połączona 2" xfId="162" xr:uid="{00000000-0005-0000-0000-00009C000000}"/>
    <cellStyle name="Komórka połączona 3" xfId="163" xr:uid="{00000000-0005-0000-0000-00009D000000}"/>
    <cellStyle name="Komórka zaznaczona" xfId="164" xr:uid="{00000000-0005-0000-0000-00009E000000}"/>
    <cellStyle name="Linked Cell 2" xfId="165" xr:uid="{00000000-0005-0000-0000-00009F000000}"/>
    <cellStyle name="Migliaia (0)_RESULTS" xfId="166" xr:uid="{00000000-0005-0000-0000-0000A0000000}"/>
    <cellStyle name="Migliaia_RESULTS" xfId="167" xr:uid="{00000000-0005-0000-0000-0000A1000000}"/>
    <cellStyle name="Milliers [0]_laroux" xfId="168" xr:uid="{00000000-0005-0000-0000-0000A2000000}"/>
    <cellStyle name="Milliers_laroux" xfId="169" xr:uid="{00000000-0005-0000-0000-0000A3000000}"/>
    <cellStyle name="Monétaire [0]_PERSONAL" xfId="170" xr:uid="{00000000-0005-0000-0000-0000A4000000}"/>
    <cellStyle name="Monétaire_PERSONAL" xfId="171" xr:uid="{00000000-0005-0000-0000-0000A5000000}"/>
    <cellStyle name="Nagłówek 1" xfId="172" xr:uid="{00000000-0005-0000-0000-0000A6000000}"/>
    <cellStyle name="Nagłówek 2" xfId="173" xr:uid="{00000000-0005-0000-0000-0000A7000000}"/>
    <cellStyle name="Nagłówek 3" xfId="174" xr:uid="{00000000-0005-0000-0000-0000A8000000}"/>
    <cellStyle name="Nagłówek 4" xfId="175" xr:uid="{00000000-0005-0000-0000-0000A9000000}"/>
    <cellStyle name="Navadno" xfId="0" builtinId="0"/>
    <cellStyle name="Navadno 2" xfId="1" xr:uid="{00000000-0005-0000-0000-0000AA000000}"/>
    <cellStyle name="Navadno 2 2" xfId="381" xr:uid="{F8947954-35BB-4C49-AEC0-8C826F22008C}"/>
    <cellStyle name="Navadno 4" xfId="5" xr:uid="{00000000-0005-0000-0000-0000AB000000}"/>
    <cellStyle name="Navadno 6" xfId="2" xr:uid="{00000000-0005-0000-0000-0000AC000000}"/>
    <cellStyle name="Navadno 6 2" xfId="383" xr:uid="{1CA3A569-984C-4E7A-B5E9-7FC27C5DF45F}"/>
    <cellStyle name="Neutral 2" xfId="176" xr:uid="{00000000-0005-0000-0000-0000AD000000}"/>
    <cellStyle name="Neutral 3" xfId="177" xr:uid="{00000000-0005-0000-0000-0000AE000000}"/>
    <cellStyle name="Neutralne" xfId="178" xr:uid="{00000000-0005-0000-0000-0000AF000000}"/>
    <cellStyle name="Non défini" xfId="179" xr:uid="{00000000-0005-0000-0000-0000B0000000}"/>
    <cellStyle name="Normal - Style1" xfId="180" xr:uid="{00000000-0005-0000-0000-0000B2000000}"/>
    <cellStyle name="Normal - Style1 2" xfId="181" xr:uid="{00000000-0005-0000-0000-0000B3000000}"/>
    <cellStyle name="Normal - Style1 3" xfId="182" xr:uid="{00000000-0005-0000-0000-0000B4000000}"/>
    <cellStyle name="Normal 10" xfId="183" xr:uid="{00000000-0005-0000-0000-0000B5000000}"/>
    <cellStyle name="Normal 11" xfId="184" xr:uid="{00000000-0005-0000-0000-0000B6000000}"/>
    <cellStyle name="Normal 11 2" xfId="185" xr:uid="{00000000-0005-0000-0000-0000B7000000}"/>
    <cellStyle name="Normal 12" xfId="186" xr:uid="{00000000-0005-0000-0000-0000B8000000}"/>
    <cellStyle name="Normal 13" xfId="187" xr:uid="{00000000-0005-0000-0000-0000B9000000}"/>
    <cellStyle name="Normal 14" xfId="188" xr:uid="{00000000-0005-0000-0000-0000BA000000}"/>
    <cellStyle name="Normal 15" xfId="189" xr:uid="{00000000-0005-0000-0000-0000BB000000}"/>
    <cellStyle name="Normal 16" xfId="190" xr:uid="{00000000-0005-0000-0000-0000BC000000}"/>
    <cellStyle name="Normal 17" xfId="191" xr:uid="{00000000-0005-0000-0000-0000BD000000}"/>
    <cellStyle name="Normal 18" xfId="192" xr:uid="{00000000-0005-0000-0000-0000BE000000}"/>
    <cellStyle name="Normal 19" xfId="193" xr:uid="{00000000-0005-0000-0000-0000BF000000}"/>
    <cellStyle name="Normal 2" xfId="4" xr:uid="{00000000-0005-0000-0000-0000C0000000}"/>
    <cellStyle name="Normal 2 2" xfId="195" xr:uid="{00000000-0005-0000-0000-0000C1000000}"/>
    <cellStyle name="Normal 2 2 2" xfId="196" xr:uid="{00000000-0005-0000-0000-0000C2000000}"/>
    <cellStyle name="Normal 2 3" xfId="197" xr:uid="{00000000-0005-0000-0000-0000C3000000}"/>
    <cellStyle name="Normal 2 4" xfId="198" xr:uid="{00000000-0005-0000-0000-0000C4000000}"/>
    <cellStyle name="Normal 2 5" xfId="194" xr:uid="{00000000-0005-0000-0000-0000C5000000}"/>
    <cellStyle name="Normal 2_Price List Special Lighting 2009 (cu T V )" xfId="199" xr:uid="{00000000-0005-0000-0000-0000C6000000}"/>
    <cellStyle name="Normal 20" xfId="200" xr:uid="{00000000-0005-0000-0000-0000C7000000}"/>
    <cellStyle name="Normal 21" xfId="201" xr:uid="{00000000-0005-0000-0000-0000C8000000}"/>
    <cellStyle name="Normal 22" xfId="202" xr:uid="{00000000-0005-0000-0000-0000C9000000}"/>
    <cellStyle name="Normal 23" xfId="203" xr:uid="{00000000-0005-0000-0000-0000CA000000}"/>
    <cellStyle name="Normal 24" xfId="204" xr:uid="{00000000-0005-0000-0000-0000CB000000}"/>
    <cellStyle name="Normal 25" xfId="205" xr:uid="{00000000-0005-0000-0000-0000CC000000}"/>
    <cellStyle name="Normal 26" xfId="206" xr:uid="{00000000-0005-0000-0000-0000CD000000}"/>
    <cellStyle name="Normal 27" xfId="207" xr:uid="{00000000-0005-0000-0000-0000CE000000}"/>
    <cellStyle name="Normal 28" xfId="208" xr:uid="{00000000-0005-0000-0000-0000CF000000}"/>
    <cellStyle name="Normal 29" xfId="209" xr:uid="{00000000-0005-0000-0000-0000D0000000}"/>
    <cellStyle name="Normal 3" xfId="210" xr:uid="{00000000-0005-0000-0000-0000D1000000}"/>
    <cellStyle name="Normal 3 2" xfId="211" xr:uid="{00000000-0005-0000-0000-0000D2000000}"/>
    <cellStyle name="Normal 3 2 2" xfId="212" xr:uid="{00000000-0005-0000-0000-0000D3000000}"/>
    <cellStyle name="Normal 3 3" xfId="213" xr:uid="{00000000-0005-0000-0000-0000D4000000}"/>
    <cellStyle name="Normal 30" xfId="214" xr:uid="{00000000-0005-0000-0000-0000D5000000}"/>
    <cellStyle name="Normal 31" xfId="215" xr:uid="{00000000-0005-0000-0000-0000D6000000}"/>
    <cellStyle name="Normal 32" xfId="216" xr:uid="{00000000-0005-0000-0000-0000D7000000}"/>
    <cellStyle name="Normal 33" xfId="217" xr:uid="{00000000-0005-0000-0000-0000D8000000}"/>
    <cellStyle name="Normal 34" xfId="218" xr:uid="{00000000-0005-0000-0000-0000D9000000}"/>
    <cellStyle name="Normal 35" xfId="219" xr:uid="{00000000-0005-0000-0000-0000DA000000}"/>
    <cellStyle name="Normal 36" xfId="220" xr:uid="{00000000-0005-0000-0000-0000DB000000}"/>
    <cellStyle name="Normal 37" xfId="6" xr:uid="{00000000-0005-0000-0000-0000DC000000}"/>
    <cellStyle name="Normal 4" xfId="221" xr:uid="{00000000-0005-0000-0000-0000DD000000}"/>
    <cellStyle name="Normal 4 2" xfId="222" xr:uid="{00000000-0005-0000-0000-0000DE000000}"/>
    <cellStyle name="Normal 5" xfId="223" xr:uid="{00000000-0005-0000-0000-0000DF000000}"/>
    <cellStyle name="Normal 5 2" xfId="224" xr:uid="{00000000-0005-0000-0000-0000E0000000}"/>
    <cellStyle name="Normal 6" xfId="225" xr:uid="{00000000-0005-0000-0000-0000E1000000}"/>
    <cellStyle name="Normal 7" xfId="226" xr:uid="{00000000-0005-0000-0000-0000E2000000}"/>
    <cellStyle name="Normal 8" xfId="227" xr:uid="{00000000-0005-0000-0000-0000E3000000}"/>
    <cellStyle name="Normal 9" xfId="228" xr:uid="{00000000-0005-0000-0000-0000E4000000}"/>
    <cellStyle name="normální_Brutto LEG 2003-EOC" xfId="229" xr:uid="{00000000-0005-0000-0000-0000E5000000}"/>
    <cellStyle name="Normalny 2" xfId="230" xr:uid="{00000000-0005-0000-0000-0000E6000000}"/>
    <cellStyle name="Normalny 2 2" xfId="231" xr:uid="{00000000-0005-0000-0000-0000E7000000}"/>
    <cellStyle name="Normalny 2 3" xfId="232" xr:uid="{00000000-0005-0000-0000-0000E8000000}"/>
    <cellStyle name="Normalny 2 4" xfId="233" xr:uid="{00000000-0005-0000-0000-0000E9000000}"/>
    <cellStyle name="Normalny 25" xfId="234" xr:uid="{00000000-0005-0000-0000-0000EA000000}"/>
    <cellStyle name="Normalny 3" xfId="235" xr:uid="{00000000-0005-0000-0000-0000EB000000}"/>
    <cellStyle name="Normalny_1_2001_prop lorczyk" xfId="236" xr:uid="{00000000-0005-0000-0000-0000EC000000}"/>
    <cellStyle name="Note 2" xfId="237" xr:uid="{00000000-0005-0000-0000-0000ED000000}"/>
    <cellStyle name="Note 2 2" xfId="238" xr:uid="{00000000-0005-0000-0000-0000EE000000}"/>
    <cellStyle name="Note 3" xfId="239" xr:uid="{00000000-0005-0000-0000-0000EF000000}"/>
    <cellStyle name="Note 3 2" xfId="240" xr:uid="{00000000-0005-0000-0000-0000F0000000}"/>
    <cellStyle name="Note 4" xfId="241" xr:uid="{00000000-0005-0000-0000-0000F1000000}"/>
    <cellStyle name="Note 4 2" xfId="242" xr:uid="{00000000-0005-0000-0000-0000F2000000}"/>
    <cellStyle name="Note 5" xfId="243" xr:uid="{00000000-0005-0000-0000-0000F3000000}"/>
    <cellStyle name="Note 5 2" xfId="244" xr:uid="{00000000-0005-0000-0000-0000F4000000}"/>
    <cellStyle name="Note 6" xfId="245" xr:uid="{00000000-0005-0000-0000-0000F5000000}"/>
    <cellStyle name="Note 6 2" xfId="246" xr:uid="{00000000-0005-0000-0000-0000F6000000}"/>
    <cellStyle name="Note 7" xfId="247" xr:uid="{00000000-0005-0000-0000-0000F7000000}"/>
    <cellStyle name="Note 7 2" xfId="248" xr:uid="{00000000-0005-0000-0000-0000F8000000}"/>
    <cellStyle name="Note 8" xfId="249" xr:uid="{00000000-0005-0000-0000-0000F9000000}"/>
    <cellStyle name="Note 8 2" xfId="250" xr:uid="{00000000-0005-0000-0000-0000FA000000}"/>
    <cellStyle name="Note 9" xfId="251" xr:uid="{00000000-0005-0000-0000-0000FB000000}"/>
    <cellStyle name="Note 9 2" xfId="252" xr:uid="{00000000-0005-0000-0000-0000FC000000}"/>
    <cellStyle name="Obliczenia" xfId="253" xr:uid="{00000000-0005-0000-0000-0000FD000000}"/>
    <cellStyle name="Œ…‹æØ‚è [0.00]_laroux" xfId="254" xr:uid="{00000000-0005-0000-0000-0000FE000000}"/>
    <cellStyle name="Œ…‹æØ‚è_laroux" xfId="255" xr:uid="{00000000-0005-0000-0000-0000FF000000}"/>
    <cellStyle name="Output 2" xfId="256" xr:uid="{00000000-0005-0000-0000-000000010000}"/>
    <cellStyle name="Percent [2]" xfId="257" xr:uid="{00000000-0005-0000-0000-000001010000}"/>
    <cellStyle name="Percent [2] 2" xfId="258" xr:uid="{00000000-0005-0000-0000-000002010000}"/>
    <cellStyle name="Percent 10" xfId="259" xr:uid="{00000000-0005-0000-0000-000003010000}"/>
    <cellStyle name="Percent 11" xfId="260" xr:uid="{00000000-0005-0000-0000-000004010000}"/>
    <cellStyle name="Percent 12" xfId="261" xr:uid="{00000000-0005-0000-0000-000005010000}"/>
    <cellStyle name="Percent 13" xfId="262" xr:uid="{00000000-0005-0000-0000-000006010000}"/>
    <cellStyle name="Percent 14" xfId="263" xr:uid="{00000000-0005-0000-0000-000007010000}"/>
    <cellStyle name="Percent 15" xfId="264" xr:uid="{00000000-0005-0000-0000-000008010000}"/>
    <cellStyle name="Percent 16" xfId="265" xr:uid="{00000000-0005-0000-0000-000009010000}"/>
    <cellStyle name="Percent 17" xfId="266" xr:uid="{00000000-0005-0000-0000-00000A010000}"/>
    <cellStyle name="Percent 18" xfId="267" xr:uid="{00000000-0005-0000-0000-00000B010000}"/>
    <cellStyle name="Percent 19" xfId="268" xr:uid="{00000000-0005-0000-0000-00000C010000}"/>
    <cellStyle name="Percent 2" xfId="269" xr:uid="{00000000-0005-0000-0000-00000D010000}"/>
    <cellStyle name="Percent 20" xfId="270" xr:uid="{00000000-0005-0000-0000-00000E010000}"/>
    <cellStyle name="Percent 21" xfId="271" xr:uid="{00000000-0005-0000-0000-00000F010000}"/>
    <cellStyle name="Percent 22" xfId="272" xr:uid="{00000000-0005-0000-0000-000010010000}"/>
    <cellStyle name="Percent 23" xfId="273" xr:uid="{00000000-0005-0000-0000-000011010000}"/>
    <cellStyle name="Percent 24" xfId="274" xr:uid="{00000000-0005-0000-0000-000012010000}"/>
    <cellStyle name="Percent 3" xfId="275" xr:uid="{00000000-0005-0000-0000-000013010000}"/>
    <cellStyle name="Percent 4" xfId="276" xr:uid="{00000000-0005-0000-0000-000014010000}"/>
    <cellStyle name="Percent 5" xfId="277" xr:uid="{00000000-0005-0000-0000-000015010000}"/>
    <cellStyle name="Percent 6" xfId="278" xr:uid="{00000000-0005-0000-0000-000016010000}"/>
    <cellStyle name="Percent 7" xfId="279" xr:uid="{00000000-0005-0000-0000-000017010000}"/>
    <cellStyle name="Percent 8" xfId="280" xr:uid="{00000000-0005-0000-0000-000018010000}"/>
    <cellStyle name="Percent 9" xfId="281" xr:uid="{00000000-0005-0000-0000-000019010000}"/>
    <cellStyle name="Poza" xfId="282" xr:uid="{00000000-0005-0000-0000-00001A010000}"/>
    <cellStyle name="Red" xfId="283" xr:uid="{00000000-0005-0000-0000-00001B010000}"/>
    <cellStyle name="SAPBEXaggData" xfId="284" xr:uid="{00000000-0005-0000-0000-00001C010000}"/>
    <cellStyle name="SAPBEXaggData 2" xfId="285" xr:uid="{00000000-0005-0000-0000-00001D010000}"/>
    <cellStyle name="SAPBEXaggData 3" xfId="286" xr:uid="{00000000-0005-0000-0000-00001E010000}"/>
    <cellStyle name="SAPBEXaggData 4" xfId="287" xr:uid="{00000000-0005-0000-0000-00001F010000}"/>
    <cellStyle name="SAPBEXaggDataEmph" xfId="288" xr:uid="{00000000-0005-0000-0000-000020010000}"/>
    <cellStyle name="SAPBEXaggItem" xfId="289" xr:uid="{00000000-0005-0000-0000-000021010000}"/>
    <cellStyle name="SAPBEXaggItem 2" xfId="290" xr:uid="{00000000-0005-0000-0000-000022010000}"/>
    <cellStyle name="SAPBEXaggItem 3" xfId="291" xr:uid="{00000000-0005-0000-0000-000023010000}"/>
    <cellStyle name="SAPBEXaggItemX" xfId="292" xr:uid="{00000000-0005-0000-0000-000024010000}"/>
    <cellStyle name="SAPBEXchaText" xfId="293" xr:uid="{00000000-0005-0000-0000-000025010000}"/>
    <cellStyle name="SAPBEXchaText 2" xfId="294" xr:uid="{00000000-0005-0000-0000-000026010000}"/>
    <cellStyle name="SAPBEXchaText 3" xfId="295" xr:uid="{00000000-0005-0000-0000-000027010000}"/>
    <cellStyle name="SAPBEXchaText 4" xfId="296" xr:uid="{00000000-0005-0000-0000-000028010000}"/>
    <cellStyle name="SAPBEXchaText 5" xfId="297" xr:uid="{00000000-0005-0000-0000-000029010000}"/>
    <cellStyle name="SAPBEXchaText_Osprzęt do lamp wyładowczych" xfId="298" xr:uid="{00000000-0005-0000-0000-00002A010000}"/>
    <cellStyle name="SAPBEXexcBad7" xfId="299" xr:uid="{00000000-0005-0000-0000-00002B010000}"/>
    <cellStyle name="SAPBEXexcBad8" xfId="300" xr:uid="{00000000-0005-0000-0000-00002C010000}"/>
    <cellStyle name="SAPBEXexcBad9" xfId="301" xr:uid="{00000000-0005-0000-0000-00002D010000}"/>
    <cellStyle name="SAPBEXexcCritical4" xfId="302" xr:uid="{00000000-0005-0000-0000-00002E010000}"/>
    <cellStyle name="SAPBEXexcCritical5" xfId="303" xr:uid="{00000000-0005-0000-0000-00002F010000}"/>
    <cellStyle name="SAPBEXexcCritical6" xfId="304" xr:uid="{00000000-0005-0000-0000-000030010000}"/>
    <cellStyle name="SAPBEXexcGood1" xfId="305" xr:uid="{00000000-0005-0000-0000-000031010000}"/>
    <cellStyle name="SAPBEXexcGood2" xfId="306" xr:uid="{00000000-0005-0000-0000-000032010000}"/>
    <cellStyle name="SAPBEXexcGood3" xfId="307" xr:uid="{00000000-0005-0000-0000-000033010000}"/>
    <cellStyle name="SAPBEXfilterDrill" xfId="308" xr:uid="{00000000-0005-0000-0000-000034010000}"/>
    <cellStyle name="SAPBEXfilterDrill 2" xfId="309" xr:uid="{00000000-0005-0000-0000-000035010000}"/>
    <cellStyle name="SAPBEXfilterDrill 3" xfId="310" xr:uid="{00000000-0005-0000-0000-000036010000}"/>
    <cellStyle name="SAPBEXfilterItem" xfId="311" xr:uid="{00000000-0005-0000-0000-000037010000}"/>
    <cellStyle name="SAPBEXfilterItem 2" xfId="312" xr:uid="{00000000-0005-0000-0000-000038010000}"/>
    <cellStyle name="SAPBEXfilterItem 3" xfId="313" xr:uid="{00000000-0005-0000-0000-000039010000}"/>
    <cellStyle name="SAPBEXfilterText" xfId="314" xr:uid="{00000000-0005-0000-0000-00003A010000}"/>
    <cellStyle name="SAPBEXformats" xfId="315" xr:uid="{00000000-0005-0000-0000-00003B010000}"/>
    <cellStyle name="SAPBEXformats 2" xfId="316" xr:uid="{00000000-0005-0000-0000-00003C010000}"/>
    <cellStyle name="SAPBEXformats_Osprzęt do lamp wyładowczych" xfId="317" xr:uid="{00000000-0005-0000-0000-00003D010000}"/>
    <cellStyle name="SAPBEXheaderItem" xfId="318" xr:uid="{00000000-0005-0000-0000-00003E010000}"/>
    <cellStyle name="SAPBEXheaderItem 2" xfId="319" xr:uid="{00000000-0005-0000-0000-00003F010000}"/>
    <cellStyle name="SAPBEXheaderItem 3" xfId="320" xr:uid="{00000000-0005-0000-0000-000040010000}"/>
    <cellStyle name="SAPBEXheaderText" xfId="321" xr:uid="{00000000-0005-0000-0000-000041010000}"/>
    <cellStyle name="SAPBEXheaderText 2" xfId="322" xr:uid="{00000000-0005-0000-0000-000042010000}"/>
    <cellStyle name="SAPBEXheaderText 3" xfId="323" xr:uid="{00000000-0005-0000-0000-000043010000}"/>
    <cellStyle name="SAPBEXHLevel0" xfId="324" xr:uid="{00000000-0005-0000-0000-000044010000}"/>
    <cellStyle name="SAPBEXHLevel0X" xfId="325" xr:uid="{00000000-0005-0000-0000-000045010000}"/>
    <cellStyle name="SAPBEXHLevel1" xfId="326" xr:uid="{00000000-0005-0000-0000-000046010000}"/>
    <cellStyle name="SAPBEXHLevel1X" xfId="327" xr:uid="{00000000-0005-0000-0000-000047010000}"/>
    <cellStyle name="SAPBEXHLevel2" xfId="328" xr:uid="{00000000-0005-0000-0000-000048010000}"/>
    <cellStyle name="SAPBEXHLevel2X" xfId="329" xr:uid="{00000000-0005-0000-0000-000049010000}"/>
    <cellStyle name="SAPBEXHLevel3" xfId="330" xr:uid="{00000000-0005-0000-0000-00004A010000}"/>
    <cellStyle name="SAPBEXHLevel3X" xfId="331" xr:uid="{00000000-0005-0000-0000-00004B010000}"/>
    <cellStyle name="SAPBEXresData" xfId="332" xr:uid="{00000000-0005-0000-0000-00004C010000}"/>
    <cellStyle name="SAPBEXresDataEmph" xfId="333" xr:uid="{00000000-0005-0000-0000-00004D010000}"/>
    <cellStyle name="SAPBEXresItem" xfId="334" xr:uid="{00000000-0005-0000-0000-00004E010000}"/>
    <cellStyle name="SAPBEXresItemX" xfId="335" xr:uid="{00000000-0005-0000-0000-00004F010000}"/>
    <cellStyle name="SAPBEXstdData" xfId="336" xr:uid="{00000000-0005-0000-0000-000050010000}"/>
    <cellStyle name="SAPBEXstdData 2" xfId="337" xr:uid="{00000000-0005-0000-0000-000051010000}"/>
    <cellStyle name="SAPBEXstdData 3" xfId="338" xr:uid="{00000000-0005-0000-0000-000052010000}"/>
    <cellStyle name="SAPBEXstdData 4" xfId="339" xr:uid="{00000000-0005-0000-0000-000053010000}"/>
    <cellStyle name="SAPBEXstdData 5" xfId="340" xr:uid="{00000000-0005-0000-0000-000054010000}"/>
    <cellStyle name="SAPBEXstdData_Osprzęt do lamp wyładowczych" xfId="341" xr:uid="{00000000-0005-0000-0000-000055010000}"/>
    <cellStyle name="SAPBEXstdDataEmph" xfId="342" xr:uid="{00000000-0005-0000-0000-000056010000}"/>
    <cellStyle name="SAPBEXstdItem" xfId="343" xr:uid="{00000000-0005-0000-0000-000057010000}"/>
    <cellStyle name="SAPBEXstdItem 2" xfId="344" xr:uid="{00000000-0005-0000-0000-000058010000}"/>
    <cellStyle name="SAPBEXstdItem 3" xfId="345" xr:uid="{00000000-0005-0000-0000-000059010000}"/>
    <cellStyle name="SAPBEXstdItem 4" xfId="346" xr:uid="{00000000-0005-0000-0000-00005A010000}"/>
    <cellStyle name="SAPBEXstdItem 57" xfId="347" xr:uid="{00000000-0005-0000-0000-00005B010000}"/>
    <cellStyle name="SAPBEXstdItem_Lampy wyładowcze" xfId="348" xr:uid="{00000000-0005-0000-0000-00005C010000}"/>
    <cellStyle name="SAPBEXstdItemX" xfId="349" xr:uid="{00000000-0005-0000-0000-00005D010000}"/>
    <cellStyle name="SAPBEXtitle" xfId="350" xr:uid="{00000000-0005-0000-0000-00005E010000}"/>
    <cellStyle name="SAPBEXtitle 2" xfId="351" xr:uid="{00000000-0005-0000-0000-00005F010000}"/>
    <cellStyle name="SAPBEXtitle 3" xfId="352" xr:uid="{00000000-0005-0000-0000-000060010000}"/>
    <cellStyle name="SAPBEXtitle 4" xfId="353" xr:uid="{00000000-0005-0000-0000-000061010000}"/>
    <cellStyle name="SAPBEXundefined" xfId="354" xr:uid="{00000000-0005-0000-0000-000062010000}"/>
    <cellStyle name="SAPBEXundefined 2" xfId="355" xr:uid="{00000000-0005-0000-0000-000063010000}"/>
    <cellStyle name="Standaard_ANNX1B" xfId="356" xr:uid="{00000000-0005-0000-0000-000064010000}"/>
    <cellStyle name="Standard_Tabelle1" xfId="3" xr:uid="{00000000-0005-0000-0000-000065010000}"/>
    <cellStyle name="Standard_Tabelle1 2" xfId="382" xr:uid="{E6D38ED9-B2FB-44E2-AE18-8CF3C110557E}"/>
    <cellStyle name="Styl 1" xfId="357" xr:uid="{00000000-0005-0000-0000-000066010000}"/>
    <cellStyle name="Styl 1 2" xfId="358" xr:uid="{00000000-0005-0000-0000-000067010000}"/>
    <cellStyle name="Styl 1 3" xfId="359" xr:uid="{00000000-0005-0000-0000-000068010000}"/>
    <cellStyle name="Style 1" xfId="360" xr:uid="{00000000-0005-0000-0000-000069010000}"/>
    <cellStyle name="Style 1 2" xfId="361" xr:uid="{00000000-0005-0000-0000-00006A010000}"/>
    <cellStyle name="Style 1 3" xfId="362" xr:uid="{00000000-0005-0000-0000-00006B010000}"/>
    <cellStyle name="Suma" xfId="363" xr:uid="{00000000-0005-0000-0000-00006C010000}"/>
    <cellStyle name="Suma 2" xfId="364" xr:uid="{00000000-0005-0000-0000-00006D010000}"/>
    <cellStyle name="Suma 3" xfId="365" xr:uid="{00000000-0005-0000-0000-00006E010000}"/>
    <cellStyle name="Tekst objaśnienia" xfId="366" xr:uid="{00000000-0005-0000-0000-00006F010000}"/>
    <cellStyle name="Tekst ostrzeżenia" xfId="367" xr:uid="{00000000-0005-0000-0000-000070010000}"/>
    <cellStyle name="Tekst ostrzeżenia 2" xfId="368" xr:uid="{00000000-0005-0000-0000-000071010000}"/>
    <cellStyle name="Tekst ostrzeżenia 3" xfId="369" xr:uid="{00000000-0005-0000-0000-000072010000}"/>
    <cellStyle name="Title 2" xfId="370" xr:uid="{00000000-0005-0000-0000-000073010000}"/>
    <cellStyle name="Total 2" xfId="371" xr:uid="{00000000-0005-0000-0000-000074010000}"/>
    <cellStyle name="Tytuł" xfId="372" xr:uid="{00000000-0005-0000-0000-000075010000}"/>
    <cellStyle name="Uwaga" xfId="373" xr:uid="{00000000-0005-0000-0000-000076010000}"/>
    <cellStyle name="Valuta (0)_RESULTS" xfId="374" xr:uid="{00000000-0005-0000-0000-000077010000}"/>
    <cellStyle name="Walutowy 2" xfId="375" xr:uid="{00000000-0005-0000-0000-000078010000}"/>
    <cellStyle name="Warning Text 2" xfId="376" xr:uid="{00000000-0005-0000-0000-000079010000}"/>
    <cellStyle name="Złe" xfId="377" xr:uid="{00000000-0005-0000-0000-00007A010000}"/>
    <cellStyle name="常规_Sheet2" xfId="378" xr:uid="{00000000-0005-0000-0000-00007B010000}"/>
  </cellStyles>
  <dxfs count="5">
    <dxf>
      <font>
        <b val="0"/>
        <condense val="0"/>
        <extend val="0"/>
        <color indexed="9"/>
      </font>
    </dxf>
    <dxf>
      <font>
        <b val="0"/>
        <condense val="0"/>
        <extend val="0"/>
        <color indexed="9"/>
      </font>
    </dxf>
    <dxf>
      <font>
        <b val="0"/>
        <condense val="0"/>
        <extend val="0"/>
        <color indexed="9"/>
      </font>
    </dxf>
    <dxf>
      <font>
        <b val="0"/>
        <condense val="0"/>
        <extend val="0"/>
        <color indexed="9"/>
      </font>
    </dxf>
    <dxf>
      <font>
        <b val="0"/>
        <condense val="0"/>
        <extend val="0"/>
        <color indexed="9"/>
      </font>
    </dxf>
  </dxfs>
  <tableStyles count="0" defaultTableStyle="TableStyleMedium9" defaultPivotStyle="PivotStyleLight16"/>
  <colors>
    <mruColors>
      <color rgb="FF00FF00"/>
      <color rgb="FFFF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3.wmf"/></Relationships>
</file>

<file path=xl/drawings/_rels/drawing11.xml.rels><?xml version="1.0" encoding="UTF-8" standalone="yes"?>
<Relationships xmlns="http://schemas.openxmlformats.org/package/2006/relationships"><Relationship Id="rId1" Type="http://schemas.openxmlformats.org/officeDocument/2006/relationships/image" Target="../media/image3.wmf"/></Relationships>
</file>

<file path=xl/drawings/_rels/drawing12.xml.rels><?xml version="1.0" encoding="UTF-8" standalone="yes"?>
<Relationships xmlns="http://schemas.openxmlformats.org/package/2006/relationships"><Relationship Id="rId1" Type="http://schemas.openxmlformats.org/officeDocument/2006/relationships/image" Target="../media/image3.wmf"/></Relationships>
</file>

<file path=xl/drawings/_rels/drawing13.xml.rels><?xml version="1.0" encoding="UTF-8" standalone="yes"?>
<Relationships xmlns="http://schemas.openxmlformats.org/package/2006/relationships"><Relationship Id="rId1" Type="http://schemas.openxmlformats.org/officeDocument/2006/relationships/image" Target="../media/image3.wmf"/></Relationships>
</file>

<file path=xl/drawings/_rels/drawing14.xml.rels><?xml version="1.0" encoding="UTF-8" standalone="yes"?>
<Relationships xmlns="http://schemas.openxmlformats.org/package/2006/relationships"><Relationship Id="rId1" Type="http://schemas.openxmlformats.org/officeDocument/2006/relationships/image" Target="../media/image3.wmf"/></Relationships>
</file>

<file path=xl/drawings/_rels/drawing15.xml.rels><?xml version="1.0" encoding="UTF-8" standalone="yes"?>
<Relationships xmlns="http://schemas.openxmlformats.org/package/2006/relationships"><Relationship Id="rId1" Type="http://schemas.openxmlformats.org/officeDocument/2006/relationships/image" Target="../media/image3.wmf"/></Relationships>
</file>

<file path=xl/drawings/_rels/drawing16.xml.rels><?xml version="1.0" encoding="UTF-8" standalone="yes"?>
<Relationships xmlns="http://schemas.openxmlformats.org/package/2006/relationships"><Relationship Id="rId1" Type="http://schemas.openxmlformats.org/officeDocument/2006/relationships/image" Target="../media/image3.wmf"/></Relationships>
</file>

<file path=xl/drawings/_rels/drawing17.xml.rels><?xml version="1.0" encoding="UTF-8" standalone="yes"?>
<Relationships xmlns="http://schemas.openxmlformats.org/package/2006/relationships"><Relationship Id="rId1" Type="http://schemas.openxmlformats.org/officeDocument/2006/relationships/image" Target="../media/image3.wmf"/></Relationships>
</file>

<file path=xl/drawings/_rels/drawing18.xml.rels><?xml version="1.0" encoding="UTF-8" standalone="yes"?>
<Relationships xmlns="http://schemas.openxmlformats.org/package/2006/relationships"><Relationship Id="rId1" Type="http://schemas.openxmlformats.org/officeDocument/2006/relationships/image" Target="../media/image3.wmf"/></Relationships>
</file>

<file path=xl/drawings/_rels/drawing19.xml.rels><?xml version="1.0" encoding="UTF-8" standalone="yes"?>
<Relationships xmlns="http://schemas.openxmlformats.org/package/2006/relationships"><Relationship Id="rId1" Type="http://schemas.openxmlformats.org/officeDocument/2006/relationships/image" Target="../media/image3.w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wmf"/></Relationships>
</file>

<file path=xl/drawings/_rels/drawing21.xml.rels><?xml version="1.0" encoding="UTF-8" standalone="yes"?>
<Relationships xmlns="http://schemas.openxmlformats.org/package/2006/relationships"><Relationship Id="rId1" Type="http://schemas.openxmlformats.org/officeDocument/2006/relationships/image" Target="../media/image3.wmf"/></Relationships>
</file>

<file path=xl/drawings/_rels/drawing22.xml.rels><?xml version="1.0" encoding="UTF-8" standalone="yes"?>
<Relationships xmlns="http://schemas.openxmlformats.org/package/2006/relationships"><Relationship Id="rId1" Type="http://schemas.openxmlformats.org/officeDocument/2006/relationships/image" Target="../media/image3.wmf"/></Relationships>
</file>

<file path=xl/drawings/_rels/drawing23.xml.rels><?xml version="1.0" encoding="UTF-8" standalone="yes"?>
<Relationships xmlns="http://schemas.openxmlformats.org/package/2006/relationships"><Relationship Id="rId1" Type="http://schemas.openxmlformats.org/officeDocument/2006/relationships/image" Target="../media/image3.wmf"/></Relationships>
</file>

<file path=xl/drawings/_rels/drawing24.xml.rels><?xml version="1.0" encoding="UTF-8" standalone="yes"?>
<Relationships xmlns="http://schemas.openxmlformats.org/package/2006/relationships"><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3.wmf"/></Relationships>
</file>

<file path=xl/drawings/_rels/drawing31.xml.rels><?xml version="1.0" encoding="UTF-8" standalone="yes"?>
<Relationships xmlns="http://schemas.openxmlformats.org/package/2006/relationships"><Relationship Id="rId1" Type="http://schemas.openxmlformats.org/officeDocument/2006/relationships/image" Target="../media/image1.wmf"/></Relationships>
</file>

<file path=xl/drawings/_rels/drawing3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3.xml.rels><?xml version="1.0" encoding="UTF-8" standalone="yes"?>
<Relationships xmlns="http://schemas.openxmlformats.org/package/2006/relationships"><Relationship Id="rId1" Type="http://schemas.openxmlformats.org/officeDocument/2006/relationships/image" Target="../media/image1.wmf"/></Relationships>
</file>

<file path=xl/drawings/_rels/drawing34.xml.rels><?xml version="1.0" encoding="UTF-8" standalone="yes"?>
<Relationships xmlns="http://schemas.openxmlformats.org/package/2006/relationships"><Relationship Id="rId1" Type="http://schemas.openxmlformats.org/officeDocument/2006/relationships/image" Target="../media/image1.wmf"/></Relationships>
</file>

<file path=xl/drawings/_rels/drawing35.xml.rels><?xml version="1.0" encoding="UTF-8" standalone="yes"?>
<Relationships xmlns="http://schemas.openxmlformats.org/package/2006/relationships"><Relationship Id="rId1" Type="http://schemas.openxmlformats.org/officeDocument/2006/relationships/image" Target="../media/image1.wmf"/></Relationships>
</file>

<file path=xl/drawings/_rels/drawing36.xml.rels><?xml version="1.0" encoding="UTF-8" standalone="yes"?>
<Relationships xmlns="http://schemas.openxmlformats.org/package/2006/relationships"><Relationship Id="rId1" Type="http://schemas.openxmlformats.org/officeDocument/2006/relationships/image" Target="../media/image1.wmf"/></Relationships>
</file>

<file path=xl/drawings/_rels/drawing37.xml.rels><?xml version="1.0" encoding="UTF-8" standalone="yes"?>
<Relationships xmlns="http://schemas.openxmlformats.org/package/2006/relationships"><Relationship Id="rId1" Type="http://schemas.openxmlformats.org/officeDocument/2006/relationships/image" Target="../media/image1.wmf"/></Relationships>
</file>

<file path=xl/drawings/_rels/drawing38.xml.rels><?xml version="1.0" encoding="UTF-8" standalone="yes"?>
<Relationships xmlns="http://schemas.openxmlformats.org/package/2006/relationships"><Relationship Id="rId1" Type="http://schemas.openxmlformats.org/officeDocument/2006/relationships/image" Target="../media/image1.wmf"/></Relationships>
</file>

<file path=xl/drawings/_rels/drawing39.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wmf"/></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3.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10</xdr:col>
      <xdr:colOff>561975</xdr:colOff>
      <xdr:row>0</xdr:row>
      <xdr:rowOff>114300</xdr:rowOff>
    </xdr:from>
    <xdr:to>
      <xdr:col>11</xdr:col>
      <xdr:colOff>0</xdr:colOff>
      <xdr:row>2</xdr:row>
      <xdr:rowOff>95250</xdr:rowOff>
    </xdr:to>
    <xdr:sp macro="" textlink="">
      <xdr:nvSpPr>
        <xdr:cNvPr id="1025"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317048</xdr:colOff>
      <xdr:row>0</xdr:row>
      <xdr:rowOff>95250</xdr:rowOff>
    </xdr:from>
    <xdr:to>
      <xdr:col>8</xdr:col>
      <xdr:colOff>157844</xdr:colOff>
      <xdr:row>2</xdr:row>
      <xdr:rowOff>76200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0398" y="95250"/>
          <a:ext cx="105999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466725</xdr:colOff>
      <xdr:row>0</xdr:row>
      <xdr:rowOff>38100</xdr:rowOff>
    </xdr:from>
    <xdr:to>
      <xdr:col>10</xdr:col>
      <xdr:colOff>292278</xdr:colOff>
      <xdr:row>2</xdr:row>
      <xdr:rowOff>142413</xdr:rowOff>
    </xdr:to>
    <xdr:pic>
      <xdr:nvPicPr>
        <xdr:cNvPr id="4" name="Slika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29275" y="38100"/>
          <a:ext cx="1044753" cy="4281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76200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76200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57150</xdr:colOff>
      <xdr:row>0</xdr:row>
      <xdr:rowOff>104775</xdr:rowOff>
    </xdr:from>
    <xdr:to>
      <xdr:col>11</xdr:col>
      <xdr:colOff>504825</xdr:colOff>
      <xdr:row>2</xdr:row>
      <xdr:rowOff>85725</xdr:rowOff>
    </xdr:to>
    <xdr:sp macro="" textlink="">
      <xdr:nvSpPr>
        <xdr:cNvPr id="2" name="Object 1" hidden="1">
          <a:extLst>
            <a:ext uri="{63B3BB69-23CF-44E3-9099-C40C66FF867C}">
              <a14:compatExt xmlns:a14="http://schemas.microsoft.com/office/drawing/2010/main" spid="_x0000_s37889"/>
            </a:ext>
            <a:ext uri="{FF2B5EF4-FFF2-40B4-BE49-F238E27FC236}">
              <a16:creationId xmlns:a16="http://schemas.microsoft.com/office/drawing/2014/main" id="{00000000-0008-0000-0100-000002000000}"/>
            </a:ext>
          </a:extLst>
        </xdr:cNvPr>
        <xdr:cNvSpPr/>
      </xdr:nvSpPr>
      <xdr:spPr bwMode="auto">
        <a:xfrm>
          <a:off x="6296025" y="104775"/>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314325</xdr:colOff>
      <xdr:row>0</xdr:row>
      <xdr:rowOff>142875</xdr:rowOff>
    </xdr:from>
    <xdr:to>
      <xdr:col>11</xdr:col>
      <xdr:colOff>749478</xdr:colOff>
      <xdr:row>3</xdr:row>
      <xdr:rowOff>85263</xdr:rowOff>
    </xdr:to>
    <xdr:pic>
      <xdr:nvPicPr>
        <xdr:cNvPr id="3" name="Slika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3200" y="142875"/>
          <a:ext cx="1044753" cy="42816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1725"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3</xdr:col>
      <xdr:colOff>293687</xdr:colOff>
      <xdr:row>71</xdr:row>
      <xdr:rowOff>0</xdr:rowOff>
    </xdr:from>
    <xdr:ext cx="184731" cy="264560"/>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3970337" y="1805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sz="1100"/>
        </a:p>
      </xdr:txBody>
    </xdr:sp>
    <xdr:clientData/>
  </xdr:oneCellAnchor>
  <xdr:oneCellAnchor>
    <xdr:from>
      <xdr:col>3</xdr:col>
      <xdr:colOff>293687</xdr:colOff>
      <xdr:row>71</xdr:row>
      <xdr:rowOff>0</xdr:rowOff>
    </xdr:from>
    <xdr:ext cx="184731" cy="264560"/>
    <xdr:sp macro="" textlink="">
      <xdr:nvSpPr>
        <xdr:cNvPr id="3" name="TextBox 3">
          <a:extLst>
            <a:ext uri="{FF2B5EF4-FFF2-40B4-BE49-F238E27FC236}">
              <a16:creationId xmlns:a16="http://schemas.microsoft.com/office/drawing/2014/main" id="{00000000-0008-0000-1800-000003000000}"/>
            </a:ext>
          </a:extLst>
        </xdr:cNvPr>
        <xdr:cNvSpPr txBox="1"/>
      </xdr:nvSpPr>
      <xdr:spPr>
        <a:xfrm>
          <a:off x="3970337" y="1805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sz="1100"/>
        </a:p>
      </xdr:txBody>
    </xdr:sp>
    <xdr:clientData/>
  </xdr:oneCellAnchor>
  <xdr:oneCellAnchor>
    <xdr:from>
      <xdr:col>3</xdr:col>
      <xdr:colOff>293687</xdr:colOff>
      <xdr:row>71</xdr:row>
      <xdr:rowOff>0</xdr:rowOff>
    </xdr:from>
    <xdr:ext cx="184731" cy="264560"/>
    <xdr:sp macro="" textlink="">
      <xdr:nvSpPr>
        <xdr:cNvPr id="4" name="TextBox 5">
          <a:extLst>
            <a:ext uri="{FF2B5EF4-FFF2-40B4-BE49-F238E27FC236}">
              <a16:creationId xmlns:a16="http://schemas.microsoft.com/office/drawing/2014/main" id="{00000000-0008-0000-1800-000004000000}"/>
            </a:ext>
          </a:extLst>
        </xdr:cNvPr>
        <xdr:cNvSpPr txBox="1"/>
      </xdr:nvSpPr>
      <xdr:spPr>
        <a:xfrm>
          <a:off x="3970337" y="1805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sz="1100"/>
        </a:p>
      </xdr:txBody>
    </xdr:sp>
    <xdr:clientData/>
  </xdr:oneCellAnchor>
  <xdr:oneCellAnchor>
    <xdr:from>
      <xdr:col>3</xdr:col>
      <xdr:colOff>293687</xdr:colOff>
      <xdr:row>71</xdr:row>
      <xdr:rowOff>0</xdr:rowOff>
    </xdr:from>
    <xdr:ext cx="184731" cy="264560"/>
    <xdr:sp macro="" textlink="">
      <xdr:nvSpPr>
        <xdr:cNvPr id="5" name="TextBox 6">
          <a:extLst>
            <a:ext uri="{FF2B5EF4-FFF2-40B4-BE49-F238E27FC236}">
              <a16:creationId xmlns:a16="http://schemas.microsoft.com/office/drawing/2014/main" id="{00000000-0008-0000-1800-000005000000}"/>
            </a:ext>
          </a:extLst>
        </xdr:cNvPr>
        <xdr:cNvSpPr txBox="1"/>
      </xdr:nvSpPr>
      <xdr:spPr>
        <a:xfrm>
          <a:off x="3970337" y="1805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sz="1100"/>
        </a:p>
      </xdr:txBody>
    </xdr:sp>
    <xdr:clientData/>
  </xdr:oneCellAnchor>
  <mc:AlternateContent xmlns:mc="http://schemas.openxmlformats.org/markup-compatibility/2006">
    <mc:Choice xmlns:a14="http://schemas.microsoft.com/office/drawing/2010/main" Requires="a14">
      <xdr:twoCellAnchor>
        <xdr:from>
          <xdr:col>4</xdr:col>
          <xdr:colOff>666750</xdr:colOff>
          <xdr:row>0</xdr:row>
          <xdr:rowOff>161925</xdr:rowOff>
        </xdr:from>
        <xdr:to>
          <xdr:col>5</xdr:col>
          <xdr:colOff>790575</xdr:colOff>
          <xdr:row>0</xdr:row>
          <xdr:rowOff>476250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18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647700</xdr:colOff>
          <xdr:row>0</xdr:row>
          <xdr:rowOff>152400</xdr:rowOff>
        </xdr:from>
        <xdr:to>
          <xdr:col>5</xdr:col>
          <xdr:colOff>790575</xdr:colOff>
          <xdr:row>0</xdr:row>
          <xdr:rowOff>457200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900-0000013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647700</xdr:colOff>
          <xdr:row>0</xdr:row>
          <xdr:rowOff>171450</xdr:rowOff>
        </xdr:from>
        <xdr:to>
          <xdr:col>5</xdr:col>
          <xdr:colOff>781050</xdr:colOff>
          <xdr:row>0</xdr:row>
          <xdr:rowOff>466725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1A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666750</xdr:colOff>
          <xdr:row>0</xdr:row>
          <xdr:rowOff>171450</xdr:rowOff>
        </xdr:from>
        <xdr:to>
          <xdr:col>5</xdr:col>
          <xdr:colOff>790575</xdr:colOff>
          <xdr:row>0</xdr:row>
          <xdr:rowOff>476250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1B00-0000014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657225</xdr:colOff>
          <xdr:row>0</xdr:row>
          <xdr:rowOff>161925</xdr:rowOff>
        </xdr:from>
        <xdr:to>
          <xdr:col>5</xdr:col>
          <xdr:colOff>790575</xdr:colOff>
          <xdr:row>0</xdr:row>
          <xdr:rowOff>466725</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1C00-000001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10</xdr:col>
      <xdr:colOff>57150</xdr:colOff>
      <xdr:row>0</xdr:row>
      <xdr:rowOff>104775</xdr:rowOff>
    </xdr:from>
    <xdr:to>
      <xdr:col>11</xdr:col>
      <xdr:colOff>504825</xdr:colOff>
      <xdr:row>2</xdr:row>
      <xdr:rowOff>85725</xdr:rowOff>
    </xdr:to>
    <xdr:sp macro="" textlink="">
      <xdr:nvSpPr>
        <xdr:cNvPr id="2" name="Object 1" hidden="1">
          <a:extLst>
            <a:ext uri="{63B3BB69-23CF-44E3-9099-C40C66FF867C}">
              <a14:compatExt xmlns:a14="http://schemas.microsoft.com/office/drawing/2010/main" spid="_x0000_s37889"/>
            </a:ext>
            <a:ext uri="{FF2B5EF4-FFF2-40B4-BE49-F238E27FC236}">
              <a16:creationId xmlns:a16="http://schemas.microsoft.com/office/drawing/2014/main" id="{00000000-0008-0000-0200-000002000000}"/>
            </a:ext>
          </a:extLst>
        </xdr:cNvPr>
        <xdr:cNvSpPr/>
      </xdr:nvSpPr>
      <xdr:spPr bwMode="auto">
        <a:xfrm>
          <a:off x="6296025" y="104775"/>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409575</xdr:colOff>
      <xdr:row>0</xdr:row>
      <xdr:rowOff>104775</xdr:rowOff>
    </xdr:from>
    <xdr:to>
      <xdr:col>11</xdr:col>
      <xdr:colOff>800100</xdr:colOff>
      <xdr:row>2</xdr:row>
      <xdr:rowOff>76200</xdr:rowOff>
    </xdr:to>
    <xdr:pic>
      <xdr:nvPicPr>
        <xdr:cNvPr id="4" name="Picture 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104775"/>
          <a:ext cx="1000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666750</xdr:colOff>
          <xdr:row>0</xdr:row>
          <xdr:rowOff>171450</xdr:rowOff>
        </xdr:from>
        <xdr:to>
          <xdr:col>5</xdr:col>
          <xdr:colOff>790575</xdr:colOff>
          <xdr:row>0</xdr:row>
          <xdr:rowOff>476250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1D00-0000014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39937" name="Object 1" hidden="1">
          <a:extLst>
            <a:ext uri="{63B3BB69-23CF-44E3-9099-C40C66FF867C}">
              <a14:compatExt xmlns:a14="http://schemas.microsoft.com/office/drawing/2010/main" spid="_x0000_s39937"/>
            </a:ext>
            <a:ext uri="{FF2B5EF4-FFF2-40B4-BE49-F238E27FC236}">
              <a16:creationId xmlns:a16="http://schemas.microsoft.com/office/drawing/2014/main" id="{00000000-0008-0000-1E00-0000019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2" name="Picture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2225"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48129" name="Object 1" hidden="1">
          <a:extLst>
            <a:ext uri="{63B3BB69-23CF-44E3-9099-C40C66FF867C}">
              <a14:compatExt xmlns:a14="http://schemas.microsoft.com/office/drawing/2010/main" spid="_x0000_s48129"/>
            </a:ext>
            <a:ext uri="{FF2B5EF4-FFF2-40B4-BE49-F238E27FC236}">
              <a16:creationId xmlns:a16="http://schemas.microsoft.com/office/drawing/2014/main" id="{00000000-0008-0000-1F00-000001BC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2" name="Picture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2225"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41985" name="Object 1" hidden="1">
          <a:extLst>
            <a:ext uri="{63B3BB69-23CF-44E3-9099-C40C66FF867C}">
              <a14:compatExt xmlns:a14="http://schemas.microsoft.com/office/drawing/2010/main" spid="_x0000_s41985"/>
            </a:ext>
            <a:ext uri="{FF2B5EF4-FFF2-40B4-BE49-F238E27FC236}">
              <a16:creationId xmlns:a16="http://schemas.microsoft.com/office/drawing/2014/main" id="{00000000-0008-0000-2000-000001A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2" name="Picture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2225"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43009" name="Object 1" hidden="1">
          <a:extLst>
            <a:ext uri="{63B3BB69-23CF-44E3-9099-C40C66FF867C}">
              <a14:compatExt xmlns:a14="http://schemas.microsoft.com/office/drawing/2010/main" spid="_x0000_s43009"/>
            </a:ext>
            <a:ext uri="{FF2B5EF4-FFF2-40B4-BE49-F238E27FC236}">
              <a16:creationId xmlns:a16="http://schemas.microsoft.com/office/drawing/2014/main" id="{00000000-0008-0000-2100-000001A8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2" name="Pictur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2225"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71681" name="Object 1" hidden="1">
          <a:extLst>
            <a:ext uri="{63B3BB69-23CF-44E3-9099-C40C66FF867C}">
              <a14:compatExt xmlns:a14="http://schemas.microsoft.com/office/drawing/2010/main" spid="_x0000_s71681"/>
            </a:ext>
            <a:ext uri="{FF2B5EF4-FFF2-40B4-BE49-F238E27FC236}">
              <a16:creationId xmlns:a16="http://schemas.microsoft.com/office/drawing/2014/main" id="{00000000-0008-0000-2200-0000011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2" name="Picture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71681"/>
            </a:ext>
            <a:ext uri="{FF2B5EF4-FFF2-40B4-BE49-F238E27FC236}">
              <a16:creationId xmlns:a16="http://schemas.microsoft.com/office/drawing/2014/main" id="{00000000-0008-0000-2300-000002000000}"/>
            </a:ext>
          </a:extLst>
        </xdr:cNvPr>
        <xdr:cNvSpPr/>
      </xdr:nvSpPr>
      <xdr:spPr bwMode="auto">
        <a:xfrm>
          <a:off x="7810500"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3" name="Picture 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00"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80897" name="Object 1" hidden="1">
          <a:extLst>
            <a:ext uri="{63B3BB69-23CF-44E3-9099-C40C66FF867C}">
              <a14:compatExt xmlns:a14="http://schemas.microsoft.com/office/drawing/2010/main" spid="_x0000_s80897"/>
            </a:ext>
            <a:ext uri="{FF2B5EF4-FFF2-40B4-BE49-F238E27FC236}">
              <a16:creationId xmlns:a16="http://schemas.microsoft.com/office/drawing/2014/main" id="{00000000-0008-0000-2400-0000013C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2" name="Picture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2225"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80897"/>
            </a:ext>
            <a:ext uri="{FF2B5EF4-FFF2-40B4-BE49-F238E27FC236}">
              <a16:creationId xmlns:a16="http://schemas.microsoft.com/office/drawing/2014/main" id="{00000000-0008-0000-2500-000002000000}"/>
            </a:ext>
          </a:extLst>
        </xdr:cNvPr>
        <xdr:cNvSpPr/>
      </xdr:nvSpPr>
      <xdr:spPr bwMode="auto">
        <a:xfrm>
          <a:off x="7762875"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3" name="Picture 2">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80897"/>
            </a:ext>
            <a:ext uri="{FF2B5EF4-FFF2-40B4-BE49-F238E27FC236}">
              <a16:creationId xmlns:a16="http://schemas.microsoft.com/office/drawing/2014/main" id="{00000000-0008-0000-2600-000002000000}"/>
            </a:ext>
          </a:extLst>
        </xdr:cNvPr>
        <xdr:cNvSpPr/>
      </xdr:nvSpPr>
      <xdr:spPr bwMode="auto">
        <a:xfrm>
          <a:off x="7762875"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3" name="Picture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57150</xdr:colOff>
      <xdr:row>0</xdr:row>
      <xdr:rowOff>104775</xdr:rowOff>
    </xdr:from>
    <xdr:to>
      <xdr:col>11</xdr:col>
      <xdr:colOff>504825</xdr:colOff>
      <xdr:row>2</xdr:row>
      <xdr:rowOff>85725</xdr:rowOff>
    </xdr:to>
    <xdr:sp macro="" textlink="">
      <xdr:nvSpPr>
        <xdr:cNvPr id="2" name="Object 1" hidden="1">
          <a:extLst>
            <a:ext uri="{63B3BB69-23CF-44E3-9099-C40C66FF867C}">
              <a14:compatExt xmlns:a14="http://schemas.microsoft.com/office/drawing/2010/main" spid="_x0000_s37889"/>
            </a:ext>
            <a:ext uri="{FF2B5EF4-FFF2-40B4-BE49-F238E27FC236}">
              <a16:creationId xmlns:a16="http://schemas.microsoft.com/office/drawing/2014/main" id="{00000000-0008-0000-0300-000002000000}"/>
            </a:ext>
          </a:extLst>
        </xdr:cNvPr>
        <xdr:cNvSpPr/>
      </xdr:nvSpPr>
      <xdr:spPr bwMode="auto">
        <a:xfrm>
          <a:off x="6296025" y="104775"/>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314325</xdr:colOff>
      <xdr:row>0</xdr:row>
      <xdr:rowOff>142875</xdr:rowOff>
    </xdr:from>
    <xdr:to>
      <xdr:col>11</xdr:col>
      <xdr:colOff>749478</xdr:colOff>
      <xdr:row>3</xdr:row>
      <xdr:rowOff>85263</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3200" y="142875"/>
          <a:ext cx="1044753" cy="42816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48129"/>
            </a:ext>
            <a:ext uri="{FF2B5EF4-FFF2-40B4-BE49-F238E27FC236}">
              <a16:creationId xmlns:a16="http://schemas.microsoft.com/office/drawing/2014/main" id="{00000000-0008-0000-2700-000002000000}"/>
            </a:ext>
          </a:extLst>
        </xdr:cNvPr>
        <xdr:cNvSpPr/>
      </xdr:nvSpPr>
      <xdr:spPr bwMode="auto">
        <a:xfrm>
          <a:off x="7743825"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533400</xdr:colOff>
      <xdr:row>0</xdr:row>
      <xdr:rowOff>114300</xdr:rowOff>
    </xdr:from>
    <xdr:to>
      <xdr:col>5</xdr:col>
      <xdr:colOff>742950</xdr:colOff>
      <xdr:row>2</xdr:row>
      <xdr:rowOff>95250</xdr:rowOff>
    </xdr:to>
    <xdr:pic>
      <xdr:nvPicPr>
        <xdr:cNvPr id="3" name="Picture 1">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43825" y="114300"/>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39937"/>
            </a:ext>
            <a:ext uri="{FF2B5EF4-FFF2-40B4-BE49-F238E27FC236}">
              <a16:creationId xmlns:a16="http://schemas.microsoft.com/office/drawing/2014/main" id="{00000000-0008-0000-2800-000002000000}"/>
            </a:ext>
          </a:extLst>
        </xdr:cNvPr>
        <xdr:cNvSpPr/>
      </xdr:nvSpPr>
      <xdr:spPr bwMode="auto">
        <a:xfrm>
          <a:off x="7734300"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638736</xdr:colOff>
      <xdr:row>0</xdr:row>
      <xdr:rowOff>33617</xdr:rowOff>
    </xdr:from>
    <xdr:to>
      <xdr:col>5</xdr:col>
      <xdr:colOff>831841</xdr:colOff>
      <xdr:row>2</xdr:row>
      <xdr:rowOff>148015</xdr:rowOff>
    </xdr:to>
    <xdr:pic>
      <xdr:nvPicPr>
        <xdr:cNvPr id="5" name="Slika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2912" y="33617"/>
          <a:ext cx="1044753" cy="42816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39937"/>
            </a:ext>
            <a:ext uri="{FF2B5EF4-FFF2-40B4-BE49-F238E27FC236}">
              <a16:creationId xmlns:a16="http://schemas.microsoft.com/office/drawing/2014/main" id="{00000000-0008-0000-2900-000002000000}"/>
            </a:ext>
          </a:extLst>
        </xdr:cNvPr>
        <xdr:cNvSpPr/>
      </xdr:nvSpPr>
      <xdr:spPr bwMode="auto">
        <a:xfrm>
          <a:off x="7734300"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638736</xdr:colOff>
      <xdr:row>0</xdr:row>
      <xdr:rowOff>33617</xdr:rowOff>
    </xdr:from>
    <xdr:to>
      <xdr:col>5</xdr:col>
      <xdr:colOff>831841</xdr:colOff>
      <xdr:row>2</xdr:row>
      <xdr:rowOff>148015</xdr:rowOff>
    </xdr:to>
    <xdr:pic>
      <xdr:nvPicPr>
        <xdr:cNvPr id="3" name="Slika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9636" y="33617"/>
          <a:ext cx="1040830" cy="43824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39937"/>
            </a:ext>
            <a:ext uri="{FF2B5EF4-FFF2-40B4-BE49-F238E27FC236}">
              <a16:creationId xmlns:a16="http://schemas.microsoft.com/office/drawing/2014/main" id="{00000000-0008-0000-2A00-000002000000}"/>
            </a:ext>
          </a:extLst>
        </xdr:cNvPr>
        <xdr:cNvSpPr/>
      </xdr:nvSpPr>
      <xdr:spPr bwMode="auto">
        <a:xfrm>
          <a:off x="7734300"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638736</xdr:colOff>
      <xdr:row>0</xdr:row>
      <xdr:rowOff>33617</xdr:rowOff>
    </xdr:from>
    <xdr:to>
      <xdr:col>5</xdr:col>
      <xdr:colOff>831841</xdr:colOff>
      <xdr:row>2</xdr:row>
      <xdr:rowOff>148015</xdr:rowOff>
    </xdr:to>
    <xdr:pic>
      <xdr:nvPicPr>
        <xdr:cNvPr id="3" name="Slika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9636" y="33617"/>
          <a:ext cx="1040830" cy="43824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39937"/>
            </a:ext>
            <a:ext uri="{FF2B5EF4-FFF2-40B4-BE49-F238E27FC236}">
              <a16:creationId xmlns:a16="http://schemas.microsoft.com/office/drawing/2014/main" id="{00000000-0008-0000-2B00-000002000000}"/>
            </a:ext>
          </a:extLst>
        </xdr:cNvPr>
        <xdr:cNvSpPr/>
      </xdr:nvSpPr>
      <xdr:spPr bwMode="auto">
        <a:xfrm>
          <a:off x="7734300"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638736</xdr:colOff>
      <xdr:row>0</xdr:row>
      <xdr:rowOff>33617</xdr:rowOff>
    </xdr:from>
    <xdr:to>
      <xdr:col>5</xdr:col>
      <xdr:colOff>831841</xdr:colOff>
      <xdr:row>2</xdr:row>
      <xdr:rowOff>148015</xdr:rowOff>
    </xdr:to>
    <xdr:pic>
      <xdr:nvPicPr>
        <xdr:cNvPr id="3" name="Slika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9636" y="33617"/>
          <a:ext cx="1040830" cy="43824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39937"/>
            </a:ext>
            <a:ext uri="{FF2B5EF4-FFF2-40B4-BE49-F238E27FC236}">
              <a16:creationId xmlns:a16="http://schemas.microsoft.com/office/drawing/2014/main" id="{00000000-0008-0000-2C00-000002000000}"/>
            </a:ext>
          </a:extLst>
        </xdr:cNvPr>
        <xdr:cNvSpPr/>
      </xdr:nvSpPr>
      <xdr:spPr bwMode="auto">
        <a:xfrm>
          <a:off x="7734300"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638736</xdr:colOff>
      <xdr:row>0</xdr:row>
      <xdr:rowOff>33617</xdr:rowOff>
    </xdr:from>
    <xdr:to>
      <xdr:col>5</xdr:col>
      <xdr:colOff>831841</xdr:colOff>
      <xdr:row>2</xdr:row>
      <xdr:rowOff>148015</xdr:rowOff>
    </xdr:to>
    <xdr:pic>
      <xdr:nvPicPr>
        <xdr:cNvPr id="3" name="Slika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9636" y="33617"/>
          <a:ext cx="1040830" cy="43824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4</xdr:col>
      <xdr:colOff>533400</xdr:colOff>
      <xdr:row>0</xdr:row>
      <xdr:rowOff>114300</xdr:rowOff>
    </xdr:from>
    <xdr:to>
      <xdr:col>5</xdr:col>
      <xdr:colOff>742950</xdr:colOff>
      <xdr:row>2</xdr:row>
      <xdr:rowOff>95250</xdr:rowOff>
    </xdr:to>
    <xdr:sp macro="" textlink="">
      <xdr:nvSpPr>
        <xdr:cNvPr id="2" name="Object 1" hidden="1">
          <a:extLst>
            <a:ext uri="{63B3BB69-23CF-44E3-9099-C40C66FF867C}">
              <a14:compatExt xmlns:a14="http://schemas.microsoft.com/office/drawing/2010/main" spid="_x0000_s39937"/>
            </a:ext>
            <a:ext uri="{FF2B5EF4-FFF2-40B4-BE49-F238E27FC236}">
              <a16:creationId xmlns:a16="http://schemas.microsoft.com/office/drawing/2014/main" id="{00000000-0008-0000-2D00-000002000000}"/>
            </a:ext>
          </a:extLst>
        </xdr:cNvPr>
        <xdr:cNvSpPr/>
      </xdr:nvSpPr>
      <xdr:spPr bwMode="auto">
        <a:xfrm>
          <a:off x="7734300" y="114300"/>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638736</xdr:colOff>
      <xdr:row>0</xdr:row>
      <xdr:rowOff>33617</xdr:rowOff>
    </xdr:from>
    <xdr:to>
      <xdr:col>5</xdr:col>
      <xdr:colOff>831841</xdr:colOff>
      <xdr:row>2</xdr:row>
      <xdr:rowOff>148015</xdr:rowOff>
    </xdr:to>
    <xdr:pic>
      <xdr:nvPicPr>
        <xdr:cNvPr id="3" name="Slika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9636" y="33617"/>
          <a:ext cx="1040830" cy="438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57150</xdr:colOff>
      <xdr:row>0</xdr:row>
      <xdr:rowOff>104775</xdr:rowOff>
    </xdr:from>
    <xdr:to>
      <xdr:col>11</xdr:col>
      <xdr:colOff>504825</xdr:colOff>
      <xdr:row>2</xdr:row>
      <xdr:rowOff>85725</xdr:rowOff>
    </xdr:to>
    <xdr:sp macro="" textlink="">
      <xdr:nvSpPr>
        <xdr:cNvPr id="2" name="Object 1" hidden="1">
          <a:extLst>
            <a:ext uri="{63B3BB69-23CF-44E3-9099-C40C66FF867C}">
              <a14:compatExt xmlns:a14="http://schemas.microsoft.com/office/drawing/2010/main" spid="_x0000_s37889"/>
            </a:ext>
            <a:ext uri="{FF2B5EF4-FFF2-40B4-BE49-F238E27FC236}">
              <a16:creationId xmlns:a16="http://schemas.microsoft.com/office/drawing/2014/main" id="{00000000-0008-0000-0400-000002000000}"/>
            </a:ext>
          </a:extLst>
        </xdr:cNvPr>
        <xdr:cNvSpPr/>
      </xdr:nvSpPr>
      <xdr:spPr bwMode="auto">
        <a:xfrm>
          <a:off x="6296025" y="104775"/>
          <a:ext cx="1057275"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314325</xdr:colOff>
      <xdr:row>0</xdr:row>
      <xdr:rowOff>142875</xdr:rowOff>
    </xdr:from>
    <xdr:to>
      <xdr:col>11</xdr:col>
      <xdr:colOff>749478</xdr:colOff>
      <xdr:row>3</xdr:row>
      <xdr:rowOff>85263</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53200" y="142875"/>
          <a:ext cx="1044753" cy="4281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76200</xdr:colOff>
      <xdr:row>0</xdr:row>
      <xdr:rowOff>76200</xdr:rowOff>
    </xdr:from>
    <xdr:to>
      <xdr:col>11</xdr:col>
      <xdr:colOff>466725</xdr:colOff>
      <xdr:row>2</xdr:row>
      <xdr:rowOff>47625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76200"/>
          <a:ext cx="1000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781050</xdr:colOff>
          <xdr:row>0</xdr:row>
          <xdr:rowOff>123825</xdr:rowOff>
        </xdr:from>
        <xdr:to>
          <xdr:col>8</xdr:col>
          <xdr:colOff>457200</xdr:colOff>
          <xdr:row>2</xdr:row>
          <xdr:rowOff>104775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10</xdr:col>
      <xdr:colOff>57150</xdr:colOff>
      <xdr:row>0</xdr:row>
      <xdr:rowOff>104775</xdr:rowOff>
    </xdr:from>
    <xdr:to>
      <xdr:col>11</xdr:col>
      <xdr:colOff>504825</xdr:colOff>
      <xdr:row>2</xdr:row>
      <xdr:rowOff>85725</xdr:rowOff>
    </xdr:to>
    <xdr:sp macro="" textlink="">
      <xdr:nvSpPr>
        <xdr:cNvPr id="37889" name="Object 1" hidden="1">
          <a:extLst>
            <a:ext uri="{63B3BB69-23CF-44E3-9099-C40C66FF867C}">
              <a14:compatExt xmlns:a14="http://schemas.microsoft.com/office/drawing/2010/main" spid="_x0000_s37889"/>
            </a:ext>
            <a:ext uri="{FF2B5EF4-FFF2-40B4-BE49-F238E27FC236}">
              <a16:creationId xmlns:a16="http://schemas.microsoft.com/office/drawing/2014/main" id="{00000000-0008-0000-0700-0000019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57150</xdr:colOff>
      <xdr:row>0</xdr:row>
      <xdr:rowOff>104775</xdr:rowOff>
    </xdr:from>
    <xdr:to>
      <xdr:col>11</xdr:col>
      <xdr:colOff>504825</xdr:colOff>
      <xdr:row>2</xdr:row>
      <xdr:rowOff>85725</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6025" y="104775"/>
          <a:ext cx="105727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495300</xdr:colOff>
      <xdr:row>0</xdr:row>
      <xdr:rowOff>76200</xdr:rowOff>
    </xdr:from>
    <xdr:to>
      <xdr:col>5</xdr:col>
      <xdr:colOff>676275</xdr:colOff>
      <xdr:row>2</xdr:row>
      <xdr:rowOff>66675</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43650" y="76200"/>
          <a:ext cx="1028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image" Target="../media/image4.wmf"/><Relationship Id="rId4" Type="http://schemas.openxmlformats.org/officeDocument/2006/relationships/oleObject" Target="../embeddings/oleObject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image" Target="../media/image4.wmf"/><Relationship Id="rId4" Type="http://schemas.openxmlformats.org/officeDocument/2006/relationships/oleObject" Target="../embeddings/oleObject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image" Target="../media/image4.wmf"/><Relationship Id="rId4" Type="http://schemas.openxmlformats.org/officeDocument/2006/relationships/oleObject" Target="../embeddings/oleObject4.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image" Target="../media/image4.wmf"/><Relationship Id="rId4" Type="http://schemas.openxmlformats.org/officeDocument/2006/relationships/oleObject" Target="../embeddings/oleObject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image" Target="../media/image4.wmf"/><Relationship Id="rId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image" Target="../media/image4.wmf"/><Relationship Id="rId4" Type="http://schemas.openxmlformats.org/officeDocument/2006/relationships/oleObject" Target="../embeddings/oleObject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4.w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21"/>
  </sheetPr>
  <dimension ref="B1:K40"/>
  <sheetViews>
    <sheetView workbookViewId="0">
      <selection activeCell="H7" sqref="H7"/>
    </sheetView>
  </sheetViews>
  <sheetFormatPr defaultRowHeight="12.75"/>
  <cols>
    <col min="1" max="2" width="9.140625" style="617"/>
    <col min="3" max="3" width="13.42578125" style="617" bestFit="1" customWidth="1"/>
    <col min="4" max="16384" width="9.140625" style="617"/>
  </cols>
  <sheetData>
    <row r="1" spans="2:11">
      <c r="B1" s="620"/>
      <c r="G1" s="618"/>
      <c r="H1" s="6"/>
      <c r="I1" s="7"/>
      <c r="J1" s="7"/>
    </row>
    <row r="2" spans="2:11">
      <c r="B2" s="620"/>
      <c r="G2" s="618"/>
      <c r="H2" s="6"/>
      <c r="I2" s="7"/>
      <c r="J2" s="7"/>
    </row>
    <row r="3" spans="2:11">
      <c r="B3" s="620"/>
      <c r="G3" s="618"/>
      <c r="H3" s="6"/>
      <c r="I3" s="7"/>
      <c r="J3" s="7"/>
    </row>
    <row r="4" spans="2:11">
      <c r="B4" s="11"/>
      <c r="C4" s="12"/>
      <c r="D4" s="12"/>
      <c r="E4" s="12"/>
      <c r="F4" s="12"/>
      <c r="G4" s="13"/>
      <c r="H4" s="14"/>
      <c r="I4" s="15"/>
      <c r="J4" s="15"/>
      <c r="K4" s="12"/>
    </row>
    <row r="5" spans="2:11">
      <c r="F5" s="49"/>
      <c r="G5" s="49"/>
    </row>
    <row r="6" spans="2:11">
      <c r="F6" s="49"/>
      <c r="G6" s="49"/>
    </row>
    <row r="7" spans="2:11">
      <c r="F7" s="49"/>
      <c r="G7" s="49"/>
    </row>
    <row r="8" spans="2:11">
      <c r="F8" s="49"/>
      <c r="G8" s="49"/>
    </row>
    <row r="9" spans="2:11">
      <c r="F9" s="49"/>
      <c r="G9" s="49"/>
    </row>
    <row r="10" spans="2:11">
      <c r="F10" s="49"/>
      <c r="G10" s="49"/>
    </row>
    <row r="11" spans="2:11" ht="69.75" customHeight="1">
      <c r="B11" s="730" t="s">
        <v>85</v>
      </c>
      <c r="C11" s="731"/>
      <c r="D11" s="731"/>
      <c r="E11" s="731"/>
      <c r="F11" s="731"/>
      <c r="G11" s="731"/>
      <c r="H11" s="731"/>
      <c r="I11" s="731"/>
      <c r="J11" s="731"/>
      <c r="K11" s="731"/>
    </row>
    <row r="12" spans="2:11" ht="66.75" customHeight="1">
      <c r="B12" s="737" t="s">
        <v>86</v>
      </c>
      <c r="C12" s="737"/>
      <c r="D12" s="737"/>
      <c r="E12" s="737"/>
      <c r="F12" s="737"/>
      <c r="G12" s="737"/>
      <c r="H12" s="737"/>
      <c r="I12" s="737"/>
      <c r="J12" s="737"/>
      <c r="K12" s="737"/>
    </row>
    <row r="13" spans="2:11" ht="81" customHeight="1">
      <c r="B13" s="732" t="s">
        <v>480</v>
      </c>
      <c r="C13" s="732"/>
      <c r="D13" s="732"/>
      <c r="E13" s="732"/>
      <c r="F13" s="732"/>
      <c r="G13" s="732"/>
      <c r="H13" s="732"/>
      <c r="I13" s="732"/>
      <c r="J13" s="732"/>
      <c r="K13" s="732"/>
    </row>
    <row r="14" spans="2:11" ht="20.25" customHeight="1">
      <c r="B14" s="736"/>
      <c r="C14" s="736"/>
      <c r="D14" s="736"/>
      <c r="E14" s="736"/>
      <c r="F14" s="736"/>
      <c r="G14" s="736"/>
      <c r="H14" s="736"/>
      <c r="I14" s="736"/>
      <c r="J14" s="736"/>
      <c r="K14" s="736"/>
    </row>
    <row r="15" spans="2:11" ht="32.25" customHeight="1">
      <c r="B15" s="732" t="s">
        <v>1340</v>
      </c>
      <c r="C15" s="732"/>
      <c r="D15" s="732"/>
      <c r="E15" s="732"/>
      <c r="F15" s="732"/>
      <c r="G15" s="732"/>
      <c r="H15" s="732"/>
      <c r="I15" s="732"/>
      <c r="J15" s="732"/>
      <c r="K15" s="732"/>
    </row>
    <row r="16" spans="2:11" ht="20.25" customHeight="1">
      <c r="B16" s="615"/>
      <c r="C16" s="500"/>
      <c r="D16" s="500"/>
      <c r="E16" s="500"/>
      <c r="F16" s="500"/>
      <c r="G16" s="500"/>
      <c r="H16" s="500"/>
      <c r="I16" s="500"/>
      <c r="J16" s="500"/>
      <c r="K16" s="500"/>
    </row>
    <row r="17" spans="2:11" ht="30.75" customHeight="1">
      <c r="B17" s="732" t="s">
        <v>138</v>
      </c>
      <c r="C17" s="732"/>
      <c r="D17" s="732"/>
      <c r="E17" s="732"/>
      <c r="F17" s="732"/>
      <c r="G17" s="732"/>
      <c r="H17" s="732"/>
      <c r="I17" s="732"/>
      <c r="J17" s="732"/>
      <c r="K17" s="732"/>
    </row>
    <row r="18" spans="2:11" ht="20.25" customHeight="1">
      <c r="C18" s="612"/>
      <c r="D18" s="612"/>
      <c r="E18" s="612"/>
      <c r="F18" s="612"/>
      <c r="G18" s="612"/>
      <c r="H18" s="612"/>
      <c r="I18" s="612"/>
      <c r="J18" s="612"/>
      <c r="K18" s="612"/>
    </row>
    <row r="19" spans="2:11" ht="20.25" customHeight="1">
      <c r="C19" s="612"/>
      <c r="D19" s="612"/>
      <c r="E19" s="612"/>
      <c r="F19" s="612"/>
      <c r="G19" s="612"/>
      <c r="H19" s="612"/>
      <c r="I19" s="612"/>
      <c r="J19" s="612"/>
      <c r="K19" s="612"/>
    </row>
    <row r="20" spans="2:11" ht="20.25" customHeight="1">
      <c r="C20" s="58"/>
      <c r="D20" s="58"/>
      <c r="E20" s="58"/>
      <c r="F20" s="58"/>
      <c r="G20" s="58"/>
      <c r="H20" s="58"/>
      <c r="I20" s="58"/>
      <c r="J20" s="58"/>
      <c r="K20" s="58"/>
    </row>
    <row r="21" spans="2:11" ht="20.25" customHeight="1">
      <c r="C21" s="58"/>
      <c r="D21" s="58"/>
      <c r="E21" s="58"/>
      <c r="F21" s="58"/>
      <c r="G21" s="58"/>
      <c r="H21" s="58"/>
      <c r="I21" s="58"/>
      <c r="J21" s="58"/>
      <c r="K21" s="58"/>
    </row>
    <row r="22" spans="2:11" ht="20.25" customHeight="1">
      <c r="C22" s="58"/>
      <c r="D22" s="58"/>
      <c r="E22" s="58"/>
      <c r="F22" s="58"/>
      <c r="G22" s="58"/>
      <c r="H22" s="58"/>
      <c r="I22" s="58"/>
      <c r="J22" s="58"/>
      <c r="K22" s="58"/>
    </row>
    <row r="23" spans="2:11" ht="20.25" customHeight="1">
      <c r="C23" s="58"/>
      <c r="D23" s="58"/>
      <c r="E23" s="58"/>
      <c r="F23" s="58"/>
      <c r="G23" s="58"/>
      <c r="H23" s="58"/>
      <c r="I23" s="58"/>
      <c r="J23" s="58"/>
      <c r="K23" s="58"/>
    </row>
    <row r="24" spans="2:11" ht="20.25" customHeight="1">
      <c r="C24" s="58"/>
      <c r="D24" s="58"/>
      <c r="E24" s="58"/>
      <c r="F24" s="58"/>
      <c r="G24" s="58"/>
      <c r="H24" s="58"/>
      <c r="I24" s="58"/>
      <c r="J24" s="58"/>
      <c r="K24" s="58"/>
    </row>
    <row r="25" spans="2:11" ht="20.25" customHeight="1">
      <c r="C25" s="58"/>
      <c r="D25" s="58"/>
      <c r="E25" s="58"/>
      <c r="F25" s="58"/>
      <c r="G25" s="58"/>
      <c r="H25" s="58"/>
      <c r="I25" s="58"/>
      <c r="J25" s="58"/>
      <c r="K25" s="58"/>
    </row>
    <row r="26" spans="2:11" ht="20.25" customHeight="1">
      <c r="C26" s="58"/>
      <c r="D26" s="58"/>
      <c r="E26" s="58"/>
      <c r="F26" s="58"/>
      <c r="G26" s="58"/>
      <c r="H26" s="58"/>
      <c r="I26" s="58"/>
      <c r="J26" s="58"/>
      <c r="K26" s="58"/>
    </row>
    <row r="27" spans="2:11" ht="20.25" customHeight="1">
      <c r="C27" s="58"/>
      <c r="D27" s="58"/>
      <c r="E27" s="58"/>
      <c r="F27" s="58"/>
      <c r="G27" s="58"/>
      <c r="H27" s="58"/>
      <c r="I27" s="58"/>
      <c r="J27" s="58"/>
      <c r="K27" s="58"/>
    </row>
    <row r="28" spans="2:11" ht="20.25" customHeight="1">
      <c r="C28" s="58"/>
      <c r="D28" s="614"/>
      <c r="E28" s="614"/>
      <c r="F28" s="614"/>
      <c r="G28" s="614"/>
      <c r="H28" s="614"/>
      <c r="I28" s="614"/>
      <c r="J28" s="613"/>
      <c r="K28" s="613"/>
    </row>
    <row r="29" spans="2:11" ht="20.25" customHeight="1">
      <c r="C29" s="58"/>
      <c r="D29" s="735"/>
      <c r="E29" s="735"/>
      <c r="F29" s="735"/>
      <c r="G29" s="735"/>
      <c r="H29" s="735"/>
      <c r="I29" s="735"/>
      <c r="J29" s="734"/>
      <c r="K29" s="734"/>
    </row>
    <row r="30" spans="2:11" ht="20.25" customHeight="1">
      <c r="C30" s="58"/>
      <c r="D30" s="735"/>
      <c r="E30" s="735"/>
      <c r="F30" s="735"/>
      <c r="G30" s="735"/>
      <c r="H30" s="735"/>
      <c r="I30" s="735"/>
      <c r="J30" s="734"/>
      <c r="K30" s="734"/>
    </row>
    <row r="31" spans="2:11" ht="30" customHeight="1">
      <c r="B31" s="733" t="s">
        <v>8</v>
      </c>
      <c r="C31" s="733"/>
      <c r="D31" s="733"/>
      <c r="E31" s="733"/>
      <c r="F31" s="733"/>
      <c r="G31" s="733"/>
      <c r="H31" s="733"/>
      <c r="I31" s="733"/>
      <c r="J31" s="733"/>
      <c r="K31" s="733"/>
    </row>
    <row r="32" spans="2:11" ht="20.25" customHeight="1">
      <c r="C32" s="58"/>
      <c r="D32" s="616"/>
      <c r="E32" s="616"/>
      <c r="F32" s="616"/>
      <c r="G32" s="616"/>
      <c r="H32" s="616"/>
      <c r="I32" s="616"/>
    </row>
    <row r="33" spans="2:11" ht="20.25" customHeight="1">
      <c r="C33" s="58"/>
      <c r="D33" s="616"/>
      <c r="E33" s="616"/>
      <c r="F33" s="616"/>
      <c r="G33" s="616"/>
      <c r="H33" s="616"/>
      <c r="I33" s="616"/>
    </row>
    <row r="34" spans="2:11" ht="20.25" customHeight="1">
      <c r="C34" s="58"/>
      <c r="D34" s="616"/>
      <c r="E34" s="616"/>
      <c r="F34" s="616"/>
      <c r="G34" s="616"/>
      <c r="H34" s="616"/>
      <c r="I34" s="616"/>
    </row>
    <row r="35" spans="2:11" ht="20.25" customHeight="1">
      <c r="C35" s="58"/>
      <c r="D35" s="616"/>
      <c r="E35" s="616"/>
      <c r="F35" s="616"/>
      <c r="G35" s="616"/>
      <c r="H35" s="616"/>
      <c r="I35" s="616"/>
    </row>
    <row r="36" spans="2:11" ht="20.25" customHeight="1">
      <c r="C36" s="58"/>
      <c r="D36" s="739"/>
      <c r="E36" s="739"/>
      <c r="F36" s="739"/>
      <c r="G36" s="739"/>
      <c r="H36" s="739"/>
      <c r="I36" s="739"/>
      <c r="J36" s="740"/>
      <c r="K36" s="740"/>
    </row>
    <row r="37" spans="2:11" ht="20.25" customHeight="1">
      <c r="C37" s="58"/>
      <c r="D37" s="739"/>
      <c r="E37" s="739"/>
      <c r="F37" s="739"/>
      <c r="G37" s="739"/>
      <c r="H37" s="739"/>
      <c r="I37" s="739"/>
      <c r="J37" s="740"/>
      <c r="K37" s="740"/>
    </row>
    <row r="38" spans="2:11" ht="39" customHeight="1">
      <c r="B38" s="738"/>
      <c r="C38" s="738"/>
      <c r="D38" s="738"/>
      <c r="E38" s="738"/>
      <c r="F38" s="738"/>
      <c r="G38" s="738"/>
      <c r="H38" s="738"/>
      <c r="I38" s="738"/>
      <c r="J38" s="738"/>
      <c r="K38" s="738"/>
    </row>
    <row r="39" spans="2:11" ht="39.950000000000003" customHeight="1"/>
    <row r="40" spans="2:11">
      <c r="F40"/>
    </row>
  </sheetData>
  <sheetProtection algorithmName="SHA-512" hashValue="bkws1i4VVo2WHx5M0NMLdwcJVL6BPliQ6s6GoMceypiL/9IS3TkYjbdbHa3VHk85hH7u34MYbqWrHtHgIX6Dkw==" saltValue="RlrVTQ/DmFQSbLAf38DZ/g==" spinCount="100000" sheet="1" objects="1" scenarios="1" selectLockedCells="1"/>
  <mergeCells count="16">
    <mergeCell ref="B38:K38"/>
    <mergeCell ref="D36:I36"/>
    <mergeCell ref="J36:K36"/>
    <mergeCell ref="D37:I37"/>
    <mergeCell ref="J37:K37"/>
    <mergeCell ref="B11:K11"/>
    <mergeCell ref="B13:K13"/>
    <mergeCell ref="B31:K31"/>
    <mergeCell ref="J30:K30"/>
    <mergeCell ref="D29:I29"/>
    <mergeCell ref="J29:K29"/>
    <mergeCell ref="D30:I30"/>
    <mergeCell ref="B14:K14"/>
    <mergeCell ref="B15:K15"/>
    <mergeCell ref="B17:K17"/>
    <mergeCell ref="B12:K12"/>
  </mergeCells>
  <phoneticPr fontId="0" type="noConversion"/>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B210D-7DAB-4D1A-B731-075201455B8A}">
  <sheetPr codeName="List8">
    <tabColor indexed="11"/>
  </sheetPr>
  <dimension ref="A1:H247"/>
  <sheetViews>
    <sheetView topLeftCell="A107" workbookViewId="0">
      <selection activeCell="E19" sqref="E19"/>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482</v>
      </c>
      <c r="B6" s="321" t="s">
        <v>507</v>
      </c>
      <c r="C6" s="322"/>
      <c r="D6" s="323"/>
      <c r="E6" s="324"/>
      <c r="F6" s="325"/>
    </row>
    <row r="7" spans="1:8" s="326" customFormat="1" ht="12.75" customHeight="1" thickBot="1">
      <c r="A7" s="835" t="s">
        <v>3</v>
      </c>
      <c r="B7" s="836" t="s">
        <v>0</v>
      </c>
      <c r="C7" s="836" t="s">
        <v>1</v>
      </c>
      <c r="D7" s="836" t="s">
        <v>2</v>
      </c>
      <c r="E7" s="837" t="s">
        <v>4</v>
      </c>
      <c r="F7" s="838" t="s">
        <v>491</v>
      </c>
      <c r="H7" s="327"/>
    </row>
    <row r="8" spans="1:8" s="328" customFormat="1" ht="13.5" thickBot="1">
      <c r="A8" s="835"/>
      <c r="B8" s="836"/>
      <c r="C8" s="836"/>
      <c r="D8" s="836"/>
      <c r="E8" s="837"/>
      <c r="F8" s="838"/>
      <c r="H8" s="329"/>
    </row>
    <row r="9" spans="1:8">
      <c r="A9" s="330"/>
      <c r="B9" s="331" t="s">
        <v>492</v>
      </c>
      <c r="C9" s="332"/>
      <c r="D9" s="333"/>
      <c r="E9" s="590"/>
    </row>
    <row r="10" spans="1:8" ht="51">
      <c r="A10" s="336" t="s">
        <v>508</v>
      </c>
      <c r="B10" s="337" t="s">
        <v>509</v>
      </c>
      <c r="C10" s="338"/>
      <c r="D10" s="339"/>
      <c r="E10" s="590"/>
    </row>
    <row r="11" spans="1:8" ht="25.5">
      <c r="A11" s="336" t="s">
        <v>510</v>
      </c>
      <c r="B11" s="337" t="s">
        <v>511</v>
      </c>
      <c r="C11" s="338"/>
      <c r="D11" s="339"/>
      <c r="E11" s="590"/>
    </row>
    <row r="12" spans="1:8" ht="38.25">
      <c r="A12" s="336" t="s">
        <v>512</v>
      </c>
      <c r="B12" s="337" t="s">
        <v>513</v>
      </c>
      <c r="C12" s="338"/>
      <c r="D12" s="339"/>
      <c r="E12" s="590"/>
    </row>
    <row r="13" spans="1:8" ht="25.5">
      <c r="A13" s="336" t="s">
        <v>514</v>
      </c>
      <c r="B13" s="337" t="s">
        <v>515</v>
      </c>
      <c r="C13" s="338"/>
      <c r="D13" s="339"/>
      <c r="E13" s="590"/>
    </row>
    <row r="14" spans="1:8" ht="25.5">
      <c r="A14" s="336" t="s">
        <v>516</v>
      </c>
      <c r="B14" s="337" t="s">
        <v>517</v>
      </c>
      <c r="C14" s="338"/>
      <c r="D14" s="339"/>
      <c r="E14" s="590"/>
    </row>
    <row r="15" spans="1:8">
      <c r="A15" s="336"/>
      <c r="B15" s="337"/>
      <c r="C15" s="338"/>
      <c r="D15" s="339"/>
      <c r="E15" s="590"/>
    </row>
    <row r="16" spans="1:8">
      <c r="A16" s="336" t="s">
        <v>518</v>
      </c>
      <c r="B16" s="337" t="s">
        <v>519</v>
      </c>
      <c r="C16" s="338"/>
      <c r="D16" s="339"/>
      <c r="E16" s="590"/>
    </row>
    <row r="17" spans="1:6">
      <c r="A17" s="336" t="s">
        <v>520</v>
      </c>
      <c r="B17" s="337" t="s">
        <v>521</v>
      </c>
      <c r="C17" s="338" t="s">
        <v>397</v>
      </c>
      <c r="D17" s="339">
        <v>48</v>
      </c>
      <c r="E17" s="340"/>
      <c r="F17" s="335">
        <f t="shared" ref="F17:F82" si="0">D17*E17</f>
        <v>0</v>
      </c>
    </row>
    <row r="18" spans="1:6">
      <c r="A18" s="336"/>
      <c r="B18" s="337" t="s">
        <v>522</v>
      </c>
      <c r="C18" s="338"/>
      <c r="D18" s="339"/>
      <c r="E18" s="590"/>
    </row>
    <row r="19" spans="1:6">
      <c r="A19" s="336" t="s">
        <v>523</v>
      </c>
      <c r="B19" s="337" t="s">
        <v>524</v>
      </c>
      <c r="C19" s="338" t="s">
        <v>397</v>
      </c>
      <c r="D19" s="339">
        <v>46</v>
      </c>
      <c r="E19" s="340"/>
      <c r="F19" s="335">
        <f t="shared" si="0"/>
        <v>0</v>
      </c>
    </row>
    <row r="20" spans="1:6">
      <c r="A20" s="336"/>
      <c r="B20" s="337" t="s">
        <v>522</v>
      </c>
      <c r="C20" s="338"/>
      <c r="D20" s="339"/>
      <c r="E20" s="590"/>
    </row>
    <row r="21" spans="1:6">
      <c r="A21" s="336" t="s">
        <v>525</v>
      </c>
      <c r="B21" s="337" t="s">
        <v>526</v>
      </c>
      <c r="C21" s="338" t="s">
        <v>397</v>
      </c>
      <c r="D21" s="339">
        <v>61.27</v>
      </c>
      <c r="E21" s="340"/>
      <c r="F21" s="335">
        <f t="shared" si="0"/>
        <v>0</v>
      </c>
    </row>
    <row r="22" spans="1:6" ht="25.5">
      <c r="A22" s="336"/>
      <c r="B22" s="337" t="s">
        <v>527</v>
      </c>
      <c r="C22" s="338"/>
      <c r="D22" s="339"/>
      <c r="E22" s="590"/>
    </row>
    <row r="23" spans="1:6">
      <c r="A23" s="336" t="s">
        <v>528</v>
      </c>
      <c r="B23" s="337" t="s">
        <v>529</v>
      </c>
      <c r="C23" s="338" t="s">
        <v>397</v>
      </c>
      <c r="D23" s="339">
        <v>46.21</v>
      </c>
      <c r="E23" s="340"/>
      <c r="F23" s="335">
        <f t="shared" si="0"/>
        <v>0</v>
      </c>
    </row>
    <row r="24" spans="1:6">
      <c r="A24" s="336" t="s">
        <v>530</v>
      </c>
      <c r="B24" s="337" t="s">
        <v>531</v>
      </c>
      <c r="C24" s="338" t="s">
        <v>397</v>
      </c>
      <c r="D24" s="339">
        <v>8</v>
      </c>
      <c r="E24" s="340"/>
      <c r="F24" s="335">
        <f t="shared" si="0"/>
        <v>0</v>
      </c>
    </row>
    <row r="25" spans="1:6">
      <c r="A25" s="336"/>
      <c r="B25" s="337"/>
      <c r="C25" s="338"/>
      <c r="D25" s="339"/>
      <c r="E25" s="590"/>
    </row>
    <row r="26" spans="1:6" ht="38.25">
      <c r="A26" s="336" t="s">
        <v>532</v>
      </c>
      <c r="B26" s="337" t="s">
        <v>533</v>
      </c>
      <c r="C26" s="338"/>
      <c r="D26" s="339"/>
      <c r="E26" s="590"/>
    </row>
    <row r="27" spans="1:6">
      <c r="A27" s="336" t="s">
        <v>520</v>
      </c>
      <c r="B27" s="337" t="s">
        <v>534</v>
      </c>
      <c r="C27" s="338"/>
      <c r="D27" s="339"/>
      <c r="E27" s="590"/>
    </row>
    <row r="28" spans="1:6">
      <c r="A28" s="336" t="s">
        <v>523</v>
      </c>
      <c r="B28" s="337" t="s">
        <v>535</v>
      </c>
      <c r="C28" s="338" t="s">
        <v>397</v>
      </c>
      <c r="D28" s="339">
        <v>40</v>
      </c>
      <c r="E28" s="340"/>
      <c r="F28" s="335">
        <f t="shared" si="0"/>
        <v>0</v>
      </c>
    </row>
    <row r="29" spans="1:6" ht="25.5">
      <c r="A29" s="336" t="s">
        <v>525</v>
      </c>
      <c r="B29" s="337" t="s">
        <v>536</v>
      </c>
      <c r="C29" s="338" t="s">
        <v>397</v>
      </c>
      <c r="D29" s="339">
        <v>5</v>
      </c>
      <c r="E29" s="340"/>
      <c r="F29" s="335">
        <f t="shared" si="0"/>
        <v>0</v>
      </c>
    </row>
    <row r="30" spans="1:6" ht="15" customHeight="1">
      <c r="A30" s="336" t="s">
        <v>528</v>
      </c>
      <c r="B30" s="337" t="s">
        <v>537</v>
      </c>
      <c r="C30" s="338" t="s">
        <v>499</v>
      </c>
      <c r="D30" s="339">
        <v>2.2000000000000002</v>
      </c>
      <c r="E30" s="340"/>
      <c r="F30" s="335">
        <f t="shared" si="0"/>
        <v>0</v>
      </c>
    </row>
    <row r="31" spans="1:6">
      <c r="A31" s="336"/>
      <c r="B31" s="337"/>
      <c r="C31" s="338"/>
      <c r="D31" s="339"/>
      <c r="E31" s="590"/>
    </row>
    <row r="32" spans="1:6">
      <c r="A32" s="336" t="s">
        <v>538</v>
      </c>
      <c r="B32" s="337" t="s">
        <v>539</v>
      </c>
      <c r="C32" s="338"/>
      <c r="D32" s="339"/>
      <c r="E32" s="590"/>
    </row>
    <row r="33" spans="1:6">
      <c r="A33" s="336" t="s">
        <v>520</v>
      </c>
      <c r="B33" s="337" t="s">
        <v>540</v>
      </c>
      <c r="C33" s="338" t="s">
        <v>397</v>
      </c>
      <c r="D33" s="339">
        <v>3.69</v>
      </c>
      <c r="E33" s="340"/>
      <c r="F33" s="335">
        <f t="shared" si="0"/>
        <v>0</v>
      </c>
    </row>
    <row r="34" spans="1:6" ht="15" customHeight="1">
      <c r="A34" s="336" t="s">
        <v>523</v>
      </c>
      <c r="B34" s="337" t="s">
        <v>537</v>
      </c>
      <c r="C34" s="338" t="s">
        <v>499</v>
      </c>
      <c r="D34" s="339">
        <v>1.36</v>
      </c>
      <c r="E34" s="340"/>
      <c r="F34" s="335">
        <f t="shared" si="0"/>
        <v>0</v>
      </c>
    </row>
    <row r="35" spans="1:6">
      <c r="A35" s="336" t="s">
        <v>525</v>
      </c>
      <c r="B35" s="337" t="s">
        <v>541</v>
      </c>
      <c r="C35" s="338" t="s">
        <v>397</v>
      </c>
      <c r="D35" s="339">
        <f>(1.32+6.23)*2.73</f>
        <v>20.611500000000003</v>
      </c>
      <c r="E35" s="340"/>
      <c r="F35" s="335">
        <f t="shared" si="0"/>
        <v>0</v>
      </c>
    </row>
    <row r="36" spans="1:6">
      <c r="A36" s="336" t="s">
        <v>528</v>
      </c>
      <c r="B36" s="337" t="s">
        <v>542</v>
      </c>
      <c r="C36" s="338" t="s">
        <v>397</v>
      </c>
      <c r="D36" s="339">
        <f>2.12*2.73</f>
        <v>5.7876000000000003</v>
      </c>
      <c r="E36" s="340"/>
      <c r="F36" s="335">
        <f t="shared" si="0"/>
        <v>0</v>
      </c>
    </row>
    <row r="37" spans="1:6">
      <c r="A37" s="336" t="s">
        <v>530</v>
      </c>
      <c r="B37" s="337" t="s">
        <v>543</v>
      </c>
      <c r="C37" s="338" t="s">
        <v>397</v>
      </c>
      <c r="D37" s="339">
        <f>D35</f>
        <v>20.611500000000003</v>
      </c>
      <c r="E37" s="340"/>
      <c r="F37" s="335">
        <f t="shared" si="0"/>
        <v>0</v>
      </c>
    </row>
    <row r="38" spans="1:6">
      <c r="A38" s="336"/>
      <c r="B38" s="337"/>
      <c r="C38" s="338"/>
      <c r="D38" s="339"/>
      <c r="E38" s="590"/>
    </row>
    <row r="39" spans="1:6">
      <c r="A39" s="336" t="s">
        <v>544</v>
      </c>
      <c r="B39" s="337" t="s">
        <v>545</v>
      </c>
      <c r="C39" s="338"/>
      <c r="D39" s="339"/>
      <c r="E39" s="590"/>
    </row>
    <row r="40" spans="1:6">
      <c r="A40" s="336" t="s">
        <v>520</v>
      </c>
      <c r="B40" s="337" t="s">
        <v>546</v>
      </c>
      <c r="C40" s="338" t="s">
        <v>25</v>
      </c>
      <c r="D40" s="339">
        <v>1</v>
      </c>
      <c r="E40" s="340"/>
      <c r="F40" s="335">
        <f t="shared" si="0"/>
        <v>0</v>
      </c>
    </row>
    <row r="41" spans="1:6" ht="25.5">
      <c r="A41" s="336" t="s">
        <v>523</v>
      </c>
      <c r="B41" s="337" t="s">
        <v>547</v>
      </c>
      <c r="C41" s="338" t="s">
        <v>499</v>
      </c>
      <c r="D41" s="339">
        <v>12.83</v>
      </c>
      <c r="E41" s="340"/>
      <c r="F41" s="335">
        <f t="shared" si="0"/>
        <v>0</v>
      </c>
    </row>
    <row r="42" spans="1:6">
      <c r="A42" s="336" t="s">
        <v>525</v>
      </c>
      <c r="B42" s="337" t="s">
        <v>548</v>
      </c>
      <c r="C42" s="338" t="s">
        <v>25</v>
      </c>
      <c r="D42" s="339">
        <v>1</v>
      </c>
      <c r="E42" s="340"/>
      <c r="F42" s="335">
        <f t="shared" si="0"/>
        <v>0</v>
      </c>
    </row>
    <row r="43" spans="1:6">
      <c r="A43" s="336"/>
      <c r="B43" s="337"/>
      <c r="C43" s="338"/>
      <c r="D43" s="339"/>
      <c r="E43" s="590"/>
    </row>
    <row r="44" spans="1:6">
      <c r="A44" s="336" t="s">
        <v>544</v>
      </c>
      <c r="B44" s="337" t="s">
        <v>549</v>
      </c>
      <c r="C44" s="338"/>
      <c r="D44" s="339"/>
      <c r="E44" s="590"/>
    </row>
    <row r="45" spans="1:6">
      <c r="A45" s="336" t="s">
        <v>520</v>
      </c>
      <c r="B45" s="337" t="s">
        <v>550</v>
      </c>
      <c r="C45" s="338" t="s">
        <v>397</v>
      </c>
      <c r="D45" s="339">
        <f>1.8*4</f>
        <v>7.2</v>
      </c>
      <c r="E45" s="340"/>
      <c r="F45" s="335">
        <f t="shared" si="0"/>
        <v>0</v>
      </c>
    </row>
    <row r="46" spans="1:6">
      <c r="A46" s="336" t="s">
        <v>523</v>
      </c>
      <c r="B46" s="337" t="s">
        <v>551</v>
      </c>
      <c r="C46" s="338" t="s">
        <v>397</v>
      </c>
      <c r="D46" s="339">
        <f>5.04*4</f>
        <v>20.16</v>
      </c>
      <c r="E46" s="340"/>
      <c r="F46" s="335">
        <f t="shared" si="0"/>
        <v>0</v>
      </c>
    </row>
    <row r="47" spans="1:6" ht="25.5">
      <c r="A47" s="336" t="s">
        <v>525</v>
      </c>
      <c r="B47" s="337" t="s">
        <v>552</v>
      </c>
      <c r="C47" s="338" t="s">
        <v>397</v>
      </c>
      <c r="D47" s="339">
        <f>1*2.4</f>
        <v>2.4</v>
      </c>
      <c r="E47" s="340"/>
      <c r="F47" s="335">
        <f t="shared" si="0"/>
        <v>0</v>
      </c>
    </row>
    <row r="48" spans="1:6">
      <c r="A48" s="336"/>
      <c r="B48" s="337"/>
      <c r="C48" s="338"/>
      <c r="D48" s="339"/>
      <c r="E48" s="590"/>
    </row>
    <row r="49" spans="1:6">
      <c r="A49" s="336" t="s">
        <v>553</v>
      </c>
      <c r="B49" s="337" t="s">
        <v>554</v>
      </c>
      <c r="C49" s="338"/>
      <c r="D49" s="339"/>
      <c r="E49" s="590"/>
    </row>
    <row r="50" spans="1:6">
      <c r="A50" s="336" t="s">
        <v>520</v>
      </c>
      <c r="B50" s="337" t="s">
        <v>555</v>
      </c>
      <c r="C50" s="338" t="s">
        <v>397</v>
      </c>
      <c r="D50" s="339">
        <f>1.5*2.2</f>
        <v>3.3000000000000003</v>
      </c>
      <c r="E50" s="340"/>
      <c r="F50" s="335">
        <f t="shared" si="0"/>
        <v>0</v>
      </c>
    </row>
    <row r="51" spans="1:6" ht="12.75" customHeight="1">
      <c r="A51" s="336" t="s">
        <v>523</v>
      </c>
      <c r="B51" s="337" t="s">
        <v>537</v>
      </c>
      <c r="C51" s="338" t="s">
        <v>499</v>
      </c>
      <c r="D51" s="339">
        <v>1.05</v>
      </c>
      <c r="E51" s="340"/>
      <c r="F51" s="335">
        <f t="shared" si="0"/>
        <v>0</v>
      </c>
    </row>
    <row r="52" spans="1:6">
      <c r="A52" s="336" t="s">
        <v>525</v>
      </c>
      <c r="B52" s="337" t="s">
        <v>556</v>
      </c>
      <c r="C52" s="338" t="s">
        <v>397</v>
      </c>
      <c r="D52" s="339">
        <f>1.77*2.2</f>
        <v>3.8940000000000006</v>
      </c>
      <c r="E52" s="340"/>
      <c r="F52" s="335">
        <f t="shared" si="0"/>
        <v>0</v>
      </c>
    </row>
    <row r="53" spans="1:6" ht="12.75" customHeight="1">
      <c r="A53" s="336" t="s">
        <v>528</v>
      </c>
      <c r="B53" s="337" t="s">
        <v>537</v>
      </c>
      <c r="C53" s="338" t="s">
        <v>499</v>
      </c>
      <c r="D53" s="339">
        <v>1.77</v>
      </c>
      <c r="E53" s="340"/>
      <c r="F53" s="335">
        <f t="shared" si="0"/>
        <v>0</v>
      </c>
    </row>
    <row r="54" spans="1:6" ht="12.75" customHeight="1">
      <c r="A54" s="336"/>
      <c r="B54" s="337"/>
      <c r="C54" s="338"/>
      <c r="D54" s="339"/>
      <c r="E54" s="590"/>
    </row>
    <row r="55" spans="1:6" ht="12.75" customHeight="1">
      <c r="A55" s="336" t="s">
        <v>557</v>
      </c>
      <c r="B55" s="337" t="s">
        <v>558</v>
      </c>
      <c r="C55" s="338"/>
      <c r="D55" s="339"/>
      <c r="E55" s="590"/>
    </row>
    <row r="56" spans="1:6" ht="12.75" customHeight="1">
      <c r="A56" s="336" t="s">
        <v>520</v>
      </c>
      <c r="B56" s="337" t="s">
        <v>559</v>
      </c>
      <c r="C56" s="338" t="s">
        <v>25</v>
      </c>
      <c r="D56" s="339">
        <v>4</v>
      </c>
      <c r="E56" s="340"/>
      <c r="F56" s="335">
        <f t="shared" si="0"/>
        <v>0</v>
      </c>
    </row>
    <row r="57" spans="1:6" ht="12.75" customHeight="1">
      <c r="A57" s="336" t="s">
        <v>523</v>
      </c>
      <c r="B57" s="337" t="s">
        <v>560</v>
      </c>
      <c r="C57" s="338" t="s">
        <v>25</v>
      </c>
      <c r="D57" s="339">
        <v>1</v>
      </c>
      <c r="E57" s="340"/>
      <c r="F57" s="335">
        <f t="shared" si="0"/>
        <v>0</v>
      </c>
    </row>
    <row r="58" spans="1:6" ht="12.75" customHeight="1">
      <c r="A58" s="336" t="s">
        <v>525</v>
      </c>
      <c r="B58" s="337" t="s">
        <v>561</v>
      </c>
      <c r="C58" s="338" t="s">
        <v>25</v>
      </c>
      <c r="D58" s="339">
        <v>1</v>
      </c>
      <c r="E58" s="340"/>
      <c r="F58" s="335">
        <f t="shared" si="0"/>
        <v>0</v>
      </c>
    </row>
    <row r="59" spans="1:6" ht="12.75" customHeight="1">
      <c r="A59" s="336"/>
      <c r="B59" s="337"/>
      <c r="C59" s="338"/>
      <c r="D59" s="339"/>
      <c r="E59" s="590"/>
    </row>
    <row r="60" spans="1:6" ht="12.75" customHeight="1">
      <c r="A60" s="336" t="s">
        <v>562</v>
      </c>
      <c r="B60" s="337" t="s">
        <v>563</v>
      </c>
      <c r="C60" s="338"/>
      <c r="D60" s="339"/>
      <c r="E60" s="590"/>
    </row>
    <row r="61" spans="1:6" ht="12.75" customHeight="1">
      <c r="A61" s="336" t="s">
        <v>520</v>
      </c>
      <c r="B61" s="337" t="s">
        <v>564</v>
      </c>
      <c r="C61" s="338" t="s">
        <v>397</v>
      </c>
      <c r="D61" s="339">
        <v>150</v>
      </c>
      <c r="E61" s="340"/>
      <c r="F61" s="335">
        <f t="shared" si="0"/>
        <v>0</v>
      </c>
    </row>
    <row r="62" spans="1:6" ht="12.75" customHeight="1">
      <c r="A62" s="336"/>
      <c r="B62" s="337"/>
      <c r="C62" s="338"/>
      <c r="D62" s="339"/>
      <c r="E62" s="590"/>
    </row>
    <row r="63" spans="1:6" ht="12.75" customHeight="1">
      <c r="A63" s="336" t="s">
        <v>565</v>
      </c>
      <c r="B63" s="337" t="s">
        <v>566</v>
      </c>
      <c r="C63" s="338"/>
      <c r="D63" s="339"/>
      <c r="E63" s="590"/>
    </row>
    <row r="64" spans="1:6">
      <c r="A64" s="336" t="s">
        <v>520</v>
      </c>
      <c r="B64" s="337" t="s">
        <v>567</v>
      </c>
      <c r="C64" s="338" t="s">
        <v>25</v>
      </c>
      <c r="D64" s="339">
        <v>1</v>
      </c>
      <c r="E64" s="340"/>
      <c r="F64" s="335">
        <f t="shared" si="0"/>
        <v>0</v>
      </c>
    </row>
    <row r="65" spans="1:6">
      <c r="A65" s="336"/>
      <c r="B65" s="337"/>
      <c r="C65" s="338"/>
      <c r="D65" s="339"/>
      <c r="E65" s="590"/>
    </row>
    <row r="66" spans="1:6">
      <c r="A66" s="336" t="s">
        <v>568</v>
      </c>
      <c r="B66" s="337" t="s">
        <v>569</v>
      </c>
      <c r="C66" s="338"/>
      <c r="D66" s="339"/>
      <c r="E66" s="590"/>
    </row>
    <row r="67" spans="1:6">
      <c r="A67" s="336" t="s">
        <v>520</v>
      </c>
      <c r="B67" s="337" t="s">
        <v>570</v>
      </c>
      <c r="C67" s="338" t="s">
        <v>25</v>
      </c>
      <c r="D67" s="339">
        <v>1</v>
      </c>
      <c r="E67" s="340"/>
      <c r="F67" s="335">
        <f t="shared" si="0"/>
        <v>0</v>
      </c>
    </row>
    <row r="68" spans="1:6">
      <c r="A68" s="336"/>
      <c r="B68" s="337"/>
      <c r="C68" s="338"/>
      <c r="D68" s="339"/>
      <c r="E68" s="590"/>
    </row>
    <row r="69" spans="1:6" ht="25.5">
      <c r="A69" s="336" t="s">
        <v>571</v>
      </c>
      <c r="B69" s="337" t="s">
        <v>572</v>
      </c>
      <c r="C69" s="338"/>
      <c r="D69" s="339"/>
      <c r="E69" s="590"/>
    </row>
    <row r="70" spans="1:6">
      <c r="A70" s="336" t="s">
        <v>520</v>
      </c>
      <c r="B70" s="337" t="s">
        <v>573</v>
      </c>
      <c r="C70" s="338" t="s">
        <v>25</v>
      </c>
      <c r="D70" s="339">
        <v>17</v>
      </c>
      <c r="E70" s="340"/>
      <c r="F70" s="335">
        <f t="shared" si="0"/>
        <v>0</v>
      </c>
    </row>
    <row r="71" spans="1:6">
      <c r="A71" s="336"/>
      <c r="B71" s="337"/>
      <c r="C71" s="338"/>
      <c r="D71" s="339"/>
      <c r="E71" s="590"/>
    </row>
    <row r="72" spans="1:6" ht="25.5">
      <c r="A72" s="336" t="s">
        <v>574</v>
      </c>
      <c r="B72" s="337" t="s">
        <v>575</v>
      </c>
      <c r="C72" s="338"/>
      <c r="D72" s="339"/>
      <c r="E72" s="590"/>
    </row>
    <row r="73" spans="1:6">
      <c r="A73" s="336" t="s">
        <v>520</v>
      </c>
      <c r="B73" s="337" t="s">
        <v>576</v>
      </c>
      <c r="C73" s="338" t="s">
        <v>25</v>
      </c>
      <c r="D73" s="339">
        <v>1</v>
      </c>
      <c r="E73" s="340"/>
      <c r="F73" s="335">
        <f t="shared" si="0"/>
        <v>0</v>
      </c>
    </row>
    <row r="74" spans="1:6">
      <c r="A74" s="336" t="s">
        <v>523</v>
      </c>
      <c r="B74" s="337" t="s">
        <v>577</v>
      </c>
      <c r="C74" s="338" t="s">
        <v>25</v>
      </c>
      <c r="D74" s="339">
        <v>1</v>
      </c>
      <c r="E74" s="340"/>
      <c r="F74" s="335">
        <f t="shared" si="0"/>
        <v>0</v>
      </c>
    </row>
    <row r="75" spans="1:6">
      <c r="A75" s="336" t="s">
        <v>525</v>
      </c>
      <c r="B75" s="337" t="s">
        <v>578</v>
      </c>
      <c r="C75" s="338" t="s">
        <v>25</v>
      </c>
      <c r="D75" s="339">
        <v>2</v>
      </c>
      <c r="E75" s="340"/>
      <c r="F75" s="335">
        <f t="shared" si="0"/>
        <v>0</v>
      </c>
    </row>
    <row r="76" spans="1:6">
      <c r="A76" s="336" t="s">
        <v>528</v>
      </c>
      <c r="B76" s="337" t="s">
        <v>579</v>
      </c>
      <c r="C76" s="338" t="s">
        <v>25</v>
      </c>
      <c r="D76" s="339">
        <v>1</v>
      </c>
      <c r="E76" s="340"/>
      <c r="F76" s="335">
        <f t="shared" si="0"/>
        <v>0</v>
      </c>
    </row>
    <row r="77" spans="1:6">
      <c r="A77" s="336" t="s">
        <v>530</v>
      </c>
      <c r="B77" s="337" t="s">
        <v>580</v>
      </c>
      <c r="C77" s="338" t="s">
        <v>25</v>
      </c>
      <c r="D77" s="339">
        <v>2</v>
      </c>
      <c r="E77" s="340"/>
      <c r="F77" s="335">
        <f t="shared" si="0"/>
        <v>0</v>
      </c>
    </row>
    <row r="78" spans="1:6">
      <c r="A78" s="336"/>
      <c r="B78" s="337"/>
      <c r="C78" s="338"/>
      <c r="D78" s="339"/>
      <c r="E78" s="590"/>
    </row>
    <row r="79" spans="1:6" ht="25.5">
      <c r="A79" s="336" t="s">
        <v>581</v>
      </c>
      <c r="B79" s="337" t="s">
        <v>582</v>
      </c>
      <c r="C79" s="338"/>
      <c r="D79" s="339"/>
      <c r="E79" s="590"/>
    </row>
    <row r="80" spans="1:6">
      <c r="A80" s="336" t="s">
        <v>520</v>
      </c>
      <c r="B80" s="337" t="s">
        <v>583</v>
      </c>
      <c r="C80" s="338" t="s">
        <v>25</v>
      </c>
      <c r="D80" s="339">
        <v>2</v>
      </c>
      <c r="E80" s="340"/>
      <c r="F80" s="335">
        <f t="shared" si="0"/>
        <v>0</v>
      </c>
    </row>
    <row r="81" spans="1:6">
      <c r="A81" s="336" t="s">
        <v>523</v>
      </c>
      <c r="B81" s="337" t="s">
        <v>584</v>
      </c>
      <c r="C81" s="338" t="s">
        <v>25</v>
      </c>
      <c r="D81" s="339">
        <v>2</v>
      </c>
      <c r="E81" s="340"/>
      <c r="F81" s="335">
        <f t="shared" si="0"/>
        <v>0</v>
      </c>
    </row>
    <row r="82" spans="1:6">
      <c r="A82" s="336" t="s">
        <v>525</v>
      </c>
      <c r="B82" s="337" t="s">
        <v>585</v>
      </c>
      <c r="C82" s="338" t="s">
        <v>25</v>
      </c>
      <c r="D82" s="339">
        <v>2</v>
      </c>
      <c r="E82" s="340"/>
      <c r="F82" s="335">
        <f t="shared" si="0"/>
        <v>0</v>
      </c>
    </row>
    <row r="83" spans="1:6">
      <c r="A83" s="336" t="s">
        <v>528</v>
      </c>
      <c r="B83" s="337" t="s">
        <v>586</v>
      </c>
      <c r="C83" s="338" t="s">
        <v>25</v>
      </c>
      <c r="D83" s="339">
        <v>1</v>
      </c>
      <c r="E83" s="340"/>
      <c r="F83" s="335">
        <f>D83*E83</f>
        <v>0</v>
      </c>
    </row>
    <row r="84" spans="1:6">
      <c r="A84" s="336"/>
      <c r="B84" s="337"/>
      <c r="C84" s="338"/>
      <c r="D84" s="339"/>
      <c r="E84" s="590"/>
    </row>
    <row r="85" spans="1:6" ht="25.5">
      <c r="A85" s="336" t="s">
        <v>587</v>
      </c>
      <c r="B85" s="337" t="s">
        <v>588</v>
      </c>
      <c r="C85" s="338"/>
      <c r="D85" s="339"/>
      <c r="E85" s="590"/>
    </row>
    <row r="86" spans="1:6">
      <c r="A86" s="336" t="s">
        <v>520</v>
      </c>
      <c r="B86" s="337" t="s">
        <v>589</v>
      </c>
      <c r="C86" s="338" t="s">
        <v>25</v>
      </c>
      <c r="D86" s="339">
        <v>1</v>
      </c>
      <c r="E86" s="340"/>
      <c r="F86" s="335">
        <f>D86*E86</f>
        <v>0</v>
      </c>
    </row>
    <row r="87" spans="1:6">
      <c r="A87" s="336"/>
      <c r="B87" s="337"/>
      <c r="C87" s="338"/>
      <c r="D87" s="339"/>
      <c r="E87" s="590"/>
    </row>
    <row r="88" spans="1:6">
      <c r="A88" s="336" t="s">
        <v>590</v>
      </c>
      <c r="B88" s="337" t="s">
        <v>591</v>
      </c>
      <c r="C88" s="338"/>
      <c r="D88" s="339"/>
      <c r="E88" s="590"/>
    </row>
    <row r="89" spans="1:6">
      <c r="A89" s="336" t="s">
        <v>520</v>
      </c>
      <c r="B89" s="337" t="s">
        <v>592</v>
      </c>
      <c r="C89" s="338" t="s">
        <v>25</v>
      </c>
      <c r="D89" s="339">
        <v>2</v>
      </c>
      <c r="E89" s="340"/>
      <c r="F89" s="335">
        <f>D89*E89</f>
        <v>0</v>
      </c>
    </row>
    <row r="90" spans="1:6">
      <c r="A90" s="336"/>
      <c r="B90" s="337"/>
      <c r="C90" s="338"/>
      <c r="D90" s="339"/>
      <c r="E90" s="590"/>
    </row>
    <row r="91" spans="1:6" ht="25.5">
      <c r="A91" s="336" t="s">
        <v>593</v>
      </c>
      <c r="B91" s="337" t="s">
        <v>594</v>
      </c>
      <c r="C91" s="338"/>
      <c r="D91" s="339"/>
      <c r="E91" s="590"/>
    </row>
    <row r="92" spans="1:6">
      <c r="A92" s="336" t="s">
        <v>520</v>
      </c>
      <c r="B92" s="337" t="s">
        <v>595</v>
      </c>
      <c r="C92" s="338" t="s">
        <v>499</v>
      </c>
      <c r="D92" s="339">
        <v>55</v>
      </c>
      <c r="E92" s="340"/>
      <c r="F92" s="335">
        <f>D92*E92</f>
        <v>0</v>
      </c>
    </row>
    <row r="93" spans="1:6">
      <c r="A93" s="336"/>
      <c r="B93" s="337"/>
      <c r="C93" s="338"/>
      <c r="D93" s="339"/>
      <c r="E93" s="590"/>
    </row>
    <row r="94" spans="1:6" ht="25.5">
      <c r="A94" s="336" t="s">
        <v>596</v>
      </c>
      <c r="B94" s="337" t="s">
        <v>597</v>
      </c>
      <c r="C94" s="338"/>
      <c r="D94" s="339"/>
      <c r="E94" s="590"/>
    </row>
    <row r="95" spans="1:6">
      <c r="A95" s="336" t="s">
        <v>520</v>
      </c>
      <c r="B95" s="337" t="s">
        <v>598</v>
      </c>
      <c r="C95" s="338" t="s">
        <v>25</v>
      </c>
      <c r="D95" s="339">
        <v>1</v>
      </c>
      <c r="E95" s="340"/>
      <c r="F95" s="335">
        <f>D95*E95</f>
        <v>0</v>
      </c>
    </row>
    <row r="96" spans="1:6">
      <c r="A96" s="336"/>
      <c r="B96" s="337"/>
      <c r="C96" s="338"/>
      <c r="D96" s="339"/>
      <c r="E96" s="590"/>
    </row>
    <row r="97" spans="1:6" ht="25.5">
      <c r="A97" s="336" t="s">
        <v>599</v>
      </c>
      <c r="B97" s="337" t="s">
        <v>600</v>
      </c>
      <c r="C97" s="338"/>
      <c r="D97" s="339"/>
      <c r="E97" s="590"/>
    </row>
    <row r="98" spans="1:6">
      <c r="A98" s="336" t="s">
        <v>520</v>
      </c>
      <c r="B98" s="337" t="s">
        <v>601</v>
      </c>
      <c r="C98" s="338" t="s">
        <v>25</v>
      </c>
      <c r="D98" s="339">
        <v>5</v>
      </c>
      <c r="E98" s="340"/>
      <c r="F98" s="335">
        <f>D98*E98</f>
        <v>0</v>
      </c>
    </row>
    <row r="99" spans="1:6">
      <c r="A99" s="336"/>
      <c r="B99" s="337"/>
      <c r="C99" s="338"/>
      <c r="D99" s="339"/>
      <c r="E99" s="590"/>
    </row>
    <row r="100" spans="1:6" ht="25.5">
      <c r="A100" s="336" t="s">
        <v>602</v>
      </c>
      <c r="B100" s="337" t="s">
        <v>603</v>
      </c>
      <c r="C100" s="338"/>
      <c r="D100" s="339"/>
      <c r="E100" s="590"/>
    </row>
    <row r="101" spans="1:6">
      <c r="A101" s="336" t="s">
        <v>520</v>
      </c>
      <c r="B101" s="337" t="s">
        <v>604</v>
      </c>
      <c r="C101" s="338" t="s">
        <v>12</v>
      </c>
      <c r="D101" s="339">
        <v>10</v>
      </c>
      <c r="E101" s="340"/>
      <c r="F101" s="335">
        <f>D101*E101</f>
        <v>0</v>
      </c>
    </row>
    <row r="102" spans="1:6">
      <c r="A102" s="336" t="s">
        <v>523</v>
      </c>
      <c r="B102" s="337" t="s">
        <v>605</v>
      </c>
      <c r="C102" s="338" t="s">
        <v>12</v>
      </c>
      <c r="D102" s="339">
        <v>20</v>
      </c>
      <c r="E102" s="340"/>
      <c r="F102" s="335">
        <f>D102*E102</f>
        <v>0</v>
      </c>
    </row>
    <row r="103" spans="1:6">
      <c r="A103" s="336"/>
      <c r="B103" s="337"/>
      <c r="C103" s="338"/>
      <c r="D103" s="339"/>
      <c r="E103" s="590"/>
    </row>
    <row r="104" spans="1:6" ht="25.5">
      <c r="A104" s="336" t="s">
        <v>606</v>
      </c>
      <c r="B104" s="374" t="s">
        <v>607</v>
      </c>
      <c r="E104" s="590"/>
    </row>
    <row r="105" spans="1:6">
      <c r="A105" s="336" t="s">
        <v>520</v>
      </c>
      <c r="B105" s="337" t="s">
        <v>608</v>
      </c>
      <c r="C105" s="338" t="s">
        <v>41</v>
      </c>
      <c r="D105" s="339">
        <v>1</v>
      </c>
      <c r="E105" s="340"/>
      <c r="F105" s="335">
        <f>D105*E105</f>
        <v>0</v>
      </c>
    </row>
    <row r="106" spans="1:6">
      <c r="A106" s="336" t="s">
        <v>523</v>
      </c>
      <c r="B106" s="337" t="s">
        <v>609</v>
      </c>
      <c r="C106" s="338" t="s">
        <v>12</v>
      </c>
      <c r="D106" s="339">
        <v>1</v>
      </c>
      <c r="E106" s="340"/>
      <c r="F106" s="335">
        <f>D106*E106</f>
        <v>0</v>
      </c>
    </row>
    <row r="107" spans="1:6" ht="12" customHeight="1">
      <c r="A107" s="336"/>
      <c r="B107" s="337"/>
      <c r="C107" s="338"/>
      <c r="D107" s="339"/>
      <c r="E107" s="590"/>
    </row>
    <row r="108" spans="1:6" ht="25.5">
      <c r="A108" s="336" t="s">
        <v>610</v>
      </c>
      <c r="B108" s="337" t="s">
        <v>611</v>
      </c>
      <c r="C108" s="338" t="s">
        <v>25</v>
      </c>
      <c r="D108" s="339">
        <v>1</v>
      </c>
      <c r="E108" s="340"/>
      <c r="F108" s="335">
        <f>D108*E108</f>
        <v>0</v>
      </c>
    </row>
    <row r="109" spans="1:6">
      <c r="A109" s="336"/>
      <c r="B109" s="337"/>
      <c r="C109" s="338"/>
      <c r="D109" s="339"/>
      <c r="E109" s="590"/>
    </row>
    <row r="110" spans="1:6" ht="25.5">
      <c r="A110" s="336" t="s">
        <v>612</v>
      </c>
      <c r="B110" s="337" t="s">
        <v>613</v>
      </c>
      <c r="C110" s="338" t="s">
        <v>25</v>
      </c>
      <c r="D110" s="339">
        <v>1</v>
      </c>
      <c r="E110" s="340"/>
      <c r="F110" s="335">
        <f>D110*E110</f>
        <v>0</v>
      </c>
    </row>
    <row r="111" spans="1:6">
      <c r="A111" s="336"/>
      <c r="B111" s="341"/>
      <c r="C111" s="338"/>
      <c r="D111" s="339"/>
      <c r="E111" s="590"/>
    </row>
    <row r="112" spans="1:6" ht="25.5">
      <c r="A112" s="336" t="s">
        <v>614</v>
      </c>
      <c r="B112" s="341" t="s">
        <v>615</v>
      </c>
      <c r="C112" s="338" t="s">
        <v>25</v>
      </c>
      <c r="D112" s="339">
        <v>2</v>
      </c>
      <c r="E112" s="340"/>
      <c r="F112" s="335">
        <f>D112*E112</f>
        <v>0</v>
      </c>
    </row>
    <row r="113" spans="1:6">
      <c r="A113" s="336"/>
      <c r="B113" s="341"/>
      <c r="C113" s="338"/>
      <c r="D113" s="339"/>
      <c r="E113" s="590"/>
    </row>
    <row r="114" spans="1:6" ht="89.25">
      <c r="A114" s="336" t="s">
        <v>616</v>
      </c>
      <c r="B114" s="342" t="s">
        <v>617</v>
      </c>
      <c r="C114" s="338" t="s">
        <v>397</v>
      </c>
      <c r="D114" s="339">
        <v>420</v>
      </c>
      <c r="E114" s="340"/>
      <c r="F114" s="335">
        <f>D114*E114</f>
        <v>0</v>
      </c>
    </row>
    <row r="115" spans="1:6">
      <c r="A115" s="336"/>
      <c r="B115" s="344"/>
      <c r="C115" s="338"/>
      <c r="D115" s="339"/>
      <c r="E115" s="590"/>
    </row>
    <row r="116" spans="1:6" ht="76.5">
      <c r="A116" s="336" t="s">
        <v>618</v>
      </c>
      <c r="B116" s="342" t="s">
        <v>619</v>
      </c>
      <c r="C116" s="338" t="s">
        <v>499</v>
      </c>
      <c r="D116" s="339">
        <v>60</v>
      </c>
      <c r="E116" s="340"/>
      <c r="F116" s="335">
        <f>D116*E116</f>
        <v>0</v>
      </c>
    </row>
    <row r="117" spans="1:6" ht="13.5" thickBot="1">
      <c r="A117" s="336"/>
      <c r="B117" s="341"/>
      <c r="C117" s="338"/>
      <c r="D117" s="339"/>
      <c r="E117" s="590"/>
    </row>
    <row r="118" spans="1:6" ht="15" customHeight="1" thickBot="1">
      <c r="A118" s="346"/>
      <c r="B118" s="347" t="s">
        <v>620</v>
      </c>
      <c r="C118" s="348"/>
      <c r="D118" s="349"/>
      <c r="E118" s="350"/>
      <c r="F118" s="351">
        <f>SUM(F9:F116)</f>
        <v>0</v>
      </c>
    </row>
    <row r="119" spans="1:6">
      <c r="A119" s="352"/>
      <c r="B119" s="353"/>
      <c r="C119" s="354"/>
      <c r="D119" s="355"/>
      <c r="E119" s="356"/>
      <c r="F119" s="355"/>
    </row>
    <row r="120" spans="1:6">
      <c r="A120" s="357"/>
      <c r="B120" s="358"/>
      <c r="C120" s="359"/>
      <c r="D120" s="312"/>
      <c r="E120" s="313"/>
      <c r="F120" s="312"/>
    </row>
    <row r="121" spans="1:6">
      <c r="A121" s="357"/>
      <c r="B121" s="357"/>
      <c r="C121" s="360"/>
      <c r="D121" s="312"/>
      <c r="E121" s="313"/>
      <c r="F121" s="312"/>
    </row>
    <row r="122" spans="1:6">
      <c r="A122" s="357"/>
      <c r="B122" s="314"/>
      <c r="C122" s="360"/>
      <c r="D122" s="312"/>
      <c r="E122" s="313"/>
      <c r="F122" s="312"/>
    </row>
    <row r="123" spans="1:6">
      <c r="A123" s="357"/>
      <c r="B123" s="357"/>
      <c r="C123" s="360"/>
      <c r="D123" s="312"/>
      <c r="E123" s="313"/>
      <c r="F123" s="312"/>
    </row>
    <row r="124" spans="1:6">
      <c r="A124" s="357"/>
      <c r="B124" s="361"/>
      <c r="C124" s="360"/>
      <c r="D124" s="312"/>
      <c r="E124" s="313"/>
      <c r="F124" s="312"/>
    </row>
    <row r="125" spans="1:6">
      <c r="A125" s="357"/>
      <c r="B125" s="361"/>
      <c r="C125" s="360"/>
      <c r="D125" s="312"/>
      <c r="E125" s="313"/>
      <c r="F125" s="312"/>
    </row>
    <row r="126" spans="1:6">
      <c r="A126" s="357"/>
      <c r="B126" s="357"/>
      <c r="C126" s="360"/>
      <c r="D126" s="312"/>
      <c r="E126" s="313"/>
      <c r="F126" s="312"/>
    </row>
    <row r="127" spans="1:6">
      <c r="A127" s="357"/>
      <c r="B127" s="357"/>
      <c r="C127" s="360"/>
      <c r="D127" s="312"/>
      <c r="E127" s="313"/>
      <c r="F127" s="312"/>
    </row>
    <row r="128" spans="1:6" ht="12.75" customHeight="1">
      <c r="A128" s="840"/>
      <c r="B128" s="840"/>
      <c r="C128" s="840"/>
      <c r="D128" s="840"/>
      <c r="E128" s="840"/>
      <c r="F128" s="312"/>
    </row>
    <row r="129" spans="1:6">
      <c r="A129" s="357"/>
      <c r="B129" s="361"/>
      <c r="C129" s="360"/>
      <c r="D129" s="312"/>
      <c r="E129" s="313"/>
      <c r="F129" s="312"/>
    </row>
    <row r="130" spans="1:6">
      <c r="A130" s="362"/>
      <c r="B130" s="363"/>
      <c r="C130" s="309"/>
      <c r="D130" s="312"/>
      <c r="E130" s="313"/>
      <c r="F130" s="312"/>
    </row>
    <row r="131" spans="1:6">
      <c r="A131" s="357"/>
      <c r="B131" s="364"/>
      <c r="C131" s="309"/>
      <c r="D131" s="312"/>
      <c r="E131" s="313"/>
      <c r="F131" s="312"/>
    </row>
    <row r="132" spans="1:6">
      <c r="A132" s="357"/>
      <c r="B132" s="364"/>
      <c r="C132" s="309"/>
      <c r="D132" s="312"/>
      <c r="E132" s="313"/>
      <c r="F132" s="312"/>
    </row>
    <row r="133" spans="1:6">
      <c r="A133" s="357"/>
      <c r="B133" s="364"/>
      <c r="C133" s="309"/>
      <c r="D133" s="312"/>
      <c r="E133" s="313"/>
      <c r="F133" s="312"/>
    </row>
    <row r="134" spans="1:6">
      <c r="A134" s="357"/>
      <c r="B134" s="364"/>
      <c r="C134" s="309"/>
      <c r="D134" s="312"/>
      <c r="E134" s="313"/>
      <c r="F134" s="312"/>
    </row>
    <row r="135" spans="1:6">
      <c r="A135" s="357"/>
      <c r="B135" s="364"/>
      <c r="C135" s="309"/>
      <c r="D135" s="312"/>
      <c r="E135" s="313"/>
      <c r="F135" s="312"/>
    </row>
    <row r="136" spans="1:6">
      <c r="A136" s="357"/>
      <c r="B136" s="364"/>
      <c r="C136" s="309"/>
      <c r="D136" s="312"/>
      <c r="E136" s="313"/>
      <c r="F136" s="312"/>
    </row>
    <row r="137" spans="1:6">
      <c r="A137" s="357"/>
      <c r="B137" s="364"/>
      <c r="C137" s="309"/>
      <c r="D137" s="312"/>
      <c r="E137" s="313"/>
      <c r="F137" s="312"/>
    </row>
    <row r="138" spans="1:6">
      <c r="A138" s="357"/>
      <c r="B138" s="364"/>
      <c r="C138" s="309"/>
      <c r="D138" s="312"/>
      <c r="E138" s="313"/>
      <c r="F138" s="312"/>
    </row>
    <row r="139" spans="1:6">
      <c r="A139" s="357"/>
      <c r="B139" s="361"/>
      <c r="C139" s="360"/>
      <c r="D139" s="312"/>
      <c r="E139" s="313"/>
      <c r="F139" s="312"/>
    </row>
    <row r="140" spans="1:6">
      <c r="A140" s="357"/>
      <c r="B140" s="357"/>
      <c r="C140" s="309"/>
      <c r="D140" s="312"/>
      <c r="E140" s="313"/>
      <c r="F140" s="312"/>
    </row>
    <row r="141" spans="1:6">
      <c r="A141" s="357"/>
      <c r="B141" s="365"/>
      <c r="C141" s="309"/>
      <c r="D141" s="312"/>
      <c r="E141" s="313"/>
      <c r="F141" s="312"/>
    </row>
    <row r="142" spans="1:6">
      <c r="A142" s="357"/>
      <c r="B142" s="361"/>
      <c r="C142" s="309"/>
      <c r="D142" s="312"/>
      <c r="E142" s="313"/>
      <c r="F142" s="312"/>
    </row>
    <row r="143" spans="1:6">
      <c r="A143" s="357"/>
      <c r="B143" s="361"/>
      <c r="C143" s="309"/>
      <c r="D143" s="312"/>
      <c r="E143" s="313"/>
      <c r="F143" s="312"/>
    </row>
    <row r="144" spans="1:6">
      <c r="A144" s="357"/>
      <c r="B144" s="357"/>
      <c r="C144" s="309"/>
      <c r="D144" s="312"/>
      <c r="E144" s="313"/>
      <c r="F144" s="312"/>
    </row>
    <row r="145" spans="1:6">
      <c r="A145" s="357"/>
      <c r="B145" s="361"/>
      <c r="C145" s="360"/>
      <c r="D145" s="312"/>
      <c r="E145" s="313"/>
      <c r="F145" s="312"/>
    </row>
    <row r="146" spans="1:6">
      <c r="A146" s="357"/>
      <c r="B146" s="361"/>
      <c r="C146" s="309"/>
      <c r="D146" s="312"/>
      <c r="E146" s="313"/>
      <c r="F146" s="312"/>
    </row>
    <row r="147" spans="1:6">
      <c r="A147" s="357"/>
      <c r="B147" s="361"/>
      <c r="C147" s="309"/>
      <c r="D147" s="312"/>
      <c r="E147" s="313"/>
      <c r="F147" s="312"/>
    </row>
    <row r="148" spans="1:6">
      <c r="A148" s="357"/>
      <c r="B148" s="366"/>
      <c r="C148" s="309"/>
      <c r="D148" s="312"/>
      <c r="E148" s="313"/>
      <c r="F148" s="312"/>
    </row>
    <row r="149" spans="1:6">
      <c r="A149" s="357"/>
      <c r="B149" s="361"/>
      <c r="C149" s="360"/>
      <c r="D149" s="312"/>
      <c r="E149" s="313"/>
      <c r="F149" s="312"/>
    </row>
    <row r="150" spans="1:6">
      <c r="A150" s="357"/>
      <c r="B150" s="361"/>
      <c r="C150" s="309"/>
      <c r="D150" s="312"/>
      <c r="E150" s="313"/>
      <c r="F150" s="312"/>
    </row>
    <row r="151" spans="1:6">
      <c r="A151" s="357"/>
      <c r="B151" s="361"/>
      <c r="C151" s="309"/>
      <c r="D151" s="312"/>
      <c r="E151" s="313"/>
      <c r="F151" s="312"/>
    </row>
    <row r="152" spans="1:6">
      <c r="A152" s="360"/>
      <c r="B152" s="367"/>
      <c r="C152" s="359"/>
      <c r="D152" s="339"/>
      <c r="E152" s="313"/>
      <c r="F152" s="312"/>
    </row>
    <row r="153" spans="1:6">
      <c r="A153" s="357"/>
      <c r="B153" s="361"/>
      <c r="C153" s="309"/>
      <c r="D153" s="312"/>
      <c r="E153" s="313"/>
      <c r="F153" s="312"/>
    </row>
    <row r="154" spans="1:6">
      <c r="A154" s="357"/>
      <c r="B154" s="357"/>
      <c r="C154" s="309"/>
      <c r="D154" s="312"/>
      <c r="E154" s="313"/>
      <c r="F154" s="312"/>
    </row>
    <row r="155" spans="1:6">
      <c r="A155" s="357"/>
      <c r="B155" s="361"/>
      <c r="C155" s="360"/>
      <c r="D155" s="312"/>
      <c r="E155" s="313"/>
      <c r="F155" s="312"/>
    </row>
    <row r="156" spans="1:6">
      <c r="A156" s="357"/>
      <c r="B156" s="310"/>
      <c r="C156" s="309"/>
      <c r="D156" s="312"/>
      <c r="E156" s="313"/>
      <c r="F156" s="312"/>
    </row>
    <row r="157" spans="1:6">
      <c r="A157" s="357"/>
      <c r="B157" s="361"/>
      <c r="C157" s="309"/>
      <c r="D157" s="312"/>
      <c r="E157" s="313"/>
      <c r="F157" s="312"/>
    </row>
    <row r="158" spans="1:6">
      <c r="A158" s="357"/>
      <c r="B158" s="357"/>
      <c r="C158" s="309"/>
      <c r="D158" s="312"/>
      <c r="E158" s="313"/>
      <c r="F158" s="312"/>
    </row>
    <row r="159" spans="1:6">
      <c r="A159" s="357"/>
      <c r="B159" s="357"/>
      <c r="C159" s="309"/>
      <c r="D159" s="312"/>
      <c r="E159" s="313"/>
      <c r="F159" s="312"/>
    </row>
    <row r="160" spans="1:6">
      <c r="A160" s="357"/>
      <c r="B160" s="357"/>
      <c r="C160" s="309"/>
      <c r="D160" s="312"/>
      <c r="E160" s="313"/>
      <c r="F160" s="312"/>
    </row>
    <row r="161" spans="1:6">
      <c r="A161" s="357"/>
      <c r="B161" s="361"/>
      <c r="C161" s="360"/>
      <c r="D161" s="312"/>
      <c r="E161" s="313"/>
      <c r="F161" s="312"/>
    </row>
    <row r="162" spans="1:6">
      <c r="A162" s="357"/>
      <c r="B162" s="361"/>
      <c r="C162" s="309"/>
      <c r="D162" s="312"/>
      <c r="E162" s="313"/>
      <c r="F162" s="312"/>
    </row>
    <row r="163" spans="1:6">
      <c r="A163" s="357"/>
      <c r="B163" s="365"/>
      <c r="C163" s="309"/>
      <c r="D163" s="312"/>
      <c r="E163" s="313"/>
      <c r="F163" s="312"/>
    </row>
    <row r="164" spans="1:6">
      <c r="A164" s="357"/>
      <c r="B164" s="361"/>
      <c r="C164" s="309"/>
      <c r="D164" s="312"/>
      <c r="E164" s="313"/>
      <c r="F164" s="312"/>
    </row>
    <row r="165" spans="1:6">
      <c r="A165" s="357"/>
      <c r="B165" s="361"/>
      <c r="C165" s="309"/>
      <c r="D165" s="312"/>
      <c r="E165" s="313"/>
      <c r="F165" s="312"/>
    </row>
    <row r="166" spans="1:6" ht="12.75" customHeight="1">
      <c r="A166" s="840"/>
      <c r="B166" s="840"/>
      <c r="C166" s="840"/>
      <c r="D166" s="840"/>
      <c r="E166" s="840"/>
      <c r="F166" s="312"/>
    </row>
    <row r="167" spans="1:6">
      <c r="A167" s="357"/>
      <c r="B167" s="361"/>
      <c r="C167" s="360"/>
      <c r="D167" s="312"/>
      <c r="E167" s="313"/>
      <c r="F167" s="312"/>
    </row>
    <row r="168" spans="1:6">
      <c r="A168" s="362"/>
      <c r="B168" s="363"/>
      <c r="C168" s="360"/>
      <c r="D168" s="312"/>
      <c r="E168" s="313"/>
      <c r="F168" s="312"/>
    </row>
    <row r="169" spans="1:6">
      <c r="A169" s="357"/>
      <c r="B169" s="361"/>
      <c r="C169" s="360"/>
      <c r="D169" s="312"/>
      <c r="E169" s="313"/>
      <c r="F169" s="312"/>
    </row>
    <row r="170" spans="1:6">
      <c r="A170" s="357"/>
      <c r="B170" s="357"/>
      <c r="C170" s="360"/>
      <c r="D170" s="312"/>
      <c r="E170" s="313"/>
      <c r="F170" s="312"/>
    </row>
    <row r="171" spans="1:6">
      <c r="A171" s="357"/>
      <c r="B171" s="365"/>
      <c r="C171" s="360"/>
      <c r="D171" s="312"/>
      <c r="E171" s="313"/>
      <c r="F171" s="312"/>
    </row>
    <row r="172" spans="1:6">
      <c r="A172" s="357"/>
      <c r="B172" s="365"/>
      <c r="C172" s="360"/>
      <c r="D172" s="312"/>
      <c r="E172" s="313"/>
      <c r="F172" s="312"/>
    </row>
    <row r="173" spans="1:6">
      <c r="A173" s="357"/>
      <c r="B173" s="365"/>
      <c r="C173" s="360"/>
      <c r="D173" s="312"/>
      <c r="E173" s="313"/>
      <c r="F173" s="312"/>
    </row>
    <row r="174" spans="1:6">
      <c r="A174" s="357"/>
      <c r="B174" s="364"/>
      <c r="C174" s="360"/>
      <c r="D174" s="312"/>
      <c r="E174" s="313"/>
      <c r="F174" s="312"/>
    </row>
    <row r="175" spans="1:6">
      <c r="A175" s="357"/>
      <c r="B175" s="366"/>
      <c r="C175" s="360"/>
      <c r="D175" s="312"/>
      <c r="E175" s="313"/>
      <c r="F175" s="312"/>
    </row>
    <row r="176" spans="1:6">
      <c r="A176" s="357"/>
      <c r="B176" s="366"/>
      <c r="C176" s="360"/>
      <c r="D176" s="312"/>
      <c r="E176" s="313"/>
      <c r="F176" s="312"/>
    </row>
    <row r="177" spans="1:6">
      <c r="A177" s="357"/>
      <c r="B177" s="366"/>
      <c r="C177" s="360"/>
      <c r="D177" s="312"/>
      <c r="E177" s="313"/>
      <c r="F177" s="312"/>
    </row>
    <row r="178" spans="1:6">
      <c r="A178" s="357"/>
      <c r="B178" s="366"/>
      <c r="C178" s="360"/>
      <c r="D178" s="312"/>
      <c r="E178" s="313"/>
      <c r="F178" s="312"/>
    </row>
    <row r="179" spans="1:6">
      <c r="A179" s="357"/>
      <c r="B179" s="361"/>
      <c r="C179" s="360"/>
      <c r="D179" s="312"/>
      <c r="E179" s="313"/>
      <c r="F179" s="312"/>
    </row>
    <row r="180" spans="1:6">
      <c r="A180" s="357"/>
      <c r="B180" s="361"/>
      <c r="C180" s="360"/>
      <c r="D180" s="312"/>
      <c r="E180" s="313"/>
      <c r="F180" s="312"/>
    </row>
    <row r="181" spans="1:6">
      <c r="A181" s="357"/>
      <c r="B181" s="357"/>
      <c r="C181" s="360"/>
      <c r="D181" s="312"/>
      <c r="E181" s="313"/>
      <c r="F181" s="312"/>
    </row>
    <row r="182" spans="1:6">
      <c r="A182" s="357"/>
      <c r="B182" s="366"/>
      <c r="C182" s="360"/>
      <c r="D182" s="312"/>
      <c r="E182" s="313"/>
      <c r="F182" s="312"/>
    </row>
    <row r="183" spans="1:6">
      <c r="A183" s="357"/>
      <c r="B183" s="361"/>
      <c r="C183" s="360"/>
      <c r="D183" s="312"/>
      <c r="E183" s="313"/>
      <c r="F183" s="312"/>
    </row>
    <row r="184" spans="1:6">
      <c r="A184" s="357"/>
      <c r="B184" s="365"/>
      <c r="C184" s="360"/>
      <c r="D184" s="312"/>
      <c r="E184" s="313"/>
      <c r="F184" s="312"/>
    </row>
    <row r="185" spans="1:6">
      <c r="A185" s="361"/>
      <c r="B185" s="310"/>
      <c r="C185" s="311"/>
      <c r="D185" s="312"/>
      <c r="E185" s="313"/>
      <c r="F185" s="312"/>
    </row>
    <row r="186" spans="1:6">
      <c r="A186" s="361"/>
      <c r="B186" s="310"/>
      <c r="C186" s="311"/>
      <c r="D186" s="312"/>
      <c r="E186" s="313"/>
      <c r="F186" s="312"/>
    </row>
    <row r="187" spans="1:6">
      <c r="A187" s="361"/>
      <c r="B187" s="310"/>
      <c r="C187" s="311"/>
      <c r="D187" s="312"/>
      <c r="E187" s="313"/>
      <c r="F187" s="312"/>
    </row>
    <row r="188" spans="1:6">
      <c r="A188" s="361"/>
      <c r="B188" s="310"/>
      <c r="C188" s="311"/>
      <c r="D188" s="312"/>
      <c r="E188" s="313"/>
      <c r="F188" s="312"/>
    </row>
    <row r="189" spans="1:6">
      <c r="A189" s="361"/>
      <c r="B189" s="310"/>
      <c r="C189" s="311"/>
      <c r="D189" s="312"/>
      <c r="E189" s="313"/>
      <c r="F189" s="312"/>
    </row>
    <row r="190" spans="1:6">
      <c r="A190" s="357"/>
      <c r="B190" s="361"/>
      <c r="C190" s="360"/>
      <c r="D190" s="312"/>
      <c r="E190" s="313"/>
      <c r="F190" s="312"/>
    </row>
    <row r="191" spans="1:6">
      <c r="A191" s="357"/>
      <c r="B191" s="357"/>
      <c r="C191" s="360"/>
      <c r="D191" s="312"/>
      <c r="E191" s="313"/>
      <c r="F191" s="312"/>
    </row>
    <row r="192" spans="1:6">
      <c r="A192" s="357"/>
      <c r="B192" s="365"/>
      <c r="C192" s="360"/>
      <c r="D192" s="312"/>
      <c r="E192" s="313"/>
      <c r="F192" s="312"/>
    </row>
    <row r="193" spans="1:6">
      <c r="A193" s="357"/>
      <c r="B193" s="361"/>
      <c r="C193" s="360"/>
      <c r="D193" s="312"/>
      <c r="E193" s="313"/>
      <c r="F193" s="312"/>
    </row>
    <row r="194" spans="1:6">
      <c r="A194" s="357"/>
      <c r="B194" s="361"/>
      <c r="C194" s="360"/>
      <c r="D194" s="312"/>
      <c r="E194" s="313"/>
      <c r="F194" s="312"/>
    </row>
    <row r="195" spans="1:6">
      <c r="A195" s="357"/>
      <c r="B195" s="357"/>
      <c r="C195" s="360"/>
      <c r="D195" s="312"/>
      <c r="E195" s="313"/>
      <c r="F195" s="312"/>
    </row>
    <row r="196" spans="1:6">
      <c r="A196" s="357"/>
      <c r="B196" s="361"/>
      <c r="C196" s="360"/>
      <c r="D196" s="312"/>
      <c r="E196" s="313"/>
      <c r="F196" s="312"/>
    </row>
    <row r="197" spans="1:6" ht="12.75" customHeight="1">
      <c r="A197" s="840"/>
      <c r="B197" s="840"/>
      <c r="C197" s="840"/>
      <c r="D197" s="840"/>
      <c r="E197" s="840"/>
      <c r="F197" s="312"/>
    </row>
    <row r="198" spans="1:6">
      <c r="A198" s="357"/>
      <c r="B198" s="361"/>
      <c r="C198" s="360"/>
      <c r="D198" s="312"/>
      <c r="E198" s="313"/>
      <c r="F198" s="312"/>
    </row>
    <row r="199" spans="1:6">
      <c r="A199" s="362"/>
      <c r="B199" s="363"/>
      <c r="C199" s="360"/>
      <c r="D199" s="312"/>
      <c r="E199" s="313"/>
      <c r="F199" s="312"/>
    </row>
    <row r="200" spans="1:6">
      <c r="A200" s="357"/>
      <c r="B200" s="361"/>
      <c r="C200" s="360"/>
      <c r="D200" s="312"/>
      <c r="E200" s="313"/>
      <c r="F200" s="312"/>
    </row>
    <row r="201" spans="1:6">
      <c r="A201" s="357"/>
      <c r="B201" s="364"/>
      <c r="C201" s="359"/>
      <c r="D201" s="312"/>
      <c r="E201" s="313"/>
      <c r="F201" s="312"/>
    </row>
    <row r="202" spans="1:6">
      <c r="A202" s="357"/>
      <c r="B202" s="364"/>
      <c r="C202" s="359"/>
      <c r="D202" s="312"/>
      <c r="E202" s="313"/>
      <c r="F202" s="312"/>
    </row>
    <row r="203" spans="1:6">
      <c r="A203" s="357"/>
      <c r="B203" s="364"/>
      <c r="C203" s="359"/>
      <c r="D203" s="312"/>
      <c r="E203" s="313"/>
      <c r="F203" s="312"/>
    </row>
    <row r="204" spans="1:6">
      <c r="A204" s="357"/>
      <c r="B204" s="364"/>
      <c r="C204" s="359"/>
      <c r="D204" s="312"/>
      <c r="E204" s="313"/>
      <c r="F204" s="312"/>
    </row>
    <row r="205" spans="1:6">
      <c r="A205" s="357"/>
      <c r="B205" s="361"/>
      <c r="C205" s="359"/>
      <c r="D205" s="312"/>
      <c r="E205" s="313"/>
      <c r="F205" s="312"/>
    </row>
    <row r="206" spans="1:6">
      <c r="A206" s="357"/>
      <c r="B206" s="361"/>
      <c r="C206" s="360"/>
      <c r="D206" s="312"/>
      <c r="E206" s="313"/>
      <c r="F206" s="312"/>
    </row>
    <row r="207" spans="1:6">
      <c r="A207" s="357"/>
      <c r="B207" s="368"/>
      <c r="C207" s="359"/>
      <c r="D207" s="312"/>
      <c r="E207" s="313"/>
      <c r="F207" s="312"/>
    </row>
    <row r="208" spans="1:6">
      <c r="A208" s="357"/>
      <c r="B208" s="365"/>
      <c r="C208" s="359"/>
      <c r="D208" s="312"/>
      <c r="E208" s="313"/>
      <c r="F208" s="312"/>
    </row>
    <row r="209" spans="1:6">
      <c r="A209" s="357"/>
      <c r="B209" s="369"/>
      <c r="C209" s="359"/>
      <c r="D209" s="312"/>
      <c r="E209" s="313"/>
      <c r="F209" s="312"/>
    </row>
    <row r="210" spans="1:6">
      <c r="A210" s="357"/>
      <c r="B210" s="369"/>
      <c r="C210" s="359"/>
      <c r="D210" s="312"/>
      <c r="E210" s="313"/>
      <c r="F210" s="312"/>
    </row>
    <row r="211" spans="1:6">
      <c r="A211" s="357"/>
      <c r="B211" s="369"/>
      <c r="C211" s="359"/>
      <c r="D211" s="312"/>
      <c r="E211" s="313"/>
      <c r="F211" s="312"/>
    </row>
    <row r="212" spans="1:6">
      <c r="A212" s="357"/>
      <c r="B212" s="361"/>
      <c r="C212" s="360"/>
      <c r="D212" s="312"/>
      <c r="E212" s="313"/>
      <c r="F212" s="312"/>
    </row>
    <row r="213" spans="1:6">
      <c r="A213" s="357"/>
      <c r="B213" s="368"/>
      <c r="C213" s="360"/>
      <c r="D213" s="312"/>
      <c r="E213" s="313"/>
      <c r="F213" s="312"/>
    </row>
    <row r="214" spans="1:6">
      <c r="A214" s="357"/>
      <c r="B214" s="361"/>
      <c r="C214" s="360"/>
      <c r="D214" s="312"/>
      <c r="E214" s="313"/>
      <c r="F214" s="312"/>
    </row>
    <row r="215" spans="1:6">
      <c r="A215" s="357"/>
      <c r="B215" s="369"/>
      <c r="C215" s="359"/>
      <c r="D215" s="312"/>
      <c r="E215" s="313"/>
      <c r="F215" s="312"/>
    </row>
    <row r="216" spans="1:6">
      <c r="A216" s="357"/>
      <c r="B216" s="369"/>
      <c r="C216" s="359"/>
      <c r="D216" s="312"/>
      <c r="E216" s="313"/>
      <c r="F216" s="312"/>
    </row>
    <row r="217" spans="1:6">
      <c r="A217" s="357"/>
      <c r="B217" s="369"/>
      <c r="C217" s="359"/>
      <c r="D217" s="312"/>
      <c r="E217" s="313"/>
      <c r="F217" s="312"/>
    </row>
    <row r="218" spans="1:6">
      <c r="A218" s="357"/>
      <c r="B218" s="369"/>
      <c r="C218" s="359"/>
      <c r="D218" s="312"/>
      <c r="E218" s="313"/>
      <c r="F218" s="312"/>
    </row>
    <row r="219" spans="1:6">
      <c r="A219" s="357"/>
      <c r="B219" s="369"/>
      <c r="C219" s="359"/>
      <c r="D219" s="312"/>
      <c r="E219" s="313"/>
      <c r="F219" s="312"/>
    </row>
    <row r="220" spans="1:6">
      <c r="A220" s="357"/>
      <c r="B220" s="369"/>
      <c r="C220" s="359"/>
      <c r="D220" s="312"/>
      <c r="E220" s="313"/>
      <c r="F220" s="312"/>
    </row>
    <row r="221" spans="1:6">
      <c r="A221" s="357"/>
      <c r="B221" s="369"/>
      <c r="C221" s="359"/>
      <c r="D221" s="312"/>
      <c r="E221" s="313"/>
      <c r="F221" s="312"/>
    </row>
    <row r="222" spans="1:6">
      <c r="A222" s="357"/>
      <c r="B222" s="369"/>
      <c r="C222" s="359"/>
      <c r="D222" s="312"/>
      <c r="E222" s="313"/>
      <c r="F222" s="312"/>
    </row>
    <row r="223" spans="1:6">
      <c r="A223" s="357"/>
      <c r="B223" s="369"/>
      <c r="C223" s="359"/>
      <c r="D223" s="312"/>
      <c r="E223" s="313"/>
      <c r="F223" s="312"/>
    </row>
    <row r="224" spans="1:6">
      <c r="A224" s="357"/>
      <c r="B224" s="369"/>
      <c r="C224" s="359"/>
      <c r="D224" s="312"/>
      <c r="E224" s="313"/>
      <c r="F224" s="312"/>
    </row>
    <row r="225" spans="1:6">
      <c r="A225" s="357"/>
      <c r="B225" s="369"/>
      <c r="C225" s="359"/>
      <c r="D225" s="312"/>
      <c r="E225" s="313"/>
      <c r="F225" s="312"/>
    </row>
    <row r="226" spans="1:6">
      <c r="A226" s="357"/>
      <c r="B226" s="369"/>
      <c r="C226" s="359"/>
      <c r="D226" s="312"/>
      <c r="E226" s="313"/>
      <c r="F226" s="312"/>
    </row>
    <row r="227" spans="1:6">
      <c r="A227" s="357"/>
      <c r="B227" s="361"/>
      <c r="C227" s="359"/>
      <c r="D227" s="312"/>
      <c r="E227" s="313"/>
      <c r="F227" s="312"/>
    </row>
    <row r="228" spans="1:6">
      <c r="A228" s="357"/>
      <c r="B228" s="361"/>
      <c r="C228" s="359"/>
      <c r="D228" s="312"/>
      <c r="E228" s="313"/>
      <c r="F228" s="312"/>
    </row>
    <row r="229" spans="1:6">
      <c r="A229" s="357"/>
      <c r="B229" s="361"/>
      <c r="C229" s="359"/>
      <c r="D229" s="312"/>
      <c r="E229" s="313"/>
      <c r="F229" s="312"/>
    </row>
    <row r="230" spans="1:6">
      <c r="A230" s="357"/>
      <c r="B230" s="361"/>
      <c r="C230" s="359"/>
      <c r="D230" s="312"/>
      <c r="E230" s="313"/>
      <c r="F230" s="312"/>
    </row>
    <row r="231" spans="1:6">
      <c r="A231" s="357"/>
      <c r="B231" s="361"/>
      <c r="C231" s="359"/>
      <c r="D231" s="312"/>
      <c r="E231" s="313"/>
      <c r="F231" s="312"/>
    </row>
    <row r="232" spans="1:6">
      <c r="A232" s="357"/>
      <c r="B232" s="361"/>
      <c r="C232" s="359"/>
      <c r="D232" s="312"/>
      <c r="E232" s="313"/>
      <c r="F232" s="312"/>
    </row>
    <row r="233" spans="1:6">
      <c r="A233" s="357"/>
      <c r="B233" s="361"/>
      <c r="C233" s="359"/>
      <c r="D233" s="312"/>
      <c r="E233" s="313"/>
      <c r="F233" s="312"/>
    </row>
    <row r="234" spans="1:6">
      <c r="A234" s="357"/>
      <c r="B234" s="361"/>
      <c r="C234" s="359"/>
      <c r="D234" s="312"/>
      <c r="E234" s="313"/>
      <c r="F234" s="312"/>
    </row>
    <row r="235" spans="1:6" ht="12.75" customHeight="1">
      <c r="A235" s="840"/>
      <c r="B235" s="840"/>
      <c r="C235" s="840"/>
      <c r="D235" s="840"/>
      <c r="E235" s="840"/>
      <c r="F235" s="312"/>
    </row>
    <row r="236" spans="1:6">
      <c r="A236" s="370"/>
      <c r="B236" s="371"/>
      <c r="C236" s="333"/>
      <c r="D236" s="333"/>
      <c r="E236" s="372"/>
      <c r="F236" s="312"/>
    </row>
    <row r="237" spans="1:6">
      <c r="A237" s="370"/>
      <c r="B237" s="371"/>
      <c r="C237" s="333"/>
      <c r="D237" s="333"/>
      <c r="E237" s="372"/>
      <c r="F237" s="312"/>
    </row>
    <row r="238" spans="1:6" ht="12.75" customHeight="1">
      <c r="A238" s="840"/>
      <c r="B238" s="840"/>
      <c r="C238" s="840"/>
      <c r="D238" s="840"/>
      <c r="E238" s="840"/>
      <c r="F238" s="312"/>
    </row>
    <row r="239" spans="1:6">
      <c r="A239" s="361"/>
      <c r="B239" s="310"/>
      <c r="C239" s="311"/>
      <c r="D239" s="312"/>
      <c r="E239" s="313"/>
      <c r="F239" s="312"/>
    </row>
    <row r="240" spans="1:6" ht="12.75" customHeight="1">
      <c r="A240" s="841"/>
      <c r="B240" s="841"/>
      <c r="C240" s="841"/>
      <c r="D240" s="841"/>
      <c r="E240" s="841"/>
      <c r="F240" s="841"/>
    </row>
    <row r="241" spans="1:6" ht="12.75" customHeight="1">
      <c r="A241" s="839"/>
      <c r="B241" s="839"/>
      <c r="C241" s="839"/>
      <c r="D241" s="839"/>
      <c r="E241" s="839"/>
      <c r="F241" s="312"/>
    </row>
    <row r="242" spans="1:6">
      <c r="A242" s="309"/>
      <c r="B242" s="310"/>
      <c r="C242" s="311"/>
      <c r="D242" s="312"/>
      <c r="E242" s="313"/>
      <c r="F242" s="312"/>
    </row>
    <row r="243" spans="1:6">
      <c r="A243" s="309"/>
      <c r="B243" s="310"/>
      <c r="C243" s="311"/>
      <c r="D243" s="312"/>
      <c r="E243" s="313"/>
      <c r="F243" s="312"/>
    </row>
    <row r="244" spans="1:6">
      <c r="A244" s="309"/>
      <c r="B244" s="310"/>
      <c r="C244" s="311"/>
      <c r="D244" s="312"/>
      <c r="E244" s="313"/>
      <c r="F244" s="312"/>
    </row>
    <row r="245" spans="1:6">
      <c r="A245" s="309"/>
      <c r="B245" s="310"/>
      <c r="C245" s="311"/>
      <c r="D245" s="312"/>
      <c r="E245" s="313"/>
      <c r="F245" s="312"/>
    </row>
    <row r="246" spans="1:6">
      <c r="A246" s="309"/>
      <c r="B246" s="310"/>
      <c r="C246" s="311"/>
      <c r="D246" s="312"/>
      <c r="E246" s="313"/>
      <c r="F246" s="312"/>
    </row>
    <row r="247" spans="1:6">
      <c r="A247" s="309"/>
      <c r="B247" s="310"/>
      <c r="C247" s="311"/>
      <c r="D247" s="312"/>
      <c r="E247" s="313"/>
      <c r="F247" s="312"/>
    </row>
  </sheetData>
  <sheetProtection algorithmName="SHA-512" hashValue="hkrSuRYzEHyy1ewEEErJRMEisMERjSnqKXxCsK0uBqNGCjTBnD5IPSoNZb0yzfvMWhiyjj4ULw1UVqMctlIPFQ==" saltValue="YyFKm6T1DPyBhWrBu7W2KQ==" spinCount="100000" sheet="1" objects="1" scenarios="1" selectLockedCells="1"/>
  <mergeCells count="14">
    <mergeCell ref="A241:E241"/>
    <mergeCell ref="A128:E128"/>
    <mergeCell ref="A166:E166"/>
    <mergeCell ref="A197:E197"/>
    <mergeCell ref="A235:E235"/>
    <mergeCell ref="A238:E238"/>
    <mergeCell ref="A240:F240"/>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75" orientation="portrait" r:id="rId1"/>
  <headerFooter>
    <oddFooter>&amp;R&amp;P</oddFooter>
  </headerFooter>
  <rowBreaks count="1" manualBreakCount="1">
    <brk id="71" max="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DA93B-BA20-4D8B-9C17-877A2B07F265}">
  <sheetPr codeName="List9">
    <tabColor indexed="11"/>
  </sheetPr>
  <dimension ref="A1:H199"/>
  <sheetViews>
    <sheetView topLeftCell="A11" workbookViewId="0">
      <selection activeCell="E13" sqref="E13"/>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483</v>
      </c>
      <c r="B6" s="321" t="s">
        <v>409</v>
      </c>
      <c r="C6" s="322"/>
      <c r="D6" s="323"/>
      <c r="E6" s="324"/>
      <c r="F6" s="325"/>
    </row>
    <row r="7" spans="1:8" s="326" customFormat="1" ht="12.75" customHeight="1" thickBot="1">
      <c r="A7" s="835" t="s">
        <v>3</v>
      </c>
      <c r="B7" s="836" t="s">
        <v>0</v>
      </c>
      <c r="C7" s="836" t="s">
        <v>1</v>
      </c>
      <c r="D7" s="836" t="s">
        <v>2</v>
      </c>
      <c r="E7" s="837" t="s">
        <v>4</v>
      </c>
      <c r="F7" s="838" t="s">
        <v>491</v>
      </c>
      <c r="H7" s="327"/>
    </row>
    <row r="8" spans="1:8" s="328" customFormat="1" ht="13.5" thickBot="1">
      <c r="A8" s="835"/>
      <c r="B8" s="836"/>
      <c r="C8" s="836"/>
      <c r="D8" s="836"/>
      <c r="E8" s="837"/>
      <c r="F8" s="838"/>
      <c r="H8" s="329"/>
    </row>
    <row r="9" spans="1:8">
      <c r="A9" s="330"/>
      <c r="B9" s="331" t="s">
        <v>492</v>
      </c>
      <c r="C9" s="332"/>
      <c r="D9" s="333"/>
      <c r="E9" s="590"/>
      <c r="F9" s="378"/>
    </row>
    <row r="10" spans="1:8">
      <c r="A10" s="336"/>
      <c r="B10" s="337"/>
      <c r="C10" s="338"/>
      <c r="D10" s="339"/>
      <c r="E10" s="590"/>
      <c r="F10" s="378"/>
    </row>
    <row r="11" spans="1:8" ht="38.25">
      <c r="A11" s="336" t="s">
        <v>621</v>
      </c>
      <c r="B11" s="337" t="s">
        <v>622</v>
      </c>
      <c r="C11" s="379" t="s">
        <v>623</v>
      </c>
      <c r="D11" s="380">
        <v>90</v>
      </c>
      <c r="E11" s="381"/>
      <c r="F11" s="378">
        <f>D11*E11</f>
        <v>0</v>
      </c>
    </row>
    <row r="12" spans="1:8">
      <c r="A12" s="336"/>
      <c r="B12" s="337"/>
      <c r="C12" s="379"/>
      <c r="D12" s="380"/>
      <c r="E12" s="594"/>
      <c r="F12" s="378"/>
    </row>
    <row r="13" spans="1:8" ht="25.5">
      <c r="A13" s="336" t="s">
        <v>624</v>
      </c>
      <c r="B13" s="337" t="s">
        <v>625</v>
      </c>
      <c r="C13" s="379" t="s">
        <v>499</v>
      </c>
      <c r="D13" s="380">
        <f>12+12+12</f>
        <v>36</v>
      </c>
      <c r="E13" s="381"/>
      <c r="F13" s="378">
        <f>D13*E13</f>
        <v>0</v>
      </c>
    </row>
    <row r="14" spans="1:8">
      <c r="A14" s="336"/>
      <c r="B14" s="337"/>
      <c r="C14" s="379"/>
      <c r="D14" s="380"/>
      <c r="E14" s="594"/>
      <c r="F14" s="378"/>
    </row>
    <row r="15" spans="1:8" ht="25.5">
      <c r="A15" s="336" t="s">
        <v>626</v>
      </c>
      <c r="B15" s="337" t="s">
        <v>627</v>
      </c>
      <c r="C15" s="382"/>
      <c r="D15" s="383"/>
      <c r="E15" s="594"/>
      <c r="F15" s="378"/>
    </row>
    <row r="16" spans="1:8">
      <c r="A16" s="336" t="s">
        <v>520</v>
      </c>
      <c r="B16" s="337" t="s">
        <v>628</v>
      </c>
      <c r="C16" s="379" t="s">
        <v>397</v>
      </c>
      <c r="D16" s="380">
        <v>90</v>
      </c>
      <c r="E16" s="381"/>
      <c r="F16" s="378">
        <f>D16*E16</f>
        <v>0</v>
      </c>
    </row>
    <row r="17" spans="1:6">
      <c r="A17" s="336" t="s">
        <v>523</v>
      </c>
      <c r="B17" s="337" t="s">
        <v>629</v>
      </c>
      <c r="C17" s="379" t="s">
        <v>397</v>
      </c>
      <c r="D17" s="380">
        <v>60</v>
      </c>
      <c r="E17" s="381"/>
      <c r="F17" s="378">
        <f>D17*E17</f>
        <v>0</v>
      </c>
    </row>
    <row r="18" spans="1:6">
      <c r="A18" s="336"/>
      <c r="B18" s="337"/>
      <c r="C18" s="379"/>
      <c r="D18" s="380"/>
      <c r="E18" s="594"/>
      <c r="F18" s="378"/>
    </row>
    <row r="19" spans="1:6" ht="38.25">
      <c r="A19" s="336" t="s">
        <v>630</v>
      </c>
      <c r="B19" s="337" t="s">
        <v>631</v>
      </c>
      <c r="C19" s="379"/>
      <c r="D19" s="380"/>
      <c r="E19" s="594"/>
      <c r="F19" s="378"/>
    </row>
    <row r="20" spans="1:6">
      <c r="A20" s="336"/>
      <c r="B20" s="337" t="s">
        <v>632</v>
      </c>
      <c r="C20" s="379" t="s">
        <v>623</v>
      </c>
      <c r="D20" s="380">
        <v>80</v>
      </c>
      <c r="E20" s="381"/>
      <c r="F20" s="378">
        <f>D20*E20</f>
        <v>0</v>
      </c>
    </row>
    <row r="21" spans="1:6">
      <c r="A21" s="336"/>
      <c r="B21" s="337"/>
      <c r="C21" s="379"/>
      <c r="D21" s="380"/>
      <c r="E21" s="594"/>
      <c r="F21" s="378"/>
    </row>
    <row r="22" spans="1:6" ht="25.5">
      <c r="A22" s="336" t="s">
        <v>633</v>
      </c>
      <c r="B22" s="337" t="s">
        <v>634</v>
      </c>
      <c r="C22" s="379" t="s">
        <v>623</v>
      </c>
      <c r="D22" s="380">
        <v>90</v>
      </c>
      <c r="E22" s="381"/>
      <c r="F22" s="378">
        <f>D22*E22</f>
        <v>0</v>
      </c>
    </row>
    <row r="23" spans="1:6">
      <c r="A23" s="336"/>
      <c r="B23" s="337"/>
      <c r="C23" s="379"/>
      <c r="D23" s="380"/>
      <c r="E23" s="594"/>
      <c r="F23" s="378"/>
    </row>
    <row r="24" spans="1:6" ht="38.25">
      <c r="A24" s="336" t="s">
        <v>635</v>
      </c>
      <c r="B24" s="337" t="s">
        <v>636</v>
      </c>
      <c r="C24" s="379" t="s">
        <v>637</v>
      </c>
      <c r="D24" s="380">
        <v>4</v>
      </c>
      <c r="E24" s="381"/>
      <c r="F24" s="378">
        <f>D24*E24</f>
        <v>0</v>
      </c>
    </row>
    <row r="25" spans="1:6">
      <c r="A25" s="336"/>
      <c r="B25" s="337"/>
      <c r="C25" s="379"/>
      <c r="D25" s="380"/>
      <c r="E25" s="594"/>
      <c r="F25" s="378"/>
    </row>
    <row r="26" spans="1:6">
      <c r="A26" s="336"/>
      <c r="B26" s="384" t="s">
        <v>638</v>
      </c>
      <c r="C26" s="379"/>
      <c r="D26" s="380"/>
      <c r="E26" s="594"/>
      <c r="F26" s="378"/>
    </row>
    <row r="27" spans="1:6">
      <c r="A27" s="336"/>
      <c r="B27" s="384"/>
      <c r="C27" s="379"/>
      <c r="D27" s="380"/>
      <c r="E27" s="594"/>
      <c r="F27" s="378"/>
    </row>
    <row r="28" spans="1:6">
      <c r="A28" s="336"/>
      <c r="B28" s="385" t="s">
        <v>424</v>
      </c>
      <c r="C28" s="379"/>
      <c r="D28" s="380"/>
      <c r="E28" s="594"/>
      <c r="F28" s="378"/>
    </row>
    <row r="29" spans="1:6">
      <c r="A29" s="336"/>
      <c r="B29" s="385" t="s">
        <v>425</v>
      </c>
      <c r="C29" s="379"/>
      <c r="D29" s="380"/>
      <c r="E29" s="594"/>
      <c r="F29" s="378"/>
    </row>
    <row r="30" spans="1:6">
      <c r="A30" s="336"/>
      <c r="B30" s="337"/>
      <c r="C30" s="379"/>
      <c r="D30" s="380"/>
      <c r="E30" s="594"/>
      <c r="F30" s="378"/>
    </row>
    <row r="31" spans="1:6" ht="51">
      <c r="A31" s="336" t="s">
        <v>639</v>
      </c>
      <c r="B31" s="386" t="s">
        <v>640</v>
      </c>
      <c r="C31" s="387" t="s">
        <v>13</v>
      </c>
      <c r="D31" s="388">
        <v>38</v>
      </c>
      <c r="E31" s="381"/>
      <c r="F31" s="378">
        <f>D31*E31</f>
        <v>0</v>
      </c>
    </row>
    <row r="32" spans="1:6">
      <c r="A32" s="336"/>
      <c r="B32" s="386"/>
      <c r="C32" s="387"/>
      <c r="D32" s="389"/>
      <c r="E32" s="594"/>
      <c r="F32" s="378"/>
    </row>
    <row r="33" spans="1:6" ht="25.5">
      <c r="A33" s="336" t="s">
        <v>641</v>
      </c>
      <c r="B33" s="386" t="s">
        <v>642</v>
      </c>
      <c r="C33" s="387" t="s">
        <v>12</v>
      </c>
      <c r="D33" s="388">
        <v>1</v>
      </c>
      <c r="E33" s="381"/>
      <c r="F33" s="378">
        <f>D33*E33</f>
        <v>0</v>
      </c>
    </row>
    <row r="34" spans="1:6">
      <c r="A34" s="336"/>
      <c r="B34" s="386"/>
      <c r="C34" s="387"/>
      <c r="D34" s="388"/>
      <c r="E34" s="594"/>
      <c r="F34" s="378"/>
    </row>
    <row r="35" spans="1:6" ht="51">
      <c r="A35" s="336" t="s">
        <v>643</v>
      </c>
      <c r="B35" s="386" t="s">
        <v>644</v>
      </c>
      <c r="C35" s="387" t="s">
        <v>25</v>
      </c>
      <c r="D35" s="388">
        <v>1</v>
      </c>
      <c r="E35" s="381"/>
      <c r="F35" s="378">
        <f>D35*E35</f>
        <v>0</v>
      </c>
    </row>
    <row r="36" spans="1:6">
      <c r="A36" s="336"/>
      <c r="B36" s="386"/>
      <c r="C36" s="387"/>
      <c r="D36" s="389"/>
      <c r="E36" s="594"/>
      <c r="F36" s="378"/>
    </row>
    <row r="37" spans="1:6" ht="51">
      <c r="A37" s="336" t="s">
        <v>645</v>
      </c>
      <c r="B37" s="386" t="s">
        <v>646</v>
      </c>
      <c r="C37" s="387" t="s">
        <v>25</v>
      </c>
      <c r="D37" s="388">
        <v>1</v>
      </c>
      <c r="E37" s="381"/>
      <c r="F37" s="378">
        <f>D37*E37</f>
        <v>0</v>
      </c>
    </row>
    <row r="38" spans="1:6">
      <c r="A38" s="336"/>
      <c r="B38" s="386"/>
      <c r="C38" s="387"/>
      <c r="D38" s="389"/>
      <c r="E38" s="594"/>
      <c r="F38" s="378"/>
    </row>
    <row r="39" spans="1:6" ht="51">
      <c r="A39" s="336" t="s">
        <v>647</v>
      </c>
      <c r="B39" s="386" t="s">
        <v>648</v>
      </c>
      <c r="C39" s="387"/>
      <c r="D39" s="388"/>
      <c r="E39" s="594"/>
      <c r="F39" s="378"/>
    </row>
    <row r="40" spans="1:6">
      <c r="A40" s="336"/>
      <c r="B40" s="386"/>
      <c r="C40" s="387"/>
      <c r="D40" s="389"/>
      <c r="E40" s="594"/>
      <c r="F40" s="378"/>
    </row>
    <row r="41" spans="1:6">
      <c r="A41" s="336"/>
      <c r="B41" s="386" t="s">
        <v>649</v>
      </c>
      <c r="C41" s="387" t="s">
        <v>623</v>
      </c>
      <c r="D41" s="388">
        <f>D31*2*0.9</f>
        <v>68.400000000000006</v>
      </c>
      <c r="E41" s="381"/>
      <c r="F41" s="378">
        <f>D41*E41</f>
        <v>0</v>
      </c>
    </row>
    <row r="42" spans="1:6">
      <c r="A42" s="336"/>
      <c r="B42" s="386" t="s">
        <v>650</v>
      </c>
      <c r="C42" s="387" t="s">
        <v>623</v>
      </c>
      <c r="D42" s="388">
        <f>D31*2*0.1</f>
        <v>7.6000000000000005</v>
      </c>
      <c r="E42" s="381"/>
      <c r="F42" s="378">
        <f>D42*E42</f>
        <v>0</v>
      </c>
    </row>
    <row r="43" spans="1:6">
      <c r="A43" s="336"/>
      <c r="B43" s="386"/>
      <c r="C43" s="387"/>
      <c r="D43" s="389"/>
      <c r="E43" s="594"/>
      <c r="F43" s="378"/>
    </row>
    <row r="44" spans="1:6">
      <c r="A44" s="336" t="s">
        <v>651</v>
      </c>
      <c r="B44" s="386" t="s">
        <v>652</v>
      </c>
      <c r="C44" s="387" t="s">
        <v>262</v>
      </c>
      <c r="D44" s="388">
        <v>2</v>
      </c>
      <c r="E44" s="381"/>
      <c r="F44" s="378">
        <f>D44*E44</f>
        <v>0</v>
      </c>
    </row>
    <row r="45" spans="1:6">
      <c r="A45" s="336"/>
      <c r="B45" s="386"/>
      <c r="C45" s="387"/>
      <c r="D45" s="389"/>
      <c r="E45" s="594"/>
      <c r="F45" s="378"/>
    </row>
    <row r="46" spans="1:6">
      <c r="A46" s="336" t="s">
        <v>653</v>
      </c>
      <c r="B46" s="386" t="s">
        <v>654</v>
      </c>
      <c r="C46" s="387" t="s">
        <v>397</v>
      </c>
      <c r="D46" s="388">
        <f>D31*0.7</f>
        <v>26.599999999999998</v>
      </c>
      <c r="E46" s="381"/>
      <c r="F46" s="378">
        <f>D46*E46</f>
        <v>0</v>
      </c>
    </row>
    <row r="47" spans="1:6">
      <c r="A47" s="336"/>
      <c r="B47" s="386"/>
      <c r="C47" s="387"/>
      <c r="D47" s="389"/>
      <c r="E47" s="594"/>
      <c r="F47" s="378"/>
    </row>
    <row r="48" spans="1:6" ht="38.25">
      <c r="A48" s="336" t="s">
        <v>655</v>
      </c>
      <c r="B48" s="386" t="s">
        <v>656</v>
      </c>
      <c r="C48" s="387" t="s">
        <v>623</v>
      </c>
      <c r="D48" s="388">
        <f>D31*0.7*0.1</f>
        <v>2.66</v>
      </c>
      <c r="E48" s="381"/>
      <c r="F48" s="378">
        <f>D48*E48</f>
        <v>0</v>
      </c>
    </row>
    <row r="49" spans="1:6">
      <c r="A49" s="336"/>
      <c r="B49" s="386"/>
      <c r="C49" s="387"/>
      <c r="D49" s="389"/>
      <c r="E49" s="594"/>
      <c r="F49" s="378"/>
    </row>
    <row r="50" spans="1:6" ht="63.75">
      <c r="A50" s="336" t="s">
        <v>657</v>
      </c>
      <c r="B50" s="386" t="s">
        <v>658</v>
      </c>
      <c r="C50" s="387" t="s">
        <v>623</v>
      </c>
      <c r="D50" s="388">
        <f>D31*1*0.4</f>
        <v>15.200000000000001</v>
      </c>
      <c r="E50" s="381"/>
      <c r="F50" s="378">
        <f>D50*E50</f>
        <v>0</v>
      </c>
    </row>
    <row r="51" spans="1:6">
      <c r="A51" s="336"/>
      <c r="B51" s="386"/>
      <c r="C51" s="387"/>
      <c r="D51" s="389"/>
      <c r="E51" s="594"/>
      <c r="F51" s="378"/>
    </row>
    <row r="52" spans="1:6" ht="25.5">
      <c r="A52" s="336" t="s">
        <v>659</v>
      </c>
      <c r="B52" s="386" t="s">
        <v>660</v>
      </c>
      <c r="C52" s="387" t="s">
        <v>623</v>
      </c>
      <c r="D52" s="388">
        <f>D48+D50</f>
        <v>17.86</v>
      </c>
      <c r="E52" s="381"/>
      <c r="F52" s="378">
        <f>D52*E52</f>
        <v>0</v>
      </c>
    </row>
    <row r="53" spans="1:6">
      <c r="A53" s="336"/>
      <c r="B53" s="386"/>
      <c r="C53" s="387"/>
      <c r="D53" s="389"/>
      <c r="E53" s="594"/>
      <c r="F53" s="378"/>
    </row>
    <row r="54" spans="1:6" ht="76.5">
      <c r="A54" s="336" t="s">
        <v>661</v>
      </c>
      <c r="B54" s="386" t="s">
        <v>662</v>
      </c>
      <c r="C54" s="387" t="s">
        <v>623</v>
      </c>
      <c r="D54" s="388">
        <v>58.14</v>
      </c>
      <c r="E54" s="381"/>
      <c r="F54" s="378">
        <f>D54*E54</f>
        <v>0</v>
      </c>
    </row>
    <row r="55" spans="1:6">
      <c r="A55" s="336"/>
      <c r="B55" s="390"/>
      <c r="C55" s="387"/>
      <c r="D55" s="388"/>
      <c r="E55" s="594"/>
      <c r="F55" s="378"/>
    </row>
    <row r="56" spans="1:6">
      <c r="A56" s="336" t="s">
        <v>663</v>
      </c>
      <c r="B56" s="386" t="s">
        <v>664</v>
      </c>
      <c r="C56" s="387" t="s">
        <v>397</v>
      </c>
      <c r="D56" s="388">
        <f>D31*3.25</f>
        <v>123.5</v>
      </c>
      <c r="E56" s="381"/>
      <c r="F56" s="378">
        <f>D56*E56</f>
        <v>0</v>
      </c>
    </row>
    <row r="57" spans="1:6">
      <c r="A57" s="336"/>
      <c r="B57" s="391"/>
      <c r="C57" s="387"/>
      <c r="D57" s="392"/>
      <c r="E57" s="594"/>
      <c r="F57" s="378"/>
    </row>
    <row r="58" spans="1:6">
      <c r="A58" s="336"/>
      <c r="B58" s="393" t="s">
        <v>665</v>
      </c>
      <c r="C58" s="387"/>
      <c r="D58" s="394"/>
      <c r="E58" s="594"/>
      <c r="F58" s="378"/>
    </row>
    <row r="59" spans="1:6">
      <c r="A59" s="336"/>
      <c r="B59" s="395"/>
      <c r="C59" s="387"/>
      <c r="D59" s="394"/>
      <c r="E59" s="594"/>
      <c r="F59" s="378"/>
    </row>
    <row r="60" spans="1:6" ht="63.75">
      <c r="A60" s="336" t="s">
        <v>666</v>
      </c>
      <c r="B60" s="386" t="s">
        <v>667</v>
      </c>
      <c r="C60" s="387" t="s">
        <v>623</v>
      </c>
      <c r="D60" s="388">
        <v>88.5</v>
      </c>
      <c r="E60" s="381"/>
      <c r="F60" s="378">
        <f>D60*E60</f>
        <v>0</v>
      </c>
    </row>
    <row r="61" spans="1:6">
      <c r="A61" s="336"/>
      <c r="B61" s="395"/>
      <c r="C61" s="387"/>
      <c r="D61" s="394"/>
      <c r="E61" s="594"/>
      <c r="F61" s="378"/>
    </row>
    <row r="62" spans="1:6" ht="51">
      <c r="A62" s="336" t="s">
        <v>668</v>
      </c>
      <c r="B62" s="386" t="s">
        <v>669</v>
      </c>
      <c r="C62" s="387" t="s">
        <v>623</v>
      </c>
      <c r="D62" s="388">
        <v>33.200000000000003</v>
      </c>
      <c r="E62" s="381"/>
      <c r="F62" s="378">
        <f>D62*E62</f>
        <v>0</v>
      </c>
    </row>
    <row r="63" spans="1:6">
      <c r="A63" s="336"/>
      <c r="B63" s="395"/>
      <c r="C63" s="387"/>
      <c r="D63" s="394"/>
      <c r="E63" s="594"/>
      <c r="F63" s="378"/>
    </row>
    <row r="64" spans="1:6" ht="51">
      <c r="A64" s="336" t="s">
        <v>670</v>
      </c>
      <c r="B64" s="386" t="s">
        <v>671</v>
      </c>
      <c r="C64" s="387" t="s">
        <v>623</v>
      </c>
      <c r="D64" s="388">
        <v>104</v>
      </c>
      <c r="E64" s="381"/>
      <c r="F64" s="378">
        <f>D64*E64</f>
        <v>0</v>
      </c>
    </row>
    <row r="65" spans="1:6">
      <c r="A65" s="336"/>
      <c r="B65" s="395"/>
      <c r="C65" s="387"/>
      <c r="D65" s="394"/>
      <c r="E65" s="594"/>
      <c r="F65" s="378"/>
    </row>
    <row r="66" spans="1:6" ht="51">
      <c r="A66" s="336" t="s">
        <v>672</v>
      </c>
      <c r="B66" s="386" t="s">
        <v>673</v>
      </c>
      <c r="C66" s="387" t="s">
        <v>623</v>
      </c>
      <c r="D66" s="388">
        <v>5.5</v>
      </c>
      <c r="E66" s="381"/>
      <c r="F66" s="378">
        <f>D66*E66</f>
        <v>0</v>
      </c>
    </row>
    <row r="67" spans="1:6">
      <c r="A67" s="336"/>
      <c r="B67" s="395"/>
      <c r="C67" s="387"/>
      <c r="D67" s="394"/>
      <c r="E67" s="594"/>
      <c r="F67" s="378"/>
    </row>
    <row r="68" spans="1:6" ht="51">
      <c r="A68" s="336" t="s">
        <v>674</v>
      </c>
      <c r="B68" s="386" t="s">
        <v>675</v>
      </c>
      <c r="C68" s="387" t="s">
        <v>397</v>
      </c>
      <c r="D68" s="388">
        <v>18</v>
      </c>
      <c r="E68" s="381"/>
      <c r="F68" s="378">
        <f>D68*E68</f>
        <v>0</v>
      </c>
    </row>
    <row r="69" spans="1:6">
      <c r="A69" s="336"/>
      <c r="B69" s="395"/>
      <c r="C69" s="387"/>
      <c r="D69" s="394"/>
      <c r="E69" s="594"/>
      <c r="F69" s="378"/>
    </row>
    <row r="70" spans="1:6" ht="38.25">
      <c r="A70" s="336" t="s">
        <v>676</v>
      </c>
      <c r="B70" s="386" t="s">
        <v>677</v>
      </c>
      <c r="C70" s="387" t="s">
        <v>397</v>
      </c>
      <c r="D70" s="388">
        <v>175</v>
      </c>
      <c r="E70" s="381"/>
      <c r="F70" s="378">
        <f>D70*E70</f>
        <v>0</v>
      </c>
    </row>
    <row r="71" spans="1:6">
      <c r="A71" s="336"/>
      <c r="B71" s="395"/>
      <c r="C71" s="387"/>
      <c r="D71" s="394"/>
      <c r="E71" s="594"/>
      <c r="F71" s="378"/>
    </row>
    <row r="72" spans="1:6" ht="63.75">
      <c r="A72" s="336" t="s">
        <v>678</v>
      </c>
      <c r="B72" s="386" t="s">
        <v>679</v>
      </c>
      <c r="C72" s="387" t="s">
        <v>623</v>
      </c>
      <c r="D72" s="388">
        <v>119</v>
      </c>
      <c r="E72" s="381"/>
      <c r="F72" s="378">
        <f>D72*E72</f>
        <v>0</v>
      </c>
    </row>
    <row r="73" spans="1:6" ht="25.5">
      <c r="A73" s="336" t="s">
        <v>680</v>
      </c>
      <c r="B73" s="337" t="s">
        <v>634</v>
      </c>
      <c r="C73" s="379" t="s">
        <v>623</v>
      </c>
      <c r="D73" s="380">
        <v>131</v>
      </c>
      <c r="E73" s="381"/>
      <c r="F73" s="378">
        <f>D73*E73</f>
        <v>0</v>
      </c>
    </row>
    <row r="74" spans="1:6" ht="13.5" thickBot="1">
      <c r="A74" s="336"/>
      <c r="B74" s="395"/>
      <c r="C74" s="396"/>
      <c r="D74" s="394"/>
      <c r="E74" s="594"/>
      <c r="F74" s="378"/>
    </row>
    <row r="75" spans="1:6" ht="13.5" thickBot="1">
      <c r="A75" s="346"/>
      <c r="B75" s="347" t="s">
        <v>681</v>
      </c>
      <c r="C75" s="348"/>
      <c r="D75" s="349"/>
      <c r="E75" s="350"/>
      <c r="F75" s="351">
        <f>SUM(F9:F74)</f>
        <v>0</v>
      </c>
    </row>
    <row r="76" spans="1:6">
      <c r="A76" s="352"/>
      <c r="B76" s="353"/>
      <c r="C76" s="354"/>
      <c r="D76" s="355"/>
      <c r="E76" s="356"/>
      <c r="F76" s="355"/>
    </row>
    <row r="77" spans="1:6">
      <c r="A77" s="357"/>
      <c r="B77" s="358"/>
      <c r="C77" s="359"/>
      <c r="D77" s="312"/>
      <c r="E77" s="313"/>
      <c r="F77" s="312"/>
    </row>
    <row r="78" spans="1:6">
      <c r="A78" s="357"/>
      <c r="B78" s="357"/>
      <c r="C78" s="360"/>
      <c r="D78" s="312"/>
      <c r="E78" s="313"/>
      <c r="F78" s="312"/>
    </row>
    <row r="79" spans="1:6">
      <c r="A79" s="357"/>
      <c r="B79" s="357"/>
      <c r="C79" s="360"/>
      <c r="D79" s="312"/>
      <c r="E79" s="313"/>
      <c r="F79" s="312"/>
    </row>
    <row r="80" spans="1:6">
      <c r="A80" s="357"/>
      <c r="B80" s="361"/>
      <c r="C80" s="360"/>
      <c r="D80" s="312"/>
      <c r="E80" s="313"/>
      <c r="F80" s="312"/>
    </row>
    <row r="81" spans="1:6">
      <c r="A81" s="357"/>
      <c r="B81" s="361"/>
      <c r="C81" s="360"/>
      <c r="D81" s="312"/>
      <c r="E81" s="313"/>
      <c r="F81" s="312"/>
    </row>
    <row r="82" spans="1:6">
      <c r="A82" s="362"/>
      <c r="B82" s="363"/>
      <c r="C82" s="309"/>
      <c r="D82" s="312"/>
      <c r="E82" s="313"/>
      <c r="F82" s="312"/>
    </row>
    <row r="83" spans="1:6">
      <c r="A83" s="357"/>
      <c r="B83" s="364"/>
      <c r="C83" s="309"/>
      <c r="D83" s="312"/>
      <c r="E83" s="313"/>
      <c r="F83" s="312"/>
    </row>
    <row r="84" spans="1:6">
      <c r="A84" s="357"/>
      <c r="B84" s="364"/>
      <c r="C84" s="309"/>
      <c r="D84" s="312"/>
      <c r="E84" s="313"/>
      <c r="F84" s="312"/>
    </row>
    <row r="85" spans="1:6">
      <c r="A85" s="357"/>
      <c r="B85" s="364"/>
      <c r="C85" s="309"/>
      <c r="D85" s="312"/>
      <c r="E85" s="313"/>
      <c r="F85" s="312"/>
    </row>
    <row r="86" spans="1:6">
      <c r="A86" s="357"/>
      <c r="B86" s="364"/>
      <c r="C86" s="309"/>
      <c r="D86" s="312"/>
      <c r="E86" s="313"/>
      <c r="F86" s="312"/>
    </row>
    <row r="87" spans="1:6">
      <c r="A87" s="357"/>
      <c r="B87" s="364"/>
      <c r="C87" s="309"/>
      <c r="D87" s="312"/>
      <c r="E87" s="313"/>
      <c r="F87" s="312"/>
    </row>
    <row r="88" spans="1:6">
      <c r="A88" s="357"/>
      <c r="B88" s="364"/>
      <c r="C88" s="309"/>
      <c r="D88" s="312"/>
      <c r="E88" s="313"/>
      <c r="F88" s="312"/>
    </row>
    <row r="89" spans="1:6">
      <c r="A89" s="357"/>
      <c r="B89" s="364"/>
      <c r="C89" s="309"/>
      <c r="D89" s="312"/>
      <c r="E89" s="313"/>
      <c r="F89" s="312"/>
    </row>
    <row r="90" spans="1:6">
      <c r="A90" s="357"/>
      <c r="B90" s="364"/>
      <c r="C90" s="309"/>
      <c r="D90" s="312"/>
      <c r="E90" s="313"/>
      <c r="F90" s="312"/>
    </row>
    <row r="91" spans="1:6">
      <c r="A91" s="357"/>
      <c r="B91" s="361"/>
      <c r="C91" s="360"/>
      <c r="D91" s="312"/>
      <c r="E91" s="313"/>
      <c r="F91" s="312"/>
    </row>
    <row r="92" spans="1:6">
      <c r="A92" s="357"/>
      <c r="B92" s="357"/>
      <c r="C92" s="309"/>
      <c r="D92" s="312"/>
      <c r="E92" s="313"/>
      <c r="F92" s="312"/>
    </row>
    <row r="93" spans="1:6">
      <c r="A93" s="357"/>
      <c r="B93" s="365"/>
      <c r="C93" s="309"/>
      <c r="D93" s="312"/>
      <c r="E93" s="313"/>
      <c r="F93" s="312"/>
    </row>
    <row r="94" spans="1:6">
      <c r="A94" s="357"/>
      <c r="B94" s="361"/>
      <c r="C94" s="309"/>
      <c r="D94" s="312"/>
      <c r="E94" s="313"/>
      <c r="F94" s="312"/>
    </row>
    <row r="95" spans="1:6">
      <c r="A95" s="357"/>
      <c r="B95" s="361"/>
      <c r="C95" s="309"/>
      <c r="D95" s="312"/>
      <c r="E95" s="313"/>
      <c r="F95" s="312"/>
    </row>
    <row r="96" spans="1:6">
      <c r="A96" s="357"/>
      <c r="B96" s="357"/>
      <c r="C96" s="309"/>
      <c r="D96" s="312"/>
      <c r="E96" s="313"/>
      <c r="F96" s="312"/>
    </row>
    <row r="97" spans="1:6">
      <c r="A97" s="357"/>
      <c r="B97" s="361"/>
      <c r="C97" s="360"/>
      <c r="D97" s="312"/>
      <c r="E97" s="313"/>
      <c r="F97" s="312"/>
    </row>
    <row r="98" spans="1:6">
      <c r="A98" s="357"/>
      <c r="B98" s="361"/>
      <c r="C98" s="309"/>
      <c r="D98" s="312"/>
      <c r="E98" s="313"/>
      <c r="F98" s="312"/>
    </row>
    <row r="99" spans="1:6">
      <c r="A99" s="357"/>
      <c r="B99" s="361"/>
      <c r="C99" s="309"/>
      <c r="D99" s="312"/>
      <c r="E99" s="313"/>
      <c r="F99" s="312"/>
    </row>
    <row r="100" spans="1:6">
      <c r="A100" s="357"/>
      <c r="B100" s="366"/>
      <c r="C100" s="309"/>
      <c r="D100" s="312"/>
      <c r="E100" s="313"/>
      <c r="F100" s="312"/>
    </row>
    <row r="101" spans="1:6">
      <c r="A101" s="357"/>
      <c r="B101" s="361"/>
      <c r="C101" s="360"/>
      <c r="D101" s="312"/>
      <c r="E101" s="313"/>
      <c r="F101" s="312"/>
    </row>
    <row r="102" spans="1:6">
      <c r="A102" s="357"/>
      <c r="B102" s="361"/>
      <c r="C102" s="309"/>
      <c r="D102" s="312"/>
      <c r="E102" s="313"/>
      <c r="F102" s="312"/>
    </row>
    <row r="103" spans="1:6">
      <c r="A103" s="357"/>
      <c r="B103" s="361"/>
      <c r="C103" s="309"/>
      <c r="D103" s="312"/>
      <c r="E103" s="313"/>
      <c r="F103" s="312"/>
    </row>
    <row r="104" spans="1:6">
      <c r="A104" s="360"/>
      <c r="B104" s="367"/>
      <c r="C104" s="359"/>
      <c r="D104" s="339"/>
      <c r="E104" s="313"/>
      <c r="F104" s="312"/>
    </row>
    <row r="105" spans="1:6">
      <c r="A105" s="357"/>
      <c r="B105" s="361"/>
      <c r="C105" s="309"/>
      <c r="D105" s="312"/>
      <c r="E105" s="313"/>
      <c r="F105" s="312"/>
    </row>
    <row r="106" spans="1:6">
      <c r="A106" s="357"/>
      <c r="B106" s="357"/>
      <c r="C106" s="309"/>
      <c r="D106" s="312"/>
      <c r="E106" s="313"/>
      <c r="F106" s="312"/>
    </row>
    <row r="107" spans="1:6">
      <c r="A107" s="357"/>
      <c r="B107" s="361"/>
      <c r="C107" s="360"/>
      <c r="D107" s="312"/>
      <c r="E107" s="313"/>
      <c r="F107" s="312"/>
    </row>
    <row r="108" spans="1:6">
      <c r="A108" s="357"/>
      <c r="B108" s="310"/>
      <c r="C108" s="309"/>
      <c r="D108" s="312"/>
      <c r="E108" s="313"/>
      <c r="F108" s="312"/>
    </row>
    <row r="109" spans="1:6">
      <c r="A109" s="357"/>
      <c r="B109" s="361"/>
      <c r="C109" s="309"/>
      <c r="D109" s="312"/>
      <c r="E109" s="313"/>
      <c r="F109" s="312"/>
    </row>
    <row r="110" spans="1:6">
      <c r="A110" s="357"/>
      <c r="B110" s="357"/>
      <c r="C110" s="309"/>
      <c r="D110" s="312"/>
      <c r="E110" s="313"/>
      <c r="F110" s="312"/>
    </row>
    <row r="111" spans="1:6">
      <c r="A111" s="357"/>
      <c r="B111" s="357"/>
      <c r="C111" s="309"/>
      <c r="D111" s="312"/>
      <c r="E111" s="313"/>
      <c r="F111" s="312"/>
    </row>
    <row r="112" spans="1:6">
      <c r="A112" s="357"/>
      <c r="B112" s="357"/>
      <c r="C112" s="309"/>
      <c r="D112" s="312"/>
      <c r="E112" s="313"/>
      <c r="F112" s="312"/>
    </row>
    <row r="113" spans="1:6">
      <c r="A113" s="357"/>
      <c r="B113" s="361"/>
      <c r="C113" s="360"/>
      <c r="D113" s="312"/>
      <c r="E113" s="313"/>
      <c r="F113" s="312"/>
    </row>
    <row r="114" spans="1:6">
      <c r="A114" s="357"/>
      <c r="B114" s="361"/>
      <c r="C114" s="309"/>
      <c r="D114" s="312"/>
      <c r="E114" s="313"/>
      <c r="F114" s="312"/>
    </row>
    <row r="115" spans="1:6">
      <c r="A115" s="357"/>
      <c r="B115" s="365"/>
      <c r="C115" s="309"/>
      <c r="D115" s="312"/>
      <c r="E115" s="313"/>
      <c r="F115" s="312"/>
    </row>
    <row r="116" spans="1:6">
      <c r="A116" s="357"/>
      <c r="B116" s="361"/>
      <c r="C116" s="309"/>
      <c r="D116" s="312"/>
      <c r="E116" s="313"/>
      <c r="F116" s="312"/>
    </row>
    <row r="117" spans="1:6">
      <c r="A117" s="357"/>
      <c r="B117" s="361"/>
      <c r="C117" s="309"/>
      <c r="D117" s="312"/>
      <c r="E117" s="313"/>
      <c r="F117" s="312"/>
    </row>
    <row r="118" spans="1:6" ht="12.75" customHeight="1">
      <c r="A118" s="840"/>
      <c r="B118" s="840"/>
      <c r="C118" s="840"/>
      <c r="D118" s="840"/>
      <c r="E118" s="840"/>
      <c r="F118" s="312"/>
    </row>
    <row r="119" spans="1:6">
      <c r="A119" s="357"/>
      <c r="B119" s="361"/>
      <c r="C119" s="360"/>
      <c r="D119" s="312"/>
      <c r="E119" s="313"/>
      <c r="F119" s="312"/>
    </row>
    <row r="120" spans="1:6">
      <c r="A120" s="362"/>
      <c r="B120" s="363"/>
      <c r="C120" s="360"/>
      <c r="D120" s="312"/>
      <c r="E120" s="313"/>
      <c r="F120" s="312"/>
    </row>
    <row r="121" spans="1:6">
      <c r="A121" s="357"/>
      <c r="B121" s="361"/>
      <c r="C121" s="360"/>
      <c r="D121" s="312"/>
      <c r="E121" s="313"/>
      <c r="F121" s="312"/>
    </row>
    <row r="122" spans="1:6">
      <c r="A122" s="357"/>
      <c r="B122" s="357"/>
      <c r="C122" s="360"/>
      <c r="D122" s="312"/>
      <c r="E122" s="313"/>
      <c r="F122" s="312"/>
    </row>
    <row r="123" spans="1:6">
      <c r="A123" s="357"/>
      <c r="B123" s="365"/>
      <c r="C123" s="360"/>
      <c r="D123" s="312"/>
      <c r="E123" s="313"/>
      <c r="F123" s="312"/>
    </row>
    <row r="124" spans="1:6">
      <c r="A124" s="357"/>
      <c r="B124" s="365"/>
      <c r="C124" s="360"/>
      <c r="D124" s="312"/>
      <c r="E124" s="313"/>
      <c r="F124" s="312"/>
    </row>
    <row r="125" spans="1:6">
      <c r="A125" s="357"/>
      <c r="B125" s="365"/>
      <c r="C125" s="360"/>
      <c r="D125" s="312"/>
      <c r="E125" s="313"/>
      <c r="F125" s="312"/>
    </row>
    <row r="126" spans="1:6">
      <c r="A126" s="357"/>
      <c r="B126" s="364"/>
      <c r="C126" s="360"/>
      <c r="D126" s="312"/>
      <c r="E126" s="313"/>
      <c r="F126" s="312"/>
    </row>
    <row r="127" spans="1:6">
      <c r="A127" s="357"/>
      <c r="B127" s="366"/>
      <c r="C127" s="360"/>
      <c r="D127" s="312"/>
      <c r="E127" s="313"/>
      <c r="F127" s="312"/>
    </row>
    <row r="128" spans="1:6">
      <c r="A128" s="357"/>
      <c r="B128" s="366"/>
      <c r="C128" s="360"/>
      <c r="D128" s="312"/>
      <c r="E128" s="313"/>
      <c r="F128" s="312"/>
    </row>
    <row r="129" spans="1:6">
      <c r="A129" s="357"/>
      <c r="B129" s="366"/>
      <c r="C129" s="360"/>
      <c r="D129" s="312"/>
      <c r="E129" s="313"/>
      <c r="F129" s="312"/>
    </row>
    <row r="130" spans="1:6">
      <c r="A130" s="357"/>
      <c r="B130" s="366"/>
      <c r="C130" s="360"/>
      <c r="D130" s="312"/>
      <c r="E130" s="313"/>
      <c r="F130" s="312"/>
    </row>
    <row r="131" spans="1:6">
      <c r="A131" s="357"/>
      <c r="B131" s="361"/>
      <c r="C131" s="360"/>
      <c r="D131" s="312"/>
      <c r="E131" s="313"/>
      <c r="F131" s="312"/>
    </row>
    <row r="132" spans="1:6">
      <c r="A132" s="357"/>
      <c r="B132" s="361"/>
      <c r="C132" s="360"/>
      <c r="D132" s="312"/>
      <c r="E132" s="313"/>
      <c r="F132" s="312"/>
    </row>
    <row r="133" spans="1:6">
      <c r="A133" s="357"/>
      <c r="B133" s="357"/>
      <c r="C133" s="360"/>
      <c r="D133" s="312"/>
      <c r="E133" s="313"/>
      <c r="F133" s="312"/>
    </row>
    <row r="134" spans="1:6">
      <c r="A134" s="357"/>
      <c r="B134" s="366"/>
      <c r="C134" s="360"/>
      <c r="D134" s="312"/>
      <c r="E134" s="313"/>
      <c r="F134" s="312"/>
    </row>
    <row r="135" spans="1:6">
      <c r="A135" s="357"/>
      <c r="B135" s="361"/>
      <c r="C135" s="360"/>
      <c r="D135" s="312"/>
      <c r="E135" s="313"/>
      <c r="F135" s="312"/>
    </row>
    <row r="136" spans="1:6">
      <c r="A136" s="357"/>
      <c r="B136" s="365"/>
      <c r="C136" s="360"/>
      <c r="D136" s="312"/>
      <c r="E136" s="313"/>
      <c r="F136" s="312"/>
    </row>
    <row r="137" spans="1:6">
      <c r="A137" s="361"/>
      <c r="B137" s="310"/>
      <c r="C137" s="311"/>
      <c r="D137" s="312"/>
      <c r="E137" s="313"/>
      <c r="F137" s="312"/>
    </row>
    <row r="138" spans="1:6">
      <c r="A138" s="361"/>
      <c r="B138" s="310"/>
      <c r="C138" s="311"/>
      <c r="D138" s="312"/>
      <c r="E138" s="313"/>
      <c r="F138" s="312"/>
    </row>
    <row r="139" spans="1:6">
      <c r="A139" s="361"/>
      <c r="B139" s="310"/>
      <c r="C139" s="311"/>
      <c r="D139" s="312"/>
      <c r="E139" s="313"/>
      <c r="F139" s="312"/>
    </row>
    <row r="140" spans="1:6">
      <c r="A140" s="361"/>
      <c r="B140" s="310"/>
      <c r="C140" s="311"/>
      <c r="D140" s="312"/>
      <c r="E140" s="313"/>
      <c r="F140" s="312"/>
    </row>
    <row r="141" spans="1:6">
      <c r="A141" s="361"/>
      <c r="B141" s="310"/>
      <c r="C141" s="311"/>
      <c r="D141" s="312"/>
      <c r="E141" s="313"/>
      <c r="F141" s="312"/>
    </row>
    <row r="142" spans="1:6">
      <c r="A142" s="357"/>
      <c r="B142" s="361"/>
      <c r="C142" s="360"/>
      <c r="D142" s="312"/>
      <c r="E142" s="313"/>
      <c r="F142" s="312"/>
    </row>
    <row r="143" spans="1:6">
      <c r="A143" s="357"/>
      <c r="B143" s="357"/>
      <c r="C143" s="360"/>
      <c r="D143" s="312"/>
      <c r="E143" s="313"/>
      <c r="F143" s="312"/>
    </row>
    <row r="144" spans="1:6">
      <c r="A144" s="357"/>
      <c r="B144" s="365"/>
      <c r="C144" s="360"/>
      <c r="D144" s="312"/>
      <c r="E144" s="313"/>
      <c r="F144" s="312"/>
    </row>
    <row r="145" spans="1:6">
      <c r="A145" s="357"/>
      <c r="B145" s="361"/>
      <c r="C145" s="360"/>
      <c r="D145" s="312"/>
      <c r="E145" s="313"/>
      <c r="F145" s="312"/>
    </row>
    <row r="146" spans="1:6">
      <c r="A146" s="357"/>
      <c r="B146" s="361"/>
      <c r="C146" s="360"/>
      <c r="D146" s="312"/>
      <c r="E146" s="313"/>
      <c r="F146" s="312"/>
    </row>
    <row r="147" spans="1:6">
      <c r="A147" s="357"/>
      <c r="B147" s="357"/>
      <c r="C147" s="360"/>
      <c r="D147" s="312"/>
      <c r="E147" s="313"/>
      <c r="F147" s="312"/>
    </row>
    <row r="148" spans="1:6">
      <c r="A148" s="357"/>
      <c r="B148" s="361"/>
      <c r="C148" s="360"/>
      <c r="D148" s="312"/>
      <c r="E148" s="313"/>
      <c r="F148" s="312"/>
    </row>
    <row r="149" spans="1:6" ht="12.75" customHeight="1">
      <c r="A149" s="840"/>
      <c r="B149" s="840"/>
      <c r="C149" s="840"/>
      <c r="D149" s="840"/>
      <c r="E149" s="840"/>
      <c r="F149" s="312"/>
    </row>
    <row r="150" spans="1:6">
      <c r="A150" s="357"/>
      <c r="B150" s="361"/>
      <c r="C150" s="360"/>
      <c r="D150" s="312"/>
      <c r="E150" s="313"/>
      <c r="F150" s="312"/>
    </row>
    <row r="151" spans="1:6">
      <c r="A151" s="362"/>
      <c r="B151" s="363"/>
      <c r="C151" s="360"/>
      <c r="D151" s="312"/>
      <c r="E151" s="313"/>
      <c r="F151" s="312"/>
    </row>
    <row r="152" spans="1:6">
      <c r="A152" s="357"/>
      <c r="B152" s="361"/>
      <c r="C152" s="360"/>
      <c r="D152" s="312"/>
      <c r="E152" s="313"/>
      <c r="F152" s="312"/>
    </row>
    <row r="153" spans="1:6">
      <c r="A153" s="357"/>
      <c r="B153" s="364"/>
      <c r="C153" s="359"/>
      <c r="D153" s="312"/>
      <c r="E153" s="313"/>
      <c r="F153" s="312"/>
    </row>
    <row r="154" spans="1:6">
      <c r="A154" s="357"/>
      <c r="B154" s="364"/>
      <c r="C154" s="359"/>
      <c r="D154" s="312"/>
      <c r="E154" s="313"/>
      <c r="F154" s="312"/>
    </row>
    <row r="155" spans="1:6">
      <c r="A155" s="357"/>
      <c r="B155" s="364"/>
      <c r="C155" s="359"/>
      <c r="D155" s="312"/>
      <c r="E155" s="313"/>
      <c r="F155" s="312"/>
    </row>
    <row r="156" spans="1:6">
      <c r="A156" s="357"/>
      <c r="B156" s="364"/>
      <c r="C156" s="359"/>
      <c r="D156" s="312"/>
      <c r="E156" s="313"/>
      <c r="F156" s="312"/>
    </row>
    <row r="157" spans="1:6">
      <c r="A157" s="357"/>
      <c r="B157" s="361"/>
      <c r="C157" s="359"/>
      <c r="D157" s="312"/>
      <c r="E157" s="313"/>
      <c r="F157" s="312"/>
    </row>
    <row r="158" spans="1:6">
      <c r="A158" s="357"/>
      <c r="B158" s="361"/>
      <c r="C158" s="360"/>
      <c r="D158" s="312"/>
      <c r="E158" s="313"/>
      <c r="F158" s="312"/>
    </row>
    <row r="159" spans="1:6">
      <c r="A159" s="357"/>
      <c r="B159" s="368"/>
      <c r="C159" s="359"/>
      <c r="D159" s="312"/>
      <c r="E159" s="313"/>
      <c r="F159" s="312"/>
    </row>
    <row r="160" spans="1:6">
      <c r="A160" s="357"/>
      <c r="B160" s="365"/>
      <c r="C160" s="359"/>
      <c r="D160" s="312"/>
      <c r="E160" s="313"/>
      <c r="F160" s="312"/>
    </row>
    <row r="161" spans="1:6">
      <c r="A161" s="357"/>
      <c r="B161" s="369"/>
      <c r="C161" s="359"/>
      <c r="D161" s="312"/>
      <c r="E161" s="313"/>
      <c r="F161" s="312"/>
    </row>
    <row r="162" spans="1:6">
      <c r="A162" s="357"/>
      <c r="B162" s="369"/>
      <c r="C162" s="359"/>
      <c r="D162" s="312"/>
      <c r="E162" s="313"/>
      <c r="F162" s="312"/>
    </row>
    <row r="163" spans="1:6">
      <c r="A163" s="357"/>
      <c r="B163" s="369"/>
      <c r="C163" s="359"/>
      <c r="D163" s="312"/>
      <c r="E163" s="313"/>
      <c r="F163" s="312"/>
    </row>
    <row r="164" spans="1:6">
      <c r="A164" s="357"/>
      <c r="B164" s="361"/>
      <c r="C164" s="360"/>
      <c r="D164" s="312"/>
      <c r="E164" s="313"/>
      <c r="F164" s="312"/>
    </row>
    <row r="165" spans="1:6">
      <c r="A165" s="357"/>
      <c r="B165" s="368"/>
      <c r="C165" s="360"/>
      <c r="D165" s="312"/>
      <c r="E165" s="313"/>
      <c r="F165" s="312"/>
    </row>
    <row r="166" spans="1:6">
      <c r="A166" s="357"/>
      <c r="B166" s="361"/>
      <c r="C166" s="360"/>
      <c r="D166" s="312"/>
      <c r="E166" s="313"/>
      <c r="F166" s="312"/>
    </row>
    <row r="167" spans="1:6">
      <c r="A167" s="357"/>
      <c r="B167" s="369"/>
      <c r="C167" s="359"/>
      <c r="D167" s="312"/>
      <c r="E167" s="313"/>
      <c r="F167" s="312"/>
    </row>
    <row r="168" spans="1:6">
      <c r="A168" s="357"/>
      <c r="B168" s="369"/>
      <c r="C168" s="359"/>
      <c r="D168" s="312"/>
      <c r="E168" s="313"/>
      <c r="F168" s="312"/>
    </row>
    <row r="169" spans="1:6">
      <c r="A169" s="357"/>
      <c r="B169" s="369"/>
      <c r="C169" s="359"/>
      <c r="D169" s="312"/>
      <c r="E169" s="313"/>
      <c r="F169" s="312"/>
    </row>
    <row r="170" spans="1:6">
      <c r="A170" s="357"/>
      <c r="B170" s="369"/>
      <c r="C170" s="359"/>
      <c r="D170" s="312"/>
      <c r="E170" s="313"/>
      <c r="F170" s="312"/>
    </row>
    <row r="171" spans="1:6">
      <c r="A171" s="357"/>
      <c r="B171" s="369"/>
      <c r="C171" s="359"/>
      <c r="D171" s="312"/>
      <c r="E171" s="313"/>
      <c r="F171" s="312"/>
    </row>
    <row r="172" spans="1:6">
      <c r="A172" s="357"/>
      <c r="B172" s="369"/>
      <c r="C172" s="359"/>
      <c r="D172" s="312"/>
      <c r="E172" s="313"/>
      <c r="F172" s="312"/>
    </row>
    <row r="173" spans="1:6">
      <c r="A173" s="357"/>
      <c r="B173" s="369"/>
      <c r="C173" s="359"/>
      <c r="D173" s="312"/>
      <c r="E173" s="313"/>
      <c r="F173" s="312"/>
    </row>
    <row r="174" spans="1:6">
      <c r="A174" s="357"/>
      <c r="B174" s="369"/>
      <c r="C174" s="359"/>
      <c r="D174" s="312"/>
      <c r="E174" s="313"/>
      <c r="F174" s="312"/>
    </row>
    <row r="175" spans="1:6">
      <c r="A175" s="357"/>
      <c r="B175" s="369"/>
      <c r="C175" s="359"/>
      <c r="D175" s="312"/>
      <c r="E175" s="313"/>
      <c r="F175" s="312"/>
    </row>
    <row r="176" spans="1:6">
      <c r="A176" s="357"/>
      <c r="B176" s="369"/>
      <c r="C176" s="359"/>
      <c r="D176" s="312"/>
      <c r="E176" s="313"/>
      <c r="F176" s="312"/>
    </row>
    <row r="177" spans="1:6">
      <c r="A177" s="357"/>
      <c r="B177" s="369"/>
      <c r="C177" s="359"/>
      <c r="D177" s="312"/>
      <c r="E177" s="313"/>
      <c r="F177" s="312"/>
    </row>
    <row r="178" spans="1:6">
      <c r="A178" s="357"/>
      <c r="B178" s="369"/>
      <c r="C178" s="359"/>
      <c r="D178" s="312"/>
      <c r="E178" s="313"/>
      <c r="F178" s="312"/>
    </row>
    <row r="179" spans="1:6">
      <c r="A179" s="357"/>
      <c r="B179" s="361"/>
      <c r="C179" s="359"/>
      <c r="D179" s="312"/>
      <c r="E179" s="313"/>
      <c r="F179" s="312"/>
    </row>
    <row r="180" spans="1:6">
      <c r="A180" s="357"/>
      <c r="B180" s="361"/>
      <c r="C180" s="359"/>
      <c r="D180" s="312"/>
      <c r="E180" s="313"/>
      <c r="F180" s="312"/>
    </row>
    <row r="181" spans="1:6">
      <c r="A181" s="357"/>
      <c r="B181" s="361"/>
      <c r="C181" s="359"/>
      <c r="D181" s="312"/>
      <c r="E181" s="313"/>
      <c r="F181" s="312"/>
    </row>
    <row r="182" spans="1:6">
      <c r="A182" s="357"/>
      <c r="B182" s="361"/>
      <c r="C182" s="359"/>
      <c r="D182" s="312"/>
      <c r="E182" s="313"/>
      <c r="F182" s="312"/>
    </row>
    <row r="183" spans="1:6">
      <c r="A183" s="357"/>
      <c r="B183" s="361"/>
      <c r="C183" s="359"/>
      <c r="D183" s="312"/>
      <c r="E183" s="313"/>
      <c r="F183" s="312"/>
    </row>
    <row r="184" spans="1:6">
      <c r="A184" s="357"/>
      <c r="B184" s="361"/>
      <c r="C184" s="359"/>
      <c r="D184" s="312"/>
      <c r="E184" s="313"/>
      <c r="F184" s="312"/>
    </row>
    <row r="185" spans="1:6">
      <c r="A185" s="357"/>
      <c r="B185" s="361"/>
      <c r="C185" s="359"/>
      <c r="D185" s="312"/>
      <c r="E185" s="313"/>
      <c r="F185" s="312"/>
    </row>
    <row r="186" spans="1:6">
      <c r="A186" s="357"/>
      <c r="B186" s="361"/>
      <c r="C186" s="359"/>
      <c r="D186" s="312"/>
      <c r="E186" s="313"/>
      <c r="F186" s="312"/>
    </row>
    <row r="187" spans="1:6" ht="12.75" customHeight="1">
      <c r="A187" s="840"/>
      <c r="B187" s="840"/>
      <c r="C187" s="840"/>
      <c r="D187" s="840"/>
      <c r="E187" s="840"/>
      <c r="F187" s="312"/>
    </row>
    <row r="188" spans="1:6">
      <c r="A188" s="370"/>
      <c r="B188" s="371"/>
      <c r="C188" s="333"/>
      <c r="D188" s="333"/>
      <c r="E188" s="372"/>
      <c r="F188" s="312"/>
    </row>
    <row r="189" spans="1:6">
      <c r="A189" s="370"/>
      <c r="B189" s="371"/>
      <c r="C189" s="333"/>
      <c r="D189" s="333"/>
      <c r="E189" s="372"/>
      <c r="F189" s="312"/>
    </row>
    <row r="190" spans="1:6" ht="12.75" customHeight="1">
      <c r="A190" s="840"/>
      <c r="B190" s="840"/>
      <c r="C190" s="840"/>
      <c r="D190" s="840"/>
      <c r="E190" s="840"/>
      <c r="F190" s="312"/>
    </row>
    <row r="191" spans="1:6">
      <c r="A191" s="361"/>
      <c r="B191" s="310"/>
      <c r="C191" s="311"/>
      <c r="D191" s="312"/>
      <c r="E191" s="313"/>
      <c r="F191" s="312"/>
    </row>
    <row r="192" spans="1:6" ht="12.75" customHeight="1">
      <c r="A192" s="841"/>
      <c r="B192" s="841"/>
      <c r="C192" s="841"/>
      <c r="D192" s="841"/>
      <c r="E192" s="841"/>
      <c r="F192" s="841"/>
    </row>
    <row r="193" spans="1:6" ht="12.75" customHeight="1">
      <c r="A193" s="839"/>
      <c r="B193" s="839"/>
      <c r="C193" s="839"/>
      <c r="D193" s="839"/>
      <c r="E193" s="839"/>
      <c r="F193" s="312"/>
    </row>
    <row r="194" spans="1:6">
      <c r="A194" s="309"/>
      <c r="B194" s="310"/>
      <c r="C194" s="311"/>
      <c r="D194" s="312"/>
      <c r="E194" s="313"/>
      <c r="F194" s="312"/>
    </row>
    <row r="195" spans="1:6">
      <c r="A195" s="309"/>
      <c r="B195" s="310"/>
      <c r="C195" s="311"/>
      <c r="D195" s="312"/>
      <c r="E195" s="313"/>
      <c r="F195" s="312"/>
    </row>
    <row r="196" spans="1:6">
      <c r="A196" s="309"/>
      <c r="B196" s="310"/>
      <c r="C196" s="311"/>
      <c r="D196" s="312"/>
      <c r="E196" s="313"/>
      <c r="F196" s="312"/>
    </row>
    <row r="197" spans="1:6">
      <c r="A197" s="309"/>
      <c r="B197" s="310"/>
      <c r="C197" s="311"/>
      <c r="D197" s="312"/>
      <c r="E197" s="313"/>
      <c r="F197" s="312"/>
    </row>
    <row r="198" spans="1:6">
      <c r="A198" s="309"/>
      <c r="B198" s="310"/>
      <c r="C198" s="311"/>
      <c r="D198" s="312"/>
      <c r="E198" s="313"/>
      <c r="F198" s="312"/>
    </row>
    <row r="199" spans="1:6">
      <c r="A199" s="309"/>
      <c r="B199" s="310"/>
      <c r="C199" s="311"/>
      <c r="D199" s="312"/>
      <c r="E199" s="313"/>
      <c r="F199" s="312"/>
    </row>
  </sheetData>
  <sheetProtection algorithmName="SHA-512" hashValue="g9aojXsZjU8tiMy3eDR0PqvNLdw+S0VaUKhRBSD/ocWJGIAqDFs5EJAYH4Y4AF4P4fMnQOWAnyQnhSBixEOCog==" saltValue="CgwxbaPZyNwj0fvmh68rWA==" spinCount="100000" sheet="1" objects="1" scenarios="1" selectLockedCells="1"/>
  <mergeCells count="13">
    <mergeCell ref="A193:E193"/>
    <mergeCell ref="B5:F5"/>
    <mergeCell ref="A7:A8"/>
    <mergeCell ref="B7:B8"/>
    <mergeCell ref="C7:C8"/>
    <mergeCell ref="D7:D8"/>
    <mergeCell ref="E7:E8"/>
    <mergeCell ref="F7:F8"/>
    <mergeCell ref="A118:E118"/>
    <mergeCell ref="A149:E149"/>
    <mergeCell ref="A187:E187"/>
    <mergeCell ref="A190:E190"/>
    <mergeCell ref="A192:F192"/>
  </mergeCells>
  <pageMargins left="0.62992125984251968" right="0.39370078740157483" top="0.19685039370078741" bottom="0.98425196850393704" header="0.51181102362204722" footer="0.19685039370078741"/>
  <pageSetup paperSize="9" scale="75" orientation="portrait" r:id="rId1"/>
  <headerFooter>
    <oddFooter>&amp;R&amp;P</oddFooter>
  </headerFooter>
  <rowBreaks count="1" manualBreakCount="1">
    <brk id="50"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C4DDD-76D7-42F5-BC92-EBBCB90E0A7A}">
  <sheetPr codeName="List10">
    <tabColor rgb="FF00FF00"/>
  </sheetPr>
  <dimension ref="A1:H183"/>
  <sheetViews>
    <sheetView topLeftCell="A32" workbookViewId="0">
      <selection activeCell="E21" sqref="E21"/>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17</v>
      </c>
      <c r="B6" s="321" t="s">
        <v>682</v>
      </c>
      <c r="C6" s="322"/>
      <c r="D6" s="323"/>
      <c r="E6" s="324"/>
      <c r="F6" s="325"/>
    </row>
    <row r="7" spans="1:8" s="326" customFormat="1" ht="12.75" customHeight="1" thickBot="1">
      <c r="A7" s="835" t="s">
        <v>3</v>
      </c>
      <c r="B7" s="836" t="s">
        <v>0</v>
      </c>
      <c r="C7" s="836" t="s">
        <v>1</v>
      </c>
      <c r="D7" s="836" t="s">
        <v>2</v>
      </c>
      <c r="E7" s="837" t="s">
        <v>4</v>
      </c>
      <c r="F7" s="838" t="s">
        <v>491</v>
      </c>
      <c r="H7" s="327"/>
    </row>
    <row r="8" spans="1:8" s="328" customFormat="1" ht="13.5" thickBot="1">
      <c r="A8" s="835"/>
      <c r="B8" s="836"/>
      <c r="C8" s="836"/>
      <c r="D8" s="836"/>
      <c r="E8" s="837"/>
      <c r="F8" s="838"/>
      <c r="H8" s="329"/>
    </row>
    <row r="9" spans="1:8">
      <c r="A9" s="330"/>
      <c r="B9" s="331"/>
      <c r="C9" s="332"/>
      <c r="D9" s="333"/>
      <c r="E9" s="590"/>
    </row>
    <row r="10" spans="1:8">
      <c r="A10" s="336"/>
      <c r="B10" s="337"/>
      <c r="C10" s="338"/>
      <c r="D10" s="339"/>
      <c r="E10" s="590"/>
    </row>
    <row r="11" spans="1:8">
      <c r="A11" s="336" t="s">
        <v>683</v>
      </c>
      <c r="B11" s="337" t="s">
        <v>684</v>
      </c>
      <c r="C11" s="338"/>
      <c r="D11" s="339"/>
      <c r="E11" s="590"/>
    </row>
    <row r="12" spans="1:8" ht="25.5">
      <c r="A12" s="336"/>
      <c r="B12" s="337" t="s">
        <v>685</v>
      </c>
      <c r="C12" s="338"/>
      <c r="D12" s="339"/>
      <c r="E12" s="590"/>
    </row>
    <row r="13" spans="1:8">
      <c r="A13" s="336"/>
      <c r="B13" s="337" t="s">
        <v>686</v>
      </c>
      <c r="C13" s="338"/>
      <c r="D13" s="339"/>
      <c r="E13" s="590"/>
    </row>
    <row r="14" spans="1:8" ht="12" customHeight="1">
      <c r="A14" s="336" t="s">
        <v>520</v>
      </c>
      <c r="B14" s="337" t="s">
        <v>687</v>
      </c>
      <c r="C14" s="338" t="s">
        <v>397</v>
      </c>
      <c r="D14" s="339">
        <v>50</v>
      </c>
      <c r="E14" s="340"/>
      <c r="F14" s="335">
        <f>D14*E14</f>
        <v>0</v>
      </c>
    </row>
    <row r="15" spans="1:8">
      <c r="A15" s="336" t="s">
        <v>523</v>
      </c>
      <c r="B15" s="337" t="s">
        <v>688</v>
      </c>
      <c r="C15" s="338" t="s">
        <v>397</v>
      </c>
      <c r="D15" s="339">
        <f>56+36</f>
        <v>92</v>
      </c>
      <c r="E15" s="340"/>
      <c r="F15" s="335">
        <f>D15*E15</f>
        <v>0</v>
      </c>
    </row>
    <row r="16" spans="1:8">
      <c r="A16" s="336" t="s">
        <v>525</v>
      </c>
      <c r="B16" s="337" t="s">
        <v>689</v>
      </c>
      <c r="C16" s="338" t="s">
        <v>397</v>
      </c>
      <c r="D16" s="339">
        <v>63</v>
      </c>
      <c r="E16" s="340"/>
      <c r="F16" s="335">
        <f>D16*E16</f>
        <v>0</v>
      </c>
    </row>
    <row r="17" spans="1:6">
      <c r="A17" s="336"/>
      <c r="B17" s="337"/>
      <c r="C17" s="338"/>
      <c r="D17" s="339"/>
      <c r="E17" s="590"/>
    </row>
    <row r="18" spans="1:6">
      <c r="A18" s="336" t="s">
        <v>690</v>
      </c>
      <c r="B18" s="337" t="s">
        <v>691</v>
      </c>
      <c r="C18" s="338"/>
      <c r="D18" s="339"/>
      <c r="E18" s="590"/>
    </row>
    <row r="19" spans="1:6" ht="51">
      <c r="A19" s="336"/>
      <c r="B19" s="337" t="s">
        <v>692</v>
      </c>
      <c r="C19" s="338"/>
      <c r="D19" s="339"/>
      <c r="E19" s="590"/>
    </row>
    <row r="20" spans="1:6">
      <c r="A20" s="336" t="s">
        <v>693</v>
      </c>
      <c r="B20" s="337" t="s">
        <v>694</v>
      </c>
      <c r="C20" s="338"/>
      <c r="D20" s="339"/>
      <c r="E20" s="590"/>
    </row>
    <row r="21" spans="1:6" ht="25.5">
      <c r="A21" s="336" t="s">
        <v>520</v>
      </c>
      <c r="B21" s="337" t="s">
        <v>695</v>
      </c>
      <c r="C21" s="338" t="s">
        <v>623</v>
      </c>
      <c r="D21" s="339">
        <f>105*0.2</f>
        <v>21</v>
      </c>
      <c r="E21" s="340"/>
      <c r="F21" s="335">
        <f t="shared" ref="F21:F26" si="0">D21*E21</f>
        <v>0</v>
      </c>
    </row>
    <row r="22" spans="1:6">
      <c r="A22" s="336" t="s">
        <v>523</v>
      </c>
      <c r="B22" s="337" t="s">
        <v>696</v>
      </c>
      <c r="C22" s="338" t="s">
        <v>623</v>
      </c>
      <c r="D22" s="339">
        <f>46*0.5</f>
        <v>23</v>
      </c>
      <c r="E22" s="340"/>
      <c r="F22" s="335">
        <f t="shared" si="0"/>
        <v>0</v>
      </c>
    </row>
    <row r="23" spans="1:6" ht="25.5">
      <c r="A23" s="336" t="s">
        <v>525</v>
      </c>
      <c r="B23" s="337" t="s">
        <v>697</v>
      </c>
      <c r="C23" s="338" t="s">
        <v>623</v>
      </c>
      <c r="D23" s="339">
        <f>12*0.45</f>
        <v>5.4</v>
      </c>
      <c r="E23" s="340"/>
      <c r="F23" s="335">
        <f t="shared" si="0"/>
        <v>0</v>
      </c>
    </row>
    <row r="24" spans="1:6">
      <c r="A24" s="336" t="s">
        <v>528</v>
      </c>
      <c r="B24" s="337" t="s">
        <v>698</v>
      </c>
      <c r="C24" s="338" t="s">
        <v>623</v>
      </c>
      <c r="D24" s="339">
        <v>2.16</v>
      </c>
      <c r="E24" s="340"/>
      <c r="F24" s="335">
        <f t="shared" si="0"/>
        <v>0</v>
      </c>
    </row>
    <row r="25" spans="1:6">
      <c r="A25" s="336" t="s">
        <v>530</v>
      </c>
      <c r="B25" s="337" t="s">
        <v>699</v>
      </c>
      <c r="C25" s="338" t="s">
        <v>623</v>
      </c>
      <c r="D25" s="339">
        <v>2.64</v>
      </c>
      <c r="E25" s="340"/>
      <c r="F25" s="335">
        <f t="shared" si="0"/>
        <v>0</v>
      </c>
    </row>
    <row r="26" spans="1:6">
      <c r="A26" s="336" t="s">
        <v>700</v>
      </c>
      <c r="B26" s="337" t="s">
        <v>701</v>
      </c>
      <c r="C26" s="338" t="s">
        <v>623</v>
      </c>
      <c r="D26" s="339">
        <v>47</v>
      </c>
      <c r="E26" s="340"/>
      <c r="F26" s="335">
        <f t="shared" si="0"/>
        <v>0</v>
      </c>
    </row>
    <row r="27" spans="1:6">
      <c r="A27" s="336"/>
      <c r="B27" s="337"/>
      <c r="C27" s="338"/>
      <c r="D27" s="339"/>
      <c r="E27" s="590"/>
    </row>
    <row r="28" spans="1:6">
      <c r="A28" s="336"/>
      <c r="B28" s="337"/>
      <c r="C28" s="338"/>
      <c r="D28" s="339"/>
      <c r="E28" s="590"/>
    </row>
    <row r="29" spans="1:6">
      <c r="A29" s="336" t="s">
        <v>702</v>
      </c>
      <c r="B29" s="337" t="s">
        <v>703</v>
      </c>
      <c r="C29" s="338"/>
      <c r="D29" s="339"/>
      <c r="E29" s="590"/>
    </row>
    <row r="30" spans="1:6" ht="25.5">
      <c r="A30" s="336" t="s">
        <v>520</v>
      </c>
      <c r="B30" s="337" t="s">
        <v>704</v>
      </c>
      <c r="C30" s="338" t="s">
        <v>623</v>
      </c>
      <c r="D30" s="339">
        <f>7.7*9.15</f>
        <v>70.454999999999998</v>
      </c>
      <c r="E30" s="340"/>
      <c r="F30" s="335">
        <f>D30*E30</f>
        <v>0</v>
      </c>
    </row>
    <row r="31" spans="1:6" ht="25.5">
      <c r="A31" s="336" t="s">
        <v>523</v>
      </c>
      <c r="B31" s="337" t="s">
        <v>705</v>
      </c>
      <c r="C31" s="338" t="s">
        <v>623</v>
      </c>
      <c r="D31" s="339">
        <f>0.8*0.25*2.31*3+0.25*0.33*12.85</f>
        <v>2.4461250000000003</v>
      </c>
      <c r="E31" s="340"/>
      <c r="F31" s="335">
        <f>D31*E31</f>
        <v>0</v>
      </c>
    </row>
    <row r="32" spans="1:6">
      <c r="A32" s="336"/>
      <c r="B32" s="337"/>
      <c r="C32" s="338"/>
      <c r="D32" s="339"/>
      <c r="E32" s="590"/>
    </row>
    <row r="33" spans="1:6">
      <c r="A33" s="336" t="s">
        <v>706</v>
      </c>
      <c r="B33" s="337" t="s">
        <v>707</v>
      </c>
      <c r="C33" s="338"/>
      <c r="D33" s="339"/>
      <c r="E33" s="590"/>
    </row>
    <row r="34" spans="1:6">
      <c r="A34" s="336" t="s">
        <v>520</v>
      </c>
      <c r="B34" s="337" t="s">
        <v>708</v>
      </c>
      <c r="C34" s="338" t="s">
        <v>623</v>
      </c>
      <c r="D34" s="339">
        <f>56.45*0.2</f>
        <v>11.290000000000001</v>
      </c>
      <c r="E34" s="340"/>
      <c r="F34" s="335">
        <f>D34*E34</f>
        <v>0</v>
      </c>
    </row>
    <row r="35" spans="1:6">
      <c r="A35" s="336" t="s">
        <v>523</v>
      </c>
      <c r="B35" s="337" t="s">
        <v>709</v>
      </c>
      <c r="C35" s="338" t="s">
        <v>623</v>
      </c>
      <c r="D35" s="339">
        <f>D34</f>
        <v>11.290000000000001</v>
      </c>
      <c r="E35" s="340"/>
      <c r="F35" s="335">
        <f>D35*E35</f>
        <v>0</v>
      </c>
    </row>
    <row r="36" spans="1:6">
      <c r="A36" s="336"/>
      <c r="B36" s="337"/>
      <c r="C36" s="338"/>
      <c r="D36" s="339"/>
      <c r="E36" s="590"/>
    </row>
    <row r="37" spans="1:6" ht="25.5">
      <c r="A37" s="336" t="s">
        <v>710</v>
      </c>
      <c r="B37" s="337" t="s">
        <v>711</v>
      </c>
      <c r="C37" s="338" t="s">
        <v>499</v>
      </c>
      <c r="D37" s="339">
        <v>6</v>
      </c>
      <c r="E37" s="340"/>
      <c r="F37" s="335">
        <f>D37*E37</f>
        <v>0</v>
      </c>
    </row>
    <row r="38" spans="1:6">
      <c r="A38" s="336"/>
      <c r="B38" s="337"/>
      <c r="C38" s="338"/>
      <c r="D38" s="339"/>
      <c r="E38" s="590"/>
    </row>
    <row r="39" spans="1:6" ht="38.25">
      <c r="A39" s="336" t="s">
        <v>712</v>
      </c>
      <c r="B39" s="337" t="s">
        <v>713</v>
      </c>
      <c r="C39" s="338"/>
      <c r="D39" s="339"/>
      <c r="E39" s="590"/>
    </row>
    <row r="40" spans="1:6" ht="25.5">
      <c r="A40" s="336" t="s">
        <v>520</v>
      </c>
      <c r="B40" s="337" t="s">
        <v>714</v>
      </c>
      <c r="C40" s="338" t="s">
        <v>623</v>
      </c>
      <c r="D40" s="339">
        <f>0.8*0.25*2.31*2+0.25*0.73*12.85</f>
        <v>3.2691249999999998</v>
      </c>
      <c r="E40" s="340"/>
      <c r="F40" s="335">
        <f>D40*E40</f>
        <v>0</v>
      </c>
    </row>
    <row r="41" spans="1:6" ht="14.1" customHeight="1">
      <c r="A41" s="336"/>
      <c r="B41" s="337"/>
      <c r="C41" s="338"/>
      <c r="D41" s="339"/>
      <c r="E41" s="590"/>
    </row>
    <row r="42" spans="1:6">
      <c r="A42" s="336" t="s">
        <v>715</v>
      </c>
      <c r="B42" s="337" t="s">
        <v>716</v>
      </c>
      <c r="E42" s="590"/>
    </row>
    <row r="43" spans="1:6">
      <c r="A43" s="336"/>
      <c r="B43" s="337" t="s">
        <v>717</v>
      </c>
      <c r="C43" s="338" t="s">
        <v>623</v>
      </c>
      <c r="D43" s="339">
        <v>10</v>
      </c>
      <c r="E43" s="340"/>
      <c r="F43" s="335">
        <f>D43*E43</f>
        <v>0</v>
      </c>
    </row>
    <row r="44" spans="1:6">
      <c r="A44" s="336"/>
      <c r="B44" s="337"/>
      <c r="C44" s="338"/>
      <c r="D44" s="339"/>
      <c r="E44" s="590"/>
    </row>
    <row r="45" spans="1:6" ht="25.5">
      <c r="A45" s="336" t="s">
        <v>718</v>
      </c>
      <c r="B45" s="337" t="s">
        <v>719</v>
      </c>
      <c r="C45" s="397"/>
      <c r="D45" s="398"/>
      <c r="E45" s="590"/>
    </row>
    <row r="46" spans="1:6">
      <c r="A46" s="336" t="s">
        <v>520</v>
      </c>
      <c r="B46" s="337" t="s">
        <v>720</v>
      </c>
      <c r="C46" s="397" t="s">
        <v>43</v>
      </c>
      <c r="D46" s="400">
        <v>6300</v>
      </c>
      <c r="E46" s="340"/>
      <c r="F46" s="335">
        <f>D46*E46</f>
        <v>0</v>
      </c>
    </row>
    <row r="47" spans="1:6" ht="25.5">
      <c r="A47" s="336" t="s">
        <v>525</v>
      </c>
      <c r="B47" s="337" t="s">
        <v>721</v>
      </c>
      <c r="C47" s="397" t="s">
        <v>43</v>
      </c>
      <c r="D47" s="400">
        <v>6480</v>
      </c>
      <c r="E47" s="340"/>
      <c r="F47" s="335">
        <f>D47*E47</f>
        <v>0</v>
      </c>
    </row>
    <row r="48" spans="1:6" ht="25.5">
      <c r="A48" s="336" t="s">
        <v>528</v>
      </c>
      <c r="B48" s="337" t="s">
        <v>722</v>
      </c>
      <c r="C48" s="397" t="s">
        <v>43</v>
      </c>
      <c r="D48" s="401">
        <v>2500</v>
      </c>
      <c r="E48" s="340"/>
      <c r="F48" s="335">
        <f>D48*E48</f>
        <v>0</v>
      </c>
    </row>
    <row r="49" spans="1:6">
      <c r="A49" s="336"/>
      <c r="B49" s="337"/>
      <c r="C49" s="397"/>
      <c r="D49" s="401"/>
      <c r="E49" s="590"/>
    </row>
    <row r="50" spans="1:6">
      <c r="A50" s="336" t="s">
        <v>723</v>
      </c>
      <c r="B50" s="337" t="s">
        <v>724</v>
      </c>
      <c r="C50" s="338"/>
      <c r="D50" s="339"/>
      <c r="E50" s="590"/>
    </row>
    <row r="51" spans="1:6">
      <c r="A51" s="336"/>
      <c r="B51" s="337" t="s">
        <v>725</v>
      </c>
      <c r="C51" s="338" t="s">
        <v>623</v>
      </c>
      <c r="D51" s="402">
        <v>31.5</v>
      </c>
      <c r="E51" s="340"/>
      <c r="F51" s="335">
        <f>D51*E51</f>
        <v>0</v>
      </c>
    </row>
    <row r="52" spans="1:6">
      <c r="A52" s="336"/>
      <c r="B52" s="337"/>
      <c r="C52" s="403"/>
      <c r="D52" s="339"/>
      <c r="E52" s="590"/>
    </row>
    <row r="53" spans="1:6">
      <c r="A53" s="336" t="s">
        <v>726</v>
      </c>
      <c r="B53" s="337" t="s">
        <v>727</v>
      </c>
      <c r="C53" s="338"/>
      <c r="D53" s="339"/>
      <c r="E53" s="590"/>
    </row>
    <row r="54" spans="1:6" ht="51">
      <c r="A54" s="336"/>
      <c r="B54" s="337" t="s">
        <v>728</v>
      </c>
      <c r="C54" s="338" t="s">
        <v>623</v>
      </c>
      <c r="D54" s="402">
        <v>3.2</v>
      </c>
      <c r="E54" s="340"/>
      <c r="F54" s="335">
        <f>D54*E54</f>
        <v>0</v>
      </c>
    </row>
    <row r="55" spans="1:6" ht="13.5" thickBot="1">
      <c r="A55" s="336"/>
      <c r="B55" s="337"/>
      <c r="C55" s="397"/>
      <c r="D55" s="398"/>
      <c r="E55" s="592"/>
    </row>
    <row r="56" spans="1:6" ht="13.5" thickBot="1">
      <c r="A56" s="346"/>
      <c r="B56" s="347" t="s">
        <v>729</v>
      </c>
      <c r="C56" s="348"/>
      <c r="D56" s="348"/>
      <c r="E56" s="348"/>
      <c r="F56" s="404">
        <f>SUM(F10:F55)</f>
        <v>0</v>
      </c>
    </row>
    <row r="57" spans="1:6">
      <c r="A57" s="357"/>
      <c r="B57" s="365"/>
      <c r="C57" s="309"/>
      <c r="D57" s="312"/>
      <c r="E57" s="313"/>
      <c r="F57" s="312"/>
    </row>
    <row r="58" spans="1:6">
      <c r="A58" s="357"/>
      <c r="B58" s="361"/>
      <c r="C58" s="309"/>
      <c r="D58" s="312"/>
      <c r="E58" s="313"/>
      <c r="F58" s="312"/>
    </row>
    <row r="59" spans="1:6">
      <c r="A59" s="357"/>
      <c r="B59" s="361"/>
      <c r="C59" s="309"/>
      <c r="D59" s="312"/>
      <c r="E59" s="313"/>
      <c r="F59" s="312"/>
    </row>
    <row r="60" spans="1:6" ht="12.75" customHeight="1">
      <c r="A60" s="840"/>
      <c r="B60" s="840"/>
      <c r="C60" s="840"/>
      <c r="D60" s="840"/>
      <c r="E60" s="840"/>
      <c r="F60" s="312"/>
    </row>
    <row r="61" spans="1:6">
      <c r="A61" s="357"/>
      <c r="B61" s="361"/>
      <c r="C61" s="360"/>
      <c r="D61" s="312"/>
      <c r="E61" s="313"/>
      <c r="F61" s="312"/>
    </row>
    <row r="62" spans="1:6">
      <c r="A62" s="362"/>
      <c r="B62" s="363"/>
      <c r="C62" s="360"/>
      <c r="D62" s="312"/>
      <c r="E62" s="313"/>
      <c r="F62" s="312"/>
    </row>
    <row r="63" spans="1:6">
      <c r="A63" s="357"/>
      <c r="B63" s="361"/>
      <c r="C63" s="360"/>
      <c r="D63" s="312"/>
      <c r="E63" s="313"/>
      <c r="F63" s="312"/>
    </row>
    <row r="64" spans="1:6">
      <c r="A64" s="357"/>
      <c r="B64" s="357"/>
      <c r="C64" s="360"/>
      <c r="D64" s="312"/>
      <c r="E64" s="313"/>
      <c r="F64" s="312"/>
    </row>
    <row r="65" spans="1:6">
      <c r="A65" s="357"/>
      <c r="B65" s="365"/>
      <c r="C65" s="360"/>
      <c r="D65" s="312"/>
      <c r="E65" s="313"/>
      <c r="F65" s="312"/>
    </row>
    <row r="66" spans="1:6">
      <c r="A66" s="357"/>
      <c r="B66" s="365"/>
      <c r="C66" s="360"/>
      <c r="D66" s="312"/>
      <c r="E66" s="313"/>
      <c r="F66" s="312"/>
    </row>
    <row r="67" spans="1:6">
      <c r="A67" s="357"/>
      <c r="B67" s="365"/>
      <c r="C67" s="360"/>
      <c r="D67" s="312"/>
      <c r="E67" s="313"/>
      <c r="F67" s="312"/>
    </row>
    <row r="68" spans="1:6">
      <c r="A68" s="357"/>
      <c r="B68" s="364"/>
      <c r="C68" s="360"/>
      <c r="D68" s="312"/>
      <c r="E68" s="313"/>
      <c r="F68" s="312"/>
    </row>
    <row r="69" spans="1:6">
      <c r="A69" s="357"/>
      <c r="B69" s="366"/>
      <c r="C69" s="360"/>
      <c r="D69" s="312"/>
      <c r="E69" s="313"/>
      <c r="F69" s="312"/>
    </row>
    <row r="70" spans="1:6">
      <c r="A70" s="357"/>
      <c r="B70" s="366"/>
      <c r="C70" s="360"/>
      <c r="D70" s="312"/>
      <c r="E70" s="313"/>
      <c r="F70" s="312"/>
    </row>
    <row r="71" spans="1:6">
      <c r="A71" s="357"/>
      <c r="B71" s="366"/>
      <c r="C71" s="360"/>
      <c r="D71" s="312"/>
      <c r="E71" s="313"/>
      <c r="F71" s="312"/>
    </row>
    <row r="72" spans="1:6">
      <c r="A72" s="357"/>
      <c r="B72" s="366"/>
      <c r="C72" s="360"/>
      <c r="D72" s="312"/>
      <c r="E72" s="313"/>
      <c r="F72" s="312"/>
    </row>
    <row r="73" spans="1:6">
      <c r="A73" s="357"/>
      <c r="B73" s="361"/>
      <c r="C73" s="360"/>
      <c r="D73" s="312"/>
      <c r="E73" s="313"/>
      <c r="F73" s="312"/>
    </row>
    <row r="74" spans="1:6">
      <c r="A74" s="357"/>
      <c r="B74" s="361"/>
      <c r="C74" s="360"/>
      <c r="D74" s="312"/>
      <c r="E74" s="313"/>
      <c r="F74" s="312"/>
    </row>
    <row r="75" spans="1:6">
      <c r="A75" s="357"/>
      <c r="B75" s="357"/>
      <c r="C75" s="360"/>
      <c r="D75" s="312"/>
      <c r="E75" s="313"/>
      <c r="F75" s="312"/>
    </row>
    <row r="76" spans="1:6">
      <c r="A76" s="357"/>
      <c r="B76" s="366"/>
      <c r="C76" s="360"/>
      <c r="D76" s="312"/>
      <c r="E76" s="313"/>
      <c r="F76" s="312"/>
    </row>
    <row r="77" spans="1:6">
      <c r="A77" s="357"/>
      <c r="B77" s="361"/>
      <c r="C77" s="360"/>
      <c r="D77" s="312"/>
      <c r="E77" s="313"/>
      <c r="F77" s="312"/>
    </row>
    <row r="78" spans="1:6">
      <c r="A78" s="357"/>
      <c r="B78" s="365"/>
      <c r="C78" s="360"/>
      <c r="D78" s="312"/>
      <c r="E78" s="313"/>
      <c r="F78" s="312"/>
    </row>
    <row r="79" spans="1:6">
      <c r="A79" s="361"/>
      <c r="B79" s="310"/>
      <c r="C79" s="311"/>
      <c r="D79" s="312"/>
      <c r="E79" s="313"/>
      <c r="F79" s="312"/>
    </row>
    <row r="80" spans="1:6">
      <c r="A80" s="361"/>
      <c r="B80" s="310"/>
      <c r="C80" s="311"/>
      <c r="D80" s="312"/>
      <c r="E80" s="313"/>
      <c r="F80" s="312"/>
    </row>
    <row r="81" spans="1:6">
      <c r="A81" s="361"/>
      <c r="B81" s="310"/>
      <c r="C81" s="311"/>
      <c r="D81" s="312"/>
      <c r="E81" s="313"/>
      <c r="F81" s="312"/>
    </row>
    <row r="82" spans="1:6">
      <c r="A82" s="361"/>
      <c r="B82" s="310"/>
      <c r="C82" s="311"/>
      <c r="D82" s="312"/>
      <c r="E82" s="313"/>
      <c r="F82" s="312"/>
    </row>
    <row r="83" spans="1:6">
      <c r="A83" s="361"/>
      <c r="B83" s="310"/>
      <c r="C83" s="311"/>
      <c r="D83" s="312"/>
      <c r="E83" s="313"/>
      <c r="F83" s="312"/>
    </row>
    <row r="84" spans="1:6">
      <c r="A84" s="357"/>
      <c r="B84" s="361"/>
      <c r="C84" s="360"/>
      <c r="D84" s="312"/>
      <c r="E84" s="313"/>
      <c r="F84" s="312"/>
    </row>
    <row r="85" spans="1:6">
      <c r="A85" s="357"/>
      <c r="B85" s="357"/>
      <c r="C85" s="360"/>
      <c r="D85" s="312"/>
      <c r="E85" s="313"/>
      <c r="F85" s="312"/>
    </row>
    <row r="86" spans="1:6">
      <c r="A86" s="357"/>
      <c r="B86" s="365"/>
      <c r="C86" s="360"/>
      <c r="D86" s="312"/>
      <c r="E86" s="313"/>
      <c r="F86" s="312"/>
    </row>
    <row r="87" spans="1:6">
      <c r="A87" s="357"/>
      <c r="B87" s="361"/>
      <c r="C87" s="360"/>
      <c r="D87" s="312"/>
      <c r="E87" s="313"/>
      <c r="F87" s="312"/>
    </row>
    <row r="88" spans="1:6">
      <c r="A88" s="357"/>
      <c r="B88" s="361"/>
      <c r="C88" s="360"/>
      <c r="D88" s="312"/>
      <c r="E88" s="313"/>
      <c r="F88" s="312"/>
    </row>
    <row r="89" spans="1:6">
      <c r="A89" s="357"/>
      <c r="B89" s="357"/>
      <c r="C89" s="360"/>
      <c r="D89" s="312"/>
      <c r="E89" s="313"/>
      <c r="F89" s="312"/>
    </row>
    <row r="90" spans="1:6">
      <c r="A90" s="357"/>
      <c r="B90" s="361"/>
      <c r="C90" s="360"/>
      <c r="D90" s="312"/>
      <c r="E90" s="313"/>
      <c r="F90" s="312"/>
    </row>
    <row r="91" spans="1:6" ht="12.75" customHeight="1">
      <c r="A91" s="840"/>
      <c r="B91" s="840"/>
      <c r="C91" s="840"/>
      <c r="D91" s="840"/>
      <c r="E91" s="840"/>
      <c r="F91" s="312"/>
    </row>
    <row r="92" spans="1:6">
      <c r="A92" s="357"/>
      <c r="B92" s="361"/>
      <c r="C92" s="360"/>
      <c r="D92" s="312"/>
      <c r="E92" s="313"/>
      <c r="F92" s="312"/>
    </row>
    <row r="93" spans="1:6">
      <c r="A93" s="362"/>
      <c r="B93" s="363"/>
      <c r="C93" s="360"/>
      <c r="D93" s="312"/>
      <c r="E93" s="313"/>
      <c r="F93" s="312"/>
    </row>
    <row r="94" spans="1:6">
      <c r="A94" s="357"/>
      <c r="B94" s="361"/>
      <c r="C94" s="360"/>
      <c r="D94" s="312"/>
      <c r="E94" s="313"/>
      <c r="F94" s="312"/>
    </row>
    <row r="95" spans="1:6">
      <c r="A95" s="357"/>
      <c r="B95" s="364"/>
      <c r="C95" s="359"/>
      <c r="D95" s="312"/>
      <c r="E95" s="313"/>
      <c r="F95" s="312"/>
    </row>
    <row r="96" spans="1:6">
      <c r="A96" s="357"/>
      <c r="B96" s="364"/>
      <c r="C96" s="359"/>
      <c r="D96" s="312"/>
      <c r="E96" s="313"/>
      <c r="F96" s="312"/>
    </row>
    <row r="97" spans="1:6">
      <c r="A97" s="357"/>
      <c r="B97" s="364"/>
      <c r="C97" s="359"/>
      <c r="D97" s="312"/>
      <c r="E97" s="313"/>
      <c r="F97" s="312"/>
    </row>
    <row r="98" spans="1:6">
      <c r="A98" s="357"/>
      <c r="B98" s="364"/>
      <c r="C98" s="359"/>
      <c r="D98" s="312"/>
      <c r="E98" s="313"/>
      <c r="F98" s="312"/>
    </row>
    <row r="99" spans="1:6">
      <c r="A99" s="357"/>
      <c r="B99" s="361"/>
      <c r="C99" s="359"/>
      <c r="D99" s="312"/>
      <c r="E99" s="313"/>
      <c r="F99" s="312"/>
    </row>
    <row r="100" spans="1:6">
      <c r="A100" s="357"/>
      <c r="B100" s="361"/>
      <c r="C100" s="360"/>
      <c r="D100" s="312"/>
      <c r="E100" s="313"/>
      <c r="F100" s="312"/>
    </row>
    <row r="101" spans="1:6">
      <c r="A101" s="357"/>
      <c r="B101" s="368"/>
      <c r="C101" s="359"/>
      <c r="D101" s="312"/>
      <c r="E101" s="313"/>
      <c r="F101" s="312"/>
    </row>
    <row r="102" spans="1:6">
      <c r="A102" s="357"/>
      <c r="B102" s="365"/>
      <c r="C102" s="359"/>
      <c r="D102" s="312"/>
      <c r="E102" s="313"/>
      <c r="F102" s="312"/>
    </row>
    <row r="103" spans="1:6">
      <c r="A103" s="357"/>
      <c r="B103" s="369"/>
      <c r="C103" s="359"/>
      <c r="D103" s="312"/>
      <c r="E103" s="313"/>
      <c r="F103" s="312"/>
    </row>
    <row r="104" spans="1:6">
      <c r="A104" s="357"/>
      <c r="B104" s="369"/>
      <c r="C104" s="359"/>
      <c r="D104" s="312"/>
      <c r="E104" s="313"/>
      <c r="F104" s="312"/>
    </row>
    <row r="105" spans="1:6">
      <c r="A105" s="357"/>
      <c r="B105" s="369"/>
      <c r="C105" s="359"/>
      <c r="D105" s="312"/>
      <c r="E105" s="313"/>
      <c r="F105" s="312"/>
    </row>
    <row r="106" spans="1:6">
      <c r="A106" s="357"/>
      <c r="B106" s="361"/>
      <c r="C106" s="360"/>
      <c r="D106" s="312"/>
      <c r="E106" s="313"/>
      <c r="F106" s="312"/>
    </row>
    <row r="107" spans="1:6">
      <c r="A107" s="357"/>
      <c r="B107" s="368"/>
      <c r="C107" s="360"/>
      <c r="D107" s="312"/>
      <c r="E107" s="313"/>
      <c r="F107" s="312"/>
    </row>
    <row r="108" spans="1:6">
      <c r="A108" s="357"/>
      <c r="B108" s="361"/>
      <c r="C108" s="360"/>
      <c r="D108" s="312"/>
      <c r="E108" s="313"/>
      <c r="F108" s="312"/>
    </row>
    <row r="109" spans="1:6">
      <c r="A109" s="357"/>
      <c r="B109" s="369"/>
      <c r="C109" s="359"/>
      <c r="D109" s="312"/>
      <c r="E109" s="313"/>
      <c r="F109" s="312"/>
    </row>
    <row r="110" spans="1:6">
      <c r="A110" s="357"/>
      <c r="B110" s="369"/>
      <c r="C110" s="359"/>
      <c r="D110" s="312"/>
      <c r="E110" s="313"/>
      <c r="F110" s="312"/>
    </row>
    <row r="111" spans="1:6">
      <c r="A111" s="357"/>
      <c r="B111" s="369"/>
      <c r="C111" s="359"/>
      <c r="D111" s="312"/>
      <c r="E111" s="313"/>
      <c r="F111" s="312"/>
    </row>
    <row r="112" spans="1:6">
      <c r="A112" s="357"/>
      <c r="B112" s="369"/>
      <c r="C112" s="359"/>
      <c r="D112" s="312"/>
      <c r="E112" s="313"/>
      <c r="F112" s="312"/>
    </row>
    <row r="113" spans="1:6">
      <c r="A113" s="357"/>
      <c r="B113" s="369"/>
      <c r="C113" s="359"/>
      <c r="D113" s="312"/>
      <c r="E113" s="313"/>
      <c r="F113" s="312"/>
    </row>
    <row r="114" spans="1:6">
      <c r="A114" s="357"/>
      <c r="B114" s="369"/>
      <c r="C114" s="359"/>
      <c r="D114" s="312"/>
      <c r="E114" s="313"/>
      <c r="F114" s="312"/>
    </row>
    <row r="115" spans="1:6">
      <c r="A115" s="357"/>
      <c r="B115" s="369"/>
      <c r="C115" s="359"/>
      <c r="D115" s="312"/>
      <c r="E115" s="313"/>
      <c r="F115" s="312"/>
    </row>
    <row r="116" spans="1:6">
      <c r="A116" s="357"/>
      <c r="B116" s="369"/>
      <c r="C116" s="359"/>
      <c r="D116" s="312"/>
      <c r="E116" s="313"/>
      <c r="F116" s="312"/>
    </row>
    <row r="117" spans="1:6">
      <c r="A117" s="357"/>
      <c r="B117" s="369"/>
      <c r="C117" s="359"/>
      <c r="D117" s="312"/>
      <c r="E117" s="313"/>
      <c r="F117" s="312"/>
    </row>
    <row r="118" spans="1:6">
      <c r="A118" s="357"/>
      <c r="B118" s="369"/>
      <c r="C118" s="359"/>
      <c r="D118" s="312"/>
      <c r="E118" s="313"/>
      <c r="F118" s="312"/>
    </row>
    <row r="119" spans="1:6">
      <c r="A119" s="357"/>
      <c r="B119" s="369"/>
      <c r="C119" s="359"/>
      <c r="D119" s="312"/>
      <c r="E119" s="313"/>
      <c r="F119" s="312"/>
    </row>
    <row r="120" spans="1:6">
      <c r="A120" s="357"/>
      <c r="B120" s="369"/>
      <c r="C120" s="359"/>
      <c r="D120" s="312"/>
      <c r="E120" s="313"/>
      <c r="F120" s="312"/>
    </row>
    <row r="121" spans="1:6">
      <c r="A121" s="357"/>
      <c r="B121" s="361"/>
      <c r="C121" s="359"/>
      <c r="D121" s="312"/>
      <c r="E121" s="313"/>
      <c r="F121" s="312"/>
    </row>
    <row r="122" spans="1:6">
      <c r="A122" s="357"/>
      <c r="B122" s="361"/>
      <c r="C122" s="359"/>
      <c r="D122" s="312"/>
      <c r="E122" s="313"/>
      <c r="F122" s="312"/>
    </row>
    <row r="123" spans="1:6">
      <c r="A123" s="357"/>
      <c r="B123" s="361"/>
      <c r="C123" s="359"/>
      <c r="D123" s="312"/>
      <c r="E123" s="313"/>
      <c r="F123" s="312"/>
    </row>
    <row r="124" spans="1:6">
      <c r="A124" s="357"/>
      <c r="B124" s="361"/>
      <c r="C124" s="359"/>
      <c r="D124" s="312"/>
      <c r="E124" s="313"/>
      <c r="F124" s="312"/>
    </row>
    <row r="125" spans="1:6">
      <c r="A125" s="357"/>
      <c r="B125" s="361"/>
      <c r="C125" s="359"/>
      <c r="D125" s="312"/>
      <c r="E125" s="313"/>
      <c r="F125" s="312"/>
    </row>
    <row r="126" spans="1:6">
      <c r="A126" s="357"/>
      <c r="B126" s="361"/>
      <c r="C126" s="359"/>
      <c r="D126" s="312"/>
      <c r="E126" s="313"/>
      <c r="F126" s="312"/>
    </row>
    <row r="127" spans="1:6">
      <c r="A127" s="357"/>
      <c r="B127" s="361"/>
      <c r="C127" s="359"/>
      <c r="D127" s="312"/>
      <c r="E127" s="313"/>
      <c r="F127" s="312"/>
    </row>
    <row r="128" spans="1:6">
      <c r="A128" s="357"/>
      <c r="B128" s="361"/>
      <c r="C128" s="359"/>
      <c r="D128" s="312"/>
      <c r="E128" s="313"/>
      <c r="F128" s="312"/>
    </row>
    <row r="129" spans="1:6" ht="12.75" customHeight="1">
      <c r="A129" s="840"/>
      <c r="B129" s="840"/>
      <c r="C129" s="840"/>
      <c r="D129" s="840"/>
      <c r="E129" s="840"/>
      <c r="F129" s="312"/>
    </row>
    <row r="130" spans="1:6">
      <c r="A130" s="370"/>
      <c r="B130" s="371"/>
      <c r="C130" s="333"/>
      <c r="D130" s="333"/>
      <c r="E130" s="372"/>
      <c r="F130" s="312"/>
    </row>
    <row r="131" spans="1:6">
      <c r="A131" s="370"/>
      <c r="B131" s="371"/>
      <c r="C131" s="333"/>
      <c r="D131" s="333"/>
      <c r="E131" s="372"/>
      <c r="F131" s="312"/>
    </row>
    <row r="132" spans="1:6" ht="12.75" customHeight="1">
      <c r="A132" s="840"/>
      <c r="B132" s="840"/>
      <c r="C132" s="840"/>
      <c r="D132" s="840"/>
      <c r="E132" s="840"/>
      <c r="F132" s="312"/>
    </row>
    <row r="133" spans="1:6">
      <c r="A133" s="361"/>
      <c r="B133" s="310"/>
      <c r="C133" s="311"/>
      <c r="D133" s="312"/>
      <c r="E133" s="313"/>
      <c r="F133" s="312"/>
    </row>
    <row r="134" spans="1:6" ht="12.75" customHeight="1">
      <c r="A134" s="841"/>
      <c r="B134" s="841"/>
      <c r="C134" s="841"/>
      <c r="D134" s="841"/>
      <c r="E134" s="841"/>
      <c r="F134" s="841"/>
    </row>
    <row r="135" spans="1:6" ht="12.75" customHeight="1">
      <c r="A135" s="839"/>
      <c r="B135" s="839"/>
      <c r="C135" s="839"/>
      <c r="D135" s="839"/>
      <c r="E135" s="839"/>
      <c r="F135" s="312"/>
    </row>
    <row r="136" spans="1:6">
      <c r="A136" s="309"/>
      <c r="B136" s="310"/>
      <c r="C136" s="311"/>
      <c r="D136" s="312"/>
      <c r="E136" s="313"/>
      <c r="F136" s="312"/>
    </row>
    <row r="137" spans="1:6">
      <c r="A137" s="309"/>
      <c r="B137" s="310"/>
      <c r="C137" s="311"/>
      <c r="D137" s="312"/>
      <c r="E137" s="313"/>
      <c r="F137" s="312"/>
    </row>
    <row r="138" spans="1:6">
      <c r="A138" s="309"/>
      <c r="B138" s="310"/>
      <c r="C138" s="311"/>
      <c r="D138" s="312"/>
      <c r="E138" s="313"/>
      <c r="F138" s="312"/>
    </row>
    <row r="139" spans="1:6">
      <c r="A139" s="309"/>
      <c r="B139" s="310"/>
      <c r="C139" s="311"/>
      <c r="D139" s="312"/>
      <c r="E139" s="313"/>
      <c r="F139" s="312"/>
    </row>
    <row r="140" spans="1:6">
      <c r="A140" s="309"/>
      <c r="B140" s="310"/>
      <c r="C140" s="311"/>
      <c r="D140" s="312"/>
      <c r="E140" s="313"/>
      <c r="F140" s="312"/>
    </row>
    <row r="141" spans="1:6">
      <c r="A141" s="309"/>
      <c r="B141" s="310"/>
      <c r="C141" s="311"/>
      <c r="D141" s="312"/>
      <c r="E141" s="313"/>
      <c r="F141" s="312"/>
    </row>
    <row r="142" spans="1:6">
      <c r="A142" s="309"/>
      <c r="B142" s="310"/>
      <c r="C142" s="311"/>
      <c r="D142" s="312"/>
      <c r="E142" s="313"/>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row r="153" spans="1:6">
      <c r="A153" s="309"/>
      <c r="B153" s="310"/>
      <c r="C153" s="311"/>
      <c r="D153" s="312"/>
      <c r="E153" s="313"/>
      <c r="F153" s="312"/>
    </row>
    <row r="154" spans="1:6">
      <c r="A154" s="309"/>
      <c r="B154" s="310"/>
      <c r="C154" s="311"/>
      <c r="D154" s="312"/>
      <c r="E154" s="313"/>
      <c r="F154" s="312"/>
    </row>
    <row r="155" spans="1:6">
      <c r="A155" s="309"/>
      <c r="B155" s="310"/>
      <c r="C155" s="311"/>
      <c r="D155" s="312"/>
      <c r="E155" s="313"/>
      <c r="F155" s="312"/>
    </row>
    <row r="156" spans="1:6">
      <c r="A156" s="309"/>
      <c r="B156" s="310"/>
      <c r="C156" s="311"/>
      <c r="D156" s="312"/>
      <c r="E156" s="313"/>
      <c r="F156" s="312"/>
    </row>
    <row r="157" spans="1:6">
      <c r="A157" s="309"/>
      <c r="B157" s="310"/>
      <c r="C157" s="311"/>
      <c r="D157" s="312"/>
      <c r="E157" s="313"/>
      <c r="F157" s="312"/>
    </row>
    <row r="158" spans="1:6">
      <c r="A158" s="309"/>
      <c r="B158" s="310"/>
      <c r="C158" s="311"/>
      <c r="D158" s="312"/>
      <c r="E158" s="313"/>
      <c r="F158" s="312"/>
    </row>
    <row r="159" spans="1:6">
      <c r="A159" s="309"/>
      <c r="B159" s="310"/>
      <c r="C159" s="311"/>
      <c r="D159" s="312"/>
      <c r="E159" s="313"/>
      <c r="F159" s="312"/>
    </row>
    <row r="160" spans="1:6">
      <c r="A160" s="309"/>
      <c r="B160" s="310"/>
      <c r="C160" s="311"/>
      <c r="D160" s="312"/>
      <c r="E160" s="313"/>
      <c r="F160" s="312"/>
    </row>
    <row r="161" spans="1:6">
      <c r="A161" s="309"/>
      <c r="B161" s="310"/>
      <c r="C161" s="311"/>
      <c r="D161" s="312"/>
      <c r="E161" s="313"/>
      <c r="F161" s="312"/>
    </row>
    <row r="162" spans="1:6">
      <c r="A162" s="309"/>
      <c r="B162" s="310"/>
      <c r="C162" s="311"/>
      <c r="D162" s="312"/>
      <c r="E162" s="313"/>
      <c r="F162" s="312"/>
    </row>
    <row r="163" spans="1:6">
      <c r="A163" s="309"/>
      <c r="B163" s="310"/>
      <c r="C163" s="311"/>
      <c r="D163" s="312"/>
      <c r="E163" s="313"/>
      <c r="F163" s="312"/>
    </row>
    <row r="164" spans="1:6">
      <c r="A164" s="309"/>
      <c r="B164" s="310"/>
      <c r="C164" s="311"/>
      <c r="D164" s="312"/>
      <c r="E164" s="313"/>
      <c r="F164" s="312"/>
    </row>
    <row r="165" spans="1:6">
      <c r="A165" s="309"/>
      <c r="B165" s="310"/>
      <c r="C165" s="311"/>
      <c r="D165" s="312"/>
      <c r="E165" s="313"/>
      <c r="F165" s="312"/>
    </row>
    <row r="166" spans="1:6">
      <c r="A166" s="309"/>
      <c r="B166" s="310"/>
      <c r="C166" s="311"/>
      <c r="D166" s="312"/>
      <c r="E166" s="313"/>
      <c r="F166" s="312"/>
    </row>
    <row r="167" spans="1:6">
      <c r="A167" s="309"/>
      <c r="B167" s="310"/>
      <c r="C167" s="311"/>
      <c r="D167" s="312"/>
      <c r="E167" s="313"/>
      <c r="F167" s="312"/>
    </row>
    <row r="168" spans="1:6">
      <c r="A168" s="309"/>
      <c r="B168" s="310"/>
      <c r="C168" s="311"/>
      <c r="D168" s="312"/>
      <c r="E168" s="313"/>
      <c r="F168" s="312"/>
    </row>
    <row r="169" spans="1:6">
      <c r="A169" s="309"/>
      <c r="B169" s="310"/>
      <c r="C169" s="311"/>
      <c r="D169" s="312"/>
      <c r="E169" s="313"/>
      <c r="F169" s="312"/>
    </row>
    <row r="170" spans="1:6">
      <c r="A170" s="309"/>
      <c r="B170" s="310"/>
      <c r="C170" s="311"/>
      <c r="D170" s="312"/>
      <c r="E170" s="313"/>
      <c r="F170" s="312"/>
    </row>
    <row r="171" spans="1:6">
      <c r="A171" s="309"/>
      <c r="B171" s="310"/>
      <c r="C171" s="311"/>
      <c r="D171" s="312"/>
      <c r="E171" s="313"/>
      <c r="F171" s="312"/>
    </row>
    <row r="172" spans="1:6">
      <c r="A172" s="309"/>
      <c r="B172" s="310"/>
      <c r="C172" s="311"/>
      <c r="D172" s="312"/>
      <c r="E172" s="313"/>
      <c r="F172" s="312"/>
    </row>
    <row r="173" spans="1:6">
      <c r="A173" s="309"/>
      <c r="B173" s="310"/>
      <c r="C173" s="311"/>
      <c r="D173" s="312"/>
      <c r="E173" s="313"/>
      <c r="F173" s="312"/>
    </row>
    <row r="174" spans="1:6">
      <c r="A174" s="309"/>
      <c r="B174" s="310"/>
      <c r="C174" s="311"/>
      <c r="D174" s="312"/>
      <c r="E174" s="313"/>
      <c r="F174" s="312"/>
    </row>
    <row r="175" spans="1:6">
      <c r="A175" s="309"/>
      <c r="B175" s="310"/>
      <c r="C175" s="311"/>
      <c r="D175" s="312"/>
      <c r="E175" s="313"/>
      <c r="F175" s="312"/>
    </row>
    <row r="176" spans="1:6">
      <c r="A176" s="309"/>
      <c r="B176" s="310"/>
      <c r="C176" s="311"/>
      <c r="D176" s="312"/>
      <c r="E176" s="313"/>
      <c r="F176" s="312"/>
    </row>
    <row r="177" spans="1:6">
      <c r="A177" s="309"/>
      <c r="B177" s="310"/>
      <c r="C177" s="311"/>
      <c r="D177" s="312"/>
      <c r="E177" s="313"/>
      <c r="F177" s="312"/>
    </row>
    <row r="178" spans="1:6">
      <c r="A178" s="309"/>
      <c r="B178" s="310"/>
      <c r="C178" s="311"/>
      <c r="D178" s="312"/>
      <c r="E178" s="313"/>
      <c r="F178" s="312"/>
    </row>
    <row r="179" spans="1:6">
      <c r="A179" s="309"/>
      <c r="B179" s="310"/>
      <c r="C179" s="311"/>
      <c r="D179" s="312"/>
      <c r="E179" s="313"/>
      <c r="F179" s="312"/>
    </row>
    <row r="180" spans="1:6">
      <c r="A180" s="309"/>
      <c r="B180" s="310"/>
      <c r="C180" s="311"/>
      <c r="D180" s="312"/>
      <c r="E180" s="313"/>
      <c r="F180" s="312"/>
    </row>
    <row r="181" spans="1:6">
      <c r="A181" s="309"/>
      <c r="B181" s="310"/>
      <c r="C181" s="311"/>
      <c r="D181" s="312"/>
      <c r="E181" s="313"/>
      <c r="F181" s="312"/>
    </row>
    <row r="182" spans="1:6">
      <c r="A182" s="309"/>
      <c r="B182" s="310"/>
      <c r="C182" s="311"/>
      <c r="D182" s="312"/>
      <c r="E182" s="313"/>
      <c r="F182" s="312"/>
    </row>
    <row r="183" spans="1:6">
      <c r="A183" s="309"/>
      <c r="B183" s="310"/>
      <c r="C183" s="311"/>
      <c r="D183" s="312"/>
      <c r="E183" s="313"/>
      <c r="F183" s="312"/>
    </row>
  </sheetData>
  <sheetProtection algorithmName="SHA-512" hashValue="RM6IY+DLTBR8TY1W+cEYHVXlwB88FtiF4ORHh4zQPnnfW3jL8EBPa38vJx6PFeMCU9XaeNJawPr3Bms6LVmWRA==" saltValue="NQQW1NNvmvYKMfJxHpJJgA==" spinCount="100000" sheet="1" objects="1" scenarios="1" selectLockedCells="1"/>
  <mergeCells count="13">
    <mergeCell ref="A135:E135"/>
    <mergeCell ref="B5:F5"/>
    <mergeCell ref="A7:A8"/>
    <mergeCell ref="B7:B8"/>
    <mergeCell ref="C7:C8"/>
    <mergeCell ref="D7:D8"/>
    <mergeCell ref="E7:E8"/>
    <mergeCell ref="F7:F8"/>
    <mergeCell ref="A60:E60"/>
    <mergeCell ref="A91:E91"/>
    <mergeCell ref="A129:E129"/>
    <mergeCell ref="A132:E132"/>
    <mergeCell ref="A134:F134"/>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D1CF2-1828-4BC7-9674-88552BAD7B2D}">
  <sheetPr codeName="List11">
    <tabColor rgb="FF00FF00"/>
  </sheetPr>
  <dimension ref="A1:H190"/>
  <sheetViews>
    <sheetView topLeftCell="A46" workbookViewId="0">
      <selection activeCell="E25" sqref="E25"/>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18</v>
      </c>
      <c r="B6" s="321" t="s">
        <v>730</v>
      </c>
      <c r="C6" s="322"/>
      <c r="D6" s="323"/>
      <c r="E6" s="324"/>
      <c r="F6" s="325"/>
    </row>
    <row r="7" spans="1:8" s="326" customFormat="1" ht="12.75" customHeight="1" thickBot="1">
      <c r="A7" s="835" t="s">
        <v>3</v>
      </c>
      <c r="B7" s="836" t="s">
        <v>0</v>
      </c>
      <c r="C7" s="836" t="s">
        <v>1</v>
      </c>
      <c r="D7" s="836" t="s">
        <v>2</v>
      </c>
      <c r="E7" s="837" t="s">
        <v>4</v>
      </c>
      <c r="F7" s="838" t="s">
        <v>491</v>
      </c>
      <c r="H7" s="327"/>
    </row>
    <row r="8" spans="1:8" s="328" customFormat="1" ht="13.5" thickBot="1">
      <c r="A8" s="835"/>
      <c r="B8" s="836"/>
      <c r="C8" s="836"/>
      <c r="D8" s="836"/>
      <c r="E8" s="837"/>
      <c r="F8" s="838"/>
      <c r="H8" s="329"/>
    </row>
    <row r="9" spans="1:8">
      <c r="A9" s="330"/>
      <c r="B9" s="331" t="s">
        <v>492</v>
      </c>
      <c r="C9" s="332"/>
      <c r="D9" s="333"/>
      <c r="E9" s="590"/>
    </row>
    <row r="10" spans="1:8">
      <c r="A10" s="330"/>
      <c r="B10" s="331"/>
      <c r="C10" s="332"/>
      <c r="D10" s="333"/>
      <c r="E10" s="590"/>
    </row>
    <row r="11" spans="1:8">
      <c r="A11" s="336" t="s">
        <v>731</v>
      </c>
      <c r="B11" s="337" t="s">
        <v>732</v>
      </c>
      <c r="C11" s="338"/>
      <c r="D11" s="339"/>
      <c r="E11" s="590"/>
    </row>
    <row r="12" spans="1:8">
      <c r="A12" s="336"/>
      <c r="B12" s="337"/>
      <c r="C12" s="338"/>
      <c r="D12" s="339"/>
      <c r="E12" s="590"/>
    </row>
    <row r="13" spans="1:8">
      <c r="A13" s="336" t="s">
        <v>733</v>
      </c>
      <c r="B13" s="337" t="s">
        <v>734</v>
      </c>
      <c r="C13" s="338" t="s">
        <v>499</v>
      </c>
      <c r="D13" s="339">
        <v>20</v>
      </c>
      <c r="E13" s="340"/>
      <c r="F13" s="335">
        <f>D13*E13</f>
        <v>0</v>
      </c>
    </row>
    <row r="14" spans="1:8">
      <c r="A14" s="336"/>
      <c r="B14" s="337"/>
      <c r="C14" s="338"/>
      <c r="D14" s="339"/>
      <c r="E14" s="590"/>
    </row>
    <row r="15" spans="1:8">
      <c r="A15" s="336" t="s">
        <v>735</v>
      </c>
      <c r="B15" s="337" t="s">
        <v>736</v>
      </c>
      <c r="C15" s="338" t="s">
        <v>397</v>
      </c>
      <c r="D15" s="339">
        <f>(37+50+6+9.2+9.2)*0.5+(37+41+16+2.1*3)*0.45+11</f>
        <v>111.83500000000001</v>
      </c>
      <c r="E15" s="340"/>
      <c r="F15" s="335">
        <f>D15*E15</f>
        <v>0</v>
      </c>
    </row>
    <row r="16" spans="1:8">
      <c r="A16" s="336"/>
      <c r="B16" s="337"/>
      <c r="C16" s="338"/>
      <c r="D16" s="339"/>
      <c r="E16" s="590"/>
    </row>
    <row r="17" spans="1:6">
      <c r="A17" s="336" t="s">
        <v>737</v>
      </c>
      <c r="B17" s="337" t="s">
        <v>738</v>
      </c>
      <c r="C17" s="338"/>
      <c r="D17" s="339"/>
      <c r="E17" s="590"/>
    </row>
    <row r="18" spans="1:6">
      <c r="A18" s="336"/>
      <c r="B18" s="337"/>
      <c r="C18" s="338"/>
      <c r="D18" s="339"/>
      <c r="E18" s="590"/>
    </row>
    <row r="19" spans="1:6">
      <c r="A19" s="336" t="s">
        <v>739</v>
      </c>
      <c r="B19" s="337" t="s">
        <v>740</v>
      </c>
      <c r="C19" s="338"/>
      <c r="D19" s="339"/>
      <c r="E19" s="590"/>
    </row>
    <row r="20" spans="1:6">
      <c r="A20" s="336"/>
      <c r="B20" s="337" t="s">
        <v>741</v>
      </c>
      <c r="C20" s="338"/>
      <c r="D20" s="339"/>
      <c r="E20" s="590"/>
    </row>
    <row r="21" spans="1:6">
      <c r="A21" s="336" t="s">
        <v>520</v>
      </c>
      <c r="B21" s="337" t="s">
        <v>742</v>
      </c>
      <c r="C21" s="338" t="s">
        <v>499</v>
      </c>
      <c r="D21" s="339">
        <f>D13+25</f>
        <v>45</v>
      </c>
      <c r="E21" s="340"/>
      <c r="F21" s="335">
        <f>D21*E21</f>
        <v>0</v>
      </c>
    </row>
    <row r="22" spans="1:6">
      <c r="A22" s="336" t="s">
        <v>523</v>
      </c>
      <c r="B22" s="337" t="s">
        <v>743</v>
      </c>
      <c r="C22" s="338" t="s">
        <v>499</v>
      </c>
      <c r="D22" s="339">
        <f>D13+3.5</f>
        <v>23.5</v>
      </c>
      <c r="E22" s="340"/>
      <c r="F22" s="335">
        <f>D22*E22</f>
        <v>0</v>
      </c>
    </row>
    <row r="23" spans="1:6">
      <c r="A23" s="336"/>
      <c r="B23" s="337"/>
      <c r="C23" s="338"/>
      <c r="D23" s="339"/>
      <c r="E23" s="590"/>
    </row>
    <row r="24" spans="1:6">
      <c r="A24" s="336" t="s">
        <v>744</v>
      </c>
      <c r="B24" s="337" t="s">
        <v>745</v>
      </c>
      <c r="E24" s="590"/>
    </row>
    <row r="25" spans="1:6">
      <c r="A25" s="336" t="s">
        <v>520</v>
      </c>
      <c r="B25" s="337" t="s">
        <v>746</v>
      </c>
      <c r="C25" s="338" t="s">
        <v>397</v>
      </c>
      <c r="D25" s="339">
        <f>34.5*(2.73+4+2)+18.23*9.15+9.6</f>
        <v>477.58950000000004</v>
      </c>
      <c r="E25" s="340"/>
      <c r="F25" s="335">
        <f>D25*E25</f>
        <v>0</v>
      </c>
    </row>
    <row r="26" spans="1:6">
      <c r="A26" s="336" t="s">
        <v>523</v>
      </c>
      <c r="B26" s="337" t="s">
        <v>747</v>
      </c>
      <c r="C26" s="338" t="s">
        <v>499</v>
      </c>
      <c r="D26" s="339">
        <f>1.4*2+2.45*2+2+2.15*2+2.46*2+6</f>
        <v>24.92</v>
      </c>
      <c r="E26" s="340"/>
      <c r="F26" s="335">
        <f>D26*E26</f>
        <v>0</v>
      </c>
    </row>
    <row r="27" spans="1:6">
      <c r="A27" s="336"/>
      <c r="B27" s="337"/>
      <c r="C27" s="338"/>
      <c r="D27" s="339"/>
      <c r="E27" s="590"/>
    </row>
    <row r="28" spans="1:6">
      <c r="A28" s="336" t="s">
        <v>748</v>
      </c>
      <c r="B28" s="337" t="s">
        <v>749</v>
      </c>
      <c r="C28" s="338"/>
      <c r="D28" s="339"/>
      <c r="E28" s="590"/>
    </row>
    <row r="29" spans="1:6">
      <c r="A29" s="336" t="s">
        <v>520</v>
      </c>
      <c r="B29" s="337" t="s">
        <v>750</v>
      </c>
      <c r="C29" s="338" t="s">
        <v>397</v>
      </c>
      <c r="D29" s="339">
        <f>0.8*0.25*2.73*5</f>
        <v>2.7300000000000004</v>
      </c>
      <c r="E29" s="340"/>
      <c r="F29" s="335">
        <f>D29*E29</f>
        <v>0</v>
      </c>
    </row>
    <row r="30" spans="1:6">
      <c r="A30" s="336" t="s">
        <v>523</v>
      </c>
      <c r="B30" s="337" t="s">
        <v>751</v>
      </c>
      <c r="C30" s="338" t="s">
        <v>397</v>
      </c>
      <c r="D30" s="339">
        <f>1.1*12.83*2</f>
        <v>28.226000000000003</v>
      </c>
      <c r="E30" s="340"/>
      <c r="F30" s="335">
        <f>D30*E30</f>
        <v>0</v>
      </c>
    </row>
    <row r="31" spans="1:6" ht="25.5">
      <c r="A31" s="336" t="s">
        <v>525</v>
      </c>
      <c r="B31" s="337" t="s">
        <v>752</v>
      </c>
      <c r="C31" s="338" t="s">
        <v>499</v>
      </c>
      <c r="D31" s="339">
        <v>6</v>
      </c>
      <c r="E31" s="340"/>
      <c r="F31" s="335">
        <f>D31*E31</f>
        <v>0</v>
      </c>
    </row>
    <row r="32" spans="1:6">
      <c r="A32" s="336"/>
      <c r="B32" s="337"/>
      <c r="C32" s="338"/>
      <c r="D32" s="339"/>
      <c r="E32" s="590"/>
    </row>
    <row r="33" spans="1:6" ht="25.5">
      <c r="A33" s="336" t="s">
        <v>753</v>
      </c>
      <c r="B33" s="337" t="s">
        <v>754</v>
      </c>
      <c r="C33" s="338"/>
      <c r="D33" s="339"/>
      <c r="E33" s="590"/>
    </row>
    <row r="34" spans="1:6">
      <c r="A34" s="336"/>
      <c r="B34" s="337" t="s">
        <v>755</v>
      </c>
      <c r="C34" s="338"/>
      <c r="D34" s="339"/>
      <c r="E34" s="590"/>
    </row>
    <row r="35" spans="1:6">
      <c r="A35" s="336"/>
      <c r="B35" s="337"/>
      <c r="C35" s="338"/>
      <c r="D35" s="339"/>
      <c r="E35" s="590"/>
    </row>
    <row r="36" spans="1:6">
      <c r="A36" s="336" t="s">
        <v>756</v>
      </c>
      <c r="B36" s="337" t="s">
        <v>757</v>
      </c>
      <c r="C36" s="338"/>
      <c r="D36" s="339"/>
      <c r="E36" s="590"/>
    </row>
    <row r="37" spans="1:6">
      <c r="A37" s="336"/>
      <c r="B37" s="337"/>
      <c r="C37" s="338"/>
      <c r="D37" s="339"/>
      <c r="E37" s="590"/>
    </row>
    <row r="38" spans="1:6">
      <c r="A38" s="336" t="s">
        <v>758</v>
      </c>
      <c r="B38" s="337" t="s">
        <v>759</v>
      </c>
      <c r="C38" s="338" t="s">
        <v>12</v>
      </c>
      <c r="D38" s="339">
        <v>8</v>
      </c>
      <c r="E38" s="340"/>
      <c r="F38" s="335">
        <f>D38*E38</f>
        <v>0</v>
      </c>
    </row>
    <row r="39" spans="1:6">
      <c r="A39" s="336"/>
      <c r="B39" s="337"/>
      <c r="C39" s="338"/>
      <c r="D39" s="339"/>
      <c r="E39" s="590"/>
    </row>
    <row r="40" spans="1:6">
      <c r="A40" s="336" t="s">
        <v>760</v>
      </c>
      <c r="B40" s="337" t="s">
        <v>761</v>
      </c>
      <c r="C40" s="338" t="s">
        <v>397</v>
      </c>
      <c r="D40" s="339">
        <v>2</v>
      </c>
      <c r="E40" s="340"/>
      <c r="F40" s="335">
        <f>D40*E40</f>
        <v>0</v>
      </c>
    </row>
    <row r="41" spans="1:6">
      <c r="A41" s="336"/>
      <c r="B41" s="337"/>
      <c r="C41" s="338"/>
      <c r="D41" s="339"/>
      <c r="E41" s="590"/>
    </row>
    <row r="42" spans="1:6">
      <c r="A42" s="336" t="s">
        <v>762</v>
      </c>
      <c r="B42" s="337" t="s">
        <v>763</v>
      </c>
      <c r="C42" s="338"/>
      <c r="D42" s="339"/>
      <c r="E42" s="590"/>
    </row>
    <row r="43" spans="1:6">
      <c r="A43" s="336"/>
      <c r="B43" s="337"/>
      <c r="C43" s="338"/>
      <c r="D43" s="339"/>
      <c r="E43" s="590"/>
    </row>
    <row r="44" spans="1:6">
      <c r="A44" s="336" t="s">
        <v>764</v>
      </c>
      <c r="B44" s="337" t="s">
        <v>759</v>
      </c>
      <c r="C44" s="338" t="s">
        <v>12</v>
      </c>
      <c r="D44" s="339">
        <v>6</v>
      </c>
      <c r="E44" s="340"/>
      <c r="F44" s="335">
        <f>D44*E44</f>
        <v>0</v>
      </c>
    </row>
    <row r="45" spans="1:6">
      <c r="A45" s="336"/>
      <c r="B45" s="337"/>
      <c r="C45" s="338"/>
      <c r="D45" s="339"/>
      <c r="E45" s="590"/>
    </row>
    <row r="46" spans="1:6">
      <c r="A46" s="336" t="s">
        <v>765</v>
      </c>
      <c r="B46" s="337" t="s">
        <v>761</v>
      </c>
      <c r="C46" s="338" t="s">
        <v>397</v>
      </c>
      <c r="D46" s="339">
        <v>2</v>
      </c>
      <c r="E46" s="340"/>
      <c r="F46" s="335">
        <f>D46*E46</f>
        <v>0</v>
      </c>
    </row>
    <row r="47" spans="1:6">
      <c r="A47" s="336"/>
      <c r="B47" s="337"/>
      <c r="C47" s="338"/>
      <c r="D47" s="339"/>
      <c r="E47" s="590"/>
    </row>
    <row r="48" spans="1:6" ht="25.5">
      <c r="A48" s="336" t="s">
        <v>766</v>
      </c>
      <c r="B48" s="337" t="s">
        <v>767</v>
      </c>
      <c r="C48" s="338"/>
      <c r="D48" s="339"/>
      <c r="E48" s="590"/>
    </row>
    <row r="49" spans="1:6">
      <c r="A49" s="336"/>
      <c r="B49" s="337"/>
      <c r="C49" s="338"/>
      <c r="D49" s="339"/>
      <c r="E49" s="590"/>
    </row>
    <row r="50" spans="1:6">
      <c r="A50" s="336" t="s">
        <v>768</v>
      </c>
      <c r="B50" s="337" t="s">
        <v>769</v>
      </c>
      <c r="C50" s="338"/>
      <c r="D50" s="339"/>
      <c r="E50" s="590"/>
    </row>
    <row r="51" spans="1:6">
      <c r="A51" s="336" t="s">
        <v>770</v>
      </c>
      <c r="B51" s="337" t="s">
        <v>771</v>
      </c>
      <c r="C51" s="338" t="s">
        <v>397</v>
      </c>
      <c r="D51" s="339">
        <v>4.5</v>
      </c>
      <c r="E51" s="340"/>
      <c r="F51" s="335">
        <f>E51*D51</f>
        <v>0</v>
      </c>
    </row>
    <row r="52" spans="1:6">
      <c r="A52" s="336" t="s">
        <v>772</v>
      </c>
      <c r="B52" s="337" t="s">
        <v>773</v>
      </c>
      <c r="C52" s="338" t="s">
        <v>397</v>
      </c>
      <c r="D52" s="339">
        <v>51</v>
      </c>
      <c r="E52" s="340"/>
      <c r="F52" s="335">
        <f>E52*D52</f>
        <v>0</v>
      </c>
    </row>
    <row r="53" spans="1:6">
      <c r="A53" s="336"/>
      <c r="B53" s="337"/>
      <c r="C53" s="338"/>
      <c r="D53" s="339"/>
      <c r="E53" s="590"/>
    </row>
    <row r="54" spans="1:6">
      <c r="A54" s="336" t="s">
        <v>774</v>
      </c>
      <c r="B54" s="337" t="s">
        <v>775</v>
      </c>
      <c r="C54" s="338"/>
      <c r="D54" s="339"/>
      <c r="E54" s="590"/>
    </row>
    <row r="55" spans="1:6">
      <c r="A55" s="336"/>
      <c r="B55" s="337" t="s">
        <v>776</v>
      </c>
      <c r="C55" s="338" t="s">
        <v>397</v>
      </c>
      <c r="D55" s="339">
        <v>13</v>
      </c>
      <c r="E55" s="340"/>
      <c r="F55" s="335">
        <f>E55*D55</f>
        <v>0</v>
      </c>
    </row>
    <row r="56" spans="1:6">
      <c r="A56" s="336"/>
      <c r="B56" s="337"/>
      <c r="C56" s="338"/>
      <c r="D56" s="339"/>
      <c r="E56" s="590"/>
    </row>
    <row r="57" spans="1:6">
      <c r="A57" s="336"/>
      <c r="B57" s="337"/>
      <c r="C57" s="338"/>
      <c r="D57" s="339"/>
      <c r="E57" s="590"/>
    </row>
    <row r="58" spans="1:6" ht="38.25">
      <c r="A58" s="336" t="s">
        <v>777</v>
      </c>
      <c r="B58" s="337" t="s">
        <v>778</v>
      </c>
      <c r="C58" s="338" t="s">
        <v>397</v>
      </c>
      <c r="D58" s="339">
        <f>90*9</f>
        <v>810</v>
      </c>
      <c r="E58" s="340"/>
      <c r="F58" s="335">
        <f>D58*E58</f>
        <v>0</v>
      </c>
    </row>
    <row r="59" spans="1:6">
      <c r="A59" s="336"/>
      <c r="B59" s="337"/>
      <c r="C59" s="338"/>
      <c r="D59" s="339"/>
      <c r="E59" s="590"/>
    </row>
    <row r="60" spans="1:6" ht="51">
      <c r="A60" s="336" t="s">
        <v>779</v>
      </c>
      <c r="B60" s="337" t="s">
        <v>780</v>
      </c>
      <c r="C60" s="338" t="s">
        <v>197</v>
      </c>
      <c r="D60" s="339">
        <v>1</v>
      </c>
      <c r="E60" s="340"/>
      <c r="F60" s="335">
        <f>D60*E60</f>
        <v>0</v>
      </c>
    </row>
    <row r="61" spans="1:6" ht="25.5">
      <c r="A61" s="336"/>
      <c r="B61" s="337" t="s">
        <v>781</v>
      </c>
      <c r="C61" s="338"/>
      <c r="D61" s="339"/>
      <c r="E61" s="590"/>
    </row>
    <row r="62" spans="1:6" ht="13.5" thickBot="1">
      <c r="A62" s="336"/>
      <c r="B62" s="337"/>
      <c r="C62" s="338"/>
      <c r="D62" s="339"/>
      <c r="E62" s="590"/>
    </row>
    <row r="63" spans="1:6" ht="13.5" thickBot="1">
      <c r="A63" s="346"/>
      <c r="B63" s="347" t="s">
        <v>782</v>
      </c>
      <c r="C63" s="348"/>
      <c r="D63" s="349"/>
      <c r="E63" s="350"/>
      <c r="F63" s="351">
        <f>SUM(F9:F62)</f>
        <v>0</v>
      </c>
    </row>
    <row r="64" spans="1:6">
      <c r="A64" s="357"/>
      <c r="B64" s="365"/>
      <c r="C64" s="309"/>
      <c r="D64" s="312"/>
      <c r="E64" s="313"/>
      <c r="F64" s="312"/>
    </row>
    <row r="65" spans="1:6">
      <c r="A65" s="357"/>
      <c r="B65" s="361"/>
      <c r="C65" s="309"/>
      <c r="D65" s="312"/>
      <c r="E65" s="313"/>
      <c r="F65" s="312"/>
    </row>
    <row r="66" spans="1:6">
      <c r="A66" s="357"/>
      <c r="B66" s="361"/>
      <c r="C66" s="309"/>
      <c r="D66" s="312"/>
      <c r="E66" s="313"/>
      <c r="F66" s="312"/>
    </row>
    <row r="67" spans="1:6" ht="12.75" customHeight="1">
      <c r="A67" s="840"/>
      <c r="B67" s="840"/>
      <c r="C67" s="840"/>
      <c r="D67" s="840"/>
      <c r="E67" s="840"/>
      <c r="F67" s="312"/>
    </row>
    <row r="68" spans="1:6">
      <c r="A68" s="357"/>
      <c r="B68" s="361"/>
      <c r="C68" s="360"/>
      <c r="D68" s="312"/>
      <c r="E68" s="313"/>
      <c r="F68" s="312"/>
    </row>
    <row r="69" spans="1:6">
      <c r="A69" s="362"/>
      <c r="B69" s="363"/>
      <c r="C69" s="360"/>
      <c r="D69" s="312"/>
      <c r="E69" s="313"/>
      <c r="F69" s="312"/>
    </row>
    <row r="70" spans="1:6">
      <c r="A70" s="357"/>
      <c r="B70" s="361"/>
      <c r="C70" s="360"/>
      <c r="D70" s="312"/>
      <c r="E70" s="313"/>
      <c r="F70" s="312"/>
    </row>
    <row r="71" spans="1:6">
      <c r="A71" s="357"/>
      <c r="B71" s="357"/>
      <c r="C71" s="360"/>
      <c r="D71" s="312"/>
      <c r="E71" s="313"/>
      <c r="F71" s="312"/>
    </row>
    <row r="72" spans="1:6">
      <c r="A72" s="357"/>
      <c r="B72" s="365"/>
      <c r="C72" s="360"/>
      <c r="D72" s="312"/>
      <c r="E72" s="313"/>
      <c r="F72" s="312"/>
    </row>
    <row r="73" spans="1:6">
      <c r="A73" s="357"/>
      <c r="B73" s="365"/>
      <c r="C73" s="360"/>
      <c r="D73" s="312"/>
      <c r="E73" s="313"/>
      <c r="F73" s="312"/>
    </row>
    <row r="74" spans="1:6">
      <c r="A74" s="357"/>
      <c r="B74" s="365"/>
      <c r="C74" s="360"/>
      <c r="D74" s="312"/>
      <c r="E74" s="313"/>
      <c r="F74" s="312"/>
    </row>
    <row r="75" spans="1:6">
      <c r="A75" s="357"/>
      <c r="B75" s="364"/>
      <c r="C75" s="360"/>
      <c r="D75" s="312"/>
      <c r="E75" s="313"/>
      <c r="F75" s="312"/>
    </row>
    <row r="76" spans="1:6">
      <c r="A76" s="357"/>
      <c r="B76" s="366"/>
      <c r="C76" s="360"/>
      <c r="D76" s="312"/>
      <c r="E76" s="313"/>
      <c r="F76" s="312"/>
    </row>
    <row r="77" spans="1:6">
      <c r="A77" s="357"/>
      <c r="B77" s="366"/>
      <c r="C77" s="360"/>
      <c r="D77" s="312"/>
      <c r="E77" s="313"/>
      <c r="F77" s="312"/>
    </row>
    <row r="78" spans="1:6">
      <c r="A78" s="357"/>
      <c r="B78" s="366"/>
      <c r="C78" s="360"/>
      <c r="D78" s="312"/>
      <c r="E78" s="313"/>
      <c r="F78" s="312"/>
    </row>
    <row r="79" spans="1:6">
      <c r="A79" s="357"/>
      <c r="B79" s="366"/>
      <c r="C79" s="360"/>
      <c r="D79" s="312"/>
      <c r="E79" s="313"/>
      <c r="F79" s="312"/>
    </row>
    <row r="80" spans="1:6">
      <c r="A80" s="357"/>
      <c r="B80" s="361"/>
      <c r="C80" s="360"/>
      <c r="D80" s="312"/>
      <c r="E80" s="313"/>
      <c r="F80" s="312"/>
    </row>
    <row r="81" spans="1:6">
      <c r="A81" s="357"/>
      <c r="B81" s="361"/>
      <c r="C81" s="360"/>
      <c r="D81" s="312"/>
      <c r="E81" s="313"/>
      <c r="F81" s="312"/>
    </row>
    <row r="82" spans="1:6">
      <c r="A82" s="357"/>
      <c r="B82" s="357"/>
      <c r="C82" s="360"/>
      <c r="D82" s="312"/>
      <c r="E82" s="313"/>
      <c r="F82" s="312"/>
    </row>
    <row r="83" spans="1:6">
      <c r="A83" s="357"/>
      <c r="B83" s="366"/>
      <c r="C83" s="360"/>
      <c r="D83" s="312"/>
      <c r="E83" s="313"/>
      <c r="F83" s="312"/>
    </row>
    <row r="84" spans="1:6">
      <c r="A84" s="357"/>
      <c r="B84" s="361"/>
      <c r="C84" s="360"/>
      <c r="D84" s="312"/>
      <c r="E84" s="313"/>
      <c r="F84" s="312"/>
    </row>
    <row r="85" spans="1:6">
      <c r="A85" s="357"/>
      <c r="B85" s="365"/>
      <c r="C85" s="360"/>
      <c r="D85" s="312"/>
      <c r="E85" s="313"/>
      <c r="F85" s="312"/>
    </row>
    <row r="86" spans="1:6">
      <c r="A86" s="361"/>
      <c r="B86" s="310"/>
      <c r="C86" s="311"/>
      <c r="D86" s="312"/>
      <c r="E86" s="313"/>
      <c r="F86" s="312"/>
    </row>
    <row r="87" spans="1:6">
      <c r="A87" s="361"/>
      <c r="B87" s="310"/>
      <c r="C87" s="311"/>
      <c r="D87" s="312"/>
      <c r="E87" s="313"/>
      <c r="F87" s="312"/>
    </row>
    <row r="88" spans="1:6">
      <c r="A88" s="361"/>
      <c r="B88" s="310"/>
      <c r="C88" s="311"/>
      <c r="D88" s="312"/>
      <c r="E88" s="313"/>
      <c r="F88" s="312"/>
    </row>
    <row r="89" spans="1:6">
      <c r="A89" s="361"/>
      <c r="B89" s="310"/>
      <c r="C89" s="311"/>
      <c r="D89" s="312"/>
      <c r="E89" s="313"/>
      <c r="F89" s="312"/>
    </row>
    <row r="90" spans="1:6">
      <c r="A90" s="361"/>
      <c r="B90" s="310"/>
      <c r="C90" s="311"/>
      <c r="D90" s="312"/>
      <c r="E90" s="313"/>
      <c r="F90" s="312"/>
    </row>
    <row r="91" spans="1:6">
      <c r="A91" s="357"/>
      <c r="B91" s="361"/>
      <c r="C91" s="360"/>
      <c r="D91" s="312"/>
      <c r="E91" s="313"/>
      <c r="F91" s="312"/>
    </row>
    <row r="92" spans="1:6">
      <c r="A92" s="357"/>
      <c r="B92" s="357"/>
      <c r="C92" s="360"/>
      <c r="D92" s="312"/>
      <c r="E92" s="313"/>
      <c r="F92" s="312"/>
    </row>
    <row r="93" spans="1:6">
      <c r="A93" s="357"/>
      <c r="B93" s="365"/>
      <c r="C93" s="360"/>
      <c r="D93" s="312"/>
      <c r="E93" s="313"/>
      <c r="F93" s="312"/>
    </row>
    <row r="94" spans="1:6">
      <c r="A94" s="357"/>
      <c r="B94" s="361"/>
      <c r="C94" s="360"/>
      <c r="D94" s="312"/>
      <c r="E94" s="313"/>
      <c r="F94" s="312"/>
    </row>
    <row r="95" spans="1:6">
      <c r="A95" s="357"/>
      <c r="B95" s="361"/>
      <c r="C95" s="360"/>
      <c r="D95" s="312"/>
      <c r="E95" s="313"/>
      <c r="F95" s="312"/>
    </row>
    <row r="96" spans="1:6">
      <c r="A96" s="357"/>
      <c r="B96" s="357"/>
      <c r="C96" s="360"/>
      <c r="D96" s="312"/>
      <c r="E96" s="313"/>
      <c r="F96" s="312"/>
    </row>
    <row r="97" spans="1:6">
      <c r="A97" s="357"/>
      <c r="B97" s="361"/>
      <c r="C97" s="360"/>
      <c r="D97" s="312"/>
      <c r="E97" s="313"/>
      <c r="F97" s="312"/>
    </row>
    <row r="98" spans="1:6" ht="12.75" customHeight="1">
      <c r="A98" s="840"/>
      <c r="B98" s="840"/>
      <c r="C98" s="840"/>
      <c r="D98" s="840"/>
      <c r="E98" s="840"/>
      <c r="F98" s="312"/>
    </row>
    <row r="99" spans="1:6">
      <c r="A99" s="357"/>
      <c r="B99" s="361"/>
      <c r="C99" s="360"/>
      <c r="D99" s="312"/>
      <c r="E99" s="313"/>
      <c r="F99" s="312"/>
    </row>
    <row r="100" spans="1:6">
      <c r="A100" s="362"/>
      <c r="B100" s="363"/>
      <c r="C100" s="360"/>
      <c r="D100" s="312"/>
      <c r="E100" s="313"/>
      <c r="F100" s="312"/>
    </row>
    <row r="101" spans="1:6">
      <c r="A101" s="357"/>
      <c r="B101" s="361"/>
      <c r="C101" s="360"/>
      <c r="D101" s="312"/>
      <c r="E101" s="313"/>
      <c r="F101" s="312"/>
    </row>
    <row r="102" spans="1:6">
      <c r="A102" s="357"/>
      <c r="B102" s="364"/>
      <c r="C102" s="359"/>
      <c r="D102" s="312"/>
      <c r="E102" s="313"/>
      <c r="F102" s="312"/>
    </row>
    <row r="103" spans="1:6">
      <c r="A103" s="357"/>
      <c r="B103" s="364"/>
      <c r="C103" s="359"/>
      <c r="D103" s="312"/>
      <c r="E103" s="313"/>
      <c r="F103" s="312"/>
    </row>
    <row r="104" spans="1:6">
      <c r="A104" s="357"/>
      <c r="B104" s="364"/>
      <c r="C104" s="359"/>
      <c r="D104" s="312"/>
      <c r="E104" s="313"/>
      <c r="F104" s="312"/>
    </row>
    <row r="105" spans="1:6">
      <c r="A105" s="357"/>
      <c r="B105" s="364"/>
      <c r="C105" s="359"/>
      <c r="D105" s="312"/>
      <c r="E105" s="313"/>
      <c r="F105" s="312"/>
    </row>
    <row r="106" spans="1:6">
      <c r="A106" s="357"/>
      <c r="B106" s="361"/>
      <c r="C106" s="359"/>
      <c r="D106" s="312"/>
      <c r="E106" s="313"/>
      <c r="F106" s="312"/>
    </row>
    <row r="107" spans="1:6">
      <c r="A107" s="357"/>
      <c r="B107" s="361"/>
      <c r="C107" s="360"/>
      <c r="D107" s="312"/>
      <c r="E107" s="313"/>
      <c r="F107" s="312"/>
    </row>
    <row r="108" spans="1:6">
      <c r="A108" s="357"/>
      <c r="B108" s="368"/>
      <c r="C108" s="359"/>
      <c r="D108" s="312"/>
      <c r="E108" s="313"/>
      <c r="F108" s="312"/>
    </row>
    <row r="109" spans="1:6">
      <c r="A109" s="357"/>
      <c r="B109" s="365"/>
      <c r="C109" s="359"/>
      <c r="D109" s="312"/>
      <c r="E109" s="313"/>
      <c r="F109" s="312"/>
    </row>
    <row r="110" spans="1:6">
      <c r="A110" s="357"/>
      <c r="B110" s="369"/>
      <c r="C110" s="359"/>
      <c r="D110" s="312"/>
      <c r="E110" s="313"/>
      <c r="F110" s="312"/>
    </row>
    <row r="111" spans="1:6">
      <c r="A111" s="357"/>
      <c r="B111" s="369"/>
      <c r="C111" s="359"/>
      <c r="D111" s="312"/>
      <c r="E111" s="313"/>
      <c r="F111" s="312"/>
    </row>
    <row r="112" spans="1:6">
      <c r="A112" s="357"/>
      <c r="B112" s="369"/>
      <c r="C112" s="359"/>
      <c r="D112" s="312"/>
      <c r="E112" s="313"/>
      <c r="F112" s="312"/>
    </row>
    <row r="113" spans="1:6">
      <c r="A113" s="357"/>
      <c r="B113" s="361"/>
      <c r="C113" s="360"/>
      <c r="D113" s="312"/>
      <c r="E113" s="313"/>
      <c r="F113" s="312"/>
    </row>
    <row r="114" spans="1:6">
      <c r="A114" s="357"/>
      <c r="B114" s="368"/>
      <c r="C114" s="360"/>
      <c r="D114" s="312"/>
      <c r="E114" s="313"/>
      <c r="F114" s="312"/>
    </row>
    <row r="115" spans="1:6">
      <c r="A115" s="357"/>
      <c r="B115" s="361"/>
      <c r="C115" s="360"/>
      <c r="D115" s="312"/>
      <c r="E115" s="313"/>
      <c r="F115" s="312"/>
    </row>
    <row r="116" spans="1:6">
      <c r="A116" s="357"/>
      <c r="B116" s="369"/>
      <c r="C116" s="359"/>
      <c r="D116" s="312"/>
      <c r="E116" s="313"/>
      <c r="F116" s="312"/>
    </row>
    <row r="117" spans="1:6">
      <c r="A117" s="357"/>
      <c r="B117" s="369"/>
      <c r="C117" s="359"/>
      <c r="D117" s="312"/>
      <c r="E117" s="313"/>
      <c r="F117" s="312"/>
    </row>
    <row r="118" spans="1:6">
      <c r="A118" s="357"/>
      <c r="B118" s="369"/>
      <c r="C118" s="359"/>
      <c r="D118" s="312"/>
      <c r="E118" s="313"/>
      <c r="F118" s="312"/>
    </row>
    <row r="119" spans="1:6">
      <c r="A119" s="357"/>
      <c r="B119" s="369"/>
      <c r="C119" s="359"/>
      <c r="D119" s="312"/>
      <c r="E119" s="313"/>
      <c r="F119" s="312"/>
    </row>
    <row r="120" spans="1:6">
      <c r="A120" s="357"/>
      <c r="B120" s="369"/>
      <c r="C120" s="359"/>
      <c r="D120" s="312"/>
      <c r="E120" s="313"/>
      <c r="F120" s="312"/>
    </row>
    <row r="121" spans="1:6">
      <c r="A121" s="357"/>
      <c r="B121" s="369"/>
      <c r="C121" s="359"/>
      <c r="D121" s="312"/>
      <c r="E121" s="313"/>
      <c r="F121" s="312"/>
    </row>
    <row r="122" spans="1:6">
      <c r="A122" s="357"/>
      <c r="B122" s="369"/>
      <c r="C122" s="359"/>
      <c r="D122" s="312"/>
      <c r="E122" s="313"/>
      <c r="F122" s="312"/>
    </row>
    <row r="123" spans="1:6">
      <c r="A123" s="357"/>
      <c r="B123" s="369"/>
      <c r="C123" s="359"/>
      <c r="D123" s="312"/>
      <c r="E123" s="313"/>
      <c r="F123" s="312"/>
    </row>
    <row r="124" spans="1:6">
      <c r="A124" s="357"/>
      <c r="B124" s="369"/>
      <c r="C124" s="359"/>
      <c r="D124" s="312"/>
      <c r="E124" s="313"/>
      <c r="F124" s="312"/>
    </row>
    <row r="125" spans="1:6">
      <c r="A125" s="357"/>
      <c r="B125" s="369"/>
      <c r="C125" s="359"/>
      <c r="D125" s="312"/>
      <c r="E125" s="313"/>
      <c r="F125" s="312"/>
    </row>
    <row r="126" spans="1:6">
      <c r="A126" s="357"/>
      <c r="B126" s="369"/>
      <c r="C126" s="359"/>
      <c r="D126" s="312"/>
      <c r="E126" s="313"/>
      <c r="F126" s="312"/>
    </row>
    <row r="127" spans="1:6">
      <c r="A127" s="357"/>
      <c r="B127" s="369"/>
      <c r="C127" s="359"/>
      <c r="D127" s="312"/>
      <c r="E127" s="313"/>
      <c r="F127" s="312"/>
    </row>
    <row r="128" spans="1:6">
      <c r="A128" s="357"/>
      <c r="B128" s="361"/>
      <c r="C128" s="359"/>
      <c r="D128" s="312"/>
      <c r="E128" s="313"/>
      <c r="F128" s="312"/>
    </row>
    <row r="129" spans="1:6">
      <c r="A129" s="357"/>
      <c r="B129" s="361"/>
      <c r="C129" s="359"/>
      <c r="D129" s="312"/>
      <c r="E129" s="313"/>
      <c r="F129" s="312"/>
    </row>
    <row r="130" spans="1:6">
      <c r="A130" s="357"/>
      <c r="B130" s="361"/>
      <c r="C130" s="359"/>
      <c r="D130" s="312"/>
      <c r="E130" s="313"/>
      <c r="F130" s="312"/>
    </row>
    <row r="131" spans="1:6">
      <c r="A131" s="357"/>
      <c r="B131" s="361"/>
      <c r="C131" s="359"/>
      <c r="D131" s="312"/>
      <c r="E131" s="313"/>
      <c r="F131" s="312"/>
    </row>
    <row r="132" spans="1:6">
      <c r="A132" s="357"/>
      <c r="B132" s="361"/>
      <c r="C132" s="359"/>
      <c r="D132" s="312"/>
      <c r="E132" s="313"/>
      <c r="F132" s="312"/>
    </row>
    <row r="133" spans="1:6">
      <c r="A133" s="357"/>
      <c r="B133" s="361"/>
      <c r="C133" s="359"/>
      <c r="D133" s="312"/>
      <c r="E133" s="313"/>
      <c r="F133" s="312"/>
    </row>
    <row r="134" spans="1:6">
      <c r="A134" s="357"/>
      <c r="B134" s="361"/>
      <c r="C134" s="359"/>
      <c r="D134" s="312"/>
      <c r="E134" s="313"/>
      <c r="F134" s="312"/>
    </row>
    <row r="135" spans="1:6">
      <c r="A135" s="357"/>
      <c r="B135" s="361"/>
      <c r="C135" s="359"/>
      <c r="D135" s="312"/>
      <c r="E135" s="313"/>
      <c r="F135" s="312"/>
    </row>
    <row r="136" spans="1:6" ht="12.75" customHeight="1">
      <c r="A136" s="840"/>
      <c r="B136" s="840"/>
      <c r="C136" s="840"/>
      <c r="D136" s="840"/>
      <c r="E136" s="840"/>
      <c r="F136" s="312"/>
    </row>
    <row r="137" spans="1:6">
      <c r="A137" s="370"/>
      <c r="B137" s="371"/>
      <c r="C137" s="333"/>
      <c r="D137" s="333"/>
      <c r="E137" s="372"/>
      <c r="F137" s="312"/>
    </row>
    <row r="138" spans="1:6">
      <c r="A138" s="370"/>
      <c r="B138" s="371"/>
      <c r="C138" s="333"/>
      <c r="D138" s="333"/>
      <c r="E138" s="372"/>
      <c r="F138" s="312"/>
    </row>
    <row r="139" spans="1:6" ht="12.75" customHeight="1">
      <c r="A139" s="840"/>
      <c r="B139" s="840"/>
      <c r="C139" s="840"/>
      <c r="D139" s="840"/>
      <c r="E139" s="840"/>
      <c r="F139" s="312"/>
    </row>
    <row r="140" spans="1:6">
      <c r="A140" s="361"/>
      <c r="B140" s="310"/>
      <c r="C140" s="311"/>
      <c r="D140" s="312"/>
      <c r="E140" s="313"/>
      <c r="F140" s="312"/>
    </row>
    <row r="141" spans="1:6" ht="12.75" customHeight="1">
      <c r="A141" s="841"/>
      <c r="B141" s="841"/>
      <c r="C141" s="841"/>
      <c r="D141" s="841"/>
      <c r="E141" s="841"/>
      <c r="F141" s="841"/>
    </row>
    <row r="142" spans="1:6" ht="12.75" customHeight="1">
      <c r="A142" s="839"/>
      <c r="B142" s="839"/>
      <c r="C142" s="839"/>
      <c r="D142" s="839"/>
      <c r="E142" s="839"/>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row r="153" spans="1:6">
      <c r="A153" s="309"/>
      <c r="B153" s="310"/>
      <c r="C153" s="311"/>
      <c r="D153" s="312"/>
      <c r="E153" s="313"/>
      <c r="F153" s="312"/>
    </row>
    <row r="154" spans="1:6">
      <c r="A154" s="309"/>
      <c r="B154" s="310"/>
      <c r="C154" s="311"/>
      <c r="D154" s="312"/>
      <c r="E154" s="313"/>
      <c r="F154" s="312"/>
    </row>
    <row r="155" spans="1:6">
      <c r="A155" s="309"/>
      <c r="B155" s="310"/>
      <c r="C155" s="311"/>
      <c r="D155" s="312"/>
      <c r="E155" s="313"/>
      <c r="F155" s="312"/>
    </row>
    <row r="156" spans="1:6">
      <c r="A156" s="309"/>
      <c r="B156" s="310"/>
      <c r="C156" s="311"/>
      <c r="D156" s="312"/>
      <c r="E156" s="313"/>
      <c r="F156" s="312"/>
    </row>
    <row r="157" spans="1:6">
      <c r="A157" s="309"/>
      <c r="B157" s="310"/>
      <c r="C157" s="311"/>
      <c r="D157" s="312"/>
      <c r="E157" s="313"/>
      <c r="F157" s="312"/>
    </row>
    <row r="158" spans="1:6">
      <c r="A158" s="309"/>
      <c r="B158" s="310"/>
      <c r="C158" s="311"/>
      <c r="D158" s="312"/>
      <c r="E158" s="313"/>
      <c r="F158" s="312"/>
    </row>
    <row r="159" spans="1:6">
      <c r="A159" s="309"/>
      <c r="B159" s="310"/>
      <c r="C159" s="311"/>
      <c r="D159" s="312"/>
      <c r="E159" s="313"/>
      <c r="F159" s="312"/>
    </row>
    <row r="160" spans="1:6">
      <c r="A160" s="309"/>
      <c r="B160" s="310"/>
      <c r="C160" s="311"/>
      <c r="D160" s="312"/>
      <c r="E160" s="313"/>
      <c r="F160" s="312"/>
    </row>
    <row r="161" spans="1:6">
      <c r="A161" s="309"/>
      <c r="B161" s="310"/>
      <c r="C161" s="311"/>
      <c r="D161" s="312"/>
      <c r="E161" s="313"/>
      <c r="F161" s="312"/>
    </row>
    <row r="162" spans="1:6">
      <c r="A162" s="309"/>
      <c r="B162" s="310"/>
      <c r="C162" s="311"/>
      <c r="D162" s="312"/>
      <c r="E162" s="313"/>
      <c r="F162" s="312"/>
    </row>
    <row r="163" spans="1:6">
      <c r="A163" s="309"/>
      <c r="B163" s="310"/>
      <c r="C163" s="311"/>
      <c r="D163" s="312"/>
      <c r="E163" s="313"/>
      <c r="F163" s="312"/>
    </row>
    <row r="164" spans="1:6">
      <c r="A164" s="309"/>
      <c r="B164" s="310"/>
      <c r="C164" s="311"/>
      <c r="D164" s="312"/>
      <c r="E164" s="313"/>
      <c r="F164" s="312"/>
    </row>
    <row r="165" spans="1:6">
      <c r="A165" s="309"/>
      <c r="B165" s="310"/>
      <c r="C165" s="311"/>
      <c r="D165" s="312"/>
      <c r="E165" s="313"/>
      <c r="F165" s="312"/>
    </row>
    <row r="166" spans="1:6">
      <c r="A166" s="309"/>
      <c r="B166" s="310"/>
      <c r="C166" s="311"/>
      <c r="D166" s="312"/>
      <c r="E166" s="313"/>
      <c r="F166" s="312"/>
    </row>
    <row r="167" spans="1:6">
      <c r="A167" s="309"/>
      <c r="B167" s="310"/>
      <c r="C167" s="311"/>
      <c r="D167" s="312"/>
      <c r="E167" s="313"/>
      <c r="F167" s="312"/>
    </row>
    <row r="168" spans="1:6">
      <c r="A168" s="309"/>
      <c r="B168" s="310"/>
      <c r="C168" s="311"/>
      <c r="D168" s="312"/>
      <c r="E168" s="313"/>
      <c r="F168" s="312"/>
    </row>
    <row r="169" spans="1:6">
      <c r="A169" s="309"/>
      <c r="B169" s="310"/>
      <c r="C169" s="311"/>
      <c r="D169" s="312"/>
      <c r="E169" s="313"/>
      <c r="F169" s="312"/>
    </row>
    <row r="170" spans="1:6">
      <c r="A170" s="309"/>
      <c r="B170" s="310"/>
      <c r="C170" s="311"/>
      <c r="D170" s="312"/>
      <c r="E170" s="313"/>
      <c r="F170" s="312"/>
    </row>
    <row r="171" spans="1:6">
      <c r="A171" s="309"/>
      <c r="B171" s="310"/>
      <c r="C171" s="311"/>
      <c r="D171" s="312"/>
      <c r="E171" s="313"/>
      <c r="F171" s="312"/>
    </row>
    <row r="172" spans="1:6">
      <c r="A172" s="309"/>
      <c r="B172" s="310"/>
      <c r="C172" s="311"/>
      <c r="D172" s="312"/>
      <c r="E172" s="313"/>
      <c r="F172" s="312"/>
    </row>
    <row r="173" spans="1:6">
      <c r="A173" s="309"/>
      <c r="B173" s="310"/>
      <c r="C173" s="311"/>
      <c r="D173" s="312"/>
      <c r="E173" s="313"/>
      <c r="F173" s="312"/>
    </row>
    <row r="174" spans="1:6">
      <c r="A174" s="309"/>
      <c r="B174" s="310"/>
      <c r="C174" s="311"/>
      <c r="D174" s="312"/>
      <c r="E174" s="313"/>
      <c r="F174" s="312"/>
    </row>
    <row r="175" spans="1:6">
      <c r="A175" s="309"/>
      <c r="B175" s="310"/>
      <c r="C175" s="311"/>
      <c r="D175" s="312"/>
      <c r="E175" s="313"/>
      <c r="F175" s="312"/>
    </row>
    <row r="176" spans="1:6">
      <c r="A176" s="309"/>
      <c r="B176" s="310"/>
      <c r="C176" s="311"/>
      <c r="D176" s="312"/>
      <c r="E176" s="313"/>
      <c r="F176" s="312"/>
    </row>
    <row r="177" spans="1:6">
      <c r="A177" s="309"/>
      <c r="B177" s="310"/>
      <c r="C177" s="311"/>
      <c r="D177" s="312"/>
      <c r="E177" s="313"/>
      <c r="F177" s="312"/>
    </row>
    <row r="178" spans="1:6">
      <c r="A178" s="309"/>
      <c r="B178" s="310"/>
      <c r="C178" s="311"/>
      <c r="D178" s="312"/>
      <c r="E178" s="313"/>
      <c r="F178" s="312"/>
    </row>
    <row r="179" spans="1:6">
      <c r="A179" s="309"/>
      <c r="B179" s="310"/>
      <c r="C179" s="311"/>
      <c r="D179" s="312"/>
      <c r="E179" s="313"/>
      <c r="F179" s="312"/>
    </row>
    <row r="180" spans="1:6">
      <c r="A180" s="309"/>
      <c r="B180" s="310"/>
      <c r="C180" s="311"/>
      <c r="D180" s="312"/>
      <c r="E180" s="313"/>
      <c r="F180" s="312"/>
    </row>
    <row r="181" spans="1:6">
      <c r="A181" s="309"/>
      <c r="B181" s="310"/>
      <c r="C181" s="311"/>
      <c r="D181" s="312"/>
      <c r="E181" s="313"/>
      <c r="F181" s="312"/>
    </row>
    <row r="182" spans="1:6">
      <c r="A182" s="309"/>
      <c r="B182" s="310"/>
      <c r="C182" s="311"/>
      <c r="D182" s="312"/>
      <c r="E182" s="313"/>
      <c r="F182" s="312"/>
    </row>
    <row r="183" spans="1:6">
      <c r="A183" s="309"/>
      <c r="B183" s="310"/>
      <c r="C183" s="311"/>
      <c r="D183" s="312"/>
      <c r="E183" s="313"/>
      <c r="F183" s="312"/>
    </row>
    <row r="184" spans="1:6">
      <c r="A184" s="309"/>
      <c r="B184" s="310"/>
      <c r="C184" s="311"/>
      <c r="D184" s="312"/>
      <c r="E184" s="313"/>
      <c r="F184" s="312"/>
    </row>
    <row r="185" spans="1:6">
      <c r="A185" s="309"/>
      <c r="B185" s="310"/>
      <c r="C185" s="311"/>
      <c r="D185" s="312"/>
      <c r="E185" s="313"/>
      <c r="F185" s="312"/>
    </row>
    <row r="186" spans="1:6">
      <c r="A186" s="309"/>
      <c r="B186" s="310"/>
      <c r="C186" s="311"/>
      <c r="D186" s="312"/>
      <c r="E186" s="313"/>
      <c r="F186" s="312"/>
    </row>
    <row r="187" spans="1:6">
      <c r="A187" s="309"/>
      <c r="B187" s="310"/>
      <c r="C187" s="311"/>
      <c r="D187" s="312"/>
      <c r="E187" s="313"/>
      <c r="F187" s="312"/>
    </row>
    <row r="188" spans="1:6">
      <c r="A188" s="309"/>
      <c r="B188" s="310"/>
      <c r="C188" s="311"/>
      <c r="D188" s="312"/>
      <c r="E188" s="313"/>
      <c r="F188" s="312"/>
    </row>
    <row r="189" spans="1:6">
      <c r="A189" s="309"/>
      <c r="B189" s="310"/>
      <c r="C189" s="311"/>
      <c r="D189" s="312"/>
      <c r="E189" s="313"/>
      <c r="F189" s="312"/>
    </row>
    <row r="190" spans="1:6">
      <c r="A190" s="309"/>
      <c r="B190" s="310"/>
      <c r="C190" s="311"/>
      <c r="D190" s="312"/>
      <c r="E190" s="313"/>
      <c r="F190" s="312"/>
    </row>
  </sheetData>
  <sheetProtection algorithmName="SHA-512" hashValue="vSRJFWJCCdk++s7F+qjfVYCoQgAbkvAsx7HNrKh+kLIeCibDgZMaX2Ribik1rxSBEQ4Zaa3bEaOYmnMvunz6ew==" saltValue="Mw4gEGfmE5s2KNFFMvXIYQ==" spinCount="100000" sheet="1" objects="1" scenarios="1" selectLockedCells="1"/>
  <mergeCells count="13">
    <mergeCell ref="A142:E142"/>
    <mergeCell ref="B5:F5"/>
    <mergeCell ref="A7:A8"/>
    <mergeCell ref="B7:B8"/>
    <mergeCell ref="C7:C8"/>
    <mergeCell ref="D7:D8"/>
    <mergeCell ref="E7:E8"/>
    <mergeCell ref="F7:F8"/>
    <mergeCell ref="A67:E67"/>
    <mergeCell ref="A98:E98"/>
    <mergeCell ref="A136:E136"/>
    <mergeCell ref="A139:E139"/>
    <mergeCell ref="A141:F141"/>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B726E-15AD-4849-8489-0B6428B83B69}">
  <sheetPr codeName="List12">
    <tabColor indexed="11"/>
  </sheetPr>
  <dimension ref="A1:H238"/>
  <sheetViews>
    <sheetView topLeftCell="A98" workbookViewId="0">
      <selection activeCell="E12" sqref="E12"/>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19</v>
      </c>
      <c r="B6" s="321" t="s">
        <v>783</v>
      </c>
      <c r="C6" s="322"/>
      <c r="D6" s="323"/>
      <c r="E6" s="324"/>
      <c r="F6" s="325"/>
    </row>
    <row r="7" spans="1:8" s="326" customFormat="1" ht="12.75" customHeight="1" thickBot="1">
      <c r="A7" s="835" t="s">
        <v>3</v>
      </c>
      <c r="B7" s="836" t="s">
        <v>0</v>
      </c>
      <c r="C7" s="836" t="s">
        <v>1</v>
      </c>
      <c r="D7" s="842" t="s">
        <v>2</v>
      </c>
      <c r="E7" s="837" t="s">
        <v>4</v>
      </c>
      <c r="F7" s="838" t="s">
        <v>491</v>
      </c>
      <c r="H7" s="327"/>
    </row>
    <row r="8" spans="1:8" s="328" customFormat="1" ht="13.5" thickBot="1">
      <c r="A8" s="835"/>
      <c r="B8" s="836"/>
      <c r="C8" s="836"/>
      <c r="D8" s="842"/>
      <c r="E8" s="837"/>
      <c r="F8" s="838"/>
      <c r="H8" s="329"/>
    </row>
    <row r="9" spans="1:8">
      <c r="B9" s="405"/>
      <c r="D9" s="312"/>
      <c r="E9" s="334"/>
    </row>
    <row r="10" spans="1:8" ht="63.75">
      <c r="A10" s="373" t="s">
        <v>784</v>
      </c>
      <c r="B10" s="405" t="s">
        <v>785</v>
      </c>
      <c r="D10" s="312"/>
      <c r="E10" s="590"/>
    </row>
    <row r="11" spans="1:8">
      <c r="A11" s="373" t="s">
        <v>520</v>
      </c>
      <c r="B11" s="405" t="s">
        <v>786</v>
      </c>
      <c r="C11" s="375" t="s">
        <v>397</v>
      </c>
      <c r="D11" s="312">
        <f>(3+1.62)*2.73</f>
        <v>12.6126</v>
      </c>
      <c r="E11" s="340"/>
      <c r="F11" s="335">
        <f t="shared" ref="F11:F19" si="0">D11*E11</f>
        <v>0</v>
      </c>
    </row>
    <row r="12" spans="1:8">
      <c r="A12" s="373" t="s">
        <v>523</v>
      </c>
      <c r="B12" s="405" t="s">
        <v>787</v>
      </c>
      <c r="C12" s="375" t="s">
        <v>397</v>
      </c>
      <c r="D12" s="312">
        <f>(0.7+4.6)*2.73</f>
        <v>14.468999999999999</v>
      </c>
      <c r="E12" s="340"/>
      <c r="F12" s="335">
        <f t="shared" si="0"/>
        <v>0</v>
      </c>
    </row>
    <row r="13" spans="1:8">
      <c r="A13" s="373" t="s">
        <v>525</v>
      </c>
      <c r="B13" s="405" t="s">
        <v>788</v>
      </c>
      <c r="C13" s="375" t="s">
        <v>397</v>
      </c>
      <c r="D13" s="312">
        <f>0.8*1.4*2+1.4</f>
        <v>3.6399999999999997</v>
      </c>
      <c r="E13" s="340"/>
      <c r="F13" s="335">
        <f t="shared" si="0"/>
        <v>0</v>
      </c>
    </row>
    <row r="14" spans="1:8">
      <c r="A14" s="373" t="s">
        <v>528</v>
      </c>
      <c r="B14" s="405" t="s">
        <v>789</v>
      </c>
      <c r="C14" s="375" t="s">
        <v>397</v>
      </c>
      <c r="D14" s="312">
        <f>1.05*2.5</f>
        <v>2.625</v>
      </c>
      <c r="E14" s="340"/>
      <c r="F14" s="335">
        <f t="shared" si="0"/>
        <v>0</v>
      </c>
    </row>
    <row r="15" spans="1:8">
      <c r="B15" s="405"/>
      <c r="D15" s="312"/>
      <c r="E15" s="590"/>
    </row>
    <row r="16" spans="1:8" ht="63.75">
      <c r="A16" s="373" t="s">
        <v>790</v>
      </c>
      <c r="B16" s="405" t="s">
        <v>791</v>
      </c>
      <c r="D16" s="312"/>
      <c r="E16" s="590"/>
    </row>
    <row r="17" spans="1:6">
      <c r="A17" s="373" t="s">
        <v>520</v>
      </c>
      <c r="B17" s="405" t="s">
        <v>792</v>
      </c>
      <c r="C17" s="375" t="s">
        <v>397</v>
      </c>
      <c r="D17" s="312">
        <v>5</v>
      </c>
      <c r="E17" s="340"/>
      <c r="F17" s="335">
        <f t="shared" si="0"/>
        <v>0</v>
      </c>
    </row>
    <row r="18" spans="1:6">
      <c r="B18" s="405"/>
      <c r="D18" s="312"/>
      <c r="E18" s="590"/>
    </row>
    <row r="19" spans="1:6" ht="102">
      <c r="A19" s="373" t="s">
        <v>790</v>
      </c>
      <c r="B19" s="405" t="s">
        <v>793</v>
      </c>
      <c r="C19" s="375" t="s">
        <v>397</v>
      </c>
      <c r="D19" s="312">
        <f>D12+2*D11+D14+2*D17</f>
        <v>52.319200000000002</v>
      </c>
      <c r="E19" s="340"/>
      <c r="F19" s="335">
        <f t="shared" si="0"/>
        <v>0</v>
      </c>
    </row>
    <row r="20" spans="1:6">
      <c r="B20" s="405"/>
      <c r="D20" s="312"/>
      <c r="E20" s="590"/>
    </row>
    <row r="21" spans="1:6" ht="51">
      <c r="A21" s="373" t="s">
        <v>794</v>
      </c>
      <c r="B21" s="405" t="s">
        <v>795</v>
      </c>
      <c r="C21" s="375" t="s">
        <v>397</v>
      </c>
      <c r="D21" s="312">
        <v>100</v>
      </c>
      <c r="E21" s="340"/>
      <c r="F21" s="335">
        <f>D21*E21</f>
        <v>0</v>
      </c>
    </row>
    <row r="22" spans="1:6">
      <c r="B22" s="405"/>
      <c r="D22" s="312"/>
      <c r="E22" s="590"/>
    </row>
    <row r="23" spans="1:6" ht="63.75">
      <c r="A23" s="373" t="s">
        <v>796</v>
      </c>
      <c r="B23" s="405" t="s">
        <v>797</v>
      </c>
      <c r="D23" s="312"/>
      <c r="E23" s="590"/>
    </row>
    <row r="24" spans="1:6" ht="25.5">
      <c r="B24" s="405" t="s">
        <v>798</v>
      </c>
      <c r="D24" s="312"/>
      <c r="E24" s="590"/>
    </row>
    <row r="25" spans="1:6">
      <c r="A25" s="373" t="s">
        <v>520</v>
      </c>
      <c r="B25" s="405" t="s">
        <v>799</v>
      </c>
      <c r="C25" s="375" t="s">
        <v>397</v>
      </c>
      <c r="D25" s="312">
        <f>20+13+1.8*(43+12)+41*1.2+5*1.2</f>
        <v>187.2</v>
      </c>
      <c r="E25" s="340"/>
      <c r="F25" s="335">
        <f>D25*E25</f>
        <v>0</v>
      </c>
    </row>
    <row r="26" spans="1:6">
      <c r="B26" s="405" t="s">
        <v>800</v>
      </c>
      <c r="D26" s="312"/>
      <c r="E26" s="590"/>
    </row>
    <row r="27" spans="1:6" ht="63.75">
      <c r="B27" s="405" t="s">
        <v>801</v>
      </c>
      <c r="D27" s="312"/>
      <c r="E27" s="590"/>
    </row>
    <row r="28" spans="1:6">
      <c r="A28" s="373" t="s">
        <v>523</v>
      </c>
      <c r="B28" s="405" t="s">
        <v>802</v>
      </c>
      <c r="C28" s="375" t="s">
        <v>397</v>
      </c>
      <c r="D28" s="312">
        <f>'4 armiranobetonska d'!D15</f>
        <v>92</v>
      </c>
      <c r="E28" s="340"/>
      <c r="F28" s="335">
        <f>D28*E28</f>
        <v>0</v>
      </c>
    </row>
    <row r="29" spans="1:6">
      <c r="B29" s="405" t="s">
        <v>800</v>
      </c>
      <c r="D29" s="312"/>
      <c r="E29" s="590"/>
    </row>
    <row r="30" spans="1:6" ht="38.25">
      <c r="B30" s="405" t="s">
        <v>803</v>
      </c>
      <c r="D30" s="312"/>
      <c r="E30" s="590"/>
    </row>
    <row r="31" spans="1:6" ht="25.5">
      <c r="A31" s="373" t="s">
        <v>525</v>
      </c>
      <c r="B31" s="405" t="s">
        <v>804</v>
      </c>
      <c r="C31" s="375" t="s">
        <v>397</v>
      </c>
      <c r="D31" s="312">
        <v>50</v>
      </c>
      <c r="E31" s="340"/>
      <c r="F31" s="335">
        <f>D31*E31</f>
        <v>0</v>
      </c>
    </row>
    <row r="32" spans="1:6">
      <c r="B32" s="405"/>
      <c r="D32" s="312"/>
      <c r="E32" s="590"/>
    </row>
    <row r="33" spans="1:6">
      <c r="A33" s="373" t="s">
        <v>805</v>
      </c>
      <c r="B33" s="405" t="s">
        <v>806</v>
      </c>
      <c r="D33" s="312"/>
      <c r="E33" s="590"/>
    </row>
    <row r="34" spans="1:6">
      <c r="B34" s="405" t="s">
        <v>807</v>
      </c>
      <c r="D34" s="312"/>
      <c r="E34" s="590"/>
    </row>
    <row r="35" spans="1:6">
      <c r="A35" s="373" t="s">
        <v>520</v>
      </c>
      <c r="B35" s="405" t="s">
        <v>808</v>
      </c>
      <c r="C35" s="375" t="s">
        <v>397</v>
      </c>
      <c r="D35" s="312">
        <f>D28</f>
        <v>92</v>
      </c>
      <c r="E35" s="340"/>
      <c r="F35" s="335">
        <f>D35*E35</f>
        <v>0</v>
      </c>
    </row>
    <row r="36" spans="1:6" ht="51">
      <c r="B36" s="405" t="s">
        <v>809</v>
      </c>
      <c r="D36" s="312"/>
      <c r="E36" s="590"/>
    </row>
    <row r="37" spans="1:6">
      <c r="A37" s="373" t="s">
        <v>523</v>
      </c>
      <c r="B37" s="405" t="s">
        <v>810</v>
      </c>
      <c r="C37" s="375" t="s">
        <v>397</v>
      </c>
      <c r="D37" s="312">
        <f>43+12</f>
        <v>55</v>
      </c>
      <c r="E37" s="340"/>
      <c r="F37" s="335">
        <f>D37*E37</f>
        <v>0</v>
      </c>
    </row>
    <row r="38" spans="1:6" ht="25.5">
      <c r="B38" s="405" t="s">
        <v>811</v>
      </c>
      <c r="D38" s="312"/>
      <c r="E38" s="590"/>
    </row>
    <row r="39" spans="1:6" ht="25.5">
      <c r="A39" s="373" t="s">
        <v>525</v>
      </c>
      <c r="B39" s="405" t="s">
        <v>812</v>
      </c>
      <c r="C39" s="375" t="s">
        <v>397</v>
      </c>
      <c r="D39" s="312">
        <f>D37*0.6</f>
        <v>33</v>
      </c>
      <c r="E39" s="340"/>
      <c r="F39" s="335">
        <f>D39*E39</f>
        <v>0</v>
      </c>
    </row>
    <row r="40" spans="1:6">
      <c r="B40" s="405"/>
      <c r="D40" s="312"/>
      <c r="E40" s="590"/>
    </row>
    <row r="41" spans="1:6" ht="38.25">
      <c r="A41" s="373" t="s">
        <v>813</v>
      </c>
      <c r="B41" s="405" t="s">
        <v>814</v>
      </c>
      <c r="D41" s="312"/>
      <c r="E41" s="590"/>
    </row>
    <row r="42" spans="1:6" ht="25.5">
      <c r="B42" s="405" t="s">
        <v>815</v>
      </c>
      <c r="D42" s="312"/>
      <c r="E42" s="590"/>
    </row>
    <row r="43" spans="1:6">
      <c r="B43" s="405" t="s">
        <v>816</v>
      </c>
      <c r="D43" s="312"/>
      <c r="E43" s="590"/>
    </row>
    <row r="44" spans="1:6">
      <c r="B44" s="405" t="s">
        <v>817</v>
      </c>
      <c r="D44" s="312"/>
      <c r="E44" s="590"/>
    </row>
    <row r="45" spans="1:6">
      <c r="A45" s="373" t="s">
        <v>520</v>
      </c>
      <c r="B45" s="405" t="s">
        <v>818</v>
      </c>
      <c r="C45" s="375" t="s">
        <v>397</v>
      </c>
      <c r="D45" s="312">
        <v>60</v>
      </c>
      <c r="E45" s="340"/>
      <c r="F45" s="335">
        <f>D45*E45</f>
        <v>0</v>
      </c>
    </row>
    <row r="46" spans="1:6">
      <c r="B46" s="405" t="s">
        <v>819</v>
      </c>
      <c r="D46" s="312"/>
      <c r="E46" s="590"/>
    </row>
    <row r="47" spans="1:6">
      <c r="B47" s="405" t="s">
        <v>820</v>
      </c>
      <c r="D47" s="312"/>
      <c r="E47" s="590"/>
    </row>
    <row r="48" spans="1:6">
      <c r="A48" s="373" t="s">
        <v>523</v>
      </c>
      <c r="B48" s="405" t="s">
        <v>821</v>
      </c>
      <c r="C48" s="375" t="s">
        <v>397</v>
      </c>
      <c r="D48" s="312">
        <v>60</v>
      </c>
      <c r="E48" s="340"/>
      <c r="F48" s="335">
        <f>D48*E48</f>
        <v>0</v>
      </c>
    </row>
    <row r="49" spans="1:6">
      <c r="B49" s="405" t="s">
        <v>822</v>
      </c>
      <c r="D49" s="312"/>
      <c r="E49" s="590"/>
    </row>
    <row r="50" spans="1:6">
      <c r="B50" s="405" t="s">
        <v>823</v>
      </c>
      <c r="D50" s="312"/>
      <c r="E50" s="590"/>
    </row>
    <row r="51" spans="1:6">
      <c r="B51" s="405" t="s">
        <v>824</v>
      </c>
      <c r="D51" s="312"/>
      <c r="E51" s="590"/>
    </row>
    <row r="52" spans="1:6">
      <c r="A52" s="373" t="s">
        <v>525</v>
      </c>
      <c r="B52" s="405" t="s">
        <v>825</v>
      </c>
      <c r="D52" s="312"/>
      <c r="E52" s="590"/>
    </row>
    <row r="53" spans="1:6" ht="63.75">
      <c r="B53" s="406" t="s">
        <v>826</v>
      </c>
      <c r="D53" s="312"/>
      <c r="E53" s="590"/>
    </row>
    <row r="54" spans="1:6">
      <c r="B54" s="405" t="s">
        <v>827</v>
      </c>
      <c r="C54" s="375" t="s">
        <v>397</v>
      </c>
      <c r="D54" s="312">
        <f>90+65+122.85</f>
        <v>277.85000000000002</v>
      </c>
      <c r="E54" s="340"/>
      <c r="F54" s="335">
        <f>D54*E54</f>
        <v>0</v>
      </c>
    </row>
    <row r="55" spans="1:6">
      <c r="B55" s="406"/>
      <c r="D55" s="312"/>
      <c r="E55" s="590"/>
    </row>
    <row r="56" spans="1:6" ht="25.5">
      <c r="A56" s="373" t="s">
        <v>828</v>
      </c>
      <c r="B56" s="405" t="s">
        <v>829</v>
      </c>
      <c r="D56" s="312"/>
      <c r="E56" s="590"/>
    </row>
    <row r="57" spans="1:6">
      <c r="B57" s="405" t="s">
        <v>830</v>
      </c>
      <c r="C57" s="375" t="s">
        <v>397</v>
      </c>
      <c r="D57" s="312">
        <f>19*10</f>
        <v>190</v>
      </c>
      <c r="E57" s="340"/>
      <c r="F57" s="335">
        <f>D57*E57</f>
        <v>0</v>
      </c>
    </row>
    <row r="58" spans="1:6">
      <c r="B58" s="406"/>
      <c r="D58" s="312"/>
      <c r="E58" s="590"/>
    </row>
    <row r="59" spans="1:6">
      <c r="A59" s="373" t="s">
        <v>831</v>
      </c>
      <c r="B59" s="405" t="s">
        <v>832</v>
      </c>
      <c r="D59" s="312"/>
      <c r="E59" s="590"/>
    </row>
    <row r="60" spans="1:6">
      <c r="B60" s="405" t="s">
        <v>833</v>
      </c>
      <c r="D60" s="312"/>
      <c r="E60" s="590"/>
    </row>
    <row r="61" spans="1:6">
      <c r="B61" s="405" t="s">
        <v>834</v>
      </c>
      <c r="C61" s="375" t="s">
        <v>397</v>
      </c>
      <c r="D61" s="312">
        <f>1.6*12.83+1.8*(12.83+9)</f>
        <v>59.822000000000003</v>
      </c>
      <c r="E61" s="340"/>
      <c r="F61" s="335">
        <f>D61*E61</f>
        <v>0</v>
      </c>
    </row>
    <row r="62" spans="1:6">
      <c r="B62" s="406"/>
      <c r="D62" s="312"/>
      <c r="E62" s="590"/>
    </row>
    <row r="63" spans="1:6" ht="38.25">
      <c r="A63" s="373" t="s">
        <v>835</v>
      </c>
      <c r="B63" s="405" t="s">
        <v>836</v>
      </c>
      <c r="D63" s="312"/>
      <c r="E63" s="590"/>
    </row>
    <row r="64" spans="1:6">
      <c r="A64" s="373" t="s">
        <v>520</v>
      </c>
      <c r="B64" s="405" t="s">
        <v>837</v>
      </c>
      <c r="C64" s="375" t="s">
        <v>499</v>
      </c>
      <c r="D64" s="312">
        <v>20</v>
      </c>
      <c r="E64" s="340"/>
      <c r="F64" s="335">
        <f>D64*E64</f>
        <v>0</v>
      </c>
    </row>
    <row r="65" spans="1:6">
      <c r="B65" s="405" t="s">
        <v>717</v>
      </c>
      <c r="D65" s="312"/>
      <c r="E65" s="590"/>
    </row>
    <row r="66" spans="1:6">
      <c r="A66" s="373" t="s">
        <v>523</v>
      </c>
      <c r="B66" s="405" t="s">
        <v>838</v>
      </c>
      <c r="D66" s="312"/>
      <c r="E66" s="590"/>
      <c r="F66" s="335" t="s">
        <v>839</v>
      </c>
    </row>
    <row r="67" spans="1:6">
      <c r="B67" s="405" t="s">
        <v>717</v>
      </c>
      <c r="C67" s="375" t="s">
        <v>12</v>
      </c>
      <c r="D67" s="312">
        <v>10</v>
      </c>
      <c r="E67" s="340"/>
      <c r="F67" s="335">
        <f>D67*E67</f>
        <v>0</v>
      </c>
    </row>
    <row r="68" spans="1:6">
      <c r="B68" s="405"/>
      <c r="D68" s="312"/>
      <c r="E68" s="590"/>
      <c r="F68" s="335" t="s">
        <v>839</v>
      </c>
    </row>
    <row r="69" spans="1:6">
      <c r="A69" s="373" t="s">
        <v>840</v>
      </c>
      <c r="B69" s="405" t="s">
        <v>841</v>
      </c>
      <c r="D69" s="312"/>
      <c r="E69" s="590"/>
      <c r="F69" s="335" t="s">
        <v>839</v>
      </c>
    </row>
    <row r="70" spans="1:6">
      <c r="B70" s="405" t="s">
        <v>842</v>
      </c>
      <c r="D70" s="312"/>
      <c r="E70" s="590"/>
    </row>
    <row r="71" spans="1:6" ht="25.5">
      <c r="B71" s="405" t="s">
        <v>843</v>
      </c>
      <c r="D71" s="312"/>
      <c r="E71" s="590"/>
    </row>
    <row r="72" spans="1:6">
      <c r="A72" s="373" t="s">
        <v>520</v>
      </c>
      <c r="B72" s="405" t="s">
        <v>844</v>
      </c>
      <c r="C72" s="375" t="s">
        <v>262</v>
      </c>
      <c r="D72" s="312">
        <v>50</v>
      </c>
      <c r="E72" s="340"/>
      <c r="F72" s="335">
        <f>D72*E72</f>
        <v>0</v>
      </c>
    </row>
    <row r="73" spans="1:6">
      <c r="A73" s="373" t="s">
        <v>523</v>
      </c>
      <c r="B73" s="405" t="s">
        <v>845</v>
      </c>
      <c r="C73" s="375" t="s">
        <v>262</v>
      </c>
      <c r="D73" s="312">
        <v>20</v>
      </c>
      <c r="E73" s="340"/>
      <c r="F73" s="335">
        <f>D73*E73</f>
        <v>0</v>
      </c>
    </row>
    <row r="74" spans="1:6">
      <c r="A74" s="373" t="s">
        <v>525</v>
      </c>
      <c r="B74" s="405" t="s">
        <v>846</v>
      </c>
      <c r="C74" s="375" t="s">
        <v>262</v>
      </c>
      <c r="D74" s="312">
        <v>10</v>
      </c>
      <c r="E74" s="340"/>
      <c r="F74" s="335">
        <f>D74*E74</f>
        <v>0</v>
      </c>
    </row>
    <row r="75" spans="1:6">
      <c r="B75" s="405"/>
      <c r="D75" s="312"/>
      <c r="E75" s="590"/>
      <c r="F75" s="335" t="s">
        <v>839</v>
      </c>
    </row>
    <row r="76" spans="1:6" ht="25.5">
      <c r="A76" s="373" t="s">
        <v>847</v>
      </c>
      <c r="B76" s="405" t="s">
        <v>848</v>
      </c>
      <c r="C76" s="375" t="s">
        <v>25</v>
      </c>
      <c r="D76" s="312">
        <v>1</v>
      </c>
      <c r="E76" s="340"/>
      <c r="F76" s="335">
        <f>D76*E76</f>
        <v>0</v>
      </c>
    </row>
    <row r="77" spans="1:6">
      <c r="B77" s="405" t="s">
        <v>849</v>
      </c>
      <c r="D77" s="312"/>
      <c r="E77" s="590"/>
    </row>
    <row r="78" spans="1:6">
      <c r="A78" s="336"/>
      <c r="B78" s="337"/>
      <c r="C78" s="338"/>
      <c r="D78" s="407"/>
      <c r="E78" s="590"/>
    </row>
    <row r="79" spans="1:6" ht="25.5">
      <c r="A79" s="336" t="s">
        <v>850</v>
      </c>
      <c r="B79" s="337" t="s">
        <v>851</v>
      </c>
      <c r="C79" s="338"/>
      <c r="D79" s="407"/>
      <c r="E79" s="590"/>
    </row>
    <row r="80" spans="1:6" ht="38.25">
      <c r="A80" s="336"/>
      <c r="B80" s="337" t="s">
        <v>852</v>
      </c>
      <c r="C80" s="338"/>
      <c r="D80" s="407"/>
      <c r="E80" s="590"/>
    </row>
    <row r="81" spans="1:6">
      <c r="A81" s="336" t="s">
        <v>853</v>
      </c>
      <c r="B81" s="337" t="s">
        <v>854</v>
      </c>
      <c r="C81" s="338"/>
      <c r="D81" s="407"/>
      <c r="E81" s="590"/>
    </row>
    <row r="82" spans="1:6">
      <c r="A82" s="336"/>
      <c r="B82" s="337" t="s">
        <v>855</v>
      </c>
      <c r="C82" s="338" t="s">
        <v>397</v>
      </c>
      <c r="D82" s="407">
        <v>53.2</v>
      </c>
      <c r="E82" s="340"/>
      <c r="F82" s="335">
        <f>D82*E82</f>
        <v>0</v>
      </c>
    </row>
    <row r="83" spans="1:6">
      <c r="A83" s="336"/>
      <c r="B83" s="337" t="s">
        <v>856</v>
      </c>
      <c r="C83" s="338" t="s">
        <v>623</v>
      </c>
      <c r="D83" s="407">
        <v>7</v>
      </c>
      <c r="E83" s="340"/>
      <c r="F83" s="335">
        <f>D83*E83</f>
        <v>0</v>
      </c>
    </row>
    <row r="84" spans="1:6">
      <c r="A84" s="336"/>
      <c r="B84" s="337" t="s">
        <v>857</v>
      </c>
      <c r="C84" s="338" t="s">
        <v>43</v>
      </c>
      <c r="D84" s="407">
        <v>830</v>
      </c>
      <c r="E84" s="340"/>
      <c r="F84" s="335">
        <f>D84*E84</f>
        <v>0</v>
      </c>
    </row>
    <row r="85" spans="1:6">
      <c r="A85" s="336"/>
      <c r="B85" s="337" t="s">
        <v>858</v>
      </c>
      <c r="C85" s="338" t="s">
        <v>12</v>
      </c>
      <c r="D85" s="407">
        <v>2</v>
      </c>
      <c r="E85" s="340"/>
      <c r="F85" s="335">
        <f>D85*E85</f>
        <v>0</v>
      </c>
    </row>
    <row r="86" spans="1:6">
      <c r="A86" s="336"/>
      <c r="B86" s="337" t="s">
        <v>859</v>
      </c>
      <c r="C86" s="338" t="s">
        <v>397</v>
      </c>
      <c r="D86" s="407">
        <v>26</v>
      </c>
      <c r="E86" s="340"/>
      <c r="F86" s="335">
        <f>D86*E86</f>
        <v>0</v>
      </c>
    </row>
    <row r="87" spans="1:6">
      <c r="A87" s="336"/>
      <c r="B87" s="337"/>
      <c r="C87" s="338"/>
      <c r="D87" s="407"/>
      <c r="E87" s="590"/>
    </row>
    <row r="88" spans="1:6">
      <c r="A88" s="336" t="s">
        <v>860</v>
      </c>
      <c r="B88" s="337" t="s">
        <v>861</v>
      </c>
      <c r="C88" s="338"/>
      <c r="D88" s="407"/>
      <c r="E88" s="590"/>
    </row>
    <row r="89" spans="1:6">
      <c r="A89" s="336"/>
      <c r="B89" s="337" t="s">
        <v>855</v>
      </c>
      <c r="C89" s="338" t="s">
        <v>397</v>
      </c>
      <c r="D89" s="407">
        <v>63</v>
      </c>
      <c r="E89" s="340"/>
      <c r="F89" s="335">
        <f>D89*E89</f>
        <v>0</v>
      </c>
    </row>
    <row r="90" spans="1:6">
      <c r="A90" s="336"/>
      <c r="B90" s="337" t="s">
        <v>856</v>
      </c>
      <c r="C90" s="338" t="s">
        <v>623</v>
      </c>
      <c r="D90" s="407">
        <v>9.6</v>
      </c>
      <c r="E90" s="340"/>
      <c r="F90" s="335">
        <f>D90*E90</f>
        <v>0</v>
      </c>
    </row>
    <row r="91" spans="1:6">
      <c r="A91" s="336"/>
      <c r="B91" s="337" t="s">
        <v>857</v>
      </c>
      <c r="C91" s="338" t="s">
        <v>43</v>
      </c>
      <c r="D91" s="407">
        <v>680</v>
      </c>
      <c r="E91" s="340"/>
      <c r="F91" s="335">
        <f>D91*E91</f>
        <v>0</v>
      </c>
    </row>
    <row r="92" spans="1:6">
      <c r="A92" s="336"/>
      <c r="B92" s="337" t="s">
        <v>862</v>
      </c>
      <c r="C92" s="338" t="s">
        <v>12</v>
      </c>
      <c r="D92" s="407">
        <v>2</v>
      </c>
      <c r="E92" s="340"/>
      <c r="F92" s="335">
        <f>D92*E92</f>
        <v>0</v>
      </c>
    </row>
    <row r="93" spans="1:6">
      <c r="A93" s="336"/>
      <c r="B93" s="337" t="s">
        <v>859</v>
      </c>
      <c r="C93" s="338" t="s">
        <v>397</v>
      </c>
      <c r="D93" s="407">
        <v>32.299999999999997</v>
      </c>
      <c r="E93" s="340"/>
      <c r="F93" s="335">
        <f>D93*E93</f>
        <v>0</v>
      </c>
    </row>
    <row r="94" spans="1:6">
      <c r="A94" s="336"/>
      <c r="B94" s="337"/>
      <c r="C94" s="338"/>
      <c r="D94" s="407"/>
      <c r="E94" s="590"/>
    </row>
    <row r="95" spans="1:6" ht="25.5">
      <c r="A95" s="336" t="s">
        <v>863</v>
      </c>
      <c r="B95" s="337" t="s">
        <v>864</v>
      </c>
      <c r="C95" s="338" t="s">
        <v>197</v>
      </c>
      <c r="D95" s="407">
        <v>2</v>
      </c>
      <c r="E95" s="340"/>
      <c r="F95" s="335">
        <f>D95*E95</f>
        <v>0</v>
      </c>
    </row>
    <row r="96" spans="1:6">
      <c r="A96" s="336"/>
      <c r="B96" s="337"/>
      <c r="C96" s="338"/>
      <c r="D96" s="407"/>
      <c r="E96" s="590"/>
    </row>
    <row r="97" spans="1:6" ht="25.5">
      <c r="A97" s="336" t="s">
        <v>865</v>
      </c>
      <c r="B97" s="337" t="s">
        <v>866</v>
      </c>
      <c r="C97" s="338" t="s">
        <v>197</v>
      </c>
      <c r="D97" s="407">
        <v>1</v>
      </c>
      <c r="E97" s="340"/>
      <c r="F97" s="335">
        <f>D97*E97</f>
        <v>0</v>
      </c>
    </row>
    <row r="98" spans="1:6">
      <c r="A98" s="336"/>
      <c r="B98" s="384" t="s">
        <v>52</v>
      </c>
      <c r="C98" s="338"/>
      <c r="D98" s="407"/>
      <c r="E98" s="590"/>
    </row>
    <row r="99" spans="1:6" ht="38.25">
      <c r="A99" s="336"/>
      <c r="B99" s="384" t="s">
        <v>867</v>
      </c>
      <c r="C99" s="338"/>
      <c r="D99" s="407"/>
      <c r="E99" s="590"/>
    </row>
    <row r="100" spans="1:6">
      <c r="A100" s="336"/>
      <c r="B100" s="337"/>
      <c r="C100" s="338"/>
      <c r="D100" s="407"/>
      <c r="E100" s="590"/>
    </row>
    <row r="101" spans="1:6">
      <c r="A101" s="336" t="s">
        <v>868</v>
      </c>
      <c r="B101" s="337" t="s">
        <v>869</v>
      </c>
      <c r="C101" s="338"/>
      <c r="D101" s="407"/>
      <c r="E101" s="590"/>
    </row>
    <row r="102" spans="1:6">
      <c r="A102" s="336"/>
      <c r="B102" s="337" t="s">
        <v>870</v>
      </c>
      <c r="C102" s="338" t="s">
        <v>499</v>
      </c>
      <c r="D102" s="407">
        <v>1020</v>
      </c>
      <c r="E102" s="340"/>
      <c r="F102" s="335">
        <f>D102*E102</f>
        <v>0</v>
      </c>
    </row>
    <row r="103" spans="1:6">
      <c r="A103" s="336"/>
      <c r="B103" s="337" t="s">
        <v>871</v>
      </c>
      <c r="C103" s="338" t="s">
        <v>499</v>
      </c>
      <c r="D103" s="407">
        <v>40</v>
      </c>
      <c r="E103" s="340"/>
      <c r="F103" s="335">
        <f>D103*E103</f>
        <v>0</v>
      </c>
    </row>
    <row r="104" spans="1:6">
      <c r="A104" s="336"/>
      <c r="B104" s="337" t="s">
        <v>872</v>
      </c>
      <c r="C104" s="338" t="s">
        <v>499</v>
      </c>
      <c r="D104" s="407">
        <v>28</v>
      </c>
      <c r="E104" s="340"/>
      <c r="F104" s="335">
        <f>D104*E104</f>
        <v>0</v>
      </c>
    </row>
    <row r="105" spans="1:6">
      <c r="A105" s="336"/>
      <c r="B105" s="337"/>
      <c r="C105" s="338"/>
      <c r="D105" s="407"/>
      <c r="E105" s="590"/>
    </row>
    <row r="106" spans="1:6" ht="25.5">
      <c r="A106" s="336" t="s">
        <v>873</v>
      </c>
      <c r="B106" s="337" t="s">
        <v>874</v>
      </c>
      <c r="C106" s="338"/>
      <c r="D106" s="407"/>
      <c r="E106" s="590"/>
    </row>
    <row r="107" spans="1:6">
      <c r="A107" s="336"/>
      <c r="B107" s="337" t="s">
        <v>875</v>
      </c>
      <c r="C107" s="338" t="s">
        <v>397</v>
      </c>
      <c r="D107" s="408">
        <v>1.4</v>
      </c>
      <c r="E107" s="340"/>
      <c r="F107" s="335">
        <f>D107*E107</f>
        <v>0</v>
      </c>
    </row>
    <row r="108" spans="1:6">
      <c r="A108" s="336"/>
      <c r="B108" s="337" t="s">
        <v>876</v>
      </c>
      <c r="C108" s="338" t="s">
        <v>397</v>
      </c>
      <c r="D108" s="408">
        <v>0.2</v>
      </c>
      <c r="E108" s="340"/>
      <c r="F108" s="335">
        <f>D108*E108</f>
        <v>0</v>
      </c>
    </row>
    <row r="109" spans="1:6">
      <c r="A109" s="336"/>
      <c r="B109" s="337" t="s">
        <v>877</v>
      </c>
      <c r="C109" s="338" t="s">
        <v>397</v>
      </c>
      <c r="D109" s="408">
        <v>0.1</v>
      </c>
      <c r="E109" s="340"/>
      <c r="F109" s="335">
        <f>D109*E109</f>
        <v>0</v>
      </c>
    </row>
    <row r="110" spans="1:6" ht="13.5" thickBot="1">
      <c r="A110" s="336"/>
      <c r="B110" s="337"/>
      <c r="C110" s="338"/>
      <c r="D110" s="407"/>
      <c r="E110" s="590"/>
    </row>
    <row r="111" spans="1:6" ht="13.5" thickBot="1">
      <c r="A111" s="346"/>
      <c r="B111" s="347" t="s">
        <v>878</v>
      </c>
      <c r="C111" s="348"/>
      <c r="D111" s="349"/>
      <c r="E111" s="350"/>
      <c r="F111" s="351">
        <f>SUM(F9:F110)</f>
        <v>0</v>
      </c>
    </row>
    <row r="112" spans="1:6">
      <c r="A112" s="357"/>
      <c r="B112" s="365"/>
      <c r="C112" s="309"/>
      <c r="D112" s="312"/>
      <c r="E112" s="313"/>
      <c r="F112" s="312"/>
    </row>
    <row r="113" spans="1:6">
      <c r="A113" s="357"/>
      <c r="B113" s="361"/>
      <c r="C113" s="309"/>
      <c r="D113" s="312"/>
      <c r="E113" s="313"/>
      <c r="F113" s="312"/>
    </row>
    <row r="114" spans="1:6">
      <c r="A114" s="357"/>
      <c r="B114" s="361"/>
      <c r="C114" s="309"/>
      <c r="D114" s="312"/>
      <c r="E114" s="313"/>
      <c r="F114" s="312"/>
    </row>
    <row r="115" spans="1:6" ht="12.75" customHeight="1">
      <c r="A115" s="840"/>
      <c r="B115" s="840"/>
      <c r="C115" s="840"/>
      <c r="D115" s="840"/>
      <c r="E115" s="840"/>
      <c r="F115" s="312"/>
    </row>
    <row r="116" spans="1:6">
      <c r="A116" s="357"/>
      <c r="B116" s="361"/>
      <c r="C116" s="360"/>
      <c r="D116" s="312"/>
      <c r="E116" s="313"/>
      <c r="F116" s="312"/>
    </row>
    <row r="117" spans="1:6">
      <c r="A117" s="362"/>
      <c r="B117" s="363"/>
      <c r="C117" s="360"/>
      <c r="D117" s="312"/>
      <c r="E117" s="313"/>
      <c r="F117" s="312"/>
    </row>
    <row r="118" spans="1:6">
      <c r="A118" s="357"/>
      <c r="B118" s="361"/>
      <c r="C118" s="360"/>
      <c r="D118" s="312"/>
      <c r="E118" s="313"/>
      <c r="F118" s="312"/>
    </row>
    <row r="119" spans="1:6">
      <c r="A119" s="357"/>
      <c r="B119" s="357"/>
      <c r="C119" s="360"/>
      <c r="D119" s="312"/>
      <c r="E119" s="313"/>
      <c r="F119" s="312"/>
    </row>
    <row r="120" spans="1:6">
      <c r="A120" s="357"/>
      <c r="B120" s="365"/>
      <c r="C120" s="360"/>
      <c r="D120" s="312"/>
      <c r="E120" s="313"/>
      <c r="F120" s="312"/>
    </row>
    <row r="121" spans="1:6">
      <c r="A121" s="357"/>
      <c r="B121" s="365"/>
      <c r="C121" s="360"/>
      <c r="D121" s="312"/>
      <c r="E121" s="313"/>
      <c r="F121" s="312"/>
    </row>
    <row r="122" spans="1:6">
      <c r="A122" s="357"/>
      <c r="B122" s="365"/>
      <c r="C122" s="360"/>
      <c r="D122" s="312"/>
      <c r="E122" s="313"/>
      <c r="F122" s="312"/>
    </row>
    <row r="123" spans="1:6">
      <c r="A123" s="357"/>
      <c r="B123" s="364"/>
      <c r="C123" s="360"/>
      <c r="D123" s="312"/>
      <c r="E123" s="313"/>
      <c r="F123" s="312"/>
    </row>
    <row r="124" spans="1:6">
      <c r="A124" s="357"/>
      <c r="B124" s="366"/>
      <c r="C124" s="360"/>
      <c r="D124" s="312"/>
      <c r="E124" s="313"/>
      <c r="F124" s="312"/>
    </row>
    <row r="125" spans="1:6">
      <c r="A125" s="357"/>
      <c r="B125" s="366"/>
      <c r="C125" s="360"/>
      <c r="D125" s="312"/>
      <c r="E125" s="313"/>
      <c r="F125" s="312"/>
    </row>
    <row r="126" spans="1:6">
      <c r="A126" s="357"/>
      <c r="B126" s="366"/>
      <c r="C126" s="360"/>
      <c r="D126" s="312"/>
      <c r="E126" s="313"/>
      <c r="F126" s="312"/>
    </row>
    <row r="127" spans="1:6">
      <c r="A127" s="357"/>
      <c r="B127" s="366"/>
      <c r="C127" s="360"/>
      <c r="D127" s="312"/>
      <c r="E127" s="313"/>
      <c r="F127" s="312"/>
    </row>
    <row r="128" spans="1:6">
      <c r="A128" s="357"/>
      <c r="B128" s="361"/>
      <c r="C128" s="360"/>
      <c r="D128" s="312"/>
      <c r="E128" s="313"/>
      <c r="F128" s="312"/>
    </row>
    <row r="129" spans="1:6">
      <c r="A129" s="357"/>
      <c r="B129" s="361"/>
      <c r="C129" s="360"/>
      <c r="D129" s="312"/>
      <c r="E129" s="313"/>
      <c r="F129" s="312"/>
    </row>
    <row r="130" spans="1:6">
      <c r="A130" s="357"/>
      <c r="B130" s="357"/>
      <c r="C130" s="360"/>
      <c r="D130" s="312"/>
      <c r="E130" s="313"/>
      <c r="F130" s="312"/>
    </row>
    <row r="131" spans="1:6">
      <c r="A131" s="357"/>
      <c r="B131" s="366"/>
      <c r="C131" s="360"/>
      <c r="D131" s="312"/>
      <c r="E131" s="313"/>
      <c r="F131" s="312"/>
    </row>
    <row r="132" spans="1:6">
      <c r="A132" s="357"/>
      <c r="B132" s="361"/>
      <c r="C132" s="360"/>
      <c r="D132" s="312"/>
      <c r="E132" s="313"/>
      <c r="F132" s="312"/>
    </row>
    <row r="133" spans="1:6">
      <c r="A133" s="357"/>
      <c r="B133" s="365"/>
      <c r="C133" s="360"/>
      <c r="D133" s="312"/>
      <c r="E133" s="313"/>
      <c r="F133" s="312"/>
    </row>
    <row r="134" spans="1:6">
      <c r="A134" s="361"/>
      <c r="B134" s="310"/>
      <c r="C134" s="311"/>
      <c r="D134" s="312"/>
      <c r="E134" s="313"/>
      <c r="F134" s="312"/>
    </row>
    <row r="135" spans="1:6">
      <c r="A135" s="361"/>
      <c r="B135" s="310"/>
      <c r="C135" s="311"/>
      <c r="D135" s="312"/>
      <c r="E135" s="313"/>
      <c r="F135" s="312"/>
    </row>
    <row r="136" spans="1:6">
      <c r="A136" s="361"/>
      <c r="B136" s="310"/>
      <c r="C136" s="311"/>
      <c r="D136" s="312"/>
      <c r="E136" s="313"/>
      <c r="F136" s="312"/>
    </row>
    <row r="137" spans="1:6">
      <c r="A137" s="361"/>
      <c r="B137" s="310"/>
      <c r="C137" s="311"/>
      <c r="D137" s="312"/>
      <c r="E137" s="313"/>
      <c r="F137" s="312"/>
    </row>
    <row r="138" spans="1:6">
      <c r="A138" s="361"/>
      <c r="B138" s="310"/>
      <c r="C138" s="311"/>
      <c r="D138" s="312"/>
      <c r="E138" s="313"/>
      <c r="F138" s="312"/>
    </row>
    <row r="139" spans="1:6">
      <c r="A139" s="357"/>
      <c r="B139" s="361"/>
      <c r="C139" s="360"/>
      <c r="D139" s="312"/>
      <c r="E139" s="313"/>
      <c r="F139" s="312"/>
    </row>
    <row r="140" spans="1:6">
      <c r="A140" s="357"/>
      <c r="B140" s="357"/>
      <c r="C140" s="360"/>
      <c r="D140" s="312"/>
      <c r="E140" s="313"/>
      <c r="F140" s="312"/>
    </row>
    <row r="141" spans="1:6">
      <c r="A141" s="357"/>
      <c r="B141" s="365"/>
      <c r="C141" s="360"/>
      <c r="D141" s="312"/>
      <c r="E141" s="313"/>
      <c r="F141" s="312"/>
    </row>
    <row r="142" spans="1:6">
      <c r="A142" s="357"/>
      <c r="B142" s="361"/>
      <c r="C142" s="360"/>
      <c r="D142" s="312"/>
      <c r="E142" s="313"/>
      <c r="F142" s="312"/>
    </row>
    <row r="143" spans="1:6">
      <c r="A143" s="357"/>
      <c r="B143" s="361"/>
      <c r="C143" s="360"/>
      <c r="D143" s="312"/>
      <c r="E143" s="313"/>
      <c r="F143" s="312"/>
    </row>
    <row r="144" spans="1:6">
      <c r="A144" s="357"/>
      <c r="B144" s="357"/>
      <c r="C144" s="360"/>
      <c r="D144" s="312"/>
      <c r="E144" s="313"/>
      <c r="F144" s="312"/>
    </row>
    <row r="145" spans="1:6">
      <c r="A145" s="357"/>
      <c r="B145" s="361"/>
      <c r="C145" s="360"/>
      <c r="D145" s="312"/>
      <c r="E145" s="313"/>
      <c r="F145" s="312"/>
    </row>
    <row r="146" spans="1:6" ht="12.75" customHeight="1">
      <c r="A146" s="840"/>
      <c r="B146" s="840"/>
      <c r="C146" s="840"/>
      <c r="D146" s="840"/>
      <c r="E146" s="840"/>
      <c r="F146" s="312"/>
    </row>
    <row r="147" spans="1:6">
      <c r="A147" s="357"/>
      <c r="B147" s="361"/>
      <c r="C147" s="360"/>
      <c r="D147" s="312"/>
      <c r="E147" s="313"/>
      <c r="F147" s="312"/>
    </row>
    <row r="148" spans="1:6">
      <c r="A148" s="362"/>
      <c r="B148" s="363"/>
      <c r="C148" s="360"/>
      <c r="D148" s="312"/>
      <c r="E148" s="313"/>
      <c r="F148" s="312"/>
    </row>
    <row r="149" spans="1:6">
      <c r="A149" s="357"/>
      <c r="B149" s="361"/>
      <c r="C149" s="360"/>
      <c r="D149" s="312"/>
      <c r="E149" s="313"/>
      <c r="F149" s="312"/>
    </row>
    <row r="150" spans="1:6">
      <c r="A150" s="357"/>
      <c r="B150" s="364"/>
      <c r="C150" s="359"/>
      <c r="D150" s="312"/>
      <c r="E150" s="313"/>
      <c r="F150" s="312"/>
    </row>
    <row r="151" spans="1:6">
      <c r="A151" s="357"/>
      <c r="B151" s="364"/>
      <c r="C151" s="359"/>
      <c r="D151" s="312"/>
      <c r="E151" s="313"/>
      <c r="F151" s="312"/>
    </row>
    <row r="152" spans="1:6">
      <c r="A152" s="357"/>
      <c r="B152" s="364"/>
      <c r="C152" s="359"/>
      <c r="D152" s="312"/>
      <c r="E152" s="313"/>
      <c r="F152" s="312"/>
    </row>
    <row r="153" spans="1:6">
      <c r="A153" s="357"/>
      <c r="B153" s="364"/>
      <c r="C153" s="359"/>
      <c r="D153" s="312"/>
      <c r="E153" s="313"/>
      <c r="F153" s="312"/>
    </row>
    <row r="154" spans="1:6">
      <c r="A154" s="357"/>
      <c r="B154" s="361"/>
      <c r="C154" s="359"/>
      <c r="D154" s="312"/>
      <c r="E154" s="313"/>
      <c r="F154" s="312"/>
    </row>
    <row r="155" spans="1:6">
      <c r="A155" s="357"/>
      <c r="B155" s="361"/>
      <c r="C155" s="360"/>
      <c r="D155" s="312"/>
      <c r="E155" s="313"/>
      <c r="F155" s="312"/>
    </row>
    <row r="156" spans="1:6">
      <c r="A156" s="357"/>
      <c r="B156" s="368"/>
      <c r="C156" s="359"/>
      <c r="D156" s="312"/>
      <c r="E156" s="313"/>
      <c r="F156" s="312"/>
    </row>
    <row r="157" spans="1:6">
      <c r="A157" s="357"/>
      <c r="B157" s="365"/>
      <c r="C157" s="359"/>
      <c r="D157" s="312"/>
      <c r="E157" s="313"/>
      <c r="F157" s="312"/>
    </row>
    <row r="158" spans="1:6">
      <c r="A158" s="357"/>
      <c r="B158" s="369"/>
      <c r="C158" s="359"/>
      <c r="D158" s="312"/>
      <c r="E158" s="313"/>
      <c r="F158" s="312"/>
    </row>
    <row r="159" spans="1:6">
      <c r="A159" s="357"/>
      <c r="B159" s="369"/>
      <c r="C159" s="359"/>
      <c r="D159" s="312"/>
      <c r="E159" s="313"/>
      <c r="F159" s="312"/>
    </row>
    <row r="160" spans="1:6">
      <c r="A160" s="357"/>
      <c r="B160" s="369"/>
      <c r="C160" s="359"/>
      <c r="D160" s="312"/>
      <c r="E160" s="313"/>
      <c r="F160" s="312"/>
    </row>
    <row r="161" spans="1:6">
      <c r="A161" s="357"/>
      <c r="B161" s="361"/>
      <c r="C161" s="360"/>
      <c r="D161" s="312"/>
      <c r="E161" s="313"/>
      <c r="F161" s="312"/>
    </row>
    <row r="162" spans="1:6">
      <c r="A162" s="357"/>
      <c r="B162" s="368"/>
      <c r="C162" s="360"/>
      <c r="D162" s="312"/>
      <c r="E162" s="313"/>
      <c r="F162" s="312"/>
    </row>
    <row r="163" spans="1:6">
      <c r="A163" s="357"/>
      <c r="B163" s="361"/>
      <c r="C163" s="360"/>
      <c r="D163" s="312"/>
      <c r="E163" s="313"/>
      <c r="F163" s="312"/>
    </row>
    <row r="164" spans="1:6">
      <c r="A164" s="357"/>
      <c r="B164" s="369"/>
      <c r="C164" s="359"/>
      <c r="D164" s="312"/>
      <c r="E164" s="313"/>
      <c r="F164" s="312"/>
    </row>
    <row r="165" spans="1:6">
      <c r="A165" s="357"/>
      <c r="B165" s="369"/>
      <c r="C165" s="359"/>
      <c r="D165" s="312"/>
      <c r="E165" s="313"/>
      <c r="F165" s="312"/>
    </row>
    <row r="166" spans="1:6">
      <c r="A166" s="357"/>
      <c r="B166" s="369"/>
      <c r="C166" s="359"/>
      <c r="D166" s="312"/>
      <c r="E166" s="313"/>
      <c r="F166" s="312"/>
    </row>
    <row r="167" spans="1:6">
      <c r="A167" s="357"/>
      <c r="B167" s="369"/>
      <c r="C167" s="359"/>
      <c r="D167" s="312"/>
      <c r="E167" s="313"/>
      <c r="F167" s="312"/>
    </row>
    <row r="168" spans="1:6">
      <c r="A168" s="357"/>
      <c r="B168" s="369"/>
      <c r="C168" s="359"/>
      <c r="D168" s="312"/>
      <c r="E168" s="313"/>
      <c r="F168" s="312"/>
    </row>
    <row r="169" spans="1:6">
      <c r="A169" s="357"/>
      <c r="B169" s="369"/>
      <c r="C169" s="359"/>
      <c r="D169" s="312"/>
      <c r="E169" s="313"/>
      <c r="F169" s="312"/>
    </row>
    <row r="170" spans="1:6">
      <c r="A170" s="357"/>
      <c r="B170" s="369"/>
      <c r="C170" s="359"/>
      <c r="D170" s="312"/>
      <c r="E170" s="313"/>
      <c r="F170" s="312"/>
    </row>
    <row r="171" spans="1:6">
      <c r="A171" s="357"/>
      <c r="B171" s="369"/>
      <c r="C171" s="359"/>
      <c r="D171" s="312"/>
      <c r="E171" s="313"/>
      <c r="F171" s="312"/>
    </row>
    <row r="172" spans="1:6">
      <c r="A172" s="357"/>
      <c r="B172" s="369"/>
      <c r="C172" s="359"/>
      <c r="D172" s="312"/>
      <c r="E172" s="313"/>
      <c r="F172" s="312"/>
    </row>
    <row r="173" spans="1:6">
      <c r="A173" s="357"/>
      <c r="B173" s="369"/>
      <c r="C173" s="359"/>
      <c r="D173" s="312"/>
      <c r="E173" s="313"/>
      <c r="F173" s="312"/>
    </row>
    <row r="174" spans="1:6">
      <c r="A174" s="357"/>
      <c r="B174" s="369"/>
      <c r="C174" s="359"/>
      <c r="D174" s="312"/>
      <c r="E174" s="313"/>
      <c r="F174" s="312"/>
    </row>
    <row r="175" spans="1:6">
      <c r="A175" s="357"/>
      <c r="B175" s="369"/>
      <c r="C175" s="359"/>
      <c r="D175" s="312"/>
      <c r="E175" s="313"/>
      <c r="F175" s="312"/>
    </row>
    <row r="176" spans="1:6">
      <c r="A176" s="357"/>
      <c r="B176" s="361"/>
      <c r="C176" s="359"/>
      <c r="D176" s="312"/>
      <c r="E176" s="313"/>
      <c r="F176" s="312"/>
    </row>
    <row r="177" spans="1:6">
      <c r="A177" s="357"/>
      <c r="B177" s="361"/>
      <c r="C177" s="359"/>
      <c r="D177" s="312"/>
      <c r="E177" s="313"/>
      <c r="F177" s="312"/>
    </row>
    <row r="178" spans="1:6">
      <c r="A178" s="357"/>
      <c r="B178" s="361"/>
      <c r="C178" s="359"/>
      <c r="D178" s="312"/>
      <c r="E178" s="313"/>
      <c r="F178" s="312"/>
    </row>
    <row r="179" spans="1:6">
      <c r="A179" s="357"/>
      <c r="B179" s="361"/>
      <c r="C179" s="359"/>
      <c r="D179" s="312"/>
      <c r="E179" s="313"/>
      <c r="F179" s="312"/>
    </row>
    <row r="180" spans="1:6">
      <c r="A180" s="357"/>
      <c r="B180" s="361"/>
      <c r="C180" s="359"/>
      <c r="D180" s="312"/>
      <c r="E180" s="313"/>
      <c r="F180" s="312"/>
    </row>
    <row r="181" spans="1:6">
      <c r="A181" s="357"/>
      <c r="B181" s="361"/>
      <c r="C181" s="359"/>
      <c r="D181" s="312"/>
      <c r="E181" s="313"/>
      <c r="F181" s="312"/>
    </row>
    <row r="182" spans="1:6">
      <c r="A182" s="357"/>
      <c r="B182" s="361"/>
      <c r="C182" s="359"/>
      <c r="D182" s="312"/>
      <c r="E182" s="313"/>
      <c r="F182" s="312"/>
    </row>
    <row r="183" spans="1:6">
      <c r="A183" s="357"/>
      <c r="B183" s="361"/>
      <c r="C183" s="359"/>
      <c r="D183" s="312"/>
      <c r="E183" s="313"/>
      <c r="F183" s="312"/>
    </row>
    <row r="184" spans="1:6" ht="12.75" customHeight="1">
      <c r="A184" s="840"/>
      <c r="B184" s="840"/>
      <c r="C184" s="840"/>
      <c r="D184" s="840"/>
      <c r="E184" s="840"/>
      <c r="F184" s="312"/>
    </row>
    <row r="185" spans="1:6">
      <c r="A185" s="370"/>
      <c r="B185" s="371"/>
      <c r="C185" s="333"/>
      <c r="D185" s="409"/>
      <c r="E185" s="372"/>
      <c r="F185" s="312"/>
    </row>
    <row r="186" spans="1:6">
      <c r="A186" s="370"/>
      <c r="B186" s="371"/>
      <c r="C186" s="333"/>
      <c r="D186" s="409"/>
      <c r="E186" s="372"/>
      <c r="F186" s="312"/>
    </row>
    <row r="187" spans="1:6" ht="12.75" customHeight="1">
      <c r="A187" s="840"/>
      <c r="B187" s="840"/>
      <c r="C187" s="840"/>
      <c r="D187" s="840"/>
      <c r="E187" s="840"/>
      <c r="F187" s="312"/>
    </row>
    <row r="188" spans="1:6">
      <c r="A188" s="361"/>
      <c r="B188" s="310"/>
      <c r="C188" s="311"/>
      <c r="D188" s="312"/>
      <c r="E188" s="313"/>
      <c r="F188" s="312"/>
    </row>
    <row r="189" spans="1:6" ht="12.75" customHeight="1">
      <c r="A189" s="841"/>
      <c r="B189" s="841"/>
      <c r="C189" s="841"/>
      <c r="D189" s="841"/>
      <c r="E189" s="841"/>
      <c r="F189" s="841"/>
    </row>
    <row r="190" spans="1:6" ht="12.75" customHeight="1">
      <c r="A190" s="839"/>
      <c r="B190" s="839"/>
      <c r="C190" s="839"/>
      <c r="D190" s="839"/>
      <c r="E190" s="839"/>
      <c r="F190" s="312"/>
    </row>
    <row r="191" spans="1:6">
      <c r="A191" s="309"/>
      <c r="B191" s="310"/>
      <c r="C191" s="311"/>
      <c r="D191" s="312"/>
      <c r="E191" s="313"/>
      <c r="F191" s="312"/>
    </row>
    <row r="192" spans="1:6">
      <c r="A192" s="309"/>
      <c r="B192" s="310"/>
      <c r="C192" s="311"/>
      <c r="D192" s="312"/>
      <c r="E192" s="313"/>
      <c r="F192" s="312"/>
    </row>
    <row r="193" spans="1:6">
      <c r="A193" s="309"/>
      <c r="B193" s="310"/>
      <c r="C193" s="311"/>
      <c r="D193" s="312"/>
      <c r="E193" s="313"/>
      <c r="F193" s="312"/>
    </row>
    <row r="194" spans="1:6">
      <c r="A194" s="309"/>
      <c r="B194" s="310"/>
      <c r="C194" s="311"/>
      <c r="D194" s="312"/>
      <c r="E194" s="313"/>
      <c r="F194" s="312"/>
    </row>
    <row r="195" spans="1:6">
      <c r="A195" s="309"/>
      <c r="B195" s="310"/>
      <c r="C195" s="311"/>
      <c r="D195" s="312"/>
      <c r="E195" s="313"/>
      <c r="F195" s="312"/>
    </row>
    <row r="196" spans="1:6">
      <c r="A196" s="309"/>
      <c r="B196" s="310"/>
      <c r="C196" s="311"/>
      <c r="D196" s="312"/>
      <c r="E196" s="313"/>
      <c r="F196" s="312"/>
    </row>
    <row r="197" spans="1:6">
      <c r="A197" s="309"/>
      <c r="B197" s="310"/>
      <c r="C197" s="311"/>
      <c r="D197" s="312"/>
      <c r="E197" s="313"/>
      <c r="F197" s="312"/>
    </row>
    <row r="198" spans="1:6">
      <c r="A198" s="309"/>
      <c r="B198" s="310"/>
      <c r="C198" s="311"/>
      <c r="D198" s="312"/>
      <c r="E198" s="313"/>
      <c r="F198" s="312"/>
    </row>
    <row r="199" spans="1:6">
      <c r="A199" s="309"/>
      <c r="B199" s="310"/>
      <c r="C199" s="311"/>
      <c r="D199" s="312"/>
      <c r="E199" s="313"/>
      <c r="F199" s="312"/>
    </row>
    <row r="200" spans="1:6">
      <c r="A200" s="309"/>
      <c r="B200" s="310"/>
      <c r="C200" s="311"/>
      <c r="D200" s="312"/>
      <c r="E200" s="313"/>
      <c r="F200" s="312"/>
    </row>
    <row r="201" spans="1:6">
      <c r="A201" s="309"/>
      <c r="B201" s="310"/>
      <c r="C201" s="311"/>
      <c r="D201" s="312"/>
      <c r="E201" s="313"/>
      <c r="F201" s="312"/>
    </row>
    <row r="202" spans="1:6">
      <c r="A202" s="309"/>
      <c r="B202" s="310"/>
      <c r="C202" s="311"/>
      <c r="D202" s="312"/>
      <c r="E202" s="313"/>
      <c r="F202" s="312"/>
    </row>
    <row r="203" spans="1:6">
      <c r="A203" s="309"/>
      <c r="B203" s="310"/>
      <c r="C203" s="311"/>
      <c r="D203" s="312"/>
      <c r="E203" s="313"/>
      <c r="F203" s="312"/>
    </row>
    <row r="204" spans="1:6">
      <c r="A204" s="309"/>
      <c r="B204" s="310"/>
      <c r="C204" s="311"/>
      <c r="D204" s="312"/>
      <c r="E204" s="313"/>
      <c r="F204" s="312"/>
    </row>
    <row r="205" spans="1:6">
      <c r="A205" s="309"/>
      <c r="B205" s="310"/>
      <c r="C205" s="311"/>
      <c r="D205" s="312"/>
      <c r="E205" s="313"/>
      <c r="F205" s="312"/>
    </row>
    <row r="206" spans="1:6">
      <c r="A206" s="309"/>
      <c r="B206" s="310"/>
      <c r="C206" s="311"/>
      <c r="D206" s="312"/>
      <c r="E206" s="313"/>
      <c r="F206" s="312"/>
    </row>
    <row r="207" spans="1:6">
      <c r="A207" s="309"/>
      <c r="B207" s="310"/>
      <c r="C207" s="311"/>
      <c r="D207" s="312"/>
      <c r="E207" s="313"/>
      <c r="F207" s="312"/>
    </row>
    <row r="208" spans="1:6">
      <c r="A208" s="309"/>
      <c r="B208" s="310"/>
      <c r="C208" s="311"/>
      <c r="D208" s="312"/>
      <c r="E208" s="313"/>
      <c r="F208" s="312"/>
    </row>
    <row r="209" spans="1:6">
      <c r="A209" s="309"/>
      <c r="B209" s="310"/>
      <c r="C209" s="311"/>
      <c r="D209" s="312"/>
      <c r="E209" s="313"/>
      <c r="F209" s="312"/>
    </row>
    <row r="210" spans="1:6">
      <c r="A210" s="309"/>
      <c r="B210" s="310"/>
      <c r="C210" s="311"/>
      <c r="D210" s="312"/>
      <c r="E210" s="313"/>
      <c r="F210" s="312"/>
    </row>
    <row r="211" spans="1:6">
      <c r="A211" s="309"/>
      <c r="B211" s="310"/>
      <c r="C211" s="311"/>
      <c r="D211" s="312"/>
      <c r="E211" s="313"/>
      <c r="F211" s="312"/>
    </row>
    <row r="212" spans="1:6">
      <c r="A212" s="309"/>
      <c r="B212" s="310"/>
      <c r="C212" s="311"/>
      <c r="D212" s="312"/>
      <c r="E212" s="313"/>
      <c r="F212" s="312"/>
    </row>
    <row r="213" spans="1:6">
      <c r="A213" s="309"/>
      <c r="B213" s="310"/>
      <c r="C213" s="311"/>
      <c r="D213" s="312"/>
      <c r="E213" s="313"/>
      <c r="F213" s="312"/>
    </row>
    <row r="214" spans="1:6">
      <c r="A214" s="309"/>
      <c r="B214" s="310"/>
      <c r="C214" s="311"/>
      <c r="D214" s="312"/>
      <c r="E214" s="313"/>
      <c r="F214" s="312"/>
    </row>
    <row r="215" spans="1:6">
      <c r="A215" s="309"/>
      <c r="B215" s="310"/>
      <c r="C215" s="311"/>
      <c r="D215" s="312"/>
      <c r="E215" s="313"/>
      <c r="F215" s="312"/>
    </row>
    <row r="216" spans="1:6">
      <c r="A216" s="309"/>
      <c r="B216" s="310"/>
      <c r="C216" s="311"/>
      <c r="D216" s="312"/>
      <c r="E216" s="313"/>
      <c r="F216" s="312"/>
    </row>
    <row r="217" spans="1:6">
      <c r="A217" s="309"/>
      <c r="B217" s="310"/>
      <c r="C217" s="311"/>
      <c r="D217" s="312"/>
      <c r="E217" s="313"/>
      <c r="F217" s="312"/>
    </row>
    <row r="218" spans="1:6">
      <c r="A218" s="309"/>
      <c r="B218" s="310"/>
      <c r="C218" s="311"/>
      <c r="D218" s="312"/>
      <c r="E218" s="313"/>
      <c r="F218" s="312"/>
    </row>
    <row r="219" spans="1:6">
      <c r="A219" s="309"/>
      <c r="B219" s="310"/>
      <c r="C219" s="311"/>
      <c r="D219" s="312"/>
      <c r="E219" s="313"/>
      <c r="F219" s="312"/>
    </row>
    <row r="220" spans="1:6">
      <c r="A220" s="309"/>
      <c r="B220" s="310"/>
      <c r="C220" s="311"/>
      <c r="D220" s="312"/>
      <c r="E220" s="313"/>
      <c r="F220" s="312"/>
    </row>
    <row r="221" spans="1:6">
      <c r="A221" s="309"/>
      <c r="B221" s="310"/>
      <c r="C221" s="311"/>
      <c r="D221" s="312"/>
      <c r="E221" s="313"/>
      <c r="F221" s="312"/>
    </row>
    <row r="222" spans="1:6">
      <c r="A222" s="309"/>
      <c r="B222" s="310"/>
      <c r="C222" s="311"/>
      <c r="D222" s="312"/>
      <c r="E222" s="313"/>
      <c r="F222" s="312"/>
    </row>
    <row r="223" spans="1:6">
      <c r="A223" s="309"/>
      <c r="B223" s="310"/>
      <c r="C223" s="311"/>
      <c r="D223" s="312"/>
      <c r="E223" s="313"/>
      <c r="F223" s="312"/>
    </row>
    <row r="224" spans="1:6">
      <c r="A224" s="309"/>
      <c r="B224" s="310"/>
      <c r="C224" s="311"/>
      <c r="D224" s="312"/>
      <c r="E224" s="313"/>
      <c r="F224" s="312"/>
    </row>
    <row r="225" spans="1:6">
      <c r="A225" s="309"/>
      <c r="B225" s="310"/>
      <c r="C225" s="311"/>
      <c r="D225" s="312"/>
      <c r="E225" s="313"/>
      <c r="F225" s="312"/>
    </row>
    <row r="226" spans="1:6">
      <c r="A226" s="309"/>
      <c r="B226" s="310"/>
      <c r="C226" s="311"/>
      <c r="D226" s="312"/>
      <c r="E226" s="313"/>
      <c r="F226" s="312"/>
    </row>
    <row r="227" spans="1:6">
      <c r="A227" s="309"/>
      <c r="B227" s="310"/>
      <c r="C227" s="311"/>
      <c r="D227" s="312"/>
      <c r="E227" s="313"/>
      <c r="F227" s="312"/>
    </row>
    <row r="228" spans="1:6">
      <c r="A228" s="309"/>
      <c r="B228" s="310"/>
      <c r="C228" s="311"/>
      <c r="D228" s="312"/>
      <c r="E228" s="313"/>
      <c r="F228" s="312"/>
    </row>
    <row r="229" spans="1:6">
      <c r="A229" s="309"/>
      <c r="B229" s="310"/>
      <c r="C229" s="311"/>
      <c r="D229" s="312"/>
      <c r="E229" s="313"/>
      <c r="F229" s="312"/>
    </row>
    <row r="230" spans="1:6">
      <c r="A230" s="309"/>
      <c r="B230" s="310"/>
      <c r="C230" s="311"/>
      <c r="D230" s="312"/>
      <c r="E230" s="313"/>
      <c r="F230" s="312"/>
    </row>
    <row r="231" spans="1:6">
      <c r="A231" s="309"/>
      <c r="B231" s="310"/>
      <c r="C231" s="311"/>
      <c r="D231" s="312"/>
      <c r="E231" s="313"/>
      <c r="F231" s="312"/>
    </row>
    <row r="232" spans="1:6">
      <c r="A232" s="309"/>
      <c r="B232" s="310"/>
      <c r="C232" s="311"/>
      <c r="D232" s="312"/>
      <c r="E232" s="313"/>
      <c r="F232" s="312"/>
    </row>
    <row r="233" spans="1:6">
      <c r="A233" s="309"/>
      <c r="B233" s="310"/>
      <c r="C233" s="311"/>
      <c r="D233" s="312"/>
      <c r="E233" s="313"/>
      <c r="F233" s="312"/>
    </row>
    <row r="234" spans="1:6">
      <c r="A234" s="309"/>
      <c r="B234" s="310"/>
      <c r="C234" s="311"/>
      <c r="D234" s="312"/>
      <c r="E234" s="313"/>
      <c r="F234" s="312"/>
    </row>
    <row r="235" spans="1:6">
      <c r="A235" s="309"/>
      <c r="B235" s="310"/>
      <c r="C235" s="311"/>
      <c r="D235" s="312"/>
      <c r="E235" s="313"/>
      <c r="F235" s="312"/>
    </row>
    <row r="236" spans="1:6">
      <c r="A236" s="309"/>
      <c r="B236" s="310"/>
      <c r="C236" s="311"/>
      <c r="D236" s="312"/>
      <c r="E236" s="313"/>
      <c r="F236" s="312"/>
    </row>
    <row r="237" spans="1:6">
      <c r="A237" s="309"/>
      <c r="B237" s="310"/>
      <c r="C237" s="311"/>
      <c r="D237" s="312"/>
      <c r="E237" s="313"/>
      <c r="F237" s="312"/>
    </row>
    <row r="238" spans="1:6">
      <c r="A238" s="309"/>
      <c r="B238" s="310"/>
      <c r="C238" s="311"/>
      <c r="D238" s="312"/>
      <c r="E238" s="313"/>
      <c r="F238" s="312"/>
    </row>
  </sheetData>
  <sheetProtection algorithmName="SHA-512" hashValue="n0z4/Ie5kUifO9vKa6gIDYJc/xkCcpFmKaq0aUC1hzSOIHSpk7AXZnIJnsKNA9ZwiQzgLV7AtIz/xkCCb9a6vQ==" saltValue="V8sXjQXc/YbYOXSC8i+0vw==" spinCount="100000" sheet="1" objects="1" scenarios="1" selectLockedCells="1"/>
  <mergeCells count="13">
    <mergeCell ref="A190:E190"/>
    <mergeCell ref="B5:F5"/>
    <mergeCell ref="A7:A8"/>
    <mergeCell ref="B7:B8"/>
    <mergeCell ref="C7:C8"/>
    <mergeCell ref="D7:D8"/>
    <mergeCell ref="E7:E8"/>
    <mergeCell ref="F7:F8"/>
    <mergeCell ref="A115:E115"/>
    <mergeCell ref="A146:E146"/>
    <mergeCell ref="A184:E184"/>
    <mergeCell ref="A187:E187"/>
    <mergeCell ref="A189:F189"/>
  </mergeCells>
  <pageMargins left="0.62992125984251968" right="0.39370078740157483" top="0.19685039370078741" bottom="0.98425196850393704" header="0.51181102362204722" footer="0.19685039370078741"/>
  <pageSetup paperSize="9" scale="75" orientation="portrait" r:id="rId1"/>
  <headerFooter>
    <oddFooter>&amp;R&amp;P</oddFooter>
  </headerFooter>
  <rowBreaks count="2" manualBreakCount="2">
    <brk id="40" max="5" man="1"/>
    <brk id="96" max="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C5CEE-0AC4-486E-A51E-A621CACAE58C}">
  <sheetPr codeName="List13">
    <tabColor rgb="FF00FF00"/>
  </sheetPr>
  <dimension ref="A1:H152"/>
  <sheetViews>
    <sheetView workbookViewId="0">
      <selection activeCell="E23" sqref="E23"/>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20</v>
      </c>
      <c r="B6" s="321" t="s">
        <v>879</v>
      </c>
      <c r="C6" s="322"/>
      <c r="D6" s="323"/>
      <c r="E6" s="324"/>
      <c r="F6" s="325"/>
    </row>
    <row r="7" spans="1:8" s="326" customFormat="1" ht="12.75" customHeight="1" thickBot="1">
      <c r="A7" s="835" t="s">
        <v>3</v>
      </c>
      <c r="B7" s="836" t="s">
        <v>0</v>
      </c>
      <c r="C7" s="836" t="s">
        <v>1</v>
      </c>
      <c r="D7" s="842" t="s">
        <v>2</v>
      </c>
      <c r="E7" s="837" t="s">
        <v>4</v>
      </c>
      <c r="F7" s="838" t="s">
        <v>491</v>
      </c>
      <c r="H7" s="327"/>
    </row>
    <row r="8" spans="1:8" s="328" customFormat="1" ht="13.5" thickBot="1">
      <c r="A8" s="835"/>
      <c r="B8" s="836"/>
      <c r="C8" s="836"/>
      <c r="D8" s="842"/>
      <c r="E8" s="837"/>
      <c r="F8" s="838"/>
      <c r="H8" s="329"/>
    </row>
    <row r="9" spans="1:8">
      <c r="B9" s="405"/>
      <c r="D9" s="312"/>
      <c r="E9" s="334"/>
    </row>
    <row r="10" spans="1:8">
      <c r="A10" s="373" t="s">
        <v>880</v>
      </c>
      <c r="B10" s="405" t="s">
        <v>881</v>
      </c>
    </row>
    <row r="11" spans="1:8" ht="25.5">
      <c r="B11" s="405" t="s">
        <v>882</v>
      </c>
      <c r="D11" s="312"/>
      <c r="E11" s="334"/>
    </row>
    <row r="12" spans="1:8">
      <c r="B12" s="405" t="s">
        <v>883</v>
      </c>
      <c r="C12" s="375" t="s">
        <v>397</v>
      </c>
      <c r="D12" s="312">
        <v>57</v>
      </c>
      <c r="E12" s="340"/>
      <c r="F12" s="335">
        <f>D12*E12</f>
        <v>0</v>
      </c>
    </row>
    <row r="13" spans="1:8">
      <c r="B13" s="405"/>
      <c r="D13" s="312"/>
      <c r="E13" s="334"/>
    </row>
    <row r="14" spans="1:8" ht="38.25">
      <c r="A14" s="373" t="s">
        <v>884</v>
      </c>
      <c r="B14" s="405" t="s">
        <v>885</v>
      </c>
      <c r="D14" s="312"/>
      <c r="E14" s="334"/>
    </row>
    <row r="15" spans="1:8" ht="25.5">
      <c r="B15" s="405" t="s">
        <v>886</v>
      </c>
      <c r="D15" s="312"/>
      <c r="E15" s="334"/>
    </row>
    <row r="16" spans="1:8" ht="25.5">
      <c r="A16" s="373" t="s">
        <v>520</v>
      </c>
      <c r="B16" s="405" t="s">
        <v>887</v>
      </c>
      <c r="C16" s="375" t="s">
        <v>499</v>
      </c>
      <c r="D16" s="312">
        <v>13</v>
      </c>
      <c r="E16" s="340"/>
      <c r="F16" s="335">
        <f>D16*E16</f>
        <v>0</v>
      </c>
    </row>
    <row r="17" spans="1:6" ht="25.5">
      <c r="B17" s="405" t="s">
        <v>888</v>
      </c>
      <c r="D17" s="312"/>
      <c r="E17" s="334"/>
    </row>
    <row r="18" spans="1:6" ht="38.25">
      <c r="B18" s="337" t="s">
        <v>889</v>
      </c>
      <c r="D18" s="312"/>
      <c r="E18" s="334"/>
    </row>
    <row r="19" spans="1:6">
      <c r="B19" s="337" t="s">
        <v>890</v>
      </c>
      <c r="D19" s="312"/>
      <c r="E19" s="334"/>
    </row>
    <row r="20" spans="1:6">
      <c r="A20" s="373" t="s">
        <v>523</v>
      </c>
      <c r="B20" s="374" t="s">
        <v>891</v>
      </c>
      <c r="C20" s="375" t="s">
        <v>25</v>
      </c>
      <c r="D20" s="376">
        <v>1</v>
      </c>
      <c r="E20" s="589"/>
      <c r="F20" s="335">
        <f>+D20*E20</f>
        <v>0</v>
      </c>
    </row>
    <row r="21" spans="1:6" ht="25.5">
      <c r="A21" s="373" t="s">
        <v>525</v>
      </c>
      <c r="B21" s="405" t="s">
        <v>892</v>
      </c>
      <c r="C21" s="375" t="s">
        <v>499</v>
      </c>
      <c r="D21" s="312">
        <v>9.1999999999999993</v>
      </c>
      <c r="E21" s="340"/>
      <c r="F21" s="335">
        <f>D21*E21</f>
        <v>0</v>
      </c>
    </row>
    <row r="22" spans="1:6" ht="51">
      <c r="A22" s="373" t="s">
        <v>528</v>
      </c>
      <c r="B22" s="337" t="s">
        <v>893</v>
      </c>
      <c r="C22" s="375" t="s">
        <v>397</v>
      </c>
      <c r="D22" s="312">
        <v>130</v>
      </c>
      <c r="E22" s="340"/>
      <c r="F22" s="335">
        <f>D22*E22</f>
        <v>0</v>
      </c>
    </row>
    <row r="23" spans="1:6">
      <c r="A23" s="373" t="s">
        <v>530</v>
      </c>
      <c r="B23" s="337" t="s">
        <v>894</v>
      </c>
      <c r="C23" s="375" t="s">
        <v>12</v>
      </c>
      <c r="D23" s="312">
        <v>1</v>
      </c>
      <c r="E23" s="340"/>
      <c r="F23" s="335">
        <f>+D23*E23</f>
        <v>0</v>
      </c>
    </row>
    <row r="25" spans="1:6" ht="13.5" thickBot="1">
      <c r="A25" s="346"/>
      <c r="B25" s="347" t="s">
        <v>895</v>
      </c>
      <c r="C25" s="348"/>
      <c r="D25" s="349"/>
      <c r="E25" s="350"/>
      <c r="F25" s="351">
        <f>SUM(F9:F23)</f>
        <v>0</v>
      </c>
    </row>
    <row r="26" spans="1:6">
      <c r="A26" s="357"/>
      <c r="B26" s="365"/>
      <c r="C26" s="309"/>
      <c r="D26" s="312"/>
      <c r="E26" s="313"/>
      <c r="F26" s="312"/>
    </row>
    <row r="27" spans="1:6">
      <c r="A27" s="357"/>
      <c r="B27" s="361"/>
      <c r="C27" s="309"/>
      <c r="D27" s="312"/>
      <c r="E27" s="313"/>
      <c r="F27" s="312"/>
    </row>
    <row r="28" spans="1:6">
      <c r="A28" s="357"/>
      <c r="B28" s="361"/>
      <c r="C28" s="309"/>
      <c r="D28" s="312"/>
      <c r="E28" s="313"/>
      <c r="F28" s="312"/>
    </row>
    <row r="29" spans="1:6" ht="12.75" customHeight="1">
      <c r="A29" s="840"/>
      <c r="B29" s="840"/>
      <c r="C29" s="840"/>
      <c r="D29" s="840"/>
      <c r="E29" s="840"/>
      <c r="F29" s="312"/>
    </row>
    <row r="30" spans="1:6">
      <c r="A30" s="357"/>
      <c r="B30" s="361"/>
      <c r="C30" s="360"/>
      <c r="D30" s="312"/>
      <c r="E30" s="313"/>
      <c r="F30" s="312"/>
    </row>
    <row r="31" spans="1:6">
      <c r="A31" s="362"/>
      <c r="B31" s="363"/>
      <c r="C31" s="360"/>
      <c r="D31" s="312"/>
      <c r="E31" s="313"/>
      <c r="F31" s="312"/>
    </row>
    <row r="32" spans="1:6">
      <c r="A32" s="357"/>
      <c r="B32" s="361"/>
      <c r="C32" s="360"/>
      <c r="D32" s="312"/>
      <c r="E32" s="313"/>
      <c r="F32" s="312"/>
    </row>
    <row r="33" spans="1:6">
      <c r="A33" s="357"/>
      <c r="B33" s="357"/>
      <c r="C33" s="360"/>
      <c r="D33" s="312"/>
      <c r="E33" s="313"/>
      <c r="F33" s="312"/>
    </row>
    <row r="34" spans="1:6">
      <c r="A34" s="357"/>
      <c r="B34" s="365"/>
      <c r="C34" s="360"/>
      <c r="D34" s="312"/>
      <c r="E34" s="313"/>
      <c r="F34" s="312"/>
    </row>
    <row r="35" spans="1:6">
      <c r="A35" s="357"/>
      <c r="B35" s="365"/>
      <c r="C35" s="360"/>
      <c r="D35" s="312"/>
      <c r="E35" s="313"/>
      <c r="F35" s="312"/>
    </row>
    <row r="36" spans="1:6">
      <c r="A36" s="357"/>
      <c r="B36" s="365"/>
      <c r="C36" s="360"/>
      <c r="D36" s="312"/>
      <c r="E36" s="313"/>
      <c r="F36" s="312"/>
    </row>
    <row r="37" spans="1:6">
      <c r="A37" s="357"/>
      <c r="B37" s="364"/>
      <c r="C37" s="360"/>
      <c r="D37" s="312"/>
      <c r="E37" s="313"/>
      <c r="F37" s="312"/>
    </row>
    <row r="38" spans="1:6">
      <c r="A38" s="357"/>
      <c r="B38" s="366"/>
      <c r="C38" s="360"/>
      <c r="D38" s="312"/>
      <c r="E38" s="313"/>
      <c r="F38" s="312"/>
    </row>
    <row r="39" spans="1:6">
      <c r="A39" s="357"/>
      <c r="B39" s="366"/>
      <c r="C39" s="360"/>
      <c r="D39" s="312"/>
      <c r="E39" s="313"/>
      <c r="F39" s="312"/>
    </row>
    <row r="40" spans="1:6">
      <c r="A40" s="357"/>
      <c r="B40" s="366"/>
      <c r="C40" s="360"/>
      <c r="D40" s="312"/>
      <c r="E40" s="313"/>
      <c r="F40" s="312"/>
    </row>
    <row r="41" spans="1:6">
      <c r="A41" s="357"/>
      <c r="B41" s="366"/>
      <c r="C41" s="360"/>
      <c r="D41" s="312"/>
      <c r="E41" s="313"/>
      <c r="F41" s="312"/>
    </row>
    <row r="42" spans="1:6">
      <c r="A42" s="357"/>
      <c r="B42" s="361"/>
      <c r="C42" s="360"/>
      <c r="D42" s="312"/>
      <c r="E42" s="313"/>
      <c r="F42" s="312"/>
    </row>
    <row r="43" spans="1:6">
      <c r="A43" s="357"/>
      <c r="B43" s="361"/>
      <c r="C43" s="360"/>
      <c r="D43" s="312"/>
      <c r="E43" s="313"/>
      <c r="F43" s="312"/>
    </row>
    <row r="44" spans="1:6">
      <c r="A44" s="357"/>
      <c r="B44" s="357"/>
      <c r="C44" s="360"/>
      <c r="D44" s="312"/>
      <c r="E44" s="313"/>
      <c r="F44" s="312"/>
    </row>
    <row r="45" spans="1:6">
      <c r="A45" s="357"/>
      <c r="B45" s="366"/>
      <c r="C45" s="360"/>
      <c r="D45" s="312"/>
      <c r="E45" s="313"/>
      <c r="F45" s="312"/>
    </row>
    <row r="46" spans="1:6">
      <c r="A46" s="357"/>
      <c r="B46" s="361"/>
      <c r="C46" s="360"/>
      <c r="D46" s="312"/>
      <c r="E46" s="313"/>
      <c r="F46" s="312"/>
    </row>
    <row r="47" spans="1:6">
      <c r="A47" s="357"/>
      <c r="B47" s="365"/>
      <c r="C47" s="360"/>
      <c r="D47" s="312"/>
      <c r="E47" s="313"/>
      <c r="F47" s="312"/>
    </row>
    <row r="48" spans="1:6">
      <c r="A48" s="361"/>
      <c r="B48" s="310"/>
      <c r="C48" s="311"/>
      <c r="D48" s="312"/>
      <c r="E48" s="313"/>
      <c r="F48" s="312"/>
    </row>
    <row r="49" spans="1:6">
      <c r="A49" s="361"/>
      <c r="B49" s="310"/>
      <c r="C49" s="311"/>
      <c r="D49" s="312"/>
      <c r="E49" s="313"/>
      <c r="F49" s="312"/>
    </row>
    <row r="50" spans="1:6">
      <c r="A50" s="361"/>
      <c r="B50" s="310"/>
      <c r="C50" s="311"/>
      <c r="D50" s="312"/>
      <c r="E50" s="313"/>
      <c r="F50" s="312"/>
    </row>
    <row r="51" spans="1:6">
      <c r="A51" s="361"/>
      <c r="B51" s="310"/>
      <c r="C51" s="311"/>
      <c r="D51" s="312"/>
      <c r="E51" s="313"/>
      <c r="F51" s="312"/>
    </row>
    <row r="52" spans="1:6">
      <c r="A52" s="361"/>
      <c r="B52" s="310"/>
      <c r="C52" s="311"/>
      <c r="D52" s="312"/>
      <c r="E52" s="313"/>
      <c r="F52" s="312"/>
    </row>
    <row r="53" spans="1:6">
      <c r="A53" s="357"/>
      <c r="B53" s="361"/>
      <c r="C53" s="360"/>
      <c r="D53" s="312"/>
      <c r="E53" s="313"/>
      <c r="F53" s="312"/>
    </row>
    <row r="54" spans="1:6">
      <c r="A54" s="357"/>
      <c r="B54" s="357"/>
      <c r="C54" s="360"/>
      <c r="D54" s="312"/>
      <c r="E54" s="313"/>
      <c r="F54" s="312"/>
    </row>
    <row r="55" spans="1:6">
      <c r="A55" s="357"/>
      <c r="B55" s="365"/>
      <c r="C55" s="360"/>
      <c r="D55" s="312"/>
      <c r="E55" s="313"/>
      <c r="F55" s="312"/>
    </row>
    <row r="56" spans="1:6">
      <c r="A56" s="357"/>
      <c r="B56" s="361"/>
      <c r="C56" s="360"/>
      <c r="D56" s="312"/>
      <c r="E56" s="313"/>
      <c r="F56" s="312"/>
    </row>
    <row r="57" spans="1:6">
      <c r="A57" s="357"/>
      <c r="B57" s="361"/>
      <c r="C57" s="360"/>
      <c r="D57" s="312"/>
      <c r="E57" s="313"/>
      <c r="F57" s="312"/>
    </row>
    <row r="58" spans="1:6">
      <c r="A58" s="357"/>
      <c r="B58" s="357"/>
      <c r="C58" s="360"/>
      <c r="D58" s="312"/>
      <c r="E58" s="313"/>
      <c r="F58" s="312"/>
    </row>
    <row r="59" spans="1:6">
      <c r="A59" s="357"/>
      <c r="B59" s="361"/>
      <c r="C59" s="360"/>
      <c r="D59" s="312"/>
      <c r="E59" s="313"/>
      <c r="F59" s="312"/>
    </row>
    <row r="60" spans="1:6" ht="12.75" customHeight="1">
      <c r="A60" s="840"/>
      <c r="B60" s="840"/>
      <c r="C60" s="840"/>
      <c r="D60" s="840"/>
      <c r="E60" s="840"/>
      <c r="F60" s="312"/>
    </row>
    <row r="61" spans="1:6">
      <c r="A61" s="357"/>
      <c r="B61" s="361"/>
      <c r="C61" s="360"/>
      <c r="D61" s="312"/>
      <c r="E61" s="313"/>
      <c r="F61" s="312"/>
    </row>
    <row r="62" spans="1:6">
      <c r="A62" s="362"/>
      <c r="B62" s="363"/>
      <c r="C62" s="360"/>
      <c r="D62" s="312"/>
      <c r="E62" s="313"/>
      <c r="F62" s="312"/>
    </row>
    <row r="63" spans="1:6">
      <c r="A63" s="357"/>
      <c r="B63" s="361"/>
      <c r="C63" s="360"/>
      <c r="D63" s="312"/>
      <c r="E63" s="313"/>
      <c r="F63" s="312"/>
    </row>
    <row r="64" spans="1:6">
      <c r="A64" s="357"/>
      <c r="B64" s="364"/>
      <c r="C64" s="359"/>
      <c r="D64" s="312"/>
      <c r="E64" s="313"/>
      <c r="F64" s="312"/>
    </row>
    <row r="65" spans="1:6">
      <c r="A65" s="357"/>
      <c r="B65" s="364"/>
      <c r="C65" s="359"/>
      <c r="D65" s="312"/>
      <c r="E65" s="313"/>
      <c r="F65" s="312"/>
    </row>
    <row r="66" spans="1:6">
      <c r="A66" s="357"/>
      <c r="B66" s="364"/>
      <c r="C66" s="359"/>
      <c r="D66" s="312"/>
      <c r="E66" s="313"/>
      <c r="F66" s="312"/>
    </row>
    <row r="67" spans="1:6">
      <c r="A67" s="357"/>
      <c r="B67" s="364"/>
      <c r="C67" s="359"/>
      <c r="D67" s="312"/>
      <c r="E67" s="313"/>
      <c r="F67" s="312"/>
    </row>
    <row r="68" spans="1:6">
      <c r="A68" s="357"/>
      <c r="B68" s="361"/>
      <c r="C68" s="359"/>
      <c r="D68" s="312"/>
      <c r="E68" s="313"/>
      <c r="F68" s="312"/>
    </row>
    <row r="69" spans="1:6">
      <c r="A69" s="357"/>
      <c r="B69" s="361"/>
      <c r="C69" s="360"/>
      <c r="D69" s="312"/>
      <c r="E69" s="313"/>
      <c r="F69" s="312"/>
    </row>
    <row r="70" spans="1:6">
      <c r="A70" s="357"/>
      <c r="B70" s="368"/>
      <c r="C70" s="359"/>
      <c r="D70" s="312"/>
      <c r="E70" s="313"/>
      <c r="F70" s="312"/>
    </row>
    <row r="71" spans="1:6">
      <c r="A71" s="357"/>
      <c r="B71" s="365"/>
      <c r="C71" s="359"/>
      <c r="D71" s="312"/>
      <c r="E71" s="313"/>
      <c r="F71" s="312"/>
    </row>
    <row r="72" spans="1:6">
      <c r="A72" s="357"/>
      <c r="B72" s="369"/>
      <c r="C72" s="359"/>
      <c r="D72" s="312"/>
      <c r="E72" s="313"/>
      <c r="F72" s="312"/>
    </row>
    <row r="73" spans="1:6">
      <c r="A73" s="357"/>
      <c r="B73" s="369"/>
      <c r="C73" s="359"/>
      <c r="D73" s="312"/>
      <c r="E73" s="313"/>
      <c r="F73" s="312"/>
    </row>
    <row r="74" spans="1:6">
      <c r="A74" s="357"/>
      <c r="B74" s="369"/>
      <c r="C74" s="359"/>
      <c r="D74" s="312"/>
      <c r="E74" s="313"/>
      <c r="F74" s="312"/>
    </row>
    <row r="75" spans="1:6">
      <c r="A75" s="357"/>
      <c r="B75" s="361"/>
      <c r="C75" s="360"/>
      <c r="D75" s="312"/>
      <c r="E75" s="313"/>
      <c r="F75" s="312"/>
    </row>
    <row r="76" spans="1:6">
      <c r="A76" s="357"/>
      <c r="B76" s="368"/>
      <c r="C76" s="360"/>
      <c r="D76" s="312"/>
      <c r="E76" s="313"/>
      <c r="F76" s="312"/>
    </row>
    <row r="77" spans="1:6">
      <c r="A77" s="357"/>
      <c r="B77" s="361"/>
      <c r="C77" s="360"/>
      <c r="D77" s="312"/>
      <c r="E77" s="313"/>
      <c r="F77" s="312"/>
    </row>
    <row r="78" spans="1:6">
      <c r="A78" s="357"/>
      <c r="B78" s="369"/>
      <c r="C78" s="359"/>
      <c r="D78" s="312"/>
      <c r="E78" s="313"/>
      <c r="F78" s="312"/>
    </row>
    <row r="79" spans="1:6">
      <c r="A79" s="357"/>
      <c r="B79" s="369"/>
      <c r="C79" s="359"/>
      <c r="D79" s="312"/>
      <c r="E79" s="313"/>
      <c r="F79" s="312"/>
    </row>
    <row r="80" spans="1:6">
      <c r="A80" s="357"/>
      <c r="B80" s="369"/>
      <c r="C80" s="359"/>
      <c r="D80" s="312"/>
      <c r="E80" s="313"/>
      <c r="F80" s="312"/>
    </row>
    <row r="81" spans="1:6">
      <c r="A81" s="357"/>
      <c r="B81" s="369"/>
      <c r="C81" s="359"/>
      <c r="D81" s="312"/>
      <c r="E81" s="313"/>
      <c r="F81" s="312"/>
    </row>
    <row r="82" spans="1:6">
      <c r="A82" s="357"/>
      <c r="B82" s="369"/>
      <c r="C82" s="359"/>
      <c r="D82" s="312"/>
      <c r="E82" s="313"/>
      <c r="F82" s="312"/>
    </row>
    <row r="83" spans="1:6">
      <c r="A83" s="357"/>
      <c r="B83" s="369"/>
      <c r="C83" s="359"/>
      <c r="D83" s="312"/>
      <c r="E83" s="313"/>
      <c r="F83" s="312"/>
    </row>
    <row r="84" spans="1:6">
      <c r="A84" s="357"/>
      <c r="B84" s="369"/>
      <c r="C84" s="359"/>
      <c r="D84" s="312"/>
      <c r="E84" s="313"/>
      <c r="F84" s="312"/>
    </row>
    <row r="85" spans="1:6">
      <c r="A85" s="357"/>
      <c r="B85" s="369"/>
      <c r="C85" s="359"/>
      <c r="D85" s="312"/>
      <c r="E85" s="313"/>
      <c r="F85" s="312"/>
    </row>
    <row r="86" spans="1:6">
      <c r="A86" s="357"/>
      <c r="B86" s="369"/>
      <c r="C86" s="359"/>
      <c r="D86" s="312"/>
      <c r="E86" s="313"/>
      <c r="F86" s="312"/>
    </row>
    <row r="87" spans="1:6">
      <c r="A87" s="357"/>
      <c r="B87" s="369"/>
      <c r="C87" s="359"/>
      <c r="D87" s="312"/>
      <c r="E87" s="313"/>
      <c r="F87" s="312"/>
    </row>
    <row r="88" spans="1:6">
      <c r="A88" s="357"/>
      <c r="B88" s="369"/>
      <c r="C88" s="359"/>
      <c r="D88" s="312"/>
      <c r="E88" s="313"/>
      <c r="F88" s="312"/>
    </row>
    <row r="89" spans="1:6">
      <c r="A89" s="357"/>
      <c r="B89" s="369"/>
      <c r="C89" s="359"/>
      <c r="D89" s="312"/>
      <c r="E89" s="313"/>
      <c r="F89" s="312"/>
    </row>
    <row r="90" spans="1:6">
      <c r="A90" s="357"/>
      <c r="B90" s="361"/>
      <c r="C90" s="359"/>
      <c r="D90" s="312"/>
      <c r="E90" s="313"/>
      <c r="F90" s="312"/>
    </row>
    <row r="91" spans="1:6">
      <c r="A91" s="357"/>
      <c r="B91" s="361"/>
      <c r="C91" s="359"/>
      <c r="D91" s="312"/>
      <c r="E91" s="313"/>
      <c r="F91" s="312"/>
    </row>
    <row r="92" spans="1:6">
      <c r="A92" s="357"/>
      <c r="B92" s="361"/>
      <c r="C92" s="359"/>
      <c r="D92" s="312"/>
      <c r="E92" s="313"/>
      <c r="F92" s="312"/>
    </row>
    <row r="93" spans="1:6">
      <c r="A93" s="357"/>
      <c r="B93" s="361"/>
      <c r="C93" s="359"/>
      <c r="D93" s="312"/>
      <c r="E93" s="313"/>
      <c r="F93" s="312"/>
    </row>
    <row r="94" spans="1:6">
      <c r="A94" s="357"/>
      <c r="B94" s="361"/>
      <c r="C94" s="359"/>
      <c r="D94" s="312"/>
      <c r="E94" s="313"/>
      <c r="F94" s="312"/>
    </row>
    <row r="95" spans="1:6">
      <c r="A95" s="357"/>
      <c r="B95" s="361"/>
      <c r="C95" s="359"/>
      <c r="D95" s="312"/>
      <c r="E95" s="313"/>
      <c r="F95" s="312"/>
    </row>
    <row r="96" spans="1:6">
      <c r="A96" s="357"/>
      <c r="B96" s="361"/>
      <c r="C96" s="359"/>
      <c r="D96" s="312"/>
      <c r="E96" s="313"/>
      <c r="F96" s="312"/>
    </row>
    <row r="97" spans="1:6">
      <c r="A97" s="357"/>
      <c r="B97" s="361"/>
      <c r="C97" s="359"/>
      <c r="D97" s="312"/>
      <c r="E97" s="313"/>
      <c r="F97" s="312"/>
    </row>
    <row r="98" spans="1:6" ht="12.75" customHeight="1">
      <c r="A98" s="840"/>
      <c r="B98" s="840"/>
      <c r="C98" s="840"/>
      <c r="D98" s="840"/>
      <c r="E98" s="840"/>
      <c r="F98" s="312"/>
    </row>
    <row r="99" spans="1:6">
      <c r="A99" s="370"/>
      <c r="B99" s="371"/>
      <c r="C99" s="333"/>
      <c r="D99" s="409"/>
      <c r="E99" s="372"/>
      <c r="F99" s="312"/>
    </row>
    <row r="100" spans="1:6">
      <c r="A100" s="370"/>
      <c r="B100" s="371"/>
      <c r="C100" s="333"/>
      <c r="D100" s="409"/>
      <c r="E100" s="372"/>
      <c r="F100" s="312"/>
    </row>
    <row r="101" spans="1:6" ht="12.75" customHeight="1">
      <c r="A101" s="840"/>
      <c r="B101" s="840"/>
      <c r="C101" s="840"/>
      <c r="D101" s="840"/>
      <c r="E101" s="840"/>
      <c r="F101" s="312"/>
    </row>
    <row r="102" spans="1:6">
      <c r="A102" s="361"/>
      <c r="B102" s="310"/>
      <c r="C102" s="311"/>
      <c r="D102" s="312"/>
      <c r="E102" s="313"/>
      <c r="F102" s="312"/>
    </row>
    <row r="103" spans="1:6" ht="12.75" customHeight="1">
      <c r="A103" s="841"/>
      <c r="B103" s="841"/>
      <c r="C103" s="841"/>
      <c r="D103" s="841"/>
      <c r="E103" s="841"/>
      <c r="F103" s="841"/>
    </row>
    <row r="104" spans="1:6" ht="12.75" customHeight="1">
      <c r="A104" s="839"/>
      <c r="B104" s="839"/>
      <c r="C104" s="839"/>
      <c r="D104" s="839"/>
      <c r="E104" s="839"/>
      <c r="F104" s="312"/>
    </row>
    <row r="105" spans="1:6">
      <c r="A105" s="309"/>
      <c r="B105" s="310"/>
      <c r="C105" s="311"/>
      <c r="D105" s="312"/>
      <c r="E105" s="313"/>
      <c r="F105" s="312"/>
    </row>
    <row r="106" spans="1:6">
      <c r="A106" s="309"/>
      <c r="B106" s="310"/>
      <c r="C106" s="311"/>
      <c r="D106" s="312"/>
      <c r="E106" s="313"/>
      <c r="F106" s="312"/>
    </row>
    <row r="107" spans="1:6">
      <c r="A107" s="309"/>
      <c r="B107" s="310"/>
      <c r="C107" s="311"/>
      <c r="D107" s="312"/>
      <c r="E107" s="313"/>
      <c r="F107" s="312"/>
    </row>
    <row r="108" spans="1:6">
      <c r="A108" s="309"/>
      <c r="B108" s="310"/>
      <c r="C108" s="311"/>
      <c r="D108" s="312"/>
      <c r="E108" s="313"/>
      <c r="F108" s="312"/>
    </row>
    <row r="109" spans="1:6">
      <c r="A109" s="309"/>
      <c r="B109" s="310"/>
      <c r="C109" s="311"/>
      <c r="D109" s="312"/>
      <c r="E109" s="313"/>
      <c r="F109" s="312"/>
    </row>
    <row r="110" spans="1:6">
      <c r="A110" s="309"/>
      <c r="B110" s="310"/>
      <c r="C110" s="311"/>
      <c r="D110" s="312"/>
      <c r="E110" s="313"/>
      <c r="F110" s="312"/>
    </row>
    <row r="111" spans="1:6">
      <c r="A111" s="309"/>
      <c r="B111" s="310"/>
      <c r="C111" s="311"/>
      <c r="D111" s="312"/>
      <c r="E111" s="313"/>
      <c r="F111" s="312"/>
    </row>
    <row r="112" spans="1:6">
      <c r="A112" s="309"/>
      <c r="B112" s="310"/>
      <c r="C112" s="311"/>
      <c r="D112" s="312"/>
      <c r="E112" s="313"/>
      <c r="F112" s="312"/>
    </row>
    <row r="113" spans="1:6">
      <c r="A113" s="309"/>
      <c r="B113" s="310"/>
      <c r="C113" s="311"/>
      <c r="D113" s="312"/>
      <c r="E113" s="313"/>
      <c r="F113" s="312"/>
    </row>
    <row r="114" spans="1:6">
      <c r="A114" s="309"/>
      <c r="B114" s="310"/>
      <c r="C114" s="311"/>
      <c r="D114" s="312"/>
      <c r="E114" s="313"/>
      <c r="F114" s="312"/>
    </row>
    <row r="115" spans="1:6">
      <c r="A115" s="309"/>
      <c r="B115" s="310"/>
      <c r="C115" s="311"/>
      <c r="D115" s="312"/>
      <c r="E115" s="313"/>
      <c r="F115" s="312"/>
    </row>
    <row r="116" spans="1:6">
      <c r="A116" s="309"/>
      <c r="B116" s="310"/>
      <c r="C116" s="311"/>
      <c r="D116" s="312"/>
      <c r="E116" s="313"/>
      <c r="F116" s="312"/>
    </row>
    <row r="117" spans="1:6">
      <c r="A117" s="309"/>
      <c r="B117" s="310"/>
      <c r="C117" s="311"/>
      <c r="D117" s="312"/>
      <c r="E117" s="313"/>
      <c r="F117" s="312"/>
    </row>
    <row r="118" spans="1:6">
      <c r="A118" s="309"/>
      <c r="B118" s="310"/>
      <c r="C118" s="311"/>
      <c r="D118" s="312"/>
      <c r="E118" s="313"/>
      <c r="F118" s="312"/>
    </row>
    <row r="119" spans="1:6">
      <c r="A119" s="309"/>
      <c r="B119" s="310"/>
      <c r="C119" s="311"/>
      <c r="D119" s="312"/>
      <c r="E119" s="313"/>
      <c r="F119" s="312"/>
    </row>
    <row r="120" spans="1:6">
      <c r="A120" s="309"/>
      <c r="B120" s="310"/>
      <c r="C120" s="311"/>
      <c r="D120" s="312"/>
      <c r="E120" s="313"/>
      <c r="F120" s="312"/>
    </row>
    <row r="121" spans="1:6">
      <c r="A121" s="309"/>
      <c r="B121" s="310"/>
      <c r="C121" s="311"/>
      <c r="D121" s="312"/>
      <c r="E121" s="313"/>
      <c r="F121" s="312"/>
    </row>
    <row r="122" spans="1:6">
      <c r="A122" s="309"/>
      <c r="B122" s="310"/>
      <c r="C122" s="311"/>
      <c r="D122" s="312"/>
      <c r="E122" s="313"/>
      <c r="F122" s="312"/>
    </row>
    <row r="123" spans="1:6">
      <c r="A123" s="309"/>
      <c r="B123" s="310"/>
      <c r="C123" s="311"/>
      <c r="D123" s="312"/>
      <c r="E123" s="313"/>
      <c r="F123" s="312"/>
    </row>
    <row r="124" spans="1:6">
      <c r="A124" s="309"/>
      <c r="B124" s="310"/>
      <c r="C124" s="311"/>
      <c r="D124" s="312"/>
      <c r="E124" s="313"/>
      <c r="F124" s="312"/>
    </row>
    <row r="125" spans="1:6">
      <c r="A125" s="309"/>
      <c r="B125" s="310"/>
      <c r="C125" s="311"/>
      <c r="D125" s="312"/>
      <c r="E125" s="313"/>
      <c r="F125" s="312"/>
    </row>
    <row r="126" spans="1:6">
      <c r="A126" s="309"/>
      <c r="B126" s="310"/>
      <c r="C126" s="311"/>
      <c r="D126" s="312"/>
      <c r="E126" s="313"/>
      <c r="F126" s="312"/>
    </row>
    <row r="127" spans="1:6">
      <c r="A127" s="309"/>
      <c r="B127" s="310"/>
      <c r="C127" s="311"/>
      <c r="D127" s="312"/>
      <c r="E127" s="313"/>
      <c r="F127" s="312"/>
    </row>
    <row r="128" spans="1:6">
      <c r="A128" s="309"/>
      <c r="B128" s="310"/>
      <c r="C128" s="311"/>
      <c r="D128" s="312"/>
      <c r="E128" s="313"/>
      <c r="F128" s="312"/>
    </row>
    <row r="129" spans="1:6">
      <c r="A129" s="309"/>
      <c r="B129" s="310"/>
      <c r="C129" s="311"/>
      <c r="D129" s="312"/>
      <c r="E129" s="313"/>
      <c r="F129" s="312"/>
    </row>
    <row r="130" spans="1:6">
      <c r="A130" s="309"/>
      <c r="B130" s="310"/>
      <c r="C130" s="311"/>
      <c r="D130" s="312"/>
      <c r="E130" s="313"/>
      <c r="F130" s="312"/>
    </row>
    <row r="131" spans="1:6">
      <c r="A131" s="309"/>
      <c r="B131" s="310"/>
      <c r="C131" s="311"/>
      <c r="D131" s="312"/>
      <c r="E131" s="313"/>
      <c r="F131" s="312"/>
    </row>
    <row r="132" spans="1:6">
      <c r="A132" s="309"/>
      <c r="B132" s="310"/>
      <c r="C132" s="311"/>
      <c r="D132" s="312"/>
      <c r="E132" s="313"/>
      <c r="F132" s="312"/>
    </row>
    <row r="133" spans="1:6">
      <c r="A133" s="309"/>
      <c r="B133" s="310"/>
      <c r="C133" s="311"/>
      <c r="D133" s="312"/>
      <c r="E133" s="313"/>
      <c r="F133" s="312"/>
    </row>
    <row r="134" spans="1:6">
      <c r="A134" s="309"/>
      <c r="B134" s="310"/>
      <c r="C134" s="311"/>
      <c r="D134" s="312"/>
      <c r="E134" s="313"/>
      <c r="F134" s="312"/>
    </row>
    <row r="135" spans="1:6">
      <c r="A135" s="309"/>
      <c r="B135" s="310"/>
      <c r="C135" s="311"/>
      <c r="D135" s="312"/>
      <c r="E135" s="313"/>
      <c r="F135" s="312"/>
    </row>
    <row r="136" spans="1:6">
      <c r="A136" s="309"/>
      <c r="B136" s="310"/>
      <c r="C136" s="311"/>
      <c r="D136" s="312"/>
      <c r="E136" s="313"/>
      <c r="F136" s="312"/>
    </row>
    <row r="137" spans="1:6">
      <c r="A137" s="309"/>
      <c r="B137" s="310"/>
      <c r="C137" s="311"/>
      <c r="D137" s="312"/>
      <c r="E137" s="313"/>
      <c r="F137" s="312"/>
    </row>
    <row r="138" spans="1:6">
      <c r="A138" s="309"/>
      <c r="B138" s="310"/>
      <c r="C138" s="311"/>
      <c r="D138" s="312"/>
      <c r="E138" s="313"/>
      <c r="F138" s="312"/>
    </row>
    <row r="139" spans="1:6">
      <c r="A139" s="309"/>
      <c r="B139" s="310"/>
      <c r="C139" s="311"/>
      <c r="D139" s="312"/>
      <c r="E139" s="313"/>
      <c r="F139" s="312"/>
    </row>
    <row r="140" spans="1:6">
      <c r="A140" s="309"/>
      <c r="B140" s="310"/>
      <c r="C140" s="311"/>
      <c r="D140" s="312"/>
      <c r="E140" s="313"/>
      <c r="F140" s="312"/>
    </row>
    <row r="141" spans="1:6">
      <c r="A141" s="309"/>
      <c r="B141" s="310"/>
      <c r="C141" s="311"/>
      <c r="D141" s="312"/>
      <c r="E141" s="313"/>
      <c r="F141" s="312"/>
    </row>
    <row r="142" spans="1:6">
      <c r="A142" s="309"/>
      <c r="B142" s="310"/>
      <c r="C142" s="311"/>
      <c r="D142" s="312"/>
      <c r="E142" s="313"/>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sheetData>
  <sheetProtection algorithmName="SHA-512" hashValue="/hJkqNsIHl9ovuRRCy4U6bcf3uyiyKYpgAPTBK9R7XSAS4eNthQsfD86DsY8+YuqydtMi3hV78vmKrlQwVVL3g==" saltValue="VoH1hKQHwb3D+Uy8YpFyLA==" spinCount="100000" sheet="1" objects="1" scenarios="1" selectLockedCells="1"/>
  <mergeCells count="13">
    <mergeCell ref="A104:E104"/>
    <mergeCell ref="B5:F5"/>
    <mergeCell ref="A7:A8"/>
    <mergeCell ref="B7:B8"/>
    <mergeCell ref="C7:C8"/>
    <mergeCell ref="D7:D8"/>
    <mergeCell ref="E7:E8"/>
    <mergeCell ref="F7:F8"/>
    <mergeCell ref="A29:E29"/>
    <mergeCell ref="A60:E60"/>
    <mergeCell ref="A98:E98"/>
    <mergeCell ref="A101:E101"/>
    <mergeCell ref="A103:F103"/>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AB14-98B9-444B-B506-44F4CBCFCB53}">
  <sheetPr codeName="List14">
    <tabColor rgb="FF00FF00"/>
  </sheetPr>
  <dimension ref="A1:H159"/>
  <sheetViews>
    <sheetView topLeftCell="A9" workbookViewId="0">
      <selection activeCell="E18" sqref="E18"/>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21</v>
      </c>
      <c r="B6" s="321" t="s">
        <v>896</v>
      </c>
      <c r="C6" s="322"/>
      <c r="D6" s="323"/>
      <c r="E6" s="324"/>
      <c r="F6" s="325"/>
    </row>
    <row r="7" spans="1:8" s="326" customFormat="1" ht="12.75" customHeight="1" thickBot="1">
      <c r="A7" s="835" t="s">
        <v>3</v>
      </c>
      <c r="B7" s="836" t="s">
        <v>0</v>
      </c>
      <c r="C7" s="836" t="s">
        <v>1</v>
      </c>
      <c r="D7" s="842" t="s">
        <v>2</v>
      </c>
      <c r="E7" s="837" t="s">
        <v>4</v>
      </c>
      <c r="F7" s="838" t="s">
        <v>491</v>
      </c>
      <c r="H7" s="327"/>
    </row>
    <row r="8" spans="1:8" s="328" customFormat="1" ht="13.5" thickBot="1">
      <c r="A8" s="835"/>
      <c r="B8" s="836"/>
      <c r="C8" s="836"/>
      <c r="D8" s="842"/>
      <c r="E8" s="837"/>
      <c r="F8" s="838"/>
      <c r="H8" s="329"/>
    </row>
    <row r="9" spans="1:8">
      <c r="B9" s="405"/>
      <c r="D9" s="312"/>
      <c r="E9" s="334"/>
    </row>
    <row r="10" spans="1:8" ht="38.25">
      <c r="A10" s="373" t="s">
        <v>897</v>
      </c>
      <c r="B10" s="405" t="s">
        <v>898</v>
      </c>
      <c r="C10" s="375" t="s">
        <v>397</v>
      </c>
      <c r="D10" s="312">
        <f>D27</f>
        <v>221.9144</v>
      </c>
      <c r="E10" s="340"/>
      <c r="F10" s="335">
        <f>D10*E10</f>
        <v>0</v>
      </c>
    </row>
    <row r="11" spans="1:8">
      <c r="B11" s="405" t="s">
        <v>899</v>
      </c>
      <c r="D11" s="312"/>
      <c r="E11" s="334"/>
    </row>
    <row r="12" spans="1:8" ht="25.5">
      <c r="B12" s="405" t="s">
        <v>900</v>
      </c>
      <c r="D12" s="312"/>
      <c r="E12" s="334"/>
    </row>
    <row r="13" spans="1:8">
      <c r="B13" s="405"/>
      <c r="D13" s="312"/>
      <c r="E13" s="334"/>
    </row>
    <row r="14" spans="1:8" ht="63.75">
      <c r="A14" s="373" t="s">
        <v>901</v>
      </c>
      <c r="B14" s="405" t="s">
        <v>902</v>
      </c>
      <c r="D14" s="312"/>
      <c r="E14" s="334"/>
    </row>
    <row r="15" spans="1:8" ht="38.25">
      <c r="B15" s="405" t="s">
        <v>903</v>
      </c>
      <c r="D15" s="312"/>
      <c r="E15" s="334"/>
    </row>
    <row r="16" spans="1:8">
      <c r="B16" s="405"/>
      <c r="D16" s="312"/>
      <c r="E16" s="334"/>
    </row>
    <row r="17" spans="1:6">
      <c r="A17" s="373" t="s">
        <v>520</v>
      </c>
      <c r="B17" s="405" t="s">
        <v>904</v>
      </c>
    </row>
    <row r="18" spans="1:6">
      <c r="B18" s="405" t="s">
        <v>810</v>
      </c>
      <c r="C18" s="375" t="s">
        <v>397</v>
      </c>
      <c r="D18" s="312">
        <f>43+12</f>
        <v>55</v>
      </c>
      <c r="E18" s="340"/>
      <c r="F18" s="335">
        <f>D18*E18</f>
        <v>0</v>
      </c>
    </row>
    <row r="19" spans="1:6" ht="76.5">
      <c r="B19" s="405" t="s">
        <v>905</v>
      </c>
      <c r="D19" s="312"/>
      <c r="E19" s="334"/>
    </row>
    <row r="20" spans="1:6">
      <c r="B20" s="405" t="s">
        <v>906</v>
      </c>
      <c r="C20" s="375" t="s">
        <v>397</v>
      </c>
      <c r="D20" s="312">
        <f>'6 zidarska d'!D37*0.4</f>
        <v>22</v>
      </c>
      <c r="E20" s="340"/>
      <c r="F20" s="335">
        <f>D20*E20</f>
        <v>0</v>
      </c>
    </row>
    <row r="21" spans="1:6">
      <c r="B21" s="405"/>
      <c r="D21" s="312"/>
      <c r="E21" s="334"/>
    </row>
    <row r="22" spans="1:6">
      <c r="A22" s="373" t="s">
        <v>523</v>
      </c>
      <c r="B22" s="405" t="s">
        <v>907</v>
      </c>
    </row>
    <row r="23" spans="1:6" ht="25.5">
      <c r="B23" s="410" t="s">
        <v>908</v>
      </c>
      <c r="D23" s="312"/>
      <c r="E23" s="411"/>
    </row>
    <row r="24" spans="1:6">
      <c r="B24" s="410" t="s">
        <v>909</v>
      </c>
      <c r="D24" s="312"/>
      <c r="E24" s="411"/>
    </row>
    <row r="25" spans="1:6" ht="25.5">
      <c r="B25" s="410" t="s">
        <v>910</v>
      </c>
      <c r="D25" s="312"/>
      <c r="E25" s="411"/>
    </row>
    <row r="26" spans="1:6" ht="25.5">
      <c r="A26" s="373" t="s">
        <v>911</v>
      </c>
      <c r="B26" s="405" t="s">
        <v>912</v>
      </c>
      <c r="C26" s="375" t="s">
        <v>397</v>
      </c>
      <c r="D26" s="312">
        <f>18.22*8.8-0.43-4.52</f>
        <v>155.386</v>
      </c>
      <c r="E26" s="340"/>
      <c r="F26" s="335">
        <f>D26*E26</f>
        <v>0</v>
      </c>
    </row>
    <row r="27" spans="1:6" ht="25.5">
      <c r="A27" s="373" t="s">
        <v>913</v>
      </c>
      <c r="B27" s="405" t="s">
        <v>914</v>
      </c>
      <c r="C27" s="375" t="s">
        <v>397</v>
      </c>
      <c r="D27" s="312">
        <f>10.43*8.8-4.52*2-4.18+9.5*7.26-2.96+9.5*7.26-2.14-0.67+1.54*7.26</f>
        <v>221.9144</v>
      </c>
      <c r="E27" s="340"/>
      <c r="F27" s="335">
        <f>D27*E27</f>
        <v>0</v>
      </c>
    </row>
    <row r="28" spans="1:6">
      <c r="B28" s="405"/>
      <c r="D28" s="312"/>
      <c r="E28" s="334"/>
    </row>
    <row r="29" spans="1:6">
      <c r="A29" s="373" t="s">
        <v>525</v>
      </c>
      <c r="B29" s="405" t="s">
        <v>915</v>
      </c>
      <c r="D29" s="312"/>
      <c r="E29" s="334"/>
    </row>
    <row r="30" spans="1:6">
      <c r="B30" s="405" t="s">
        <v>916</v>
      </c>
      <c r="C30" s="375" t="s">
        <v>397</v>
      </c>
      <c r="D30" s="312">
        <f>1.8*2.75+0.92*7.21*2+0.92*8.8*2</f>
        <v>34.4084</v>
      </c>
      <c r="E30" s="340"/>
      <c r="F30" s="335">
        <f>D30*E30</f>
        <v>0</v>
      </c>
    </row>
    <row r="31" spans="1:6" ht="13.5" thickBot="1">
      <c r="A31" s="336"/>
      <c r="B31" s="337"/>
      <c r="C31" s="338"/>
      <c r="D31" s="407"/>
      <c r="E31" s="590"/>
    </row>
    <row r="32" spans="1:6" ht="13.5" thickBot="1">
      <c r="A32" s="346"/>
      <c r="B32" s="347" t="s">
        <v>917</v>
      </c>
      <c r="C32" s="348"/>
      <c r="D32" s="349"/>
      <c r="E32" s="350"/>
      <c r="F32" s="351">
        <f>SUM(F9:F31)</f>
        <v>0</v>
      </c>
    </row>
    <row r="33" spans="1:6">
      <c r="A33" s="357"/>
      <c r="B33" s="365"/>
      <c r="C33" s="309"/>
      <c r="D33" s="312"/>
      <c r="E33" s="313"/>
      <c r="F33" s="312"/>
    </row>
    <row r="34" spans="1:6">
      <c r="A34" s="357"/>
      <c r="B34" s="361"/>
      <c r="C34" s="309"/>
      <c r="D34" s="312"/>
      <c r="E34" s="313"/>
      <c r="F34" s="312"/>
    </row>
    <row r="35" spans="1:6">
      <c r="A35" s="357"/>
      <c r="B35" s="361"/>
      <c r="C35" s="309"/>
      <c r="D35" s="312"/>
      <c r="E35" s="313"/>
      <c r="F35" s="312"/>
    </row>
    <row r="36" spans="1:6" ht="12.75" customHeight="1">
      <c r="A36" s="840"/>
      <c r="B36" s="840"/>
      <c r="C36" s="840"/>
      <c r="D36" s="840"/>
      <c r="E36" s="840"/>
      <c r="F36" s="312"/>
    </row>
    <row r="37" spans="1:6">
      <c r="A37" s="357"/>
      <c r="B37" s="361"/>
      <c r="C37" s="360"/>
      <c r="D37" s="312"/>
      <c r="E37" s="313"/>
      <c r="F37" s="312"/>
    </row>
    <row r="38" spans="1:6">
      <c r="A38" s="362"/>
      <c r="B38" s="363"/>
      <c r="C38" s="360"/>
      <c r="D38" s="312"/>
      <c r="E38" s="313"/>
      <c r="F38" s="312"/>
    </row>
    <row r="39" spans="1:6">
      <c r="A39" s="357"/>
      <c r="B39" s="361"/>
      <c r="C39" s="360"/>
      <c r="D39" s="312"/>
      <c r="E39" s="313"/>
      <c r="F39" s="312"/>
    </row>
    <row r="40" spans="1:6">
      <c r="A40" s="357"/>
      <c r="B40" s="357"/>
      <c r="C40" s="360"/>
      <c r="D40" s="312"/>
      <c r="E40" s="313"/>
      <c r="F40" s="312"/>
    </row>
    <row r="41" spans="1:6">
      <c r="A41" s="357"/>
      <c r="B41" s="365"/>
      <c r="C41" s="360"/>
      <c r="D41" s="312"/>
      <c r="E41" s="313"/>
      <c r="F41" s="312"/>
    </row>
    <row r="42" spans="1:6">
      <c r="A42" s="357"/>
      <c r="B42" s="365"/>
      <c r="C42" s="360"/>
      <c r="D42" s="312"/>
      <c r="E42" s="313"/>
      <c r="F42" s="312"/>
    </row>
    <row r="43" spans="1:6">
      <c r="A43" s="357"/>
      <c r="B43" s="365"/>
      <c r="C43" s="360"/>
      <c r="D43" s="312"/>
      <c r="E43" s="313"/>
      <c r="F43" s="312"/>
    </row>
    <row r="44" spans="1:6">
      <c r="A44" s="357"/>
      <c r="B44" s="364"/>
      <c r="C44" s="360"/>
      <c r="D44" s="312"/>
      <c r="E44" s="313"/>
      <c r="F44" s="312"/>
    </row>
    <row r="45" spans="1:6">
      <c r="A45" s="357"/>
      <c r="B45" s="366"/>
      <c r="C45" s="360"/>
      <c r="D45" s="312"/>
      <c r="E45" s="313"/>
      <c r="F45" s="312"/>
    </row>
    <row r="46" spans="1:6">
      <c r="A46" s="357"/>
      <c r="B46" s="366"/>
      <c r="C46" s="360"/>
      <c r="D46" s="312"/>
      <c r="E46" s="313"/>
      <c r="F46" s="312"/>
    </row>
    <row r="47" spans="1:6">
      <c r="A47" s="357"/>
      <c r="B47" s="366"/>
      <c r="C47" s="360"/>
      <c r="D47" s="312"/>
      <c r="E47" s="313"/>
      <c r="F47" s="312"/>
    </row>
    <row r="48" spans="1:6">
      <c r="A48" s="357"/>
      <c r="B48" s="366"/>
      <c r="C48" s="360"/>
      <c r="D48" s="312"/>
      <c r="E48" s="313"/>
      <c r="F48" s="312"/>
    </row>
    <row r="49" spans="1:6">
      <c r="A49" s="357"/>
      <c r="B49" s="361"/>
      <c r="C49" s="360"/>
      <c r="D49" s="312"/>
      <c r="E49" s="313"/>
      <c r="F49" s="312"/>
    </row>
    <row r="50" spans="1:6">
      <c r="A50" s="357"/>
      <c r="B50" s="361"/>
      <c r="C50" s="360"/>
      <c r="D50" s="312"/>
      <c r="E50" s="313"/>
      <c r="F50" s="312"/>
    </row>
    <row r="51" spans="1:6">
      <c r="A51" s="357"/>
      <c r="B51" s="357"/>
      <c r="C51" s="360"/>
      <c r="D51" s="312"/>
      <c r="E51" s="313"/>
      <c r="F51" s="312"/>
    </row>
    <row r="52" spans="1:6">
      <c r="A52" s="357"/>
      <c r="B52" s="366"/>
      <c r="C52" s="360"/>
      <c r="D52" s="312"/>
      <c r="E52" s="313"/>
      <c r="F52" s="312"/>
    </row>
    <row r="53" spans="1:6">
      <c r="A53" s="357"/>
      <c r="B53" s="361"/>
      <c r="C53" s="360"/>
      <c r="D53" s="312"/>
      <c r="E53" s="313"/>
      <c r="F53" s="312"/>
    </row>
    <row r="54" spans="1:6">
      <c r="A54" s="357"/>
      <c r="B54" s="365"/>
      <c r="C54" s="360"/>
      <c r="D54" s="312"/>
      <c r="E54" s="313"/>
      <c r="F54" s="312"/>
    </row>
    <row r="55" spans="1:6">
      <c r="A55" s="361"/>
      <c r="B55" s="310"/>
      <c r="C55" s="311"/>
      <c r="D55" s="312"/>
      <c r="E55" s="313"/>
      <c r="F55" s="312"/>
    </row>
    <row r="56" spans="1:6">
      <c r="A56" s="361"/>
      <c r="B56" s="310"/>
      <c r="C56" s="311"/>
      <c r="D56" s="312"/>
      <c r="E56" s="313"/>
      <c r="F56" s="312"/>
    </row>
    <row r="57" spans="1:6">
      <c r="A57" s="361"/>
      <c r="B57" s="310"/>
      <c r="C57" s="311"/>
      <c r="D57" s="312"/>
      <c r="E57" s="313"/>
      <c r="F57" s="312"/>
    </row>
    <row r="58" spans="1:6">
      <c r="A58" s="361"/>
      <c r="B58" s="310"/>
      <c r="C58" s="311"/>
      <c r="D58" s="312"/>
      <c r="E58" s="313"/>
      <c r="F58" s="312"/>
    </row>
    <row r="59" spans="1:6">
      <c r="A59" s="361"/>
      <c r="B59" s="310"/>
      <c r="C59" s="311"/>
      <c r="D59" s="312"/>
      <c r="E59" s="313"/>
      <c r="F59" s="312"/>
    </row>
    <row r="60" spans="1:6">
      <c r="A60" s="357"/>
      <c r="B60" s="361"/>
      <c r="C60" s="360"/>
      <c r="D60" s="312"/>
      <c r="E60" s="313"/>
      <c r="F60" s="312"/>
    </row>
    <row r="61" spans="1:6">
      <c r="A61" s="357"/>
      <c r="B61" s="357"/>
      <c r="C61" s="360"/>
      <c r="D61" s="312"/>
      <c r="E61" s="313"/>
      <c r="F61" s="312"/>
    </row>
    <row r="62" spans="1:6">
      <c r="A62" s="357"/>
      <c r="B62" s="365"/>
      <c r="C62" s="360"/>
      <c r="D62" s="312"/>
      <c r="E62" s="313"/>
      <c r="F62" s="312"/>
    </row>
    <row r="63" spans="1:6">
      <c r="A63" s="357"/>
      <c r="B63" s="361"/>
      <c r="C63" s="360"/>
      <c r="D63" s="312"/>
      <c r="E63" s="313"/>
      <c r="F63" s="312"/>
    </row>
    <row r="64" spans="1:6">
      <c r="A64" s="357"/>
      <c r="B64" s="361"/>
      <c r="C64" s="360"/>
      <c r="D64" s="312"/>
      <c r="E64" s="313"/>
      <c r="F64" s="312"/>
    </row>
    <row r="65" spans="1:6">
      <c r="A65" s="357"/>
      <c r="B65" s="357"/>
      <c r="C65" s="360"/>
      <c r="D65" s="312"/>
      <c r="E65" s="313"/>
      <c r="F65" s="312"/>
    </row>
    <row r="66" spans="1:6">
      <c r="A66" s="357"/>
      <c r="B66" s="361"/>
      <c r="C66" s="360"/>
      <c r="D66" s="312"/>
      <c r="E66" s="313"/>
      <c r="F66" s="312"/>
    </row>
    <row r="67" spans="1:6" ht="12.75" customHeight="1">
      <c r="A67" s="840"/>
      <c r="B67" s="840"/>
      <c r="C67" s="840"/>
      <c r="D67" s="840"/>
      <c r="E67" s="840"/>
      <c r="F67" s="312"/>
    </row>
    <row r="68" spans="1:6">
      <c r="A68" s="357"/>
      <c r="B68" s="361"/>
      <c r="C68" s="360"/>
      <c r="D68" s="312"/>
      <c r="E68" s="313"/>
      <c r="F68" s="312"/>
    </row>
    <row r="69" spans="1:6">
      <c r="A69" s="362"/>
      <c r="B69" s="363"/>
      <c r="C69" s="360"/>
      <c r="D69" s="312"/>
      <c r="E69" s="313"/>
      <c r="F69" s="312"/>
    </row>
    <row r="70" spans="1:6">
      <c r="A70" s="357"/>
      <c r="B70" s="361"/>
      <c r="C70" s="360"/>
      <c r="D70" s="312"/>
      <c r="E70" s="313"/>
      <c r="F70" s="312"/>
    </row>
    <row r="71" spans="1:6">
      <c r="A71" s="357"/>
      <c r="B71" s="364"/>
      <c r="C71" s="359"/>
      <c r="D71" s="312"/>
      <c r="E71" s="313"/>
      <c r="F71" s="312"/>
    </row>
    <row r="72" spans="1:6">
      <c r="A72" s="357"/>
      <c r="B72" s="364"/>
      <c r="C72" s="359"/>
      <c r="D72" s="312"/>
      <c r="E72" s="313"/>
      <c r="F72" s="312"/>
    </row>
    <row r="73" spans="1:6">
      <c r="A73" s="357"/>
      <c r="B73" s="364"/>
      <c r="C73" s="359"/>
      <c r="D73" s="312"/>
      <c r="E73" s="313"/>
      <c r="F73" s="312"/>
    </row>
    <row r="74" spans="1:6">
      <c r="A74" s="357"/>
      <c r="B74" s="364"/>
      <c r="C74" s="359"/>
      <c r="D74" s="312"/>
      <c r="E74" s="313"/>
      <c r="F74" s="312"/>
    </row>
    <row r="75" spans="1:6">
      <c r="A75" s="357"/>
      <c r="B75" s="361"/>
      <c r="C75" s="359"/>
      <c r="D75" s="312"/>
      <c r="E75" s="313"/>
      <c r="F75" s="312"/>
    </row>
    <row r="76" spans="1:6">
      <c r="A76" s="357"/>
      <c r="B76" s="361"/>
      <c r="C76" s="360"/>
      <c r="D76" s="312"/>
      <c r="E76" s="313"/>
      <c r="F76" s="312"/>
    </row>
    <row r="77" spans="1:6">
      <c r="A77" s="357"/>
      <c r="B77" s="368"/>
      <c r="C77" s="359"/>
      <c r="D77" s="312"/>
      <c r="E77" s="313"/>
      <c r="F77" s="312"/>
    </row>
    <row r="78" spans="1:6">
      <c r="A78" s="357"/>
      <c r="B78" s="365"/>
      <c r="C78" s="359"/>
      <c r="D78" s="312"/>
      <c r="E78" s="313"/>
      <c r="F78" s="312"/>
    </row>
    <row r="79" spans="1:6">
      <c r="A79" s="357"/>
      <c r="B79" s="369"/>
      <c r="C79" s="359"/>
      <c r="D79" s="312"/>
      <c r="E79" s="313"/>
      <c r="F79" s="312"/>
    </row>
    <row r="80" spans="1:6">
      <c r="A80" s="357"/>
      <c r="B80" s="369"/>
      <c r="C80" s="359"/>
      <c r="D80" s="312"/>
      <c r="E80" s="313"/>
      <c r="F80" s="312"/>
    </row>
    <row r="81" spans="1:6">
      <c r="A81" s="357"/>
      <c r="B81" s="369"/>
      <c r="C81" s="359"/>
      <c r="D81" s="312"/>
      <c r="E81" s="313"/>
      <c r="F81" s="312"/>
    </row>
    <row r="82" spans="1:6">
      <c r="A82" s="357"/>
      <c r="B82" s="361"/>
      <c r="C82" s="360"/>
      <c r="D82" s="312"/>
      <c r="E82" s="313"/>
      <c r="F82" s="312"/>
    </row>
    <row r="83" spans="1:6">
      <c r="A83" s="357"/>
      <c r="B83" s="368"/>
      <c r="C83" s="360"/>
      <c r="D83" s="312"/>
      <c r="E83" s="313"/>
      <c r="F83" s="312"/>
    </row>
    <row r="84" spans="1:6">
      <c r="A84" s="357"/>
      <c r="B84" s="361"/>
      <c r="C84" s="360"/>
      <c r="D84" s="312"/>
      <c r="E84" s="313"/>
      <c r="F84" s="312"/>
    </row>
    <row r="85" spans="1:6">
      <c r="A85" s="357"/>
      <c r="B85" s="369"/>
      <c r="C85" s="359"/>
      <c r="D85" s="312"/>
      <c r="E85" s="313"/>
      <c r="F85" s="312"/>
    </row>
    <row r="86" spans="1:6">
      <c r="A86" s="357"/>
      <c r="B86" s="369"/>
      <c r="C86" s="359"/>
      <c r="D86" s="312"/>
      <c r="E86" s="313"/>
      <c r="F86" s="312"/>
    </row>
    <row r="87" spans="1:6">
      <c r="A87" s="357"/>
      <c r="B87" s="369"/>
      <c r="C87" s="359"/>
      <c r="D87" s="312"/>
      <c r="E87" s="313"/>
      <c r="F87" s="312"/>
    </row>
    <row r="88" spans="1:6">
      <c r="A88" s="357"/>
      <c r="B88" s="369"/>
      <c r="C88" s="359"/>
      <c r="D88" s="312"/>
      <c r="E88" s="313"/>
      <c r="F88" s="312"/>
    </row>
    <row r="89" spans="1:6">
      <c r="A89" s="357"/>
      <c r="B89" s="369"/>
      <c r="C89" s="359"/>
      <c r="D89" s="312"/>
      <c r="E89" s="313"/>
      <c r="F89" s="312"/>
    </row>
    <row r="90" spans="1:6">
      <c r="A90" s="357"/>
      <c r="B90" s="369"/>
      <c r="C90" s="359"/>
      <c r="D90" s="312"/>
      <c r="E90" s="313"/>
      <c r="F90" s="312"/>
    </row>
    <row r="91" spans="1:6">
      <c r="A91" s="357"/>
      <c r="B91" s="369"/>
      <c r="C91" s="359"/>
      <c r="D91" s="312"/>
      <c r="E91" s="313"/>
      <c r="F91" s="312"/>
    </row>
    <row r="92" spans="1:6">
      <c r="A92" s="357"/>
      <c r="B92" s="369"/>
      <c r="C92" s="359"/>
      <c r="D92" s="312"/>
      <c r="E92" s="313"/>
      <c r="F92" s="312"/>
    </row>
    <row r="93" spans="1:6">
      <c r="A93" s="357"/>
      <c r="B93" s="369"/>
      <c r="C93" s="359"/>
      <c r="D93" s="312"/>
      <c r="E93" s="313"/>
      <c r="F93" s="312"/>
    </row>
    <row r="94" spans="1:6">
      <c r="A94" s="357"/>
      <c r="B94" s="369"/>
      <c r="C94" s="359"/>
      <c r="D94" s="312"/>
      <c r="E94" s="313"/>
      <c r="F94" s="312"/>
    </row>
    <row r="95" spans="1:6">
      <c r="A95" s="357"/>
      <c r="B95" s="369"/>
      <c r="C95" s="359"/>
      <c r="D95" s="312"/>
      <c r="E95" s="313"/>
      <c r="F95" s="312"/>
    </row>
    <row r="96" spans="1:6">
      <c r="A96" s="357"/>
      <c r="B96" s="369"/>
      <c r="C96" s="359"/>
      <c r="D96" s="312"/>
      <c r="E96" s="313"/>
      <c r="F96" s="312"/>
    </row>
    <row r="97" spans="1:6">
      <c r="A97" s="357"/>
      <c r="B97" s="361"/>
      <c r="C97" s="359"/>
      <c r="D97" s="312"/>
      <c r="E97" s="313"/>
      <c r="F97" s="312"/>
    </row>
    <row r="98" spans="1:6">
      <c r="A98" s="357"/>
      <c r="B98" s="361"/>
      <c r="C98" s="359"/>
      <c r="D98" s="312"/>
      <c r="E98" s="313"/>
      <c r="F98" s="312"/>
    </row>
    <row r="99" spans="1:6">
      <c r="A99" s="357"/>
      <c r="B99" s="361"/>
      <c r="C99" s="359"/>
      <c r="D99" s="312"/>
      <c r="E99" s="313"/>
      <c r="F99" s="312"/>
    </row>
    <row r="100" spans="1:6">
      <c r="A100" s="357"/>
      <c r="B100" s="361"/>
      <c r="C100" s="359"/>
      <c r="D100" s="312"/>
      <c r="E100" s="313"/>
      <c r="F100" s="312"/>
    </row>
    <row r="101" spans="1:6">
      <c r="A101" s="357"/>
      <c r="B101" s="361"/>
      <c r="C101" s="359"/>
      <c r="D101" s="312"/>
      <c r="E101" s="313"/>
      <c r="F101" s="312"/>
    </row>
    <row r="102" spans="1:6">
      <c r="A102" s="357"/>
      <c r="B102" s="361"/>
      <c r="C102" s="359"/>
      <c r="D102" s="312"/>
      <c r="E102" s="313"/>
      <c r="F102" s="312"/>
    </row>
    <row r="103" spans="1:6">
      <c r="A103" s="357"/>
      <c r="B103" s="361"/>
      <c r="C103" s="359"/>
      <c r="D103" s="312"/>
      <c r="E103" s="313"/>
      <c r="F103" s="312"/>
    </row>
    <row r="104" spans="1:6">
      <c r="A104" s="357"/>
      <c r="B104" s="361"/>
      <c r="C104" s="359"/>
      <c r="D104" s="312"/>
      <c r="E104" s="313"/>
      <c r="F104" s="312"/>
    </row>
    <row r="105" spans="1:6" ht="12.75" customHeight="1">
      <c r="A105" s="840"/>
      <c r="B105" s="840"/>
      <c r="C105" s="840"/>
      <c r="D105" s="840"/>
      <c r="E105" s="840"/>
      <c r="F105" s="312"/>
    </row>
    <row r="106" spans="1:6">
      <c r="A106" s="370"/>
      <c r="B106" s="371"/>
      <c r="C106" s="333"/>
      <c r="D106" s="409"/>
      <c r="E106" s="372"/>
      <c r="F106" s="312"/>
    </row>
    <row r="107" spans="1:6">
      <c r="A107" s="370"/>
      <c r="B107" s="371"/>
      <c r="C107" s="333"/>
      <c r="D107" s="409"/>
      <c r="E107" s="372"/>
      <c r="F107" s="312"/>
    </row>
    <row r="108" spans="1:6" ht="12.75" customHeight="1">
      <c r="A108" s="840"/>
      <c r="B108" s="840"/>
      <c r="C108" s="840"/>
      <c r="D108" s="840"/>
      <c r="E108" s="840"/>
      <c r="F108" s="312"/>
    </row>
    <row r="109" spans="1:6">
      <c r="A109" s="361"/>
      <c r="B109" s="310"/>
      <c r="C109" s="311"/>
      <c r="D109" s="312"/>
      <c r="E109" s="313"/>
      <c r="F109" s="312"/>
    </row>
    <row r="110" spans="1:6" ht="12.75" customHeight="1">
      <c r="A110" s="841"/>
      <c r="B110" s="841"/>
      <c r="C110" s="841"/>
      <c r="D110" s="841"/>
      <c r="E110" s="841"/>
      <c r="F110" s="841"/>
    </row>
    <row r="111" spans="1:6" ht="12.75" customHeight="1">
      <c r="A111" s="839"/>
      <c r="B111" s="839"/>
      <c r="C111" s="839"/>
      <c r="D111" s="839"/>
      <c r="E111" s="839"/>
      <c r="F111" s="312"/>
    </row>
    <row r="112" spans="1:6">
      <c r="A112" s="309"/>
      <c r="B112" s="310"/>
      <c r="C112" s="311"/>
      <c r="D112" s="312"/>
      <c r="E112" s="313"/>
      <c r="F112" s="312"/>
    </row>
    <row r="113" spans="1:6">
      <c r="A113" s="309"/>
      <c r="B113" s="310"/>
      <c r="C113" s="311"/>
      <c r="D113" s="312"/>
      <c r="E113" s="313"/>
      <c r="F113" s="312"/>
    </row>
    <row r="114" spans="1:6">
      <c r="A114" s="309"/>
      <c r="B114" s="310"/>
      <c r="C114" s="311"/>
      <c r="D114" s="312"/>
      <c r="E114" s="313"/>
      <c r="F114" s="312"/>
    </row>
    <row r="115" spans="1:6">
      <c r="A115" s="309"/>
      <c r="B115" s="310"/>
      <c r="C115" s="311"/>
      <c r="D115" s="312"/>
      <c r="E115" s="313"/>
      <c r="F115" s="312"/>
    </row>
    <row r="116" spans="1:6">
      <c r="A116" s="309"/>
      <c r="B116" s="310"/>
      <c r="C116" s="311"/>
      <c r="D116" s="312"/>
      <c r="E116" s="313"/>
      <c r="F116" s="312"/>
    </row>
    <row r="117" spans="1:6">
      <c r="A117" s="309"/>
      <c r="B117" s="310"/>
      <c r="C117" s="311"/>
      <c r="D117" s="312"/>
      <c r="E117" s="313"/>
      <c r="F117" s="312"/>
    </row>
    <row r="118" spans="1:6">
      <c r="A118" s="309"/>
      <c r="B118" s="310"/>
      <c r="C118" s="311"/>
      <c r="D118" s="312"/>
      <c r="E118" s="313"/>
      <c r="F118" s="312"/>
    </row>
    <row r="119" spans="1:6">
      <c r="A119" s="309"/>
      <c r="B119" s="310"/>
      <c r="C119" s="311"/>
      <c r="D119" s="312"/>
      <c r="E119" s="313"/>
      <c r="F119" s="312"/>
    </row>
    <row r="120" spans="1:6">
      <c r="A120" s="309"/>
      <c r="B120" s="310"/>
      <c r="C120" s="311"/>
      <c r="D120" s="312"/>
      <c r="E120" s="313"/>
      <c r="F120" s="312"/>
    </row>
    <row r="121" spans="1:6">
      <c r="A121" s="309"/>
      <c r="B121" s="310"/>
      <c r="C121" s="311"/>
      <c r="D121" s="312"/>
      <c r="E121" s="313"/>
      <c r="F121" s="312"/>
    </row>
    <row r="122" spans="1:6">
      <c r="A122" s="309"/>
      <c r="B122" s="310"/>
      <c r="C122" s="311"/>
      <c r="D122" s="312"/>
      <c r="E122" s="313"/>
      <c r="F122" s="312"/>
    </row>
    <row r="123" spans="1:6">
      <c r="A123" s="309"/>
      <c r="B123" s="310"/>
      <c r="C123" s="311"/>
      <c r="D123" s="312"/>
      <c r="E123" s="313"/>
      <c r="F123" s="312"/>
    </row>
    <row r="124" spans="1:6">
      <c r="A124" s="309"/>
      <c r="B124" s="310"/>
      <c r="C124" s="311"/>
      <c r="D124" s="312"/>
      <c r="E124" s="313"/>
      <c r="F124" s="312"/>
    </row>
    <row r="125" spans="1:6">
      <c r="A125" s="309"/>
      <c r="B125" s="310"/>
      <c r="C125" s="311"/>
      <c r="D125" s="312"/>
      <c r="E125" s="313"/>
      <c r="F125" s="312"/>
    </row>
    <row r="126" spans="1:6">
      <c r="A126" s="309"/>
      <c r="B126" s="310"/>
      <c r="C126" s="311"/>
      <c r="D126" s="312"/>
      <c r="E126" s="313"/>
      <c r="F126" s="312"/>
    </row>
    <row r="127" spans="1:6">
      <c r="A127" s="309"/>
      <c r="B127" s="310"/>
      <c r="C127" s="311"/>
      <c r="D127" s="312"/>
      <c r="E127" s="313"/>
      <c r="F127" s="312"/>
    </row>
    <row r="128" spans="1:6">
      <c r="A128" s="309"/>
      <c r="B128" s="310"/>
      <c r="C128" s="311"/>
      <c r="D128" s="312"/>
      <c r="E128" s="313"/>
      <c r="F128" s="312"/>
    </row>
    <row r="129" spans="1:6">
      <c r="A129" s="309"/>
      <c r="B129" s="310"/>
      <c r="C129" s="311"/>
      <c r="D129" s="312"/>
      <c r="E129" s="313"/>
      <c r="F129" s="312"/>
    </row>
    <row r="130" spans="1:6">
      <c r="A130" s="309"/>
      <c r="B130" s="310"/>
      <c r="C130" s="311"/>
      <c r="D130" s="312"/>
      <c r="E130" s="313"/>
      <c r="F130" s="312"/>
    </row>
    <row r="131" spans="1:6">
      <c r="A131" s="309"/>
      <c r="B131" s="310"/>
      <c r="C131" s="311"/>
      <c r="D131" s="312"/>
      <c r="E131" s="313"/>
      <c r="F131" s="312"/>
    </row>
    <row r="132" spans="1:6">
      <c r="A132" s="309"/>
      <c r="B132" s="310"/>
      <c r="C132" s="311"/>
      <c r="D132" s="312"/>
      <c r="E132" s="313"/>
      <c r="F132" s="312"/>
    </row>
    <row r="133" spans="1:6">
      <c r="A133" s="309"/>
      <c r="B133" s="310"/>
      <c r="C133" s="311"/>
      <c r="D133" s="312"/>
      <c r="E133" s="313"/>
      <c r="F133" s="312"/>
    </row>
    <row r="134" spans="1:6">
      <c r="A134" s="309"/>
      <c r="B134" s="310"/>
      <c r="C134" s="311"/>
      <c r="D134" s="312"/>
      <c r="E134" s="313"/>
      <c r="F134" s="312"/>
    </row>
    <row r="135" spans="1:6">
      <c r="A135" s="309"/>
      <c r="B135" s="310"/>
      <c r="C135" s="311"/>
      <c r="D135" s="312"/>
      <c r="E135" s="313"/>
      <c r="F135" s="312"/>
    </row>
    <row r="136" spans="1:6">
      <c r="A136" s="309"/>
      <c r="B136" s="310"/>
      <c r="C136" s="311"/>
      <c r="D136" s="312"/>
      <c r="E136" s="313"/>
      <c r="F136" s="312"/>
    </row>
    <row r="137" spans="1:6">
      <c r="A137" s="309"/>
      <c r="B137" s="310"/>
      <c r="C137" s="311"/>
      <c r="D137" s="312"/>
      <c r="E137" s="313"/>
      <c r="F137" s="312"/>
    </row>
    <row r="138" spans="1:6">
      <c r="A138" s="309"/>
      <c r="B138" s="310"/>
      <c r="C138" s="311"/>
      <c r="D138" s="312"/>
      <c r="E138" s="313"/>
      <c r="F138" s="312"/>
    </row>
    <row r="139" spans="1:6">
      <c r="A139" s="309"/>
      <c r="B139" s="310"/>
      <c r="C139" s="311"/>
      <c r="D139" s="312"/>
      <c r="E139" s="313"/>
      <c r="F139" s="312"/>
    </row>
    <row r="140" spans="1:6">
      <c r="A140" s="309"/>
      <c r="B140" s="310"/>
      <c r="C140" s="311"/>
      <c r="D140" s="312"/>
      <c r="E140" s="313"/>
      <c r="F140" s="312"/>
    </row>
    <row r="141" spans="1:6">
      <c r="A141" s="309"/>
      <c r="B141" s="310"/>
      <c r="C141" s="311"/>
      <c r="D141" s="312"/>
      <c r="E141" s="313"/>
      <c r="F141" s="312"/>
    </row>
    <row r="142" spans="1:6">
      <c r="A142" s="309"/>
      <c r="B142" s="310"/>
      <c r="C142" s="311"/>
      <c r="D142" s="312"/>
      <c r="E142" s="313"/>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row r="153" spans="1:6">
      <c r="A153" s="309"/>
      <c r="B153" s="310"/>
      <c r="C153" s="311"/>
      <c r="D153" s="312"/>
      <c r="E153" s="313"/>
      <c r="F153" s="312"/>
    </row>
    <row r="154" spans="1:6">
      <c r="A154" s="309"/>
      <c r="B154" s="310"/>
      <c r="C154" s="311"/>
      <c r="D154" s="312"/>
      <c r="E154" s="313"/>
      <c r="F154" s="312"/>
    </row>
    <row r="155" spans="1:6">
      <c r="A155" s="309"/>
      <c r="B155" s="310"/>
      <c r="C155" s="311"/>
      <c r="D155" s="312"/>
      <c r="E155" s="313"/>
      <c r="F155" s="312"/>
    </row>
    <row r="156" spans="1:6">
      <c r="A156" s="309"/>
      <c r="B156" s="310"/>
      <c r="C156" s="311"/>
      <c r="D156" s="312"/>
      <c r="E156" s="313"/>
      <c r="F156" s="312"/>
    </row>
    <row r="157" spans="1:6">
      <c r="A157" s="309"/>
      <c r="B157" s="310"/>
      <c r="C157" s="311"/>
      <c r="D157" s="312"/>
      <c r="E157" s="313"/>
      <c r="F157" s="312"/>
    </row>
    <row r="158" spans="1:6">
      <c r="A158" s="309"/>
      <c r="B158" s="310"/>
      <c r="C158" s="311"/>
      <c r="D158" s="312"/>
      <c r="E158" s="313"/>
      <c r="F158" s="312"/>
    </row>
    <row r="159" spans="1:6">
      <c r="A159" s="309"/>
      <c r="B159" s="310"/>
      <c r="C159" s="311"/>
      <c r="D159" s="312"/>
      <c r="E159" s="313"/>
      <c r="F159" s="312"/>
    </row>
  </sheetData>
  <sheetProtection algorithmName="SHA-512" hashValue="KSOFJg+abZGZzgGvNRInvdb4Ui9ZptAHCcjCM48nHeGuAkgKbHD/5wWegeVN2CEAQTWtpYgbII0YUEzmFZbutQ==" saltValue="BSJfUZ3ip/wwPPbkJ8wfVQ==" spinCount="100000" sheet="1" objects="1" scenarios="1" selectLockedCells="1"/>
  <mergeCells count="13">
    <mergeCell ref="A111:E111"/>
    <mergeCell ref="B5:F5"/>
    <mergeCell ref="A7:A8"/>
    <mergeCell ref="B7:B8"/>
    <mergeCell ref="C7:C8"/>
    <mergeCell ref="D7:D8"/>
    <mergeCell ref="E7:E8"/>
    <mergeCell ref="F7:F8"/>
    <mergeCell ref="A36:E36"/>
    <mergeCell ref="A67:E67"/>
    <mergeCell ref="A105:E105"/>
    <mergeCell ref="A108:E108"/>
    <mergeCell ref="A110:F110"/>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78253-E8E7-46B0-A912-24FFF084639E}">
  <sheetPr codeName="List15">
    <tabColor indexed="47"/>
  </sheetPr>
  <dimension ref="A1:H190"/>
  <sheetViews>
    <sheetView topLeftCell="A53" workbookViewId="0">
      <selection activeCell="E13" sqref="E13"/>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14</v>
      </c>
      <c r="B6" s="321" t="s">
        <v>918</v>
      </c>
      <c r="C6" s="322"/>
      <c r="D6" s="323"/>
      <c r="E6" s="324"/>
      <c r="F6" s="325"/>
    </row>
    <row r="7" spans="1:8" s="326" customFormat="1" ht="12.75" customHeight="1" thickBot="1">
      <c r="A7" s="835" t="s">
        <v>3</v>
      </c>
      <c r="B7" s="836" t="s">
        <v>0</v>
      </c>
      <c r="C7" s="836" t="s">
        <v>1</v>
      </c>
      <c r="D7" s="836" t="s">
        <v>2</v>
      </c>
      <c r="E7" s="837" t="s">
        <v>4</v>
      </c>
      <c r="F7" s="838" t="s">
        <v>491</v>
      </c>
      <c r="H7" s="327"/>
    </row>
    <row r="8" spans="1:8" s="328" customFormat="1" ht="13.5" thickBot="1">
      <c r="A8" s="835"/>
      <c r="B8" s="836"/>
      <c r="C8" s="836"/>
      <c r="D8" s="836"/>
      <c r="E8" s="837"/>
      <c r="F8" s="838"/>
      <c r="H8" s="329"/>
    </row>
    <row r="9" spans="1:8">
      <c r="B9" s="405"/>
      <c r="D9" s="311"/>
      <c r="E9" s="334"/>
    </row>
    <row r="10" spans="1:8">
      <c r="A10" s="412" t="s">
        <v>919</v>
      </c>
      <c r="B10" s="413" t="s">
        <v>920</v>
      </c>
      <c r="E10" s="334"/>
    </row>
    <row r="11" spans="1:8" ht="38.25">
      <c r="A11" s="412"/>
      <c r="B11" s="413" t="s">
        <v>921</v>
      </c>
      <c r="C11" s="414" t="s">
        <v>43</v>
      </c>
      <c r="D11" s="400">
        <f>848.16+829.9+10.6</f>
        <v>1688.6599999999999</v>
      </c>
      <c r="E11" s="340"/>
      <c r="F11" s="335">
        <f>E11*D11</f>
        <v>0</v>
      </c>
    </row>
    <row r="12" spans="1:8">
      <c r="B12" s="405"/>
      <c r="D12" s="311"/>
      <c r="E12" s="334"/>
    </row>
    <row r="13" spans="1:8">
      <c r="A13" s="373" t="s">
        <v>922</v>
      </c>
      <c r="B13" s="405" t="s">
        <v>923</v>
      </c>
      <c r="C13" s="375" t="s">
        <v>25</v>
      </c>
      <c r="D13" s="311">
        <v>1</v>
      </c>
      <c r="E13" s="340"/>
      <c r="F13" s="335">
        <f>E13*D13</f>
        <v>0</v>
      </c>
    </row>
    <row r="14" spans="1:8" ht="25.5">
      <c r="B14" s="405" t="s">
        <v>924</v>
      </c>
      <c r="D14" s="311"/>
      <c r="E14" s="334"/>
    </row>
    <row r="15" spans="1:8">
      <c r="B15" s="405" t="s">
        <v>925</v>
      </c>
      <c r="D15" s="311"/>
      <c r="E15" s="334"/>
    </row>
    <row r="16" spans="1:8">
      <c r="B16" s="405" t="s">
        <v>926</v>
      </c>
      <c r="D16" s="311"/>
      <c r="E16" s="334"/>
    </row>
    <row r="17" spans="1:6">
      <c r="B17" s="405" t="s">
        <v>927</v>
      </c>
      <c r="D17" s="311"/>
      <c r="E17" s="334"/>
    </row>
    <row r="18" spans="1:6">
      <c r="B18" s="405" t="s">
        <v>928</v>
      </c>
      <c r="D18" s="311"/>
      <c r="E18" s="334"/>
    </row>
    <row r="19" spans="1:6">
      <c r="B19" s="405"/>
      <c r="D19" s="311"/>
      <c r="E19" s="334"/>
    </row>
    <row r="20" spans="1:6">
      <c r="A20" s="373" t="s">
        <v>929</v>
      </c>
      <c r="B20" s="405" t="s">
        <v>930</v>
      </c>
      <c r="C20" s="375" t="s">
        <v>25</v>
      </c>
      <c r="D20" s="311">
        <v>1</v>
      </c>
      <c r="E20" s="340"/>
      <c r="F20" s="335">
        <f>E20*D20</f>
        <v>0</v>
      </c>
    </row>
    <row r="21" spans="1:6">
      <c r="B21" s="405" t="s">
        <v>931</v>
      </c>
      <c r="D21" s="311"/>
      <c r="E21" s="334"/>
    </row>
    <row r="22" spans="1:6">
      <c r="B22" s="405" t="s">
        <v>932</v>
      </c>
      <c r="D22" s="311"/>
      <c r="E22" s="334"/>
    </row>
    <row r="23" spans="1:6">
      <c r="B23" s="405" t="s">
        <v>926</v>
      </c>
      <c r="D23" s="311"/>
      <c r="E23" s="334"/>
    </row>
    <row r="24" spans="1:6">
      <c r="B24" s="405" t="s">
        <v>927</v>
      </c>
      <c r="D24" s="311"/>
      <c r="E24" s="334"/>
    </row>
    <row r="25" spans="1:6">
      <c r="B25" s="405" t="s">
        <v>933</v>
      </c>
      <c r="D25" s="311"/>
      <c r="E25" s="334"/>
    </row>
    <row r="26" spans="1:6">
      <c r="B26" s="405"/>
      <c r="D26" s="311"/>
      <c r="E26" s="334"/>
    </row>
    <row r="27" spans="1:6">
      <c r="A27" s="373" t="s">
        <v>500</v>
      </c>
      <c r="B27" s="405" t="s">
        <v>934</v>
      </c>
      <c r="C27" s="375" t="s">
        <v>25</v>
      </c>
      <c r="D27" s="311">
        <v>1</v>
      </c>
      <c r="E27" s="340"/>
      <c r="F27" s="335">
        <f>E27*D27</f>
        <v>0</v>
      </c>
    </row>
    <row r="28" spans="1:6">
      <c r="B28" s="405" t="s">
        <v>935</v>
      </c>
      <c r="D28" s="311"/>
      <c r="E28" s="334"/>
    </row>
    <row r="29" spans="1:6">
      <c r="B29" s="405" t="s">
        <v>936</v>
      </c>
      <c r="D29" s="311"/>
      <c r="E29" s="334"/>
    </row>
    <row r="30" spans="1:6">
      <c r="B30" s="405" t="s">
        <v>937</v>
      </c>
      <c r="D30" s="311"/>
      <c r="E30" s="334"/>
    </row>
    <row r="31" spans="1:6">
      <c r="B31" s="405" t="s">
        <v>938</v>
      </c>
      <c r="D31" s="311"/>
      <c r="E31" s="334"/>
    </row>
    <row r="32" spans="1:6" ht="25.5">
      <c r="B32" s="405" t="s">
        <v>939</v>
      </c>
      <c r="D32" s="311"/>
      <c r="E32" s="334"/>
    </row>
    <row r="33" spans="1:8">
      <c r="B33" s="405" t="s">
        <v>940</v>
      </c>
      <c r="D33" s="311"/>
      <c r="E33" s="334"/>
    </row>
    <row r="34" spans="1:8">
      <c r="B34" s="405" t="s">
        <v>941</v>
      </c>
      <c r="D34" s="311"/>
      <c r="E34" s="334"/>
    </row>
    <row r="35" spans="1:8">
      <c r="B35" s="405" t="s">
        <v>942</v>
      </c>
      <c r="D35" s="311"/>
      <c r="E35" s="334"/>
    </row>
    <row r="36" spans="1:8" ht="25.5">
      <c r="B36" s="405" t="s">
        <v>943</v>
      </c>
      <c r="D36" s="311"/>
      <c r="E36" s="334"/>
    </row>
    <row r="37" spans="1:8">
      <c r="B37" s="405"/>
      <c r="D37" s="311"/>
      <c r="E37" s="334"/>
    </row>
    <row r="38" spans="1:8">
      <c r="A38" s="373" t="s">
        <v>502</v>
      </c>
      <c r="B38" s="405" t="s">
        <v>944</v>
      </c>
      <c r="C38" s="375" t="s">
        <v>12</v>
      </c>
      <c r="D38" s="311">
        <v>2</v>
      </c>
      <c r="E38" s="340"/>
      <c r="F38" s="335">
        <f>D38*E38</f>
        <v>0</v>
      </c>
      <c r="G38" s="1073"/>
      <c r="H38" s="1074"/>
    </row>
    <row r="39" spans="1:8" ht="38.25">
      <c r="B39" s="405" t="s">
        <v>945</v>
      </c>
      <c r="D39" s="311"/>
      <c r="E39" s="334"/>
    </row>
    <row r="40" spans="1:8">
      <c r="B40" s="405" t="s">
        <v>946</v>
      </c>
      <c r="D40" s="311"/>
      <c r="E40" s="334"/>
    </row>
    <row r="41" spans="1:8" ht="25.5">
      <c r="B41" s="405" t="s">
        <v>947</v>
      </c>
      <c r="D41" s="311"/>
      <c r="E41" s="334"/>
    </row>
    <row r="42" spans="1:8">
      <c r="B42" s="405" t="s">
        <v>948</v>
      </c>
      <c r="D42" s="311"/>
      <c r="E42" s="334"/>
    </row>
    <row r="43" spans="1:8">
      <c r="B43" s="405" t="s">
        <v>949</v>
      </c>
      <c r="D43" s="311"/>
      <c r="E43" s="334"/>
    </row>
    <row r="44" spans="1:8">
      <c r="A44" s="412"/>
      <c r="B44" s="413"/>
      <c r="C44" s="414"/>
      <c r="D44" s="400"/>
      <c r="E44" s="398"/>
    </row>
    <row r="45" spans="1:8">
      <c r="A45" s="412" t="s">
        <v>504</v>
      </c>
      <c r="B45" s="413" t="s">
        <v>950</v>
      </c>
      <c r="C45" s="414" t="s">
        <v>43</v>
      </c>
      <c r="D45" s="400">
        <v>760</v>
      </c>
      <c r="E45" s="399"/>
      <c r="F45" s="335">
        <f t="shared" ref="F45:F51" si="0">D45*E45</f>
        <v>0</v>
      </c>
    </row>
    <row r="46" spans="1:8">
      <c r="A46" s="412"/>
      <c r="B46" s="413"/>
      <c r="C46" s="414"/>
      <c r="D46" s="400"/>
      <c r="E46" s="398"/>
    </row>
    <row r="47" spans="1:8">
      <c r="A47" s="412" t="s">
        <v>951</v>
      </c>
      <c r="B47" s="415" t="s">
        <v>952</v>
      </c>
      <c r="C47" s="416" t="s">
        <v>43</v>
      </c>
      <c r="D47" s="417">
        <v>1460</v>
      </c>
      <c r="E47" s="586"/>
      <c r="F47" s="335">
        <f t="shared" si="0"/>
        <v>0</v>
      </c>
    </row>
    <row r="48" spans="1:8">
      <c r="A48" s="412"/>
      <c r="B48" s="415"/>
      <c r="C48" s="416"/>
      <c r="D48" s="417"/>
      <c r="E48" s="418"/>
    </row>
    <row r="49" spans="1:6">
      <c r="A49" s="412" t="s">
        <v>953</v>
      </c>
      <c r="B49" s="415" t="s">
        <v>954</v>
      </c>
      <c r="C49" s="416" t="s">
        <v>43</v>
      </c>
      <c r="D49" s="417">
        <v>150</v>
      </c>
      <c r="E49" s="586"/>
      <c r="F49" s="335">
        <f t="shared" si="0"/>
        <v>0</v>
      </c>
    </row>
    <row r="50" spans="1:6">
      <c r="A50" s="419"/>
      <c r="B50" s="415"/>
      <c r="C50" s="420"/>
      <c r="D50" s="421"/>
      <c r="E50" s="313"/>
    </row>
    <row r="51" spans="1:6" ht="51">
      <c r="A51" s="419" t="s">
        <v>955</v>
      </c>
      <c r="B51" s="422" t="s">
        <v>956</v>
      </c>
      <c r="C51" s="423" t="s">
        <v>43</v>
      </c>
      <c r="D51" s="424">
        <v>450</v>
      </c>
      <c r="E51" s="587"/>
      <c r="F51" s="335">
        <f t="shared" si="0"/>
        <v>0</v>
      </c>
    </row>
    <row r="52" spans="1:6">
      <c r="A52" s="419"/>
      <c r="B52" s="422"/>
      <c r="C52" s="425"/>
      <c r="D52" s="426"/>
      <c r="E52" s="418"/>
      <c r="F52" s="427"/>
    </row>
    <row r="53" spans="1:6">
      <c r="A53" s="373" t="s">
        <v>957</v>
      </c>
      <c r="B53" s="405" t="s">
        <v>958</v>
      </c>
      <c r="C53" s="375" t="s">
        <v>25</v>
      </c>
      <c r="D53" s="311">
        <v>1</v>
      </c>
      <c r="E53" s="340"/>
      <c r="F53" s="335">
        <f>E53*D53</f>
        <v>0</v>
      </c>
    </row>
    <row r="54" spans="1:6">
      <c r="B54" s="405" t="s">
        <v>959</v>
      </c>
      <c r="D54" s="311"/>
      <c r="E54" s="334"/>
    </row>
    <row r="55" spans="1:6">
      <c r="B55" s="405" t="s">
        <v>960</v>
      </c>
      <c r="D55" s="311"/>
      <c r="E55" s="334"/>
    </row>
    <row r="56" spans="1:6">
      <c r="B56" s="405" t="s">
        <v>926</v>
      </c>
      <c r="D56" s="311"/>
      <c r="E56" s="334"/>
    </row>
    <row r="57" spans="1:6">
      <c r="B57" s="405" t="s">
        <v>927</v>
      </c>
      <c r="D57" s="311"/>
      <c r="E57" s="334"/>
    </row>
    <row r="58" spans="1:6">
      <c r="B58" s="405" t="s">
        <v>961</v>
      </c>
      <c r="D58" s="311"/>
      <c r="E58" s="334"/>
    </row>
    <row r="59" spans="1:6">
      <c r="A59" s="419"/>
      <c r="B59" s="413"/>
      <c r="C59" s="414"/>
      <c r="D59" s="414"/>
      <c r="E59" s="398"/>
    </row>
    <row r="60" spans="1:6">
      <c r="A60" s="419" t="s">
        <v>962</v>
      </c>
      <c r="B60" s="413" t="s">
        <v>963</v>
      </c>
      <c r="C60" s="414"/>
      <c r="D60" s="414"/>
      <c r="E60" s="398"/>
    </row>
    <row r="61" spans="1:6" ht="63.75">
      <c r="A61" s="419"/>
      <c r="B61" s="428" t="s">
        <v>964</v>
      </c>
      <c r="C61" s="429" t="s">
        <v>25</v>
      </c>
      <c r="D61" s="430">
        <v>2</v>
      </c>
      <c r="E61" s="588"/>
      <c r="F61" s="378">
        <f>E61*D61</f>
        <v>0</v>
      </c>
    </row>
    <row r="62" spans="1:6" ht="13.5" thickBot="1">
      <c r="A62" s="419"/>
      <c r="B62" s="415"/>
      <c r="C62" s="420"/>
      <c r="D62" s="421"/>
      <c r="E62" s="313"/>
    </row>
    <row r="63" spans="1:6" ht="13.5" thickBot="1">
      <c r="A63" s="346"/>
      <c r="B63" s="347" t="s">
        <v>965</v>
      </c>
      <c r="C63" s="348"/>
      <c r="D63" s="349"/>
      <c r="E63" s="350"/>
      <c r="F63" s="351">
        <f>SUM(F9:F62)</f>
        <v>0</v>
      </c>
    </row>
    <row r="64" spans="1:6">
      <c r="A64" s="357"/>
      <c r="B64" s="365"/>
      <c r="C64" s="309"/>
      <c r="D64" s="312"/>
      <c r="E64" s="313"/>
      <c r="F64" s="312"/>
    </row>
    <row r="65" spans="1:6">
      <c r="A65" s="357"/>
      <c r="B65" s="361"/>
      <c r="C65" s="309"/>
      <c r="D65" s="312"/>
      <c r="E65" s="313"/>
      <c r="F65" s="312"/>
    </row>
    <row r="66" spans="1:6">
      <c r="A66" s="357"/>
      <c r="B66" s="361"/>
      <c r="C66" s="309"/>
      <c r="D66" s="312"/>
      <c r="E66" s="313"/>
      <c r="F66" s="312"/>
    </row>
    <row r="67" spans="1:6" ht="12.75" customHeight="1">
      <c r="A67" s="840"/>
      <c r="B67" s="840"/>
      <c r="C67" s="840"/>
      <c r="D67" s="840"/>
      <c r="E67" s="840"/>
      <c r="F67" s="312"/>
    </row>
    <row r="68" spans="1:6">
      <c r="A68" s="357"/>
      <c r="B68" s="361"/>
      <c r="C68" s="360"/>
      <c r="D68" s="312"/>
      <c r="E68" s="313"/>
      <c r="F68" s="312"/>
    </row>
    <row r="69" spans="1:6">
      <c r="A69" s="362"/>
      <c r="B69" s="363"/>
      <c r="C69" s="360"/>
      <c r="D69" s="312"/>
      <c r="E69" s="313"/>
      <c r="F69" s="312"/>
    </row>
    <row r="70" spans="1:6">
      <c r="A70" s="357"/>
      <c r="B70" s="361"/>
      <c r="C70" s="360"/>
      <c r="D70" s="312"/>
      <c r="E70" s="313"/>
      <c r="F70" s="312"/>
    </row>
    <row r="71" spans="1:6">
      <c r="A71" s="357"/>
      <c r="B71" s="357"/>
      <c r="C71" s="360"/>
      <c r="D71" s="312"/>
      <c r="E71" s="313"/>
      <c r="F71" s="312"/>
    </row>
    <row r="72" spans="1:6">
      <c r="A72" s="357"/>
      <c r="B72" s="365"/>
      <c r="C72" s="360"/>
      <c r="D72" s="312"/>
      <c r="E72" s="313"/>
      <c r="F72" s="312"/>
    </row>
    <row r="73" spans="1:6">
      <c r="A73" s="357"/>
      <c r="B73" s="365"/>
      <c r="C73" s="360"/>
      <c r="D73" s="312"/>
      <c r="E73" s="313"/>
      <c r="F73" s="312"/>
    </row>
    <row r="74" spans="1:6">
      <c r="A74" s="357"/>
      <c r="B74" s="365"/>
      <c r="C74" s="360"/>
      <c r="D74" s="312"/>
      <c r="E74" s="313"/>
      <c r="F74" s="312"/>
    </row>
    <row r="75" spans="1:6">
      <c r="A75" s="357"/>
      <c r="B75" s="364"/>
      <c r="C75" s="360"/>
      <c r="D75" s="312"/>
      <c r="E75" s="313"/>
      <c r="F75" s="312"/>
    </row>
    <row r="76" spans="1:6">
      <c r="A76" s="357"/>
      <c r="B76" s="366"/>
      <c r="C76" s="360"/>
      <c r="D76" s="312"/>
      <c r="E76" s="313"/>
      <c r="F76" s="312"/>
    </row>
    <row r="77" spans="1:6">
      <c r="A77" s="357"/>
      <c r="B77" s="366"/>
      <c r="C77" s="360"/>
      <c r="D77" s="312"/>
      <c r="E77" s="313"/>
      <c r="F77" s="312"/>
    </row>
    <row r="78" spans="1:6">
      <c r="A78" s="357"/>
      <c r="B78" s="366"/>
      <c r="C78" s="360"/>
      <c r="D78" s="312"/>
      <c r="E78" s="313"/>
      <c r="F78" s="312"/>
    </row>
    <row r="79" spans="1:6">
      <c r="A79" s="357"/>
      <c r="B79" s="366"/>
      <c r="C79" s="360"/>
      <c r="D79" s="312"/>
      <c r="E79" s="313"/>
      <c r="F79" s="312"/>
    </row>
    <row r="80" spans="1:6">
      <c r="A80" s="357"/>
      <c r="B80" s="361"/>
      <c r="C80" s="360"/>
      <c r="D80" s="312"/>
      <c r="E80" s="313"/>
      <c r="F80" s="312"/>
    </row>
    <row r="81" spans="1:6">
      <c r="A81" s="357"/>
      <c r="B81" s="361"/>
      <c r="C81" s="360"/>
      <c r="D81" s="312"/>
      <c r="E81" s="313"/>
      <c r="F81" s="312"/>
    </row>
    <row r="82" spans="1:6">
      <c r="A82" s="357"/>
      <c r="B82" s="357"/>
      <c r="C82" s="360"/>
      <c r="D82" s="312"/>
      <c r="E82" s="313"/>
      <c r="F82" s="312"/>
    </row>
    <row r="83" spans="1:6">
      <c r="A83" s="357"/>
      <c r="B83" s="366"/>
      <c r="C83" s="360"/>
      <c r="D83" s="312"/>
      <c r="E83" s="313"/>
      <c r="F83" s="312"/>
    </row>
    <row r="84" spans="1:6">
      <c r="A84" s="357"/>
      <c r="B84" s="361"/>
      <c r="C84" s="360"/>
      <c r="D84" s="312"/>
      <c r="E84" s="313"/>
      <c r="F84" s="312"/>
    </row>
    <row r="85" spans="1:6">
      <c r="A85" s="357"/>
      <c r="B85" s="365"/>
      <c r="C85" s="360"/>
      <c r="D85" s="312"/>
      <c r="E85" s="313"/>
      <c r="F85" s="312"/>
    </row>
    <row r="86" spans="1:6">
      <c r="A86" s="361"/>
      <c r="B86" s="310"/>
      <c r="C86" s="311"/>
      <c r="D86" s="312"/>
      <c r="E86" s="313"/>
      <c r="F86" s="312"/>
    </row>
    <row r="87" spans="1:6">
      <c r="A87" s="361"/>
      <c r="B87" s="310"/>
      <c r="C87" s="311"/>
      <c r="D87" s="312"/>
      <c r="E87" s="313"/>
      <c r="F87" s="312"/>
    </row>
    <row r="88" spans="1:6">
      <c r="A88" s="361"/>
      <c r="B88" s="310"/>
      <c r="C88" s="311"/>
      <c r="D88" s="312"/>
      <c r="E88" s="313"/>
      <c r="F88" s="312"/>
    </row>
    <row r="89" spans="1:6">
      <c r="A89" s="361"/>
      <c r="B89" s="310"/>
      <c r="C89" s="311"/>
      <c r="D89" s="312"/>
      <c r="E89" s="313"/>
      <c r="F89" s="312"/>
    </row>
    <row r="90" spans="1:6">
      <c r="A90" s="361"/>
      <c r="B90" s="310"/>
      <c r="C90" s="311"/>
      <c r="D90" s="312"/>
      <c r="E90" s="313"/>
      <c r="F90" s="312"/>
    </row>
    <row r="91" spans="1:6">
      <c r="A91" s="357"/>
      <c r="B91" s="361"/>
      <c r="C91" s="360"/>
      <c r="D91" s="312"/>
      <c r="E91" s="313"/>
      <c r="F91" s="312"/>
    </row>
    <row r="92" spans="1:6">
      <c r="A92" s="357"/>
      <c r="B92" s="357"/>
      <c r="C92" s="360"/>
      <c r="D92" s="312"/>
      <c r="E92" s="313"/>
      <c r="F92" s="312"/>
    </row>
    <row r="93" spans="1:6">
      <c r="A93" s="357"/>
      <c r="B93" s="365"/>
      <c r="C93" s="360"/>
      <c r="D93" s="312"/>
      <c r="E93" s="313"/>
      <c r="F93" s="312"/>
    </row>
    <row r="94" spans="1:6">
      <c r="A94" s="357"/>
      <c r="B94" s="361"/>
      <c r="C94" s="360"/>
      <c r="D94" s="312"/>
      <c r="E94" s="313"/>
      <c r="F94" s="312"/>
    </row>
    <row r="95" spans="1:6">
      <c r="A95" s="357"/>
      <c r="B95" s="361"/>
      <c r="C95" s="360"/>
      <c r="D95" s="312"/>
      <c r="E95" s="313"/>
      <c r="F95" s="312"/>
    </row>
    <row r="96" spans="1:6">
      <c r="A96" s="357"/>
      <c r="B96" s="357"/>
      <c r="C96" s="360"/>
      <c r="D96" s="312"/>
      <c r="E96" s="313"/>
      <c r="F96" s="312"/>
    </row>
    <row r="97" spans="1:6">
      <c r="A97" s="357"/>
      <c r="B97" s="361"/>
      <c r="C97" s="360"/>
      <c r="D97" s="312"/>
      <c r="E97" s="313"/>
      <c r="F97" s="312"/>
    </row>
    <row r="98" spans="1:6" ht="12.75" customHeight="1">
      <c r="A98" s="840"/>
      <c r="B98" s="840"/>
      <c r="C98" s="840"/>
      <c r="D98" s="840"/>
      <c r="E98" s="840"/>
      <c r="F98" s="312"/>
    </row>
    <row r="99" spans="1:6">
      <c r="A99" s="357"/>
      <c r="B99" s="361"/>
      <c r="C99" s="360"/>
      <c r="D99" s="312"/>
      <c r="E99" s="313"/>
      <c r="F99" s="312"/>
    </row>
    <row r="100" spans="1:6">
      <c r="A100" s="362"/>
      <c r="B100" s="363"/>
      <c r="C100" s="360"/>
      <c r="D100" s="312"/>
      <c r="E100" s="313"/>
      <c r="F100" s="312"/>
    </row>
    <row r="101" spans="1:6">
      <c r="A101" s="357"/>
      <c r="B101" s="361"/>
      <c r="C101" s="360"/>
      <c r="D101" s="312"/>
      <c r="E101" s="313"/>
      <c r="F101" s="312"/>
    </row>
    <row r="102" spans="1:6">
      <c r="A102" s="357"/>
      <c r="B102" s="364"/>
      <c r="C102" s="359"/>
      <c r="D102" s="312"/>
      <c r="E102" s="313"/>
      <c r="F102" s="312"/>
    </row>
    <row r="103" spans="1:6">
      <c r="A103" s="357"/>
      <c r="B103" s="364"/>
      <c r="C103" s="359"/>
      <c r="D103" s="312"/>
      <c r="E103" s="313"/>
      <c r="F103" s="312"/>
    </row>
    <row r="104" spans="1:6">
      <c r="A104" s="357"/>
      <c r="B104" s="364"/>
      <c r="C104" s="359"/>
      <c r="D104" s="312"/>
      <c r="E104" s="313"/>
      <c r="F104" s="312"/>
    </row>
    <row r="105" spans="1:6">
      <c r="A105" s="357"/>
      <c r="B105" s="364"/>
      <c r="C105" s="359"/>
      <c r="D105" s="312"/>
      <c r="E105" s="313"/>
      <c r="F105" s="312"/>
    </row>
    <row r="106" spans="1:6">
      <c r="A106" s="357"/>
      <c r="B106" s="361"/>
      <c r="C106" s="359"/>
      <c r="D106" s="312"/>
      <c r="E106" s="313"/>
      <c r="F106" s="312"/>
    </row>
    <row r="107" spans="1:6">
      <c r="A107" s="357"/>
      <c r="B107" s="361"/>
      <c r="C107" s="360"/>
      <c r="D107" s="312"/>
      <c r="E107" s="313"/>
      <c r="F107" s="312"/>
    </row>
    <row r="108" spans="1:6">
      <c r="A108" s="357"/>
      <c r="B108" s="368"/>
      <c r="C108" s="359"/>
      <c r="D108" s="312"/>
      <c r="E108" s="313"/>
      <c r="F108" s="312"/>
    </row>
    <row r="109" spans="1:6">
      <c r="A109" s="357"/>
      <c r="B109" s="365"/>
      <c r="C109" s="359"/>
      <c r="D109" s="312"/>
      <c r="E109" s="313"/>
      <c r="F109" s="312"/>
    </row>
    <row r="110" spans="1:6">
      <c r="A110" s="357"/>
      <c r="B110" s="369"/>
      <c r="C110" s="359"/>
      <c r="D110" s="312"/>
      <c r="E110" s="313"/>
      <c r="F110" s="312"/>
    </row>
    <row r="111" spans="1:6">
      <c r="A111" s="357"/>
      <c r="B111" s="369"/>
      <c r="C111" s="359"/>
      <c r="D111" s="312"/>
      <c r="E111" s="313"/>
      <c r="F111" s="312"/>
    </row>
    <row r="112" spans="1:6">
      <c r="A112" s="357"/>
      <c r="B112" s="369"/>
      <c r="C112" s="359"/>
      <c r="D112" s="312"/>
      <c r="E112" s="313"/>
      <c r="F112" s="312"/>
    </row>
    <row r="113" spans="1:6">
      <c r="A113" s="357"/>
      <c r="B113" s="361"/>
      <c r="C113" s="360"/>
      <c r="D113" s="312"/>
      <c r="E113" s="313"/>
      <c r="F113" s="312"/>
    </row>
    <row r="114" spans="1:6">
      <c r="A114" s="357"/>
      <c r="B114" s="368"/>
      <c r="C114" s="360"/>
      <c r="D114" s="312"/>
      <c r="E114" s="313"/>
      <c r="F114" s="312"/>
    </row>
    <row r="115" spans="1:6">
      <c r="A115" s="357"/>
      <c r="B115" s="361"/>
      <c r="C115" s="360"/>
      <c r="D115" s="312"/>
      <c r="E115" s="313"/>
      <c r="F115" s="312"/>
    </row>
    <row r="116" spans="1:6">
      <c r="A116" s="357"/>
      <c r="B116" s="369"/>
      <c r="C116" s="359"/>
      <c r="D116" s="312"/>
      <c r="E116" s="313"/>
      <c r="F116" s="312"/>
    </row>
    <row r="117" spans="1:6">
      <c r="A117" s="357"/>
      <c r="B117" s="369"/>
      <c r="C117" s="359"/>
      <c r="D117" s="312"/>
      <c r="E117" s="313"/>
      <c r="F117" s="312"/>
    </row>
    <row r="118" spans="1:6">
      <c r="A118" s="357"/>
      <c r="B118" s="369"/>
      <c r="C118" s="359"/>
      <c r="D118" s="312"/>
      <c r="E118" s="313"/>
      <c r="F118" s="312"/>
    </row>
    <row r="119" spans="1:6">
      <c r="A119" s="357"/>
      <c r="B119" s="369"/>
      <c r="C119" s="359"/>
      <c r="D119" s="312"/>
      <c r="E119" s="313"/>
      <c r="F119" s="312"/>
    </row>
    <row r="120" spans="1:6">
      <c r="A120" s="357"/>
      <c r="B120" s="369"/>
      <c r="C120" s="359"/>
      <c r="D120" s="312"/>
      <c r="E120" s="313"/>
      <c r="F120" s="312"/>
    </row>
    <row r="121" spans="1:6">
      <c r="A121" s="357"/>
      <c r="B121" s="369"/>
      <c r="C121" s="359"/>
      <c r="D121" s="312"/>
      <c r="E121" s="313"/>
      <c r="F121" s="312"/>
    </row>
    <row r="122" spans="1:6">
      <c r="A122" s="357"/>
      <c r="B122" s="369"/>
      <c r="C122" s="359"/>
      <c r="D122" s="312"/>
      <c r="E122" s="313"/>
      <c r="F122" s="312"/>
    </row>
    <row r="123" spans="1:6">
      <c r="A123" s="357"/>
      <c r="B123" s="369"/>
      <c r="C123" s="359"/>
      <c r="D123" s="312"/>
      <c r="E123" s="313"/>
      <c r="F123" s="312"/>
    </row>
    <row r="124" spans="1:6">
      <c r="A124" s="357"/>
      <c r="B124" s="369"/>
      <c r="C124" s="359"/>
      <c r="D124" s="312"/>
      <c r="E124" s="313"/>
      <c r="F124" s="312"/>
    </row>
    <row r="125" spans="1:6">
      <c r="A125" s="357"/>
      <c r="B125" s="369"/>
      <c r="C125" s="359"/>
      <c r="D125" s="312"/>
      <c r="E125" s="313"/>
      <c r="F125" s="312"/>
    </row>
    <row r="126" spans="1:6">
      <c r="A126" s="357"/>
      <c r="B126" s="369"/>
      <c r="C126" s="359"/>
      <c r="D126" s="312"/>
      <c r="E126" s="313"/>
      <c r="F126" s="312"/>
    </row>
    <row r="127" spans="1:6">
      <c r="A127" s="357"/>
      <c r="B127" s="369"/>
      <c r="C127" s="359"/>
      <c r="D127" s="312"/>
      <c r="E127" s="313"/>
      <c r="F127" s="312"/>
    </row>
    <row r="128" spans="1:6">
      <c r="A128" s="357"/>
      <c r="B128" s="361"/>
      <c r="C128" s="359"/>
      <c r="D128" s="312"/>
      <c r="E128" s="313"/>
      <c r="F128" s="312"/>
    </row>
    <row r="129" spans="1:6">
      <c r="A129" s="357"/>
      <c r="B129" s="361"/>
      <c r="C129" s="359"/>
      <c r="D129" s="312"/>
      <c r="E129" s="313"/>
      <c r="F129" s="312"/>
    </row>
    <row r="130" spans="1:6">
      <c r="A130" s="357"/>
      <c r="B130" s="361"/>
      <c r="C130" s="359"/>
      <c r="D130" s="312"/>
      <c r="E130" s="313"/>
      <c r="F130" s="312"/>
    </row>
    <row r="131" spans="1:6">
      <c r="A131" s="357"/>
      <c r="B131" s="361"/>
      <c r="C131" s="359"/>
      <c r="D131" s="312"/>
      <c r="E131" s="313"/>
      <c r="F131" s="312"/>
    </row>
    <row r="132" spans="1:6">
      <c r="A132" s="357"/>
      <c r="B132" s="361"/>
      <c r="C132" s="359"/>
      <c r="D132" s="312"/>
      <c r="E132" s="313"/>
      <c r="F132" s="312"/>
    </row>
    <row r="133" spans="1:6">
      <c r="A133" s="357"/>
      <c r="B133" s="361"/>
      <c r="C133" s="359"/>
      <c r="D133" s="312"/>
      <c r="E133" s="313"/>
      <c r="F133" s="312"/>
    </row>
    <row r="134" spans="1:6">
      <c r="A134" s="357"/>
      <c r="B134" s="361"/>
      <c r="C134" s="359"/>
      <c r="D134" s="312"/>
      <c r="E134" s="313"/>
      <c r="F134" s="312"/>
    </row>
    <row r="135" spans="1:6">
      <c r="A135" s="357"/>
      <c r="B135" s="361"/>
      <c r="C135" s="359"/>
      <c r="D135" s="312"/>
      <c r="E135" s="313"/>
      <c r="F135" s="312"/>
    </row>
    <row r="136" spans="1:6" ht="12.75" customHeight="1">
      <c r="A136" s="840"/>
      <c r="B136" s="840"/>
      <c r="C136" s="840"/>
      <c r="D136" s="840"/>
      <c r="E136" s="840"/>
      <c r="F136" s="312"/>
    </row>
    <row r="137" spans="1:6">
      <c r="A137" s="370"/>
      <c r="B137" s="371"/>
      <c r="C137" s="333"/>
      <c r="D137" s="333"/>
      <c r="E137" s="372"/>
      <c r="F137" s="312"/>
    </row>
    <row r="138" spans="1:6">
      <c r="A138" s="370"/>
      <c r="B138" s="371"/>
      <c r="C138" s="333"/>
      <c r="D138" s="333"/>
      <c r="E138" s="372"/>
      <c r="F138" s="312"/>
    </row>
    <row r="139" spans="1:6" ht="12.75" customHeight="1">
      <c r="A139" s="840"/>
      <c r="B139" s="840"/>
      <c r="C139" s="840"/>
      <c r="D139" s="840"/>
      <c r="E139" s="840"/>
      <c r="F139" s="312"/>
    </row>
    <row r="140" spans="1:6">
      <c r="A140" s="361"/>
      <c r="B140" s="310"/>
      <c r="C140" s="311"/>
      <c r="D140" s="312"/>
      <c r="E140" s="313"/>
      <c r="F140" s="312"/>
    </row>
    <row r="141" spans="1:6" ht="12.75" customHeight="1">
      <c r="A141" s="841"/>
      <c r="B141" s="841"/>
      <c r="C141" s="841"/>
      <c r="D141" s="841"/>
      <c r="E141" s="841"/>
      <c r="F141" s="841"/>
    </row>
    <row r="142" spans="1:6" ht="12.75" customHeight="1">
      <c r="A142" s="839"/>
      <c r="B142" s="839"/>
      <c r="C142" s="839"/>
      <c r="D142" s="839"/>
      <c r="E142" s="839"/>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row r="153" spans="1:6">
      <c r="A153" s="309"/>
      <c r="B153" s="310"/>
      <c r="C153" s="311"/>
      <c r="D153" s="312"/>
      <c r="E153" s="313"/>
      <c r="F153" s="312"/>
    </row>
    <row r="154" spans="1:6">
      <c r="A154" s="309"/>
      <c r="B154" s="310"/>
      <c r="C154" s="311"/>
      <c r="D154" s="312"/>
      <c r="E154" s="313"/>
      <c r="F154" s="312"/>
    </row>
    <row r="155" spans="1:6">
      <c r="A155" s="309"/>
      <c r="B155" s="310"/>
      <c r="C155" s="311"/>
      <c r="D155" s="312"/>
      <c r="E155" s="313"/>
      <c r="F155" s="312"/>
    </row>
    <row r="156" spans="1:6">
      <c r="A156" s="309"/>
      <c r="B156" s="310"/>
      <c r="C156" s="311"/>
      <c r="D156" s="312"/>
      <c r="E156" s="313"/>
      <c r="F156" s="312"/>
    </row>
    <row r="157" spans="1:6">
      <c r="A157" s="309"/>
      <c r="B157" s="310"/>
      <c r="C157" s="311"/>
      <c r="D157" s="312"/>
      <c r="E157" s="313"/>
      <c r="F157" s="312"/>
    </row>
    <row r="158" spans="1:6">
      <c r="A158" s="309"/>
      <c r="B158" s="310"/>
      <c r="C158" s="311"/>
      <c r="D158" s="312"/>
      <c r="E158" s="313"/>
      <c r="F158" s="312"/>
    </row>
    <row r="159" spans="1:6">
      <c r="A159" s="309"/>
      <c r="B159" s="310"/>
      <c r="C159" s="311"/>
      <c r="D159" s="312"/>
      <c r="E159" s="313"/>
      <c r="F159" s="312"/>
    </row>
    <row r="160" spans="1:6">
      <c r="A160" s="309"/>
      <c r="B160" s="310"/>
      <c r="C160" s="311"/>
      <c r="D160" s="312"/>
      <c r="E160" s="313"/>
      <c r="F160" s="312"/>
    </row>
    <row r="161" spans="1:6">
      <c r="A161" s="309"/>
      <c r="B161" s="310"/>
      <c r="C161" s="311"/>
      <c r="D161" s="312"/>
      <c r="E161" s="313"/>
      <c r="F161" s="312"/>
    </row>
    <row r="162" spans="1:6">
      <c r="A162" s="309"/>
      <c r="B162" s="310"/>
      <c r="C162" s="311"/>
      <c r="D162" s="312"/>
      <c r="E162" s="313"/>
      <c r="F162" s="312"/>
    </row>
    <row r="163" spans="1:6">
      <c r="A163" s="309"/>
      <c r="B163" s="310"/>
      <c r="C163" s="311"/>
      <c r="D163" s="312"/>
      <c r="E163" s="313"/>
      <c r="F163" s="312"/>
    </row>
    <row r="164" spans="1:6">
      <c r="A164" s="309"/>
      <c r="B164" s="310"/>
      <c r="C164" s="311"/>
      <c r="D164" s="312"/>
      <c r="E164" s="313"/>
      <c r="F164" s="312"/>
    </row>
    <row r="165" spans="1:6">
      <c r="A165" s="309"/>
      <c r="B165" s="310"/>
      <c r="C165" s="311"/>
      <c r="D165" s="312"/>
      <c r="E165" s="313"/>
      <c r="F165" s="312"/>
    </row>
    <row r="166" spans="1:6">
      <c r="A166" s="309"/>
      <c r="B166" s="310"/>
      <c r="C166" s="311"/>
      <c r="D166" s="312"/>
      <c r="E166" s="313"/>
      <c r="F166" s="312"/>
    </row>
    <row r="167" spans="1:6">
      <c r="A167" s="309"/>
      <c r="B167" s="310"/>
      <c r="C167" s="311"/>
      <c r="D167" s="312"/>
      <c r="E167" s="313"/>
      <c r="F167" s="312"/>
    </row>
    <row r="168" spans="1:6">
      <c r="A168" s="309"/>
      <c r="B168" s="310"/>
      <c r="C168" s="311"/>
      <c r="D168" s="312"/>
      <c r="E168" s="313"/>
      <c r="F168" s="312"/>
    </row>
    <row r="169" spans="1:6">
      <c r="A169" s="309"/>
      <c r="B169" s="310"/>
      <c r="C169" s="311"/>
      <c r="D169" s="312"/>
      <c r="E169" s="313"/>
      <c r="F169" s="312"/>
    </row>
    <row r="170" spans="1:6">
      <c r="A170" s="309"/>
      <c r="B170" s="310"/>
      <c r="C170" s="311"/>
      <c r="D170" s="312"/>
      <c r="E170" s="313"/>
      <c r="F170" s="312"/>
    </row>
    <row r="171" spans="1:6">
      <c r="A171" s="309"/>
      <c r="B171" s="310"/>
      <c r="C171" s="311"/>
      <c r="D171" s="312"/>
      <c r="E171" s="313"/>
      <c r="F171" s="312"/>
    </row>
    <row r="172" spans="1:6">
      <c r="A172" s="309"/>
      <c r="B172" s="310"/>
      <c r="C172" s="311"/>
      <c r="D172" s="312"/>
      <c r="E172" s="313"/>
      <c r="F172" s="312"/>
    </row>
    <row r="173" spans="1:6">
      <c r="A173" s="309"/>
      <c r="B173" s="310"/>
      <c r="C173" s="311"/>
      <c r="D173" s="312"/>
      <c r="E173" s="313"/>
      <c r="F173" s="312"/>
    </row>
    <row r="174" spans="1:6">
      <c r="A174" s="309"/>
      <c r="B174" s="310"/>
      <c r="C174" s="311"/>
      <c r="D174" s="312"/>
      <c r="E174" s="313"/>
      <c r="F174" s="312"/>
    </row>
    <row r="175" spans="1:6">
      <c r="A175" s="309"/>
      <c r="B175" s="310"/>
      <c r="C175" s="311"/>
      <c r="D175" s="312"/>
      <c r="E175" s="313"/>
      <c r="F175" s="312"/>
    </row>
    <row r="176" spans="1:6">
      <c r="A176" s="309"/>
      <c r="B176" s="310"/>
      <c r="C176" s="311"/>
      <c r="D176" s="312"/>
      <c r="E176" s="313"/>
      <c r="F176" s="312"/>
    </row>
    <row r="177" spans="1:6">
      <c r="A177" s="309"/>
      <c r="B177" s="310"/>
      <c r="C177" s="311"/>
      <c r="D177" s="312"/>
      <c r="E177" s="313"/>
      <c r="F177" s="312"/>
    </row>
    <row r="178" spans="1:6">
      <c r="A178" s="309"/>
      <c r="B178" s="310"/>
      <c r="C178" s="311"/>
      <c r="D178" s="312"/>
      <c r="E178" s="313"/>
      <c r="F178" s="312"/>
    </row>
    <row r="179" spans="1:6">
      <c r="A179" s="309"/>
      <c r="B179" s="310"/>
      <c r="C179" s="311"/>
      <c r="D179" s="312"/>
      <c r="E179" s="313"/>
      <c r="F179" s="312"/>
    </row>
    <row r="180" spans="1:6">
      <c r="A180" s="309"/>
      <c r="B180" s="310"/>
      <c r="C180" s="311"/>
      <c r="D180" s="312"/>
      <c r="E180" s="313"/>
      <c r="F180" s="312"/>
    </row>
    <row r="181" spans="1:6">
      <c r="A181" s="309"/>
      <c r="B181" s="310"/>
      <c r="C181" s="311"/>
      <c r="D181" s="312"/>
      <c r="E181" s="313"/>
      <c r="F181" s="312"/>
    </row>
    <row r="182" spans="1:6">
      <c r="A182" s="309"/>
      <c r="B182" s="310"/>
      <c r="C182" s="311"/>
      <c r="D182" s="312"/>
      <c r="E182" s="313"/>
      <c r="F182" s="312"/>
    </row>
    <row r="183" spans="1:6">
      <c r="A183" s="309"/>
      <c r="B183" s="310"/>
      <c r="C183" s="311"/>
      <c r="D183" s="312"/>
      <c r="E183" s="313"/>
      <c r="F183" s="312"/>
    </row>
    <row r="184" spans="1:6">
      <c r="A184" s="309"/>
      <c r="B184" s="310"/>
      <c r="C184" s="311"/>
      <c r="D184" s="312"/>
      <c r="E184" s="313"/>
      <c r="F184" s="312"/>
    </row>
    <row r="185" spans="1:6">
      <c r="A185" s="309"/>
      <c r="B185" s="310"/>
      <c r="C185" s="311"/>
      <c r="D185" s="312"/>
      <c r="E185" s="313"/>
      <c r="F185" s="312"/>
    </row>
    <row r="186" spans="1:6">
      <c r="A186" s="309"/>
      <c r="B186" s="310"/>
      <c r="C186" s="311"/>
      <c r="D186" s="312"/>
      <c r="E186" s="313"/>
      <c r="F186" s="312"/>
    </row>
    <row r="187" spans="1:6">
      <c r="A187" s="309"/>
      <c r="B187" s="310"/>
      <c r="C187" s="311"/>
      <c r="D187" s="312"/>
      <c r="E187" s="313"/>
      <c r="F187" s="312"/>
    </row>
    <row r="188" spans="1:6">
      <c r="A188" s="309"/>
      <c r="B188" s="310"/>
      <c r="C188" s="311"/>
      <c r="D188" s="312"/>
      <c r="E188" s="313"/>
      <c r="F188" s="312"/>
    </row>
    <row r="189" spans="1:6">
      <c r="A189" s="309"/>
      <c r="B189" s="310"/>
      <c r="C189" s="311"/>
      <c r="D189" s="312"/>
      <c r="E189" s="313"/>
      <c r="F189" s="312"/>
    </row>
    <row r="190" spans="1:6">
      <c r="A190" s="309"/>
      <c r="B190" s="310"/>
      <c r="C190" s="311"/>
      <c r="D190" s="312"/>
      <c r="E190" s="313"/>
      <c r="F190" s="312"/>
    </row>
  </sheetData>
  <sheetProtection algorithmName="SHA-512" hashValue="k7PD2z5D+Fb3WfwZ1WRPcyn/QvG9tTRBxwpeLohjmtxumEaxMO73HQLB3RBcYuImSscVU7Nq3Bm5MxbcTz3qhQ==" saltValue="wjULzBR4P7Q6uEN/UGxGhQ==" spinCount="100000" sheet="1" objects="1" scenarios="1" selectLockedCells="1"/>
  <mergeCells count="13">
    <mergeCell ref="A142:E142"/>
    <mergeCell ref="B5:F5"/>
    <mergeCell ref="A7:A8"/>
    <mergeCell ref="B7:B8"/>
    <mergeCell ref="C7:C8"/>
    <mergeCell ref="D7:D8"/>
    <mergeCell ref="E7:E8"/>
    <mergeCell ref="F7:F8"/>
    <mergeCell ref="A67:E67"/>
    <mergeCell ref="A98:E98"/>
    <mergeCell ref="A136:E136"/>
    <mergeCell ref="A139:E139"/>
    <mergeCell ref="A141:F141"/>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695C0-0B49-495A-989A-B75F075B5A81}">
  <sheetPr codeName="List16">
    <tabColor indexed="47"/>
  </sheetPr>
  <dimension ref="A1:H317"/>
  <sheetViews>
    <sheetView topLeftCell="A68" workbookViewId="0">
      <selection activeCell="E33" sqref="E33"/>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15</v>
      </c>
      <c r="B6" s="321" t="s">
        <v>966</v>
      </c>
      <c r="C6" s="322"/>
      <c r="D6" s="323"/>
      <c r="E6" s="324"/>
      <c r="F6" s="325"/>
    </row>
    <row r="7" spans="1:8" s="326" customFormat="1" ht="12.75" customHeight="1" thickBot="1">
      <c r="A7" s="835" t="s">
        <v>3</v>
      </c>
      <c r="B7" s="843" t="s">
        <v>0</v>
      </c>
      <c r="C7" s="844" t="s">
        <v>1</v>
      </c>
      <c r="D7" s="845" t="s">
        <v>2</v>
      </c>
      <c r="E7" s="837" t="s">
        <v>4</v>
      </c>
      <c r="F7" s="838" t="s">
        <v>491</v>
      </c>
      <c r="H7" s="327"/>
    </row>
    <row r="8" spans="1:8" s="328" customFormat="1" ht="13.5" thickBot="1">
      <c r="A8" s="835"/>
      <c r="B8" s="843"/>
      <c r="C8" s="844"/>
      <c r="D8" s="845"/>
      <c r="E8" s="837"/>
      <c r="F8" s="838"/>
      <c r="H8" s="329"/>
    </row>
    <row r="9" spans="1:8">
      <c r="B9" s="431"/>
      <c r="C9" s="414"/>
      <c r="D9" s="311"/>
      <c r="E9" s="590"/>
    </row>
    <row r="10" spans="1:8" ht="38.25">
      <c r="A10" s="373" t="s">
        <v>967</v>
      </c>
      <c r="B10" s="431" t="s">
        <v>968</v>
      </c>
      <c r="C10" s="414"/>
      <c r="D10" s="311"/>
      <c r="E10" s="590"/>
    </row>
    <row r="11" spans="1:8" ht="51">
      <c r="B11" s="431" t="s">
        <v>969</v>
      </c>
      <c r="C11" s="414"/>
      <c r="D11" s="311"/>
      <c r="E11" s="590"/>
    </row>
    <row r="12" spans="1:8">
      <c r="B12" s="431" t="s">
        <v>970</v>
      </c>
      <c r="C12" s="414"/>
      <c r="D12" s="311"/>
      <c r="E12" s="590"/>
    </row>
    <row r="13" spans="1:8" ht="25.5">
      <c r="B13" s="431" t="s">
        <v>971</v>
      </c>
      <c r="C13" s="414"/>
      <c r="D13" s="311"/>
      <c r="E13" s="590"/>
    </row>
    <row r="14" spans="1:8">
      <c r="B14" s="432" t="s">
        <v>972</v>
      </c>
      <c r="C14" s="414"/>
      <c r="D14" s="311"/>
      <c r="E14" s="590"/>
    </row>
    <row r="15" spans="1:8" ht="25.5">
      <c r="B15" s="432" t="s">
        <v>973</v>
      </c>
      <c r="C15" s="414"/>
      <c r="D15" s="311"/>
      <c r="E15" s="590"/>
    </row>
    <row r="16" spans="1:8" ht="25.5">
      <c r="B16" s="432" t="s">
        <v>974</v>
      </c>
      <c r="C16" s="414"/>
      <c r="D16" s="311"/>
      <c r="E16" s="590"/>
    </row>
    <row r="17" spans="1:6">
      <c r="B17" s="433" t="s">
        <v>975</v>
      </c>
      <c r="C17" s="414"/>
      <c r="D17" s="311"/>
      <c r="E17" s="590"/>
    </row>
    <row r="18" spans="1:6" ht="25.5">
      <c r="B18" s="433" t="s">
        <v>976</v>
      </c>
      <c r="C18" s="414"/>
      <c r="D18" s="311"/>
      <c r="E18" s="590"/>
    </row>
    <row r="19" spans="1:6">
      <c r="B19" s="431"/>
      <c r="C19" s="414"/>
      <c r="D19" s="311"/>
      <c r="E19" s="590"/>
    </row>
    <row r="20" spans="1:6">
      <c r="A20" s="373" t="s">
        <v>520</v>
      </c>
      <c r="B20" s="431" t="s">
        <v>977</v>
      </c>
      <c r="C20" s="414" t="s">
        <v>12</v>
      </c>
      <c r="D20" s="311">
        <v>1</v>
      </c>
      <c r="E20" s="340"/>
      <c r="F20" s="335">
        <f>E20*D20</f>
        <v>0</v>
      </c>
    </row>
    <row r="21" spans="1:6" ht="15.75">
      <c r="B21" s="432" t="s">
        <v>978</v>
      </c>
      <c r="C21" s="434"/>
      <c r="D21" s="311"/>
      <c r="E21" s="590"/>
    </row>
    <row r="22" spans="1:6">
      <c r="B22" s="432" t="s">
        <v>979</v>
      </c>
      <c r="C22" s="415"/>
      <c r="D22" s="311"/>
      <c r="E22" s="590"/>
    </row>
    <row r="23" spans="1:6">
      <c r="B23" s="432" t="s">
        <v>980</v>
      </c>
      <c r="C23" s="415"/>
      <c r="D23" s="311"/>
      <c r="E23" s="590"/>
    </row>
    <row r="24" spans="1:6" ht="15.75">
      <c r="B24" s="432" t="s">
        <v>981</v>
      </c>
      <c r="C24" s="434"/>
      <c r="D24" s="311"/>
      <c r="E24" s="590"/>
    </row>
    <row r="25" spans="1:6" ht="12.75" customHeight="1">
      <c r="B25" s="432" t="s">
        <v>982</v>
      </c>
      <c r="C25" s="415"/>
      <c r="D25" s="311"/>
      <c r="E25" s="590"/>
    </row>
    <row r="26" spans="1:6" ht="25.5">
      <c r="B26" s="432" t="s">
        <v>983</v>
      </c>
      <c r="C26" s="415"/>
      <c r="D26" s="311"/>
      <c r="E26" s="590"/>
    </row>
    <row r="27" spans="1:6">
      <c r="B27" s="432" t="s">
        <v>984</v>
      </c>
      <c r="C27" s="415"/>
      <c r="D27" s="311"/>
      <c r="E27" s="590"/>
    </row>
    <row r="28" spans="1:6" ht="25.5">
      <c r="B28" s="432" t="s">
        <v>985</v>
      </c>
      <c r="C28" s="415"/>
      <c r="D28" s="311"/>
      <c r="E28" s="590"/>
    </row>
    <row r="29" spans="1:6">
      <c r="B29" s="432" t="s">
        <v>986</v>
      </c>
      <c r="C29" s="415"/>
      <c r="D29" s="311"/>
      <c r="E29" s="590"/>
    </row>
    <row r="30" spans="1:6" ht="89.25">
      <c r="B30" s="432" t="s">
        <v>987</v>
      </c>
      <c r="C30" s="415"/>
      <c r="D30" s="311"/>
      <c r="E30" s="590"/>
    </row>
    <row r="31" spans="1:6">
      <c r="B31" s="432" t="s">
        <v>988</v>
      </c>
      <c r="C31" s="415"/>
      <c r="D31" s="311"/>
      <c r="E31" s="590"/>
    </row>
    <row r="32" spans="1:6">
      <c r="B32" s="431"/>
      <c r="C32" s="414"/>
      <c r="D32" s="311"/>
      <c r="E32" s="590"/>
    </row>
    <row r="33" spans="1:6">
      <c r="A33" s="373" t="s">
        <v>523</v>
      </c>
      <c r="B33" s="431" t="s">
        <v>989</v>
      </c>
      <c r="C33" s="414" t="s">
        <v>12</v>
      </c>
      <c r="D33" s="311">
        <v>1</v>
      </c>
      <c r="E33" s="340"/>
      <c r="F33" s="335">
        <f>E33*D33</f>
        <v>0</v>
      </c>
    </row>
    <row r="34" spans="1:6" ht="15.75">
      <c r="B34" s="432" t="s">
        <v>978</v>
      </c>
      <c r="C34" s="434"/>
      <c r="D34" s="311"/>
      <c r="E34" s="590"/>
    </row>
    <row r="35" spans="1:6">
      <c r="B35" s="432" t="s">
        <v>979</v>
      </c>
      <c r="C35" s="415"/>
      <c r="D35" s="311"/>
      <c r="E35" s="590"/>
    </row>
    <row r="36" spans="1:6">
      <c r="B36" s="432" t="s">
        <v>980</v>
      </c>
      <c r="C36" s="415"/>
      <c r="D36" s="311"/>
      <c r="E36" s="590"/>
    </row>
    <row r="37" spans="1:6" ht="15.75">
      <c r="B37" s="432" t="s">
        <v>990</v>
      </c>
      <c r="C37" s="434"/>
      <c r="D37" s="311"/>
      <c r="E37" s="590"/>
    </row>
    <row r="38" spans="1:6">
      <c r="B38" s="432" t="s">
        <v>982</v>
      </c>
      <c r="C38" s="415"/>
      <c r="D38" s="311"/>
      <c r="E38" s="590"/>
    </row>
    <row r="39" spans="1:6" ht="25.5">
      <c r="B39" s="432" t="s">
        <v>983</v>
      </c>
      <c r="C39" s="415"/>
      <c r="D39" s="311"/>
      <c r="E39" s="590"/>
    </row>
    <row r="40" spans="1:6">
      <c r="B40" s="432" t="s">
        <v>984</v>
      </c>
      <c r="C40" s="415"/>
      <c r="D40" s="311"/>
      <c r="E40" s="590"/>
    </row>
    <row r="41" spans="1:6" ht="25.5">
      <c r="B41" s="432" t="s">
        <v>985</v>
      </c>
      <c r="C41" s="415"/>
      <c r="D41" s="311"/>
      <c r="E41" s="590"/>
    </row>
    <row r="42" spans="1:6">
      <c r="B42" s="432" t="s">
        <v>988</v>
      </c>
      <c r="C42" s="415"/>
      <c r="D42" s="311"/>
      <c r="E42" s="590"/>
    </row>
    <row r="43" spans="1:6">
      <c r="B43" s="435"/>
      <c r="C43" s="414"/>
      <c r="D43" s="311"/>
      <c r="E43" s="590"/>
    </row>
    <row r="44" spans="1:6">
      <c r="A44" s="373" t="s">
        <v>525</v>
      </c>
      <c r="B44" s="432" t="s">
        <v>991</v>
      </c>
      <c r="C44" s="414" t="s">
        <v>12</v>
      </c>
      <c r="D44" s="311">
        <v>1</v>
      </c>
      <c r="E44" s="340"/>
      <c r="F44" s="335">
        <f>E44*D44</f>
        <v>0</v>
      </c>
    </row>
    <row r="45" spans="1:6">
      <c r="B45" s="432" t="s">
        <v>992</v>
      </c>
      <c r="C45" s="414"/>
      <c r="D45" s="311"/>
      <c r="E45" s="590"/>
    </row>
    <row r="46" spans="1:6">
      <c r="B46" s="432" t="s">
        <v>993</v>
      </c>
      <c r="C46" s="414"/>
      <c r="D46" s="311"/>
      <c r="E46" s="590"/>
    </row>
    <row r="47" spans="1:6">
      <c r="B47" s="432" t="s">
        <v>994</v>
      </c>
      <c r="D47" s="311"/>
      <c r="E47" s="590"/>
    </row>
    <row r="48" spans="1:6">
      <c r="B48" s="432" t="s">
        <v>995</v>
      </c>
      <c r="D48" s="311"/>
      <c r="E48" s="590"/>
    </row>
    <row r="49" spans="1:6">
      <c r="B49" s="432" t="s">
        <v>996</v>
      </c>
      <c r="D49" s="311"/>
      <c r="E49" s="590"/>
    </row>
    <row r="50" spans="1:6" ht="25.5">
      <c r="B50" s="432" t="s">
        <v>997</v>
      </c>
      <c r="D50" s="311"/>
      <c r="E50" s="590"/>
    </row>
    <row r="51" spans="1:6">
      <c r="B51" s="432" t="s">
        <v>998</v>
      </c>
      <c r="D51" s="311"/>
      <c r="E51" s="590"/>
    </row>
    <row r="52" spans="1:6">
      <c r="B52" s="432" t="s">
        <v>999</v>
      </c>
      <c r="D52" s="311"/>
      <c r="E52" s="590"/>
    </row>
    <row r="53" spans="1:6">
      <c r="B53" s="432" t="s">
        <v>1000</v>
      </c>
      <c r="D53" s="311"/>
      <c r="E53" s="590"/>
    </row>
    <row r="54" spans="1:6">
      <c r="B54" s="405"/>
      <c r="D54" s="311"/>
      <c r="E54" s="590"/>
    </row>
    <row r="55" spans="1:6">
      <c r="A55" s="373" t="s">
        <v>528</v>
      </c>
      <c r="B55" s="435" t="s">
        <v>1001</v>
      </c>
      <c r="C55" s="375" t="s">
        <v>12</v>
      </c>
      <c r="D55" s="311">
        <v>1</v>
      </c>
      <c r="E55" s="340"/>
      <c r="F55" s="335">
        <f>E55*D55</f>
        <v>0</v>
      </c>
    </row>
    <row r="56" spans="1:6">
      <c r="B56" s="432" t="s">
        <v>1002</v>
      </c>
      <c r="C56" s="414"/>
      <c r="D56" s="311"/>
      <c r="E56" s="590"/>
    </row>
    <row r="57" spans="1:6">
      <c r="B57" s="432" t="s">
        <v>1003</v>
      </c>
      <c r="C57" s="414"/>
      <c r="D57" s="311"/>
      <c r="E57" s="590"/>
    </row>
    <row r="58" spans="1:6">
      <c r="B58" s="432" t="s">
        <v>1004</v>
      </c>
      <c r="D58" s="311"/>
      <c r="E58" s="590"/>
    </row>
    <row r="59" spans="1:6">
      <c r="B59" s="432" t="s">
        <v>1005</v>
      </c>
      <c r="D59" s="311"/>
      <c r="E59" s="590"/>
    </row>
    <row r="60" spans="1:6">
      <c r="B60" s="432" t="s">
        <v>996</v>
      </c>
      <c r="D60" s="311"/>
      <c r="E60" s="590"/>
    </row>
    <row r="61" spans="1:6" ht="25.5">
      <c r="B61" s="432" t="s">
        <v>997</v>
      </c>
      <c r="D61" s="311"/>
      <c r="E61" s="590"/>
    </row>
    <row r="62" spans="1:6">
      <c r="B62" s="432" t="s">
        <v>998</v>
      </c>
      <c r="D62" s="311"/>
      <c r="E62" s="590"/>
    </row>
    <row r="63" spans="1:6">
      <c r="B63" s="432" t="s">
        <v>999</v>
      </c>
      <c r="D63" s="311"/>
      <c r="E63" s="590"/>
    </row>
    <row r="64" spans="1:6">
      <c r="A64" s="436"/>
      <c r="B64" s="437" t="s">
        <v>1000</v>
      </c>
      <c r="C64" s="414"/>
      <c r="D64" s="414"/>
      <c r="E64" s="592"/>
      <c r="F64" s="427"/>
    </row>
    <row r="65" spans="1:6" ht="63.75">
      <c r="A65" s="436" t="s">
        <v>1006</v>
      </c>
      <c r="B65" s="437" t="s">
        <v>1007</v>
      </c>
      <c r="C65" s="414" t="s">
        <v>12</v>
      </c>
      <c r="D65" s="414">
        <v>4</v>
      </c>
      <c r="E65" s="399"/>
      <c r="F65" s="335">
        <f>E65*D65</f>
        <v>0</v>
      </c>
    </row>
    <row r="66" spans="1:6" ht="25.5">
      <c r="A66" s="436"/>
      <c r="B66" s="437" t="s">
        <v>1221</v>
      </c>
      <c r="C66" s="414"/>
      <c r="D66" s="414"/>
      <c r="E66" s="592"/>
      <c r="F66" s="427"/>
    </row>
    <row r="67" spans="1:6" ht="38.25">
      <c r="A67" s="436"/>
      <c r="B67" s="438" t="s">
        <v>1008</v>
      </c>
      <c r="C67" s="414"/>
      <c r="D67" s="414"/>
      <c r="E67" s="592"/>
      <c r="F67" s="427"/>
    </row>
    <row r="68" spans="1:6" ht="25.5">
      <c r="A68" s="436"/>
      <c r="B68" s="438" t="s">
        <v>1222</v>
      </c>
      <c r="E68" s="592"/>
      <c r="F68" s="427"/>
    </row>
    <row r="69" spans="1:6">
      <c r="B69" s="439"/>
      <c r="C69" s="414"/>
      <c r="D69" s="414"/>
      <c r="E69" s="593"/>
    </row>
    <row r="70" spans="1:6">
      <c r="A70" s="373" t="s">
        <v>530</v>
      </c>
      <c r="B70" s="440" t="s">
        <v>1009</v>
      </c>
      <c r="C70" s="441" t="s">
        <v>12</v>
      </c>
      <c r="D70" s="442">
        <v>1</v>
      </c>
      <c r="E70" s="585"/>
      <c r="F70" s="335">
        <f>E70*D70</f>
        <v>0</v>
      </c>
    </row>
    <row r="71" spans="1:6">
      <c r="B71" s="440" t="s">
        <v>1010</v>
      </c>
      <c r="D71" s="311"/>
      <c r="E71" s="590"/>
    </row>
    <row r="72" spans="1:6">
      <c r="B72" s="440" t="s">
        <v>1011</v>
      </c>
      <c r="D72" s="311"/>
      <c r="E72" s="590"/>
    </row>
    <row r="73" spans="1:6">
      <c r="B73" s="440" t="s">
        <v>1012</v>
      </c>
      <c r="D73" s="311"/>
      <c r="E73" s="590"/>
    </row>
    <row r="74" spans="1:6">
      <c r="B74" s="440" t="s">
        <v>1013</v>
      </c>
      <c r="D74" s="311"/>
      <c r="E74" s="590"/>
    </row>
    <row r="75" spans="1:6">
      <c r="B75" s="440" t="s">
        <v>982</v>
      </c>
      <c r="D75" s="311"/>
      <c r="E75" s="590"/>
    </row>
    <row r="76" spans="1:6">
      <c r="B76" s="440" t="s">
        <v>983</v>
      </c>
      <c r="D76" s="311"/>
      <c r="E76" s="590"/>
    </row>
    <row r="77" spans="1:6">
      <c r="B77" s="440" t="s">
        <v>985</v>
      </c>
      <c r="D77" s="311"/>
      <c r="E77" s="590"/>
    </row>
    <row r="78" spans="1:6">
      <c r="B78" s="440" t="s">
        <v>999</v>
      </c>
      <c r="D78" s="311"/>
      <c r="E78" s="590"/>
    </row>
    <row r="79" spans="1:6">
      <c r="B79" s="440" t="s">
        <v>1014</v>
      </c>
      <c r="D79" s="311"/>
      <c r="E79" s="590"/>
    </row>
    <row r="80" spans="1:6">
      <c r="B80" s="405"/>
      <c r="D80" s="311"/>
      <c r="E80" s="590"/>
    </row>
    <row r="81" spans="1:6">
      <c r="A81" s="373" t="s">
        <v>700</v>
      </c>
      <c r="B81" s="432" t="s">
        <v>1015</v>
      </c>
      <c r="C81" s="441" t="s">
        <v>12</v>
      </c>
      <c r="D81" s="442">
        <v>2</v>
      </c>
      <c r="E81" s="585"/>
      <c r="F81" s="335">
        <f>E81*D81</f>
        <v>0</v>
      </c>
    </row>
    <row r="82" spans="1:6">
      <c r="B82" s="432" t="s">
        <v>1016</v>
      </c>
      <c r="D82" s="311"/>
      <c r="E82" s="590"/>
    </row>
    <row r="83" spans="1:6">
      <c r="B83" s="432" t="s">
        <v>1017</v>
      </c>
      <c r="D83" s="311"/>
      <c r="E83" s="590"/>
    </row>
    <row r="84" spans="1:6">
      <c r="B84" s="432" t="s">
        <v>1018</v>
      </c>
      <c r="D84" s="311"/>
      <c r="E84" s="590"/>
    </row>
    <row r="85" spans="1:6">
      <c r="B85" s="432" t="s">
        <v>1019</v>
      </c>
      <c r="D85" s="311"/>
      <c r="E85" s="590"/>
    </row>
    <row r="86" spans="1:6">
      <c r="B86" s="432" t="s">
        <v>996</v>
      </c>
      <c r="D86" s="311"/>
      <c r="E86" s="590"/>
    </row>
    <row r="87" spans="1:6" ht="25.5">
      <c r="B87" s="432" t="s">
        <v>997</v>
      </c>
      <c r="D87" s="311"/>
      <c r="E87" s="590"/>
    </row>
    <row r="88" spans="1:6">
      <c r="B88" s="432" t="s">
        <v>998</v>
      </c>
      <c r="D88" s="311"/>
      <c r="E88" s="590"/>
    </row>
    <row r="89" spans="1:6">
      <c r="B89" s="432" t="s">
        <v>999</v>
      </c>
      <c r="D89" s="311"/>
      <c r="E89" s="590"/>
    </row>
    <row r="90" spans="1:6">
      <c r="B90" s="432" t="s">
        <v>1000</v>
      </c>
      <c r="D90" s="311"/>
      <c r="E90" s="590"/>
    </row>
    <row r="91" spans="1:6">
      <c r="B91" s="405"/>
      <c r="D91" s="311"/>
      <c r="E91" s="590"/>
    </row>
    <row r="92" spans="1:6">
      <c r="A92" s="373" t="s">
        <v>1020</v>
      </c>
      <c r="B92" s="432" t="s">
        <v>1021</v>
      </c>
      <c r="C92" s="441" t="s">
        <v>12</v>
      </c>
      <c r="D92" s="442">
        <v>3</v>
      </c>
      <c r="E92" s="585"/>
      <c r="F92" s="335">
        <f>E92*D92</f>
        <v>0</v>
      </c>
    </row>
    <row r="93" spans="1:6">
      <c r="B93" s="432" t="s">
        <v>1022</v>
      </c>
      <c r="D93" s="311"/>
      <c r="E93" s="590"/>
    </row>
    <row r="94" spans="1:6">
      <c r="B94" s="432" t="s">
        <v>1023</v>
      </c>
      <c r="D94" s="311"/>
      <c r="E94" s="590"/>
    </row>
    <row r="95" spans="1:6">
      <c r="B95" s="432" t="s">
        <v>1024</v>
      </c>
      <c r="D95" s="311"/>
      <c r="E95" s="590"/>
    </row>
    <row r="96" spans="1:6">
      <c r="B96" s="432" t="s">
        <v>1025</v>
      </c>
      <c r="D96" s="311"/>
      <c r="E96" s="590"/>
    </row>
    <row r="97" spans="1:6">
      <c r="B97" s="432" t="s">
        <v>1026</v>
      </c>
      <c r="D97" s="311"/>
      <c r="E97" s="590"/>
    </row>
    <row r="98" spans="1:6" ht="25.5">
      <c r="B98" s="432" t="s">
        <v>1027</v>
      </c>
      <c r="D98" s="311"/>
      <c r="E98" s="590"/>
    </row>
    <row r="99" spans="1:6" ht="38.25">
      <c r="B99" s="432" t="s">
        <v>1028</v>
      </c>
      <c r="D99" s="311"/>
      <c r="E99" s="590"/>
    </row>
    <row r="100" spans="1:6">
      <c r="B100" s="432" t="s">
        <v>1029</v>
      </c>
      <c r="D100" s="311"/>
      <c r="E100" s="590"/>
    </row>
    <row r="101" spans="1:6" ht="38.25">
      <c r="B101" s="432" t="s">
        <v>1030</v>
      </c>
      <c r="D101" s="311"/>
      <c r="E101" s="590"/>
    </row>
    <row r="102" spans="1:6" ht="25.5">
      <c r="B102" s="432" t="s">
        <v>1031</v>
      </c>
      <c r="D102" s="311"/>
      <c r="E102" s="590"/>
    </row>
    <row r="103" spans="1:6">
      <c r="B103" s="432" t="s">
        <v>999</v>
      </c>
      <c r="D103" s="311"/>
      <c r="E103" s="590"/>
    </row>
    <row r="104" spans="1:6">
      <c r="B104" s="432" t="s">
        <v>1000</v>
      </c>
      <c r="D104" s="311"/>
      <c r="E104" s="590"/>
    </row>
    <row r="105" spans="1:6">
      <c r="B105" s="405"/>
      <c r="D105" s="311"/>
      <c r="E105" s="590"/>
    </row>
    <row r="106" spans="1:6">
      <c r="A106" s="373" t="s">
        <v>1032</v>
      </c>
      <c r="B106" s="432" t="s">
        <v>1033</v>
      </c>
      <c r="C106" s="441" t="s">
        <v>12</v>
      </c>
      <c r="D106" s="442">
        <v>1</v>
      </c>
      <c r="E106" s="585"/>
      <c r="F106" s="335">
        <f>E106*D106</f>
        <v>0</v>
      </c>
    </row>
    <row r="107" spans="1:6">
      <c r="B107" s="432" t="s">
        <v>1034</v>
      </c>
      <c r="D107" s="311"/>
      <c r="E107" s="590"/>
    </row>
    <row r="108" spans="1:6">
      <c r="B108" s="432" t="s">
        <v>1035</v>
      </c>
      <c r="D108" s="311"/>
      <c r="E108" s="590"/>
    </row>
    <row r="109" spans="1:6">
      <c r="B109" s="432" t="s">
        <v>1036</v>
      </c>
      <c r="D109" s="311"/>
      <c r="E109" s="590"/>
    </row>
    <row r="110" spans="1:6">
      <c r="B110" s="432" t="s">
        <v>1037</v>
      </c>
      <c r="D110" s="311"/>
      <c r="E110" s="590"/>
    </row>
    <row r="111" spans="1:6">
      <c r="B111" s="432" t="s">
        <v>996</v>
      </c>
      <c r="D111" s="311"/>
      <c r="E111" s="590"/>
    </row>
    <row r="112" spans="1:6" ht="25.5">
      <c r="B112" s="432" t="s">
        <v>997</v>
      </c>
      <c r="D112" s="311"/>
      <c r="E112" s="590"/>
    </row>
    <row r="113" spans="1:6">
      <c r="B113" s="432" t="s">
        <v>998</v>
      </c>
      <c r="D113" s="311"/>
      <c r="E113" s="590"/>
    </row>
    <row r="114" spans="1:6">
      <c r="B114" s="432" t="s">
        <v>999</v>
      </c>
      <c r="D114" s="311"/>
      <c r="E114" s="590"/>
    </row>
    <row r="115" spans="1:6">
      <c r="B115" s="432" t="s">
        <v>1000</v>
      </c>
      <c r="D115" s="311"/>
      <c r="E115" s="590"/>
    </row>
    <row r="116" spans="1:6" ht="25.5">
      <c r="B116" s="432" t="s">
        <v>1038</v>
      </c>
      <c r="D116" s="311"/>
      <c r="E116" s="590"/>
    </row>
    <row r="117" spans="1:6" ht="63.75">
      <c r="A117" s="373" t="s">
        <v>1039</v>
      </c>
      <c r="B117" s="432" t="s">
        <v>1007</v>
      </c>
      <c r="C117" s="375" t="s">
        <v>12</v>
      </c>
      <c r="D117" s="311">
        <v>4</v>
      </c>
      <c r="E117" s="340"/>
      <c r="F117" s="335">
        <f>E117*D117</f>
        <v>0</v>
      </c>
    </row>
    <row r="118" spans="1:6" ht="25.5">
      <c r="B118" s="432" t="s">
        <v>1223</v>
      </c>
      <c r="D118" s="311"/>
      <c r="E118" s="590"/>
    </row>
    <row r="119" spans="1:6" ht="38.25">
      <c r="B119" s="432" t="s">
        <v>1008</v>
      </c>
      <c r="D119" s="311"/>
      <c r="E119" s="590"/>
    </row>
    <row r="120" spans="1:6" ht="25.5">
      <c r="B120" s="432" t="s">
        <v>1224</v>
      </c>
      <c r="E120" s="590"/>
    </row>
    <row r="121" spans="1:6">
      <c r="B121" s="405"/>
      <c r="D121" s="311"/>
      <c r="E121" s="590"/>
    </row>
    <row r="122" spans="1:6">
      <c r="A122" s="373" t="s">
        <v>1020</v>
      </c>
      <c r="B122" s="432" t="s">
        <v>1040</v>
      </c>
      <c r="C122" s="441" t="s">
        <v>12</v>
      </c>
      <c r="D122" s="442">
        <v>1</v>
      </c>
      <c r="E122" s="585"/>
      <c r="F122" s="335">
        <f>E122*D122</f>
        <v>0</v>
      </c>
    </row>
    <row r="123" spans="1:6">
      <c r="B123" s="432" t="s">
        <v>1041</v>
      </c>
      <c r="D123" s="311"/>
      <c r="E123" s="590"/>
    </row>
    <row r="124" spans="1:6">
      <c r="B124" s="432" t="s">
        <v>1042</v>
      </c>
      <c r="D124" s="311"/>
      <c r="E124" s="590"/>
    </row>
    <row r="125" spans="1:6">
      <c r="B125" s="432" t="s">
        <v>1043</v>
      </c>
      <c r="D125" s="311"/>
      <c r="E125" s="590"/>
    </row>
    <row r="126" spans="1:6">
      <c r="B126" s="432" t="s">
        <v>1044</v>
      </c>
      <c r="D126" s="311"/>
      <c r="E126" s="590"/>
    </row>
    <row r="127" spans="1:6">
      <c r="B127" s="432" t="s">
        <v>996</v>
      </c>
      <c r="D127" s="311"/>
      <c r="E127" s="590"/>
    </row>
    <row r="128" spans="1:6" ht="25.5">
      <c r="B128" s="432" t="s">
        <v>997</v>
      </c>
      <c r="D128" s="311"/>
      <c r="E128" s="590"/>
    </row>
    <row r="129" spans="1:6">
      <c r="B129" s="432" t="s">
        <v>998</v>
      </c>
      <c r="D129" s="311"/>
      <c r="E129" s="590"/>
    </row>
    <row r="130" spans="1:6">
      <c r="B130" s="432" t="s">
        <v>999</v>
      </c>
      <c r="D130" s="311"/>
      <c r="E130" s="590"/>
    </row>
    <row r="131" spans="1:6">
      <c r="B131" s="432" t="s">
        <v>1000</v>
      </c>
      <c r="D131" s="311"/>
      <c r="E131" s="590"/>
    </row>
    <row r="132" spans="1:6">
      <c r="B132" s="431"/>
      <c r="C132" s="1071"/>
      <c r="D132" s="311"/>
      <c r="E132" s="590"/>
    </row>
    <row r="133" spans="1:6">
      <c r="A133" s="373" t="s">
        <v>532</v>
      </c>
      <c r="B133" s="435" t="s">
        <v>1045</v>
      </c>
      <c r="C133" s="1071"/>
      <c r="D133" s="311"/>
      <c r="E133" s="590"/>
    </row>
    <row r="134" spans="1:6">
      <c r="B134" s="435"/>
      <c r="C134" s="1071"/>
      <c r="D134" s="311"/>
      <c r="E134" s="590"/>
    </row>
    <row r="135" spans="1:6">
      <c r="A135" s="373" t="s">
        <v>520</v>
      </c>
      <c r="B135" s="432" t="s">
        <v>1046</v>
      </c>
      <c r="C135" s="1072" t="s">
        <v>12</v>
      </c>
      <c r="D135" s="442">
        <v>2</v>
      </c>
      <c r="E135" s="585"/>
      <c r="F135" s="335">
        <f>E135*D135</f>
        <v>0</v>
      </c>
    </row>
    <row r="136" spans="1:6">
      <c r="B136" s="432" t="s">
        <v>1047</v>
      </c>
      <c r="D136" s="311"/>
      <c r="E136" s="590"/>
    </row>
    <row r="137" spans="1:6">
      <c r="B137" s="432" t="s">
        <v>1048</v>
      </c>
      <c r="D137" s="311"/>
      <c r="E137" s="590"/>
    </row>
    <row r="138" spans="1:6">
      <c r="B138" s="432" t="s">
        <v>1049</v>
      </c>
      <c r="D138" s="311"/>
      <c r="E138" s="590"/>
    </row>
    <row r="139" spans="1:6">
      <c r="B139" s="432" t="s">
        <v>1050</v>
      </c>
      <c r="D139" s="311"/>
      <c r="E139" s="590"/>
    </row>
    <row r="140" spans="1:6">
      <c r="B140" s="432" t="s">
        <v>1051</v>
      </c>
      <c r="D140" s="311"/>
      <c r="E140" s="590"/>
    </row>
    <row r="141" spans="1:6">
      <c r="B141" s="432" t="s">
        <v>1052</v>
      </c>
      <c r="D141" s="311"/>
      <c r="E141" s="590"/>
    </row>
    <row r="142" spans="1:6" ht="38.25">
      <c r="B142" s="432" t="s">
        <v>1053</v>
      </c>
      <c r="D142" s="311"/>
      <c r="E142" s="590"/>
    </row>
    <row r="143" spans="1:6" ht="25.5">
      <c r="B143" s="432" t="s">
        <v>1054</v>
      </c>
      <c r="D143" s="311"/>
      <c r="E143" s="590"/>
    </row>
    <row r="144" spans="1:6">
      <c r="B144" s="432" t="s">
        <v>1055</v>
      </c>
      <c r="D144" s="311"/>
      <c r="E144" s="590"/>
    </row>
    <row r="145" spans="1:6">
      <c r="B145" s="405"/>
      <c r="D145" s="311"/>
      <c r="E145" s="590"/>
    </row>
    <row r="146" spans="1:6">
      <c r="A146" s="373" t="s">
        <v>523</v>
      </c>
      <c r="B146" s="440" t="s">
        <v>1056</v>
      </c>
      <c r="C146" s="441" t="s">
        <v>12</v>
      </c>
      <c r="D146" s="442">
        <v>1</v>
      </c>
      <c r="E146" s="585"/>
      <c r="F146" s="335">
        <f>E146*D146</f>
        <v>0</v>
      </c>
    </row>
    <row r="147" spans="1:6">
      <c r="B147" s="440" t="s">
        <v>1047</v>
      </c>
      <c r="D147" s="311"/>
      <c r="E147" s="590"/>
    </row>
    <row r="148" spans="1:6">
      <c r="B148" s="440" t="s">
        <v>1057</v>
      </c>
      <c r="D148" s="311"/>
      <c r="E148" s="590"/>
    </row>
    <row r="149" spans="1:6">
      <c r="B149" s="440" t="s">
        <v>1058</v>
      </c>
      <c r="D149" s="311"/>
      <c r="E149" s="590"/>
    </row>
    <row r="150" spans="1:6">
      <c r="B150" s="440" t="s">
        <v>1059</v>
      </c>
      <c r="D150" s="311"/>
      <c r="E150" s="590"/>
    </row>
    <row r="151" spans="1:6">
      <c r="B151" s="440" t="s">
        <v>1060</v>
      </c>
      <c r="D151" s="311"/>
      <c r="E151" s="590"/>
    </row>
    <row r="152" spans="1:6">
      <c r="B152" s="440" t="s">
        <v>1052</v>
      </c>
      <c r="D152" s="311"/>
      <c r="E152" s="590"/>
    </row>
    <row r="153" spans="1:6" ht="25.5">
      <c r="B153" s="432" t="s">
        <v>1054</v>
      </c>
      <c r="D153" s="311"/>
      <c r="E153" s="590"/>
    </row>
    <row r="154" spans="1:6">
      <c r="B154" s="440" t="s">
        <v>1055</v>
      </c>
      <c r="D154" s="311"/>
      <c r="E154" s="590"/>
    </row>
    <row r="155" spans="1:6">
      <c r="B155" s="440"/>
      <c r="D155" s="311"/>
      <c r="E155" s="590"/>
    </row>
    <row r="156" spans="1:6">
      <c r="A156" s="373" t="s">
        <v>525</v>
      </c>
      <c r="B156" s="432" t="s">
        <v>1061</v>
      </c>
      <c r="C156" s="441" t="s">
        <v>12</v>
      </c>
      <c r="D156" s="442">
        <v>1</v>
      </c>
      <c r="E156" s="585"/>
      <c r="F156" s="335">
        <f>E156*D156</f>
        <v>0</v>
      </c>
    </row>
    <row r="157" spans="1:6">
      <c r="B157" s="432" t="s">
        <v>1062</v>
      </c>
      <c r="D157" s="311"/>
      <c r="E157" s="590"/>
    </row>
    <row r="158" spans="1:6">
      <c r="B158" s="432" t="s">
        <v>1063</v>
      </c>
      <c r="D158" s="311"/>
      <c r="E158" s="590"/>
      <c r="F158" s="443"/>
    </row>
    <row r="159" spans="1:6">
      <c r="B159" s="432" t="s">
        <v>1064</v>
      </c>
      <c r="D159" s="311"/>
      <c r="E159" s="590"/>
      <c r="F159" s="443"/>
    </row>
    <row r="160" spans="1:6">
      <c r="B160" s="432" t="s">
        <v>1065</v>
      </c>
      <c r="D160" s="311"/>
      <c r="E160" s="590"/>
      <c r="F160" s="443"/>
    </row>
    <row r="161" spans="1:6">
      <c r="B161" s="432" t="s">
        <v>1066</v>
      </c>
      <c r="D161" s="311"/>
      <c r="E161" s="590"/>
      <c r="F161" s="443"/>
    </row>
    <row r="162" spans="1:6">
      <c r="B162" s="432" t="s">
        <v>1052</v>
      </c>
      <c r="D162" s="311"/>
      <c r="E162" s="590"/>
      <c r="F162" s="443"/>
    </row>
    <row r="163" spans="1:6" ht="38.25">
      <c r="B163" s="432" t="s">
        <v>1053</v>
      </c>
      <c r="D163" s="311"/>
      <c r="E163" s="590"/>
      <c r="F163" s="443"/>
    </row>
    <row r="164" spans="1:6" ht="25.5">
      <c r="B164" s="432" t="s">
        <v>1054</v>
      </c>
      <c r="D164" s="311"/>
      <c r="E164" s="590"/>
      <c r="F164" s="443"/>
    </row>
    <row r="165" spans="1:6">
      <c r="B165" s="432" t="s">
        <v>1055</v>
      </c>
      <c r="D165" s="311"/>
      <c r="E165" s="590"/>
      <c r="F165" s="443"/>
    </row>
    <row r="166" spans="1:6">
      <c r="B166" s="432"/>
      <c r="D166" s="311"/>
      <c r="E166" s="590"/>
      <c r="F166" s="443"/>
    </row>
    <row r="167" spans="1:6">
      <c r="A167" s="373" t="s">
        <v>538</v>
      </c>
      <c r="B167" s="432" t="s">
        <v>1067</v>
      </c>
      <c r="D167" s="311"/>
      <c r="E167" s="590"/>
      <c r="F167" s="443"/>
    </row>
    <row r="168" spans="1:6">
      <c r="B168" s="432" t="s">
        <v>1068</v>
      </c>
      <c r="D168" s="311"/>
      <c r="E168" s="590"/>
      <c r="F168" s="443"/>
    </row>
    <row r="169" spans="1:6">
      <c r="B169" s="432" t="s">
        <v>1069</v>
      </c>
      <c r="D169" s="311"/>
      <c r="E169" s="590"/>
      <c r="F169" s="443"/>
    </row>
    <row r="170" spans="1:6" ht="25.5">
      <c r="B170" s="432" t="s">
        <v>1070</v>
      </c>
      <c r="D170" s="311"/>
      <c r="E170" s="590"/>
      <c r="F170" s="443"/>
    </row>
    <row r="171" spans="1:6" ht="25.5">
      <c r="B171" s="432" t="s">
        <v>1071</v>
      </c>
      <c r="D171" s="311"/>
      <c r="E171" s="590"/>
      <c r="F171" s="443"/>
    </row>
    <row r="172" spans="1:6" ht="25.5">
      <c r="B172" s="432" t="s">
        <v>1072</v>
      </c>
      <c r="D172" s="311"/>
      <c r="E172" s="590"/>
      <c r="F172" s="443"/>
    </row>
    <row r="173" spans="1:6">
      <c r="B173" s="433" t="s">
        <v>986</v>
      </c>
      <c r="D173" s="311"/>
      <c r="E173" s="590"/>
      <c r="F173" s="443"/>
    </row>
    <row r="174" spans="1:6">
      <c r="A174" s="373" t="s">
        <v>520</v>
      </c>
      <c r="B174" s="440" t="s">
        <v>1073</v>
      </c>
      <c r="C174" s="375" t="s">
        <v>12</v>
      </c>
      <c r="D174" s="311">
        <v>5</v>
      </c>
      <c r="E174" s="340"/>
      <c r="F174" s="335">
        <f>E174*D174</f>
        <v>0</v>
      </c>
    </row>
    <row r="175" spans="1:6">
      <c r="A175" s="373" t="s">
        <v>523</v>
      </c>
      <c r="B175" s="440" t="s">
        <v>1074</v>
      </c>
      <c r="C175" s="375" t="s">
        <v>12</v>
      </c>
      <c r="D175" s="311">
        <v>3</v>
      </c>
      <c r="E175" s="340"/>
      <c r="F175" s="335">
        <f>E175*D175</f>
        <v>0</v>
      </c>
    </row>
    <row r="176" spans="1:6">
      <c r="A176" s="373" t="s">
        <v>525</v>
      </c>
      <c r="B176" s="432" t="s">
        <v>1075</v>
      </c>
      <c r="C176" s="375" t="s">
        <v>12</v>
      </c>
      <c r="D176" s="311">
        <v>4</v>
      </c>
      <c r="E176" s="340"/>
      <c r="F176" s="335">
        <f>E176*D176</f>
        <v>0</v>
      </c>
    </row>
    <row r="177" spans="1:6">
      <c r="B177" s="432"/>
      <c r="D177" s="311"/>
      <c r="E177" s="590"/>
      <c r="F177" s="443"/>
    </row>
    <row r="178" spans="1:6">
      <c r="A178" s="373" t="s">
        <v>544</v>
      </c>
      <c r="B178" s="432" t="s">
        <v>1076</v>
      </c>
      <c r="D178" s="311"/>
      <c r="E178" s="590"/>
      <c r="F178" s="443"/>
    </row>
    <row r="179" spans="1:6">
      <c r="B179" s="440" t="s">
        <v>1077</v>
      </c>
      <c r="D179" s="311"/>
      <c r="E179" s="590"/>
      <c r="F179" s="443"/>
    </row>
    <row r="180" spans="1:6">
      <c r="B180" s="440" t="s">
        <v>1078</v>
      </c>
      <c r="D180" s="311"/>
      <c r="E180" s="590"/>
      <c r="F180" s="443"/>
    </row>
    <row r="181" spans="1:6">
      <c r="B181" s="440" t="s">
        <v>1079</v>
      </c>
      <c r="D181" s="311"/>
      <c r="E181" s="590"/>
      <c r="F181" s="443"/>
    </row>
    <row r="182" spans="1:6">
      <c r="B182" s="440" t="s">
        <v>1080</v>
      </c>
      <c r="D182" s="311"/>
      <c r="E182" s="590"/>
      <c r="F182" s="443"/>
    </row>
    <row r="183" spans="1:6">
      <c r="B183" s="440" t="s">
        <v>1072</v>
      </c>
      <c r="D183" s="311"/>
      <c r="E183" s="590"/>
      <c r="F183" s="443"/>
    </row>
    <row r="184" spans="1:6">
      <c r="B184" s="440" t="s">
        <v>1081</v>
      </c>
      <c r="D184" s="311"/>
      <c r="E184" s="590"/>
      <c r="F184" s="443"/>
    </row>
    <row r="185" spans="1:6">
      <c r="B185" s="440" t="s">
        <v>1082</v>
      </c>
      <c r="D185" s="311"/>
      <c r="E185" s="590"/>
      <c r="F185" s="443"/>
    </row>
    <row r="186" spans="1:6">
      <c r="A186" s="373" t="s">
        <v>520</v>
      </c>
      <c r="B186" s="432" t="s">
        <v>1083</v>
      </c>
      <c r="C186" s="375" t="s">
        <v>12</v>
      </c>
      <c r="D186" s="311">
        <v>2</v>
      </c>
      <c r="E186" s="340"/>
      <c r="F186" s="335">
        <f>E186*D186</f>
        <v>0</v>
      </c>
    </row>
    <row r="187" spans="1:6">
      <c r="A187" s="373" t="s">
        <v>523</v>
      </c>
      <c r="B187" s="432" t="s">
        <v>1084</v>
      </c>
      <c r="C187" s="375" t="s">
        <v>12</v>
      </c>
      <c r="D187" s="311">
        <v>2</v>
      </c>
      <c r="E187" s="340"/>
      <c r="F187" s="335">
        <f>E187*D187</f>
        <v>0</v>
      </c>
    </row>
    <row r="188" spans="1:6">
      <c r="A188" s="373" t="s">
        <v>525</v>
      </c>
      <c r="B188" s="432" t="s">
        <v>1085</v>
      </c>
      <c r="C188" s="375" t="s">
        <v>12</v>
      </c>
      <c r="D188" s="311">
        <v>1</v>
      </c>
      <c r="E188" s="340"/>
      <c r="F188" s="335">
        <f>E188*D188</f>
        <v>0</v>
      </c>
    </row>
    <row r="189" spans="1:6" ht="13.5" thickBot="1">
      <c r="A189" s="336"/>
      <c r="B189" s="337"/>
      <c r="C189" s="338"/>
      <c r="D189" s="339"/>
      <c r="E189" s="590"/>
    </row>
    <row r="190" spans="1:6" ht="13.5" thickBot="1">
      <c r="A190" s="346"/>
      <c r="B190" s="347" t="s">
        <v>1086</v>
      </c>
      <c r="C190" s="348"/>
      <c r="D190" s="349"/>
      <c r="E190" s="350"/>
      <c r="F190" s="351">
        <f>SUM(F9:F188)</f>
        <v>0</v>
      </c>
    </row>
    <row r="191" spans="1:6">
      <c r="A191" s="357"/>
      <c r="B191" s="365"/>
      <c r="C191" s="309"/>
      <c r="D191" s="312"/>
      <c r="E191" s="313"/>
      <c r="F191" s="312"/>
    </row>
    <row r="192" spans="1:6">
      <c r="A192" s="357"/>
      <c r="B192" s="361"/>
      <c r="C192" s="309"/>
      <c r="D192" s="312"/>
      <c r="E192" s="313"/>
      <c r="F192" s="312"/>
    </row>
    <row r="193" spans="1:6">
      <c r="A193" s="357"/>
      <c r="B193" s="361"/>
      <c r="C193" s="309"/>
      <c r="D193" s="312"/>
      <c r="E193" s="313"/>
      <c r="F193" s="312"/>
    </row>
    <row r="194" spans="1:6" ht="12.75" customHeight="1">
      <c r="A194" s="840"/>
      <c r="B194" s="840"/>
      <c r="C194" s="840"/>
      <c r="D194" s="840"/>
      <c r="E194" s="840"/>
      <c r="F194" s="312"/>
    </row>
    <row r="195" spans="1:6">
      <c r="A195" s="357"/>
      <c r="B195" s="361"/>
      <c r="C195" s="360"/>
      <c r="D195" s="312"/>
      <c r="E195" s="313"/>
      <c r="F195" s="312"/>
    </row>
    <row r="196" spans="1:6">
      <c r="A196" s="362"/>
      <c r="B196" s="363"/>
      <c r="C196" s="360"/>
      <c r="D196" s="312"/>
      <c r="E196" s="313"/>
      <c r="F196" s="312"/>
    </row>
    <row r="197" spans="1:6">
      <c r="A197" s="357"/>
      <c r="B197" s="361"/>
      <c r="C197" s="360"/>
      <c r="D197" s="312"/>
      <c r="E197" s="313"/>
      <c r="F197" s="312"/>
    </row>
    <row r="198" spans="1:6">
      <c r="A198" s="357"/>
      <c r="B198" s="357"/>
      <c r="C198" s="360"/>
      <c r="D198" s="312"/>
      <c r="E198" s="313"/>
      <c r="F198" s="312"/>
    </row>
    <row r="199" spans="1:6">
      <c r="A199" s="357"/>
      <c r="B199" s="365"/>
      <c r="C199" s="360"/>
      <c r="D199" s="312"/>
      <c r="E199" s="313"/>
      <c r="F199" s="312"/>
    </row>
    <row r="200" spans="1:6">
      <c r="A200" s="357"/>
      <c r="B200" s="365"/>
      <c r="C200" s="360"/>
      <c r="D200" s="312"/>
      <c r="E200" s="313"/>
      <c r="F200" s="312"/>
    </row>
    <row r="201" spans="1:6">
      <c r="A201" s="357"/>
      <c r="B201" s="365"/>
      <c r="C201" s="360"/>
      <c r="D201" s="312"/>
      <c r="E201" s="313"/>
      <c r="F201" s="312"/>
    </row>
    <row r="202" spans="1:6">
      <c r="A202" s="357"/>
      <c r="B202" s="364"/>
      <c r="C202" s="360"/>
      <c r="D202" s="312"/>
      <c r="E202" s="313"/>
      <c r="F202" s="312"/>
    </row>
    <row r="203" spans="1:6">
      <c r="A203" s="357"/>
      <c r="B203" s="366"/>
      <c r="C203" s="360"/>
      <c r="D203" s="312"/>
      <c r="E203" s="313"/>
      <c r="F203" s="312"/>
    </row>
    <row r="204" spans="1:6">
      <c r="A204" s="357"/>
      <c r="B204" s="366"/>
      <c r="C204" s="360"/>
      <c r="D204" s="312"/>
      <c r="E204" s="313"/>
      <c r="F204" s="312"/>
    </row>
    <row r="205" spans="1:6">
      <c r="A205" s="357"/>
      <c r="B205" s="366"/>
      <c r="C205" s="360"/>
      <c r="D205" s="312"/>
      <c r="E205" s="313"/>
      <c r="F205" s="312"/>
    </row>
    <row r="206" spans="1:6">
      <c r="A206" s="357"/>
      <c r="B206" s="366"/>
      <c r="C206" s="360"/>
      <c r="D206" s="312"/>
      <c r="E206" s="313"/>
      <c r="F206" s="312"/>
    </row>
    <row r="207" spans="1:6">
      <c r="A207" s="357"/>
      <c r="B207" s="361"/>
      <c r="C207" s="360"/>
      <c r="D207" s="312"/>
      <c r="E207" s="313"/>
      <c r="F207" s="312"/>
    </row>
    <row r="208" spans="1:6">
      <c r="A208" s="357"/>
      <c r="B208" s="361"/>
      <c r="C208" s="360"/>
      <c r="D208" s="312"/>
      <c r="E208" s="313"/>
      <c r="F208" s="312"/>
    </row>
    <row r="209" spans="1:6">
      <c r="A209" s="357"/>
      <c r="B209" s="357"/>
      <c r="C209" s="360"/>
      <c r="D209" s="312"/>
      <c r="E209" s="313"/>
      <c r="F209" s="312"/>
    </row>
    <row r="210" spans="1:6">
      <c r="A210" s="357"/>
      <c r="B210" s="366"/>
      <c r="C210" s="360"/>
      <c r="D210" s="312"/>
      <c r="E210" s="313"/>
      <c r="F210" s="312"/>
    </row>
    <row r="211" spans="1:6">
      <c r="A211" s="357"/>
      <c r="B211" s="361"/>
      <c r="C211" s="360"/>
      <c r="D211" s="312"/>
      <c r="E211" s="313"/>
      <c r="F211" s="312"/>
    </row>
    <row r="212" spans="1:6">
      <c r="A212" s="357"/>
      <c r="B212" s="365"/>
      <c r="C212" s="360"/>
      <c r="D212" s="312"/>
      <c r="E212" s="313"/>
      <c r="F212" s="312"/>
    </row>
    <row r="213" spans="1:6">
      <c r="A213" s="361"/>
      <c r="B213" s="310"/>
      <c r="C213" s="311"/>
      <c r="D213" s="312"/>
      <c r="E213" s="313"/>
      <c r="F213" s="312"/>
    </row>
    <row r="214" spans="1:6">
      <c r="A214" s="361"/>
      <c r="B214" s="310"/>
      <c r="C214" s="311"/>
      <c r="D214" s="312"/>
      <c r="E214" s="313"/>
      <c r="F214" s="312"/>
    </row>
    <row r="215" spans="1:6">
      <c r="A215" s="361"/>
      <c r="B215" s="310"/>
      <c r="C215" s="311"/>
      <c r="D215" s="312"/>
      <c r="E215" s="313"/>
      <c r="F215" s="312"/>
    </row>
    <row r="216" spans="1:6">
      <c r="A216" s="361"/>
      <c r="B216" s="310"/>
      <c r="C216" s="311"/>
      <c r="D216" s="312"/>
      <c r="E216" s="313"/>
      <c r="F216" s="312"/>
    </row>
    <row r="217" spans="1:6">
      <c r="A217" s="361"/>
      <c r="B217" s="310"/>
      <c r="C217" s="311"/>
      <c r="D217" s="312"/>
      <c r="E217" s="313"/>
      <c r="F217" s="312"/>
    </row>
    <row r="218" spans="1:6">
      <c r="A218" s="357"/>
      <c r="B218" s="361"/>
      <c r="C218" s="360"/>
      <c r="D218" s="312"/>
      <c r="E218" s="313"/>
      <c r="F218" s="312"/>
    </row>
    <row r="219" spans="1:6">
      <c r="A219" s="357"/>
      <c r="B219" s="357"/>
      <c r="C219" s="360"/>
      <c r="D219" s="312"/>
      <c r="E219" s="313"/>
      <c r="F219" s="312"/>
    </row>
    <row r="220" spans="1:6">
      <c r="A220" s="357"/>
      <c r="B220" s="365"/>
      <c r="C220" s="360"/>
      <c r="D220" s="312"/>
      <c r="E220" s="313"/>
      <c r="F220" s="312"/>
    </row>
    <row r="221" spans="1:6">
      <c r="A221" s="357"/>
      <c r="B221" s="361"/>
      <c r="C221" s="360"/>
      <c r="D221" s="312"/>
      <c r="E221" s="313"/>
      <c r="F221" s="312"/>
    </row>
    <row r="222" spans="1:6">
      <c r="A222" s="357"/>
      <c r="B222" s="361"/>
      <c r="C222" s="360"/>
      <c r="D222" s="312"/>
      <c r="E222" s="313"/>
      <c r="F222" s="312"/>
    </row>
    <row r="223" spans="1:6">
      <c r="A223" s="357"/>
      <c r="B223" s="357"/>
      <c r="C223" s="360"/>
      <c r="D223" s="312"/>
      <c r="E223" s="313"/>
      <c r="F223" s="312"/>
    </row>
    <row r="224" spans="1:6">
      <c r="A224" s="357"/>
      <c r="B224" s="361"/>
      <c r="C224" s="360"/>
      <c r="D224" s="312"/>
      <c r="E224" s="313"/>
      <c r="F224" s="312"/>
    </row>
    <row r="225" spans="1:6" ht="12.75" customHeight="1">
      <c r="A225" s="840"/>
      <c r="B225" s="840"/>
      <c r="C225" s="840"/>
      <c r="D225" s="840"/>
      <c r="E225" s="840"/>
      <c r="F225" s="312"/>
    </row>
    <row r="226" spans="1:6">
      <c r="A226" s="357"/>
      <c r="B226" s="361"/>
      <c r="C226" s="360"/>
      <c r="D226" s="312"/>
      <c r="E226" s="313"/>
      <c r="F226" s="312"/>
    </row>
    <row r="227" spans="1:6">
      <c r="A227" s="362"/>
      <c r="B227" s="363"/>
      <c r="C227" s="360"/>
      <c r="D227" s="312"/>
      <c r="E227" s="313"/>
      <c r="F227" s="312"/>
    </row>
    <row r="228" spans="1:6">
      <c r="A228" s="357"/>
      <c r="B228" s="361"/>
      <c r="C228" s="360"/>
      <c r="D228" s="312"/>
      <c r="E228" s="313"/>
      <c r="F228" s="312"/>
    </row>
    <row r="229" spans="1:6">
      <c r="A229" s="357"/>
      <c r="B229" s="364"/>
      <c r="C229" s="359"/>
      <c r="D229" s="312"/>
      <c r="E229" s="313"/>
      <c r="F229" s="312"/>
    </row>
    <row r="230" spans="1:6">
      <c r="A230" s="357"/>
      <c r="B230" s="364"/>
      <c r="C230" s="359"/>
      <c r="D230" s="312"/>
      <c r="E230" s="313"/>
      <c r="F230" s="312"/>
    </row>
    <row r="231" spans="1:6">
      <c r="A231" s="357"/>
      <c r="B231" s="364"/>
      <c r="C231" s="359"/>
      <c r="D231" s="312"/>
      <c r="E231" s="313"/>
      <c r="F231" s="312"/>
    </row>
    <row r="232" spans="1:6">
      <c r="A232" s="357"/>
      <c r="B232" s="364"/>
      <c r="C232" s="359"/>
      <c r="D232" s="312"/>
      <c r="E232" s="313"/>
      <c r="F232" s="312"/>
    </row>
    <row r="233" spans="1:6">
      <c r="A233" s="357"/>
      <c r="B233" s="361"/>
      <c r="C233" s="359"/>
      <c r="D233" s="312"/>
      <c r="E233" s="313"/>
      <c r="F233" s="312"/>
    </row>
    <row r="234" spans="1:6">
      <c r="A234" s="357"/>
      <c r="B234" s="361"/>
      <c r="C234" s="360"/>
      <c r="D234" s="312"/>
      <c r="E234" s="313"/>
      <c r="F234" s="312"/>
    </row>
    <row r="235" spans="1:6">
      <c r="A235" s="357"/>
      <c r="B235" s="368"/>
      <c r="C235" s="359"/>
      <c r="D235" s="312"/>
      <c r="E235" s="313"/>
      <c r="F235" s="312"/>
    </row>
    <row r="236" spans="1:6">
      <c r="A236" s="357"/>
      <c r="B236" s="365"/>
      <c r="C236" s="359"/>
      <c r="D236" s="312"/>
      <c r="E236" s="313"/>
      <c r="F236" s="312"/>
    </row>
    <row r="237" spans="1:6">
      <c r="A237" s="357"/>
      <c r="B237" s="369"/>
      <c r="C237" s="359"/>
      <c r="D237" s="312"/>
      <c r="E237" s="313"/>
      <c r="F237" s="312"/>
    </row>
    <row r="238" spans="1:6">
      <c r="A238" s="357"/>
      <c r="B238" s="369"/>
      <c r="C238" s="359"/>
      <c r="D238" s="312"/>
      <c r="E238" s="313"/>
      <c r="F238" s="312"/>
    </row>
    <row r="239" spans="1:6">
      <c r="A239" s="357"/>
      <c r="B239" s="369"/>
      <c r="C239" s="359"/>
      <c r="D239" s="312"/>
      <c r="E239" s="313"/>
      <c r="F239" s="312"/>
    </row>
    <row r="240" spans="1:6">
      <c r="A240" s="357"/>
      <c r="B240" s="361"/>
      <c r="C240" s="360"/>
      <c r="D240" s="312"/>
      <c r="E240" s="313"/>
      <c r="F240" s="312"/>
    </row>
    <row r="241" spans="1:6">
      <c r="A241" s="357"/>
      <c r="B241" s="368"/>
      <c r="C241" s="360"/>
      <c r="D241" s="312"/>
      <c r="E241" s="313"/>
      <c r="F241" s="312"/>
    </row>
    <row r="242" spans="1:6">
      <c r="A242" s="357"/>
      <c r="B242" s="361"/>
      <c r="C242" s="360"/>
      <c r="D242" s="312"/>
      <c r="E242" s="313"/>
      <c r="F242" s="312"/>
    </row>
    <row r="243" spans="1:6">
      <c r="A243" s="357"/>
      <c r="B243" s="369"/>
      <c r="C243" s="359"/>
      <c r="D243" s="312"/>
      <c r="E243" s="313"/>
      <c r="F243" s="312"/>
    </row>
    <row r="244" spans="1:6">
      <c r="A244" s="357"/>
      <c r="B244" s="369"/>
      <c r="C244" s="359"/>
      <c r="D244" s="312"/>
      <c r="E244" s="313"/>
      <c r="F244" s="312"/>
    </row>
    <row r="245" spans="1:6">
      <c r="A245" s="357"/>
      <c r="B245" s="369"/>
      <c r="C245" s="359"/>
      <c r="D245" s="312"/>
      <c r="E245" s="313"/>
      <c r="F245" s="312"/>
    </row>
    <row r="246" spans="1:6">
      <c r="A246" s="357"/>
      <c r="B246" s="369"/>
      <c r="C246" s="359"/>
      <c r="D246" s="312"/>
      <c r="E246" s="313"/>
      <c r="F246" s="312"/>
    </row>
    <row r="247" spans="1:6">
      <c r="A247" s="357"/>
      <c r="B247" s="369"/>
      <c r="C247" s="359"/>
      <c r="D247" s="312"/>
      <c r="E247" s="313"/>
      <c r="F247" s="312"/>
    </row>
    <row r="248" spans="1:6">
      <c r="A248" s="357"/>
      <c r="B248" s="369"/>
      <c r="C248" s="359"/>
      <c r="D248" s="312"/>
      <c r="E248" s="313"/>
      <c r="F248" s="312"/>
    </row>
    <row r="249" spans="1:6">
      <c r="A249" s="357"/>
      <c r="B249" s="369"/>
      <c r="C249" s="359"/>
      <c r="D249" s="312"/>
      <c r="E249" s="313"/>
      <c r="F249" s="312"/>
    </row>
    <row r="250" spans="1:6">
      <c r="A250" s="357"/>
      <c r="B250" s="369"/>
      <c r="C250" s="359"/>
      <c r="D250" s="312"/>
      <c r="E250" s="313"/>
      <c r="F250" s="312"/>
    </row>
    <row r="251" spans="1:6">
      <c r="A251" s="357"/>
      <c r="B251" s="369"/>
      <c r="C251" s="359"/>
      <c r="D251" s="312"/>
      <c r="E251" s="313"/>
      <c r="F251" s="312"/>
    </row>
    <row r="252" spans="1:6">
      <c r="A252" s="357"/>
      <c r="B252" s="369"/>
      <c r="C252" s="359"/>
      <c r="D252" s="312"/>
      <c r="E252" s="313"/>
      <c r="F252" s="312"/>
    </row>
    <row r="253" spans="1:6">
      <c r="A253" s="357"/>
      <c r="B253" s="369"/>
      <c r="C253" s="359"/>
      <c r="D253" s="312"/>
      <c r="E253" s="313"/>
      <c r="F253" s="312"/>
    </row>
    <row r="254" spans="1:6">
      <c r="A254" s="357"/>
      <c r="B254" s="369"/>
      <c r="C254" s="359"/>
      <c r="D254" s="312"/>
      <c r="E254" s="313"/>
      <c r="F254" s="312"/>
    </row>
    <row r="255" spans="1:6">
      <c r="A255" s="357"/>
      <c r="B255" s="361"/>
      <c r="C255" s="359"/>
      <c r="D255" s="312"/>
      <c r="E255" s="313"/>
      <c r="F255" s="312"/>
    </row>
    <row r="256" spans="1:6">
      <c r="A256" s="357"/>
      <c r="B256" s="361"/>
      <c r="C256" s="359"/>
      <c r="D256" s="312"/>
      <c r="E256" s="313"/>
      <c r="F256" s="312"/>
    </row>
    <row r="257" spans="1:6">
      <c r="A257" s="357"/>
      <c r="B257" s="361"/>
      <c r="C257" s="359"/>
      <c r="D257" s="312"/>
      <c r="E257" s="313"/>
      <c r="F257" s="312"/>
    </row>
    <row r="258" spans="1:6">
      <c r="A258" s="357"/>
      <c r="B258" s="361"/>
      <c r="C258" s="359"/>
      <c r="D258" s="312"/>
      <c r="E258" s="313"/>
      <c r="F258" s="312"/>
    </row>
    <row r="259" spans="1:6">
      <c r="A259" s="357"/>
      <c r="B259" s="361"/>
      <c r="C259" s="359"/>
      <c r="D259" s="312"/>
      <c r="E259" s="313"/>
      <c r="F259" s="312"/>
    </row>
    <row r="260" spans="1:6">
      <c r="A260" s="357"/>
      <c r="B260" s="361"/>
      <c r="C260" s="359"/>
      <c r="D260" s="312"/>
      <c r="E260" s="313"/>
      <c r="F260" s="312"/>
    </row>
    <row r="261" spans="1:6">
      <c r="A261" s="357"/>
      <c r="B261" s="361"/>
      <c r="C261" s="359"/>
      <c r="D261" s="312"/>
      <c r="E261" s="313"/>
      <c r="F261" s="312"/>
    </row>
    <row r="262" spans="1:6">
      <c r="A262" s="357"/>
      <c r="B262" s="361"/>
      <c r="C262" s="359"/>
      <c r="D262" s="312"/>
      <c r="E262" s="313"/>
      <c r="F262" s="312"/>
    </row>
    <row r="263" spans="1:6" ht="12.75" customHeight="1">
      <c r="A263" s="840"/>
      <c r="B263" s="840"/>
      <c r="C263" s="840"/>
      <c r="D263" s="840"/>
      <c r="E263" s="840"/>
      <c r="F263" s="312"/>
    </row>
    <row r="264" spans="1:6">
      <c r="A264" s="370"/>
      <c r="B264" s="371"/>
      <c r="C264" s="333"/>
      <c r="D264" s="333"/>
      <c r="E264" s="372"/>
      <c r="F264" s="312"/>
    </row>
    <row r="265" spans="1:6">
      <c r="A265" s="370"/>
      <c r="B265" s="371"/>
      <c r="C265" s="333"/>
      <c r="D265" s="333"/>
      <c r="E265" s="372"/>
      <c r="F265" s="312"/>
    </row>
    <row r="266" spans="1:6" ht="12.75" customHeight="1">
      <c r="A266" s="840"/>
      <c r="B266" s="840"/>
      <c r="C266" s="840"/>
      <c r="D266" s="840"/>
      <c r="E266" s="840"/>
      <c r="F266" s="312"/>
    </row>
    <row r="267" spans="1:6">
      <c r="A267" s="361"/>
      <c r="B267" s="310"/>
      <c r="C267" s="311"/>
      <c r="D267" s="312"/>
      <c r="E267" s="313"/>
      <c r="F267" s="312"/>
    </row>
    <row r="268" spans="1:6" ht="12.75" customHeight="1">
      <c r="A268" s="841"/>
      <c r="B268" s="841"/>
      <c r="C268" s="841"/>
      <c r="D268" s="841"/>
      <c r="E268" s="841"/>
      <c r="F268" s="841"/>
    </row>
    <row r="269" spans="1:6" ht="12.75" customHeight="1">
      <c r="A269" s="839"/>
      <c r="B269" s="839"/>
      <c r="C269" s="839"/>
      <c r="D269" s="839"/>
      <c r="E269" s="839"/>
      <c r="F269" s="312"/>
    </row>
    <row r="270" spans="1:6">
      <c r="A270" s="309"/>
      <c r="B270" s="310"/>
      <c r="C270" s="311"/>
      <c r="D270" s="312"/>
      <c r="E270" s="313"/>
      <c r="F270" s="312"/>
    </row>
    <row r="271" spans="1:6">
      <c r="A271" s="309"/>
      <c r="B271" s="310"/>
      <c r="C271" s="311"/>
      <c r="D271" s="312"/>
      <c r="E271" s="313"/>
      <c r="F271" s="312"/>
    </row>
    <row r="272" spans="1:6">
      <c r="A272" s="309"/>
      <c r="B272" s="310"/>
      <c r="C272" s="311"/>
      <c r="D272" s="312"/>
      <c r="E272" s="313"/>
      <c r="F272" s="312"/>
    </row>
    <row r="273" spans="1:6">
      <c r="A273" s="309"/>
      <c r="B273" s="310"/>
      <c r="C273" s="311"/>
      <c r="D273" s="312"/>
      <c r="E273" s="313"/>
      <c r="F273" s="312"/>
    </row>
    <row r="274" spans="1:6">
      <c r="A274" s="309"/>
      <c r="B274" s="310"/>
      <c r="C274" s="311"/>
      <c r="D274" s="312"/>
      <c r="E274" s="313"/>
      <c r="F274" s="312"/>
    </row>
    <row r="275" spans="1:6">
      <c r="A275" s="309"/>
      <c r="B275" s="310"/>
      <c r="C275" s="311"/>
      <c r="D275" s="312"/>
      <c r="E275" s="313"/>
      <c r="F275" s="312"/>
    </row>
    <row r="276" spans="1:6">
      <c r="A276" s="309"/>
      <c r="B276" s="310"/>
      <c r="C276" s="311"/>
      <c r="D276" s="312"/>
      <c r="E276" s="313"/>
      <c r="F276" s="312"/>
    </row>
    <row r="277" spans="1:6">
      <c r="A277" s="309"/>
      <c r="B277" s="310"/>
      <c r="C277" s="311"/>
      <c r="D277" s="312"/>
      <c r="E277" s="313"/>
      <c r="F277" s="312"/>
    </row>
    <row r="278" spans="1:6">
      <c r="A278" s="309"/>
      <c r="B278" s="310"/>
      <c r="C278" s="311"/>
      <c r="D278" s="312"/>
      <c r="E278" s="313"/>
      <c r="F278" s="312"/>
    </row>
    <row r="279" spans="1:6">
      <c r="A279" s="309"/>
      <c r="B279" s="310"/>
      <c r="C279" s="311"/>
      <c r="D279" s="312"/>
      <c r="E279" s="313"/>
      <c r="F279" s="312"/>
    </row>
    <row r="280" spans="1:6">
      <c r="A280" s="309"/>
      <c r="B280" s="310"/>
      <c r="C280" s="311"/>
      <c r="D280" s="312"/>
      <c r="E280" s="313"/>
      <c r="F280" s="312"/>
    </row>
    <row r="281" spans="1:6">
      <c r="A281" s="309"/>
      <c r="B281" s="310"/>
      <c r="C281" s="311"/>
      <c r="D281" s="312"/>
      <c r="E281" s="313"/>
      <c r="F281" s="312"/>
    </row>
    <row r="282" spans="1:6">
      <c r="A282" s="309"/>
      <c r="B282" s="310"/>
      <c r="C282" s="311"/>
      <c r="D282" s="312"/>
      <c r="E282" s="313"/>
      <c r="F282" s="312"/>
    </row>
    <row r="283" spans="1:6">
      <c r="A283" s="309"/>
      <c r="B283" s="310"/>
      <c r="C283" s="311"/>
      <c r="D283" s="312"/>
      <c r="E283" s="313"/>
      <c r="F283" s="312"/>
    </row>
    <row r="284" spans="1:6">
      <c r="A284" s="309"/>
      <c r="B284" s="310"/>
      <c r="C284" s="311"/>
      <c r="D284" s="312"/>
      <c r="E284" s="313"/>
      <c r="F284" s="312"/>
    </row>
    <row r="285" spans="1:6">
      <c r="A285" s="309"/>
      <c r="B285" s="310"/>
      <c r="C285" s="311"/>
      <c r="D285" s="312"/>
      <c r="E285" s="313"/>
      <c r="F285" s="312"/>
    </row>
    <row r="286" spans="1:6">
      <c r="A286" s="309"/>
      <c r="B286" s="310"/>
      <c r="C286" s="311"/>
      <c r="D286" s="312"/>
      <c r="E286" s="313"/>
      <c r="F286" s="312"/>
    </row>
    <row r="287" spans="1:6">
      <c r="A287" s="309"/>
      <c r="B287" s="310"/>
      <c r="C287" s="311"/>
      <c r="D287" s="312"/>
      <c r="E287" s="313"/>
      <c r="F287" s="312"/>
    </row>
    <row r="288" spans="1:6">
      <c r="A288" s="309"/>
      <c r="B288" s="310"/>
      <c r="C288" s="311"/>
      <c r="D288" s="312"/>
      <c r="E288" s="313"/>
      <c r="F288" s="312"/>
    </row>
    <row r="289" spans="1:6">
      <c r="A289" s="309"/>
      <c r="B289" s="310"/>
      <c r="C289" s="311"/>
      <c r="D289" s="312"/>
      <c r="E289" s="313"/>
      <c r="F289" s="312"/>
    </row>
    <row r="290" spans="1:6">
      <c r="A290" s="309"/>
      <c r="B290" s="310"/>
      <c r="C290" s="311"/>
      <c r="D290" s="312"/>
      <c r="E290" s="313"/>
      <c r="F290" s="312"/>
    </row>
    <row r="291" spans="1:6">
      <c r="A291" s="309"/>
      <c r="B291" s="310"/>
      <c r="C291" s="311"/>
      <c r="D291" s="312"/>
      <c r="E291" s="313"/>
      <c r="F291" s="312"/>
    </row>
    <row r="292" spans="1:6">
      <c r="A292" s="309"/>
      <c r="B292" s="310"/>
      <c r="C292" s="311"/>
      <c r="D292" s="312"/>
      <c r="E292" s="313"/>
      <c r="F292" s="312"/>
    </row>
    <row r="293" spans="1:6">
      <c r="A293" s="309"/>
      <c r="B293" s="310"/>
      <c r="C293" s="311"/>
      <c r="D293" s="312"/>
      <c r="E293" s="313"/>
      <c r="F293" s="312"/>
    </row>
    <row r="294" spans="1:6">
      <c r="A294" s="309"/>
      <c r="B294" s="310"/>
      <c r="C294" s="311"/>
      <c r="D294" s="312"/>
      <c r="E294" s="313"/>
      <c r="F294" s="312"/>
    </row>
    <row r="295" spans="1:6">
      <c r="A295" s="309"/>
      <c r="B295" s="310"/>
      <c r="C295" s="311"/>
      <c r="D295" s="312"/>
      <c r="E295" s="313"/>
      <c r="F295" s="312"/>
    </row>
    <row r="296" spans="1:6">
      <c r="A296" s="309"/>
      <c r="B296" s="310"/>
      <c r="C296" s="311"/>
      <c r="D296" s="312"/>
      <c r="E296" s="313"/>
      <c r="F296" s="312"/>
    </row>
    <row r="297" spans="1:6">
      <c r="A297" s="309"/>
      <c r="B297" s="310"/>
      <c r="C297" s="311"/>
      <c r="D297" s="312"/>
      <c r="E297" s="313"/>
      <c r="F297" s="312"/>
    </row>
    <row r="298" spans="1:6">
      <c r="A298" s="309"/>
      <c r="B298" s="310"/>
      <c r="C298" s="311"/>
      <c r="D298" s="312"/>
      <c r="E298" s="313"/>
      <c r="F298" s="312"/>
    </row>
    <row r="299" spans="1:6">
      <c r="A299" s="309"/>
      <c r="B299" s="310"/>
      <c r="C299" s="311"/>
      <c r="D299" s="312"/>
      <c r="E299" s="313"/>
      <c r="F299" s="312"/>
    </row>
    <row r="300" spans="1:6">
      <c r="A300" s="309"/>
      <c r="B300" s="310"/>
      <c r="C300" s="311"/>
      <c r="D300" s="312"/>
      <c r="E300" s="313"/>
      <c r="F300" s="312"/>
    </row>
    <row r="301" spans="1:6">
      <c r="A301" s="309"/>
      <c r="B301" s="310"/>
      <c r="C301" s="311"/>
      <c r="D301" s="312"/>
      <c r="E301" s="313"/>
      <c r="F301" s="312"/>
    </row>
    <row r="302" spans="1:6">
      <c r="A302" s="309"/>
      <c r="B302" s="310"/>
      <c r="C302" s="311"/>
      <c r="D302" s="312"/>
      <c r="E302" s="313"/>
      <c r="F302" s="312"/>
    </row>
    <row r="303" spans="1:6">
      <c r="A303" s="309"/>
      <c r="B303" s="310"/>
      <c r="C303" s="311"/>
      <c r="D303" s="312"/>
      <c r="E303" s="313"/>
      <c r="F303" s="312"/>
    </row>
    <row r="304" spans="1:6">
      <c r="A304" s="309"/>
      <c r="B304" s="310"/>
      <c r="C304" s="311"/>
      <c r="D304" s="312"/>
      <c r="E304" s="313"/>
      <c r="F304" s="312"/>
    </row>
    <row r="305" spans="1:6">
      <c r="A305" s="309"/>
      <c r="B305" s="310"/>
      <c r="C305" s="311"/>
      <c r="D305" s="312"/>
      <c r="E305" s="313"/>
      <c r="F305" s="312"/>
    </row>
    <row r="306" spans="1:6">
      <c r="A306" s="309"/>
      <c r="B306" s="310"/>
      <c r="C306" s="311"/>
      <c r="D306" s="312"/>
      <c r="E306" s="313"/>
      <c r="F306" s="312"/>
    </row>
    <row r="307" spans="1:6">
      <c r="A307" s="309"/>
      <c r="B307" s="310"/>
      <c r="C307" s="311"/>
      <c r="D307" s="312"/>
      <c r="E307" s="313"/>
      <c r="F307" s="312"/>
    </row>
    <row r="308" spans="1:6">
      <c r="A308" s="309"/>
      <c r="B308" s="310"/>
      <c r="C308" s="311"/>
      <c r="D308" s="312"/>
      <c r="E308" s="313"/>
      <c r="F308" s="312"/>
    </row>
    <row r="309" spans="1:6">
      <c r="A309" s="309"/>
      <c r="B309" s="310"/>
      <c r="C309" s="311"/>
      <c r="D309" s="312"/>
      <c r="E309" s="313"/>
      <c r="F309" s="312"/>
    </row>
    <row r="310" spans="1:6">
      <c r="A310" s="309"/>
      <c r="B310" s="310"/>
      <c r="C310" s="311"/>
      <c r="D310" s="312"/>
      <c r="E310" s="313"/>
      <c r="F310" s="312"/>
    </row>
    <row r="311" spans="1:6">
      <c r="A311" s="309"/>
      <c r="B311" s="310"/>
      <c r="C311" s="311"/>
      <c r="D311" s="312"/>
      <c r="E311" s="313"/>
      <c r="F311" s="312"/>
    </row>
    <row r="312" spans="1:6">
      <c r="A312" s="309"/>
      <c r="B312" s="310"/>
      <c r="C312" s="311"/>
      <c r="D312" s="312"/>
      <c r="E312" s="313"/>
      <c r="F312" s="312"/>
    </row>
    <row r="313" spans="1:6">
      <c r="A313" s="309"/>
      <c r="B313" s="310"/>
      <c r="C313" s="311"/>
      <c r="D313" s="312"/>
      <c r="E313" s="313"/>
      <c r="F313" s="312"/>
    </row>
    <row r="314" spans="1:6">
      <c r="A314" s="309"/>
      <c r="B314" s="310"/>
      <c r="C314" s="311"/>
      <c r="D314" s="312"/>
      <c r="E314" s="313"/>
      <c r="F314" s="312"/>
    </row>
    <row r="315" spans="1:6">
      <c r="A315" s="309"/>
      <c r="B315" s="310"/>
      <c r="C315" s="311"/>
      <c r="D315" s="312"/>
      <c r="E315" s="313"/>
      <c r="F315" s="312"/>
    </row>
    <row r="316" spans="1:6">
      <c r="A316" s="309"/>
      <c r="B316" s="310"/>
      <c r="C316" s="311"/>
      <c r="D316" s="312"/>
      <c r="E316" s="313"/>
      <c r="F316" s="312"/>
    </row>
    <row r="317" spans="1:6">
      <c r="A317" s="309"/>
      <c r="B317" s="310"/>
      <c r="C317" s="311"/>
      <c r="D317" s="312"/>
      <c r="E317" s="313"/>
      <c r="F317" s="312"/>
    </row>
  </sheetData>
  <sheetProtection algorithmName="SHA-512" hashValue="d0P/POtnhrJnZ9g2Vk5Qj2ZRtpcMUlM42oTsxlsq7F+Iz0RcEjzI/KrvPPULH+RKB2GyUwAnJJViorQL7boHTQ==" saltValue="QWtJAxam4Sr5+Wylop82iw==" spinCount="100000" sheet="1" objects="1" scenarios="1" selectLockedCells="1"/>
  <mergeCells count="13">
    <mergeCell ref="A269:E269"/>
    <mergeCell ref="B5:F5"/>
    <mergeCell ref="A7:A8"/>
    <mergeCell ref="B7:B8"/>
    <mergeCell ref="C7:C8"/>
    <mergeCell ref="D7:D8"/>
    <mergeCell ref="E7:E8"/>
    <mergeCell ref="F7:F8"/>
    <mergeCell ref="A194:E194"/>
    <mergeCell ref="A225:E225"/>
    <mergeCell ref="A263:E263"/>
    <mergeCell ref="A266:E266"/>
    <mergeCell ref="A268:F268"/>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293-890C-4CDA-922C-D67B5901AAAD}">
  <sheetPr codeName="List17">
    <tabColor indexed="47"/>
  </sheetPr>
  <dimension ref="A1:H158"/>
  <sheetViews>
    <sheetView topLeftCell="A4" workbookViewId="0">
      <selection activeCell="E10" sqref="E10"/>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16</v>
      </c>
      <c r="B6" s="321" t="s">
        <v>1087</v>
      </c>
      <c r="C6" s="444"/>
      <c r="D6" s="323"/>
      <c r="E6" s="324"/>
      <c r="F6" s="325"/>
    </row>
    <row r="7" spans="1:8" s="326" customFormat="1" ht="12.75" customHeight="1" thickBot="1">
      <c r="A7" s="835" t="s">
        <v>3</v>
      </c>
      <c r="B7" s="836" t="s">
        <v>0</v>
      </c>
      <c r="C7" s="836" t="s">
        <v>1</v>
      </c>
      <c r="D7" s="836" t="s">
        <v>2</v>
      </c>
      <c r="E7" s="837" t="s">
        <v>4</v>
      </c>
      <c r="F7" s="838" t="s">
        <v>491</v>
      </c>
      <c r="H7" s="327"/>
    </row>
    <row r="8" spans="1:8" s="328" customFormat="1" ht="13.5" thickBot="1">
      <c r="A8" s="835"/>
      <c r="B8" s="836"/>
      <c r="C8" s="836"/>
      <c r="D8" s="836"/>
      <c r="E8" s="837"/>
      <c r="F8" s="838"/>
      <c r="H8" s="329"/>
    </row>
    <row r="9" spans="1:8" ht="102">
      <c r="A9" s="373" t="s">
        <v>1088</v>
      </c>
      <c r="B9" s="405" t="s">
        <v>1089</v>
      </c>
      <c r="D9" s="311"/>
      <c r="E9" s="590"/>
    </row>
    <row r="10" spans="1:8">
      <c r="A10" s="373" t="s">
        <v>520</v>
      </c>
      <c r="B10" s="405" t="s">
        <v>1090</v>
      </c>
      <c r="C10" s="375" t="s">
        <v>25</v>
      </c>
      <c r="D10" s="311">
        <v>4</v>
      </c>
      <c r="E10" s="340"/>
      <c r="F10" s="335">
        <f t="shared" ref="F10:F20" si="0">D10*E10</f>
        <v>0</v>
      </c>
    </row>
    <row r="11" spans="1:8">
      <c r="A11" s="373" t="s">
        <v>523</v>
      </c>
      <c r="B11" s="405" t="s">
        <v>1091</v>
      </c>
      <c r="C11" s="375" t="s">
        <v>25</v>
      </c>
      <c r="D11" s="311">
        <v>1</v>
      </c>
      <c r="E11" s="340"/>
      <c r="F11" s="335">
        <f t="shared" si="0"/>
        <v>0</v>
      </c>
    </row>
    <row r="12" spans="1:8">
      <c r="A12" s="373" t="s">
        <v>525</v>
      </c>
      <c r="B12" s="405" t="s">
        <v>1092</v>
      </c>
      <c r="C12" s="375" t="s">
        <v>25</v>
      </c>
      <c r="D12" s="311">
        <v>1</v>
      </c>
      <c r="E12" s="340"/>
      <c r="F12" s="335">
        <f t="shared" si="0"/>
        <v>0</v>
      </c>
    </row>
    <row r="13" spans="1:8">
      <c r="A13" s="373" t="s">
        <v>528</v>
      </c>
      <c r="B13" s="405" t="s">
        <v>1093</v>
      </c>
      <c r="C13" s="375" t="s">
        <v>25</v>
      </c>
      <c r="D13" s="311">
        <v>2</v>
      </c>
      <c r="E13" s="340"/>
      <c r="F13" s="335">
        <f t="shared" si="0"/>
        <v>0</v>
      </c>
    </row>
    <row r="14" spans="1:8">
      <c r="A14" s="373" t="s">
        <v>530</v>
      </c>
      <c r="B14" s="405" t="s">
        <v>1094</v>
      </c>
      <c r="C14" s="375" t="s">
        <v>25</v>
      </c>
      <c r="D14" s="311">
        <v>1</v>
      </c>
      <c r="E14" s="340"/>
      <c r="F14" s="335">
        <f t="shared" si="0"/>
        <v>0</v>
      </c>
    </row>
    <row r="15" spans="1:8">
      <c r="A15" s="373" t="s">
        <v>700</v>
      </c>
      <c r="B15" s="405" t="s">
        <v>1095</v>
      </c>
      <c r="C15" s="375" t="s">
        <v>25</v>
      </c>
      <c r="D15" s="311">
        <v>2</v>
      </c>
      <c r="E15" s="340"/>
      <c r="F15" s="335">
        <f t="shared" si="0"/>
        <v>0</v>
      </c>
    </row>
    <row r="16" spans="1:8">
      <c r="A16" s="373" t="s">
        <v>1020</v>
      </c>
      <c r="B16" s="405" t="s">
        <v>1096</v>
      </c>
      <c r="C16" s="375" t="s">
        <v>25</v>
      </c>
      <c r="D16" s="311">
        <v>1</v>
      </c>
      <c r="E16" s="340"/>
      <c r="F16" s="335">
        <f t="shared" si="0"/>
        <v>0</v>
      </c>
    </row>
    <row r="17" spans="1:6">
      <c r="A17" s="373" t="s">
        <v>1032</v>
      </c>
      <c r="B17" s="405" t="s">
        <v>1097</v>
      </c>
      <c r="C17" s="375" t="s">
        <v>25</v>
      </c>
      <c r="D17" s="311">
        <v>4</v>
      </c>
      <c r="E17" s="340"/>
      <c r="F17" s="335">
        <f t="shared" si="0"/>
        <v>0</v>
      </c>
    </row>
    <row r="18" spans="1:6">
      <c r="A18" s="373" t="s">
        <v>1098</v>
      </c>
      <c r="B18" s="405" t="s">
        <v>1099</v>
      </c>
      <c r="C18" s="375" t="s">
        <v>25</v>
      </c>
      <c r="D18" s="311">
        <v>4</v>
      </c>
      <c r="E18" s="340"/>
      <c r="F18" s="335">
        <f t="shared" si="0"/>
        <v>0</v>
      </c>
    </row>
    <row r="19" spans="1:6">
      <c r="A19" s="373" t="s">
        <v>1100</v>
      </c>
      <c r="B19" s="405" t="s">
        <v>1101</v>
      </c>
      <c r="C19" s="375" t="s">
        <v>25</v>
      </c>
      <c r="D19" s="311">
        <v>1</v>
      </c>
      <c r="E19" s="340"/>
      <c r="F19" s="335">
        <f t="shared" si="0"/>
        <v>0</v>
      </c>
    </row>
    <row r="20" spans="1:6">
      <c r="A20" s="373" t="s">
        <v>1102</v>
      </c>
      <c r="B20" s="405" t="s">
        <v>1103</v>
      </c>
      <c r="C20" s="375" t="s">
        <v>25</v>
      </c>
      <c r="D20" s="311">
        <v>2</v>
      </c>
      <c r="E20" s="340"/>
      <c r="F20" s="335">
        <f t="shared" si="0"/>
        <v>0</v>
      </c>
    </row>
    <row r="21" spans="1:6">
      <c r="B21" s="405"/>
      <c r="D21" s="311"/>
      <c r="E21" s="590"/>
    </row>
    <row r="22" spans="1:6">
      <c r="A22" s="373" t="s">
        <v>624</v>
      </c>
      <c r="B22" s="405" t="s">
        <v>1104</v>
      </c>
      <c r="C22" s="375" t="s">
        <v>397</v>
      </c>
      <c r="D22" s="312">
        <f>5.04*2.5+1.4</f>
        <v>14</v>
      </c>
      <c r="E22" s="340"/>
      <c r="F22" s="335">
        <f>D22*E22</f>
        <v>0</v>
      </c>
    </row>
    <row r="23" spans="1:6" ht="38.25">
      <c r="B23" s="405" t="s">
        <v>1105</v>
      </c>
      <c r="D23" s="312"/>
      <c r="E23" s="590"/>
    </row>
    <row r="24" spans="1:6">
      <c r="B24" s="405"/>
      <c r="D24" s="312"/>
      <c r="E24" s="590"/>
    </row>
    <row r="25" spans="1:6">
      <c r="A25" s="373" t="s">
        <v>1106</v>
      </c>
      <c r="B25" s="405" t="s">
        <v>1104</v>
      </c>
      <c r="D25" s="312"/>
      <c r="E25" s="590"/>
    </row>
    <row r="26" spans="1:6" ht="38.25">
      <c r="B26" s="405" t="s">
        <v>1107</v>
      </c>
      <c r="C26" s="375" t="s">
        <v>397</v>
      </c>
      <c r="D26" s="312">
        <v>2.5</v>
      </c>
      <c r="E26" s="340"/>
      <c r="F26" s="335">
        <f>D26*E26</f>
        <v>0</v>
      </c>
    </row>
    <row r="27" spans="1:6">
      <c r="B27" s="405"/>
      <c r="D27" s="312"/>
      <c r="E27" s="590"/>
    </row>
    <row r="28" spans="1:6" ht="38.25">
      <c r="A28" s="373" t="s">
        <v>1108</v>
      </c>
      <c r="B28" s="445" t="s">
        <v>1109</v>
      </c>
      <c r="C28" s="375" t="s">
        <v>397</v>
      </c>
      <c r="D28" s="312">
        <v>125</v>
      </c>
      <c r="E28" s="340"/>
      <c r="F28" s="335">
        <f>D28*E28</f>
        <v>0</v>
      </c>
    </row>
    <row r="29" spans="1:6" ht="12" customHeight="1">
      <c r="B29" s="445" t="s">
        <v>1110</v>
      </c>
      <c r="D29" s="311"/>
      <c r="E29" s="590"/>
    </row>
    <row r="30" spans="1:6" ht="13.5" thickBot="1">
      <c r="A30" s="336"/>
      <c r="B30" s="337"/>
      <c r="C30" s="338"/>
      <c r="D30" s="339"/>
      <c r="E30" s="590"/>
    </row>
    <row r="31" spans="1:6" ht="13.5" thickBot="1">
      <c r="A31" s="346"/>
      <c r="B31" s="347" t="s">
        <v>1111</v>
      </c>
      <c r="C31" s="348"/>
      <c r="D31" s="349"/>
      <c r="E31" s="350"/>
      <c r="F31" s="351">
        <f>SUM(F9:F30)</f>
        <v>0</v>
      </c>
    </row>
    <row r="32" spans="1:6">
      <c r="A32" s="357"/>
      <c r="B32" s="365"/>
      <c r="C32" s="309"/>
      <c r="D32" s="312"/>
      <c r="E32" s="313"/>
      <c r="F32" s="312"/>
    </row>
    <row r="33" spans="1:6">
      <c r="A33" s="357"/>
      <c r="B33" s="361"/>
      <c r="C33" s="309"/>
      <c r="D33" s="312"/>
      <c r="E33" s="313"/>
      <c r="F33" s="312"/>
    </row>
    <row r="34" spans="1:6">
      <c r="A34" s="357"/>
      <c r="B34" s="361"/>
      <c r="C34" s="309"/>
      <c r="D34" s="312"/>
      <c r="E34" s="313"/>
      <c r="F34" s="312"/>
    </row>
    <row r="35" spans="1:6" ht="12.75" customHeight="1">
      <c r="A35" s="840"/>
      <c r="B35" s="840"/>
      <c r="C35" s="840"/>
      <c r="D35" s="840"/>
      <c r="E35" s="840"/>
      <c r="F35" s="312"/>
    </row>
    <row r="36" spans="1:6">
      <c r="A36" s="357"/>
      <c r="B36" s="361"/>
      <c r="C36" s="360"/>
      <c r="D36" s="312"/>
      <c r="E36" s="313"/>
      <c r="F36" s="312"/>
    </row>
    <row r="37" spans="1:6">
      <c r="A37" s="362"/>
      <c r="B37" s="363"/>
      <c r="C37" s="360"/>
      <c r="D37" s="312"/>
      <c r="E37" s="313"/>
      <c r="F37" s="312"/>
    </row>
    <row r="38" spans="1:6">
      <c r="A38" s="357"/>
      <c r="B38" s="361"/>
      <c r="C38" s="360"/>
      <c r="D38" s="312"/>
      <c r="E38" s="313"/>
      <c r="F38" s="312"/>
    </row>
    <row r="39" spans="1:6">
      <c r="A39" s="357"/>
      <c r="B39" s="357"/>
      <c r="C39" s="360"/>
      <c r="D39" s="312"/>
      <c r="E39" s="313"/>
      <c r="F39" s="312"/>
    </row>
    <row r="40" spans="1:6">
      <c r="A40" s="357"/>
      <c r="B40" s="365"/>
      <c r="C40" s="360"/>
      <c r="D40" s="312"/>
      <c r="E40" s="313"/>
      <c r="F40" s="312"/>
    </row>
    <row r="41" spans="1:6">
      <c r="A41" s="357"/>
      <c r="B41" s="365"/>
      <c r="C41" s="360"/>
      <c r="D41" s="312"/>
      <c r="E41" s="313"/>
      <c r="F41" s="312"/>
    </row>
    <row r="42" spans="1:6">
      <c r="A42" s="357"/>
      <c r="B42" s="365"/>
      <c r="C42" s="360"/>
      <c r="D42" s="312"/>
      <c r="E42" s="313"/>
      <c r="F42" s="312"/>
    </row>
    <row r="43" spans="1:6">
      <c r="A43" s="357"/>
      <c r="B43" s="364"/>
      <c r="C43" s="360"/>
      <c r="D43" s="312"/>
      <c r="E43" s="313"/>
      <c r="F43" s="312"/>
    </row>
    <row r="44" spans="1:6">
      <c r="A44" s="357"/>
      <c r="B44" s="366"/>
      <c r="C44" s="360"/>
      <c r="D44" s="312"/>
      <c r="E44" s="313"/>
      <c r="F44" s="312"/>
    </row>
    <row r="45" spans="1:6">
      <c r="A45" s="357"/>
      <c r="B45" s="366"/>
      <c r="C45" s="360"/>
      <c r="D45" s="312"/>
      <c r="E45" s="313"/>
      <c r="F45" s="312"/>
    </row>
    <row r="46" spans="1:6">
      <c r="A46" s="357"/>
      <c r="B46" s="366"/>
      <c r="C46" s="360"/>
      <c r="D46" s="312"/>
      <c r="E46" s="313"/>
      <c r="F46" s="312"/>
    </row>
    <row r="47" spans="1:6">
      <c r="A47" s="357"/>
      <c r="B47" s="366"/>
      <c r="C47" s="360"/>
      <c r="D47" s="312"/>
      <c r="E47" s="313"/>
      <c r="F47" s="312"/>
    </row>
    <row r="48" spans="1:6">
      <c r="A48" s="357"/>
      <c r="B48" s="361"/>
      <c r="C48" s="360"/>
      <c r="D48" s="312"/>
      <c r="E48" s="313"/>
      <c r="F48" s="312"/>
    </row>
    <row r="49" spans="1:6">
      <c r="A49" s="357"/>
      <c r="B49" s="361"/>
      <c r="C49" s="360"/>
      <c r="D49" s="312"/>
      <c r="E49" s="313"/>
      <c r="F49" s="312"/>
    </row>
    <row r="50" spans="1:6">
      <c r="A50" s="357"/>
      <c r="B50" s="357"/>
      <c r="C50" s="360"/>
      <c r="D50" s="312"/>
      <c r="E50" s="313"/>
      <c r="F50" s="312"/>
    </row>
    <row r="51" spans="1:6">
      <c r="A51" s="357"/>
      <c r="B51" s="366"/>
      <c r="C51" s="360"/>
      <c r="D51" s="312"/>
      <c r="E51" s="313"/>
      <c r="F51" s="312"/>
    </row>
    <row r="52" spans="1:6">
      <c r="A52" s="357"/>
      <c r="B52" s="361"/>
      <c r="C52" s="360"/>
      <c r="D52" s="312"/>
      <c r="E52" s="313"/>
      <c r="F52" s="312"/>
    </row>
    <row r="53" spans="1:6">
      <c r="A53" s="357"/>
      <c r="B53" s="365"/>
      <c r="C53" s="360"/>
      <c r="D53" s="312"/>
      <c r="E53" s="313"/>
      <c r="F53" s="312"/>
    </row>
    <row r="54" spans="1:6">
      <c r="A54" s="361"/>
      <c r="B54" s="310"/>
      <c r="C54" s="311"/>
      <c r="D54" s="312"/>
      <c r="E54" s="313"/>
      <c r="F54" s="312"/>
    </row>
    <row r="55" spans="1:6">
      <c r="A55" s="361"/>
      <c r="B55" s="310"/>
      <c r="C55" s="311"/>
      <c r="D55" s="312"/>
      <c r="E55" s="313"/>
      <c r="F55" s="312"/>
    </row>
    <row r="56" spans="1:6">
      <c r="A56" s="361"/>
      <c r="B56" s="310"/>
      <c r="C56" s="311"/>
      <c r="D56" s="312"/>
      <c r="E56" s="313"/>
      <c r="F56" s="312"/>
    </row>
    <row r="57" spans="1:6">
      <c r="A57" s="361"/>
      <c r="B57" s="310"/>
      <c r="C57" s="311"/>
      <c r="D57" s="312"/>
      <c r="E57" s="313"/>
      <c r="F57" s="312"/>
    </row>
    <row r="58" spans="1:6">
      <c r="A58" s="361"/>
      <c r="B58" s="310"/>
      <c r="C58" s="311"/>
      <c r="D58" s="312"/>
      <c r="E58" s="313"/>
      <c r="F58" s="312"/>
    </row>
    <row r="59" spans="1:6">
      <c r="A59" s="357"/>
      <c r="B59" s="361"/>
      <c r="C59" s="360"/>
      <c r="D59" s="312"/>
      <c r="E59" s="313"/>
      <c r="F59" s="312"/>
    </row>
    <row r="60" spans="1:6">
      <c r="A60" s="357"/>
      <c r="B60" s="357"/>
      <c r="C60" s="360"/>
      <c r="D60" s="312"/>
      <c r="E60" s="313"/>
      <c r="F60" s="312"/>
    </row>
    <row r="61" spans="1:6">
      <c r="A61" s="357"/>
      <c r="B61" s="365"/>
      <c r="C61" s="360"/>
      <c r="D61" s="312"/>
      <c r="E61" s="313"/>
      <c r="F61" s="312"/>
    </row>
    <row r="62" spans="1:6">
      <c r="A62" s="357"/>
      <c r="B62" s="361"/>
      <c r="C62" s="360"/>
      <c r="D62" s="312"/>
      <c r="E62" s="313"/>
      <c r="F62" s="312"/>
    </row>
    <row r="63" spans="1:6">
      <c r="A63" s="357"/>
      <c r="B63" s="361"/>
      <c r="C63" s="360"/>
      <c r="D63" s="312"/>
      <c r="E63" s="313"/>
      <c r="F63" s="312"/>
    </row>
    <row r="64" spans="1:6">
      <c r="A64" s="357"/>
      <c r="B64" s="357"/>
      <c r="C64" s="360"/>
      <c r="D64" s="312"/>
      <c r="E64" s="313"/>
      <c r="F64" s="312"/>
    </row>
    <row r="65" spans="1:6">
      <c r="A65" s="357"/>
      <c r="B65" s="361"/>
      <c r="C65" s="360"/>
      <c r="D65" s="312"/>
      <c r="E65" s="313"/>
      <c r="F65" s="312"/>
    </row>
    <row r="66" spans="1:6" ht="12.75" customHeight="1">
      <c r="A66" s="840"/>
      <c r="B66" s="840"/>
      <c r="C66" s="840"/>
      <c r="D66" s="840"/>
      <c r="E66" s="840"/>
      <c r="F66" s="312"/>
    </row>
    <row r="67" spans="1:6">
      <c r="A67" s="357"/>
      <c r="B67" s="361"/>
      <c r="C67" s="360"/>
      <c r="D67" s="312"/>
      <c r="E67" s="313"/>
      <c r="F67" s="312"/>
    </row>
    <row r="68" spans="1:6">
      <c r="A68" s="362"/>
      <c r="B68" s="363"/>
      <c r="C68" s="360"/>
      <c r="D68" s="312"/>
      <c r="E68" s="313"/>
      <c r="F68" s="312"/>
    </row>
    <row r="69" spans="1:6">
      <c r="A69" s="357"/>
      <c r="B69" s="361"/>
      <c r="C69" s="360"/>
      <c r="D69" s="312"/>
      <c r="E69" s="313"/>
      <c r="F69" s="312"/>
    </row>
    <row r="70" spans="1:6">
      <c r="A70" s="357"/>
      <c r="B70" s="364"/>
      <c r="C70" s="359"/>
      <c r="D70" s="312"/>
      <c r="E70" s="313"/>
      <c r="F70" s="312"/>
    </row>
    <row r="71" spans="1:6">
      <c r="A71" s="357"/>
      <c r="B71" s="364"/>
      <c r="C71" s="359"/>
      <c r="D71" s="312"/>
      <c r="E71" s="313"/>
      <c r="F71" s="312"/>
    </row>
    <row r="72" spans="1:6">
      <c r="A72" s="357"/>
      <c r="B72" s="364"/>
      <c r="C72" s="359"/>
      <c r="D72" s="312"/>
      <c r="E72" s="313"/>
      <c r="F72" s="312"/>
    </row>
    <row r="73" spans="1:6">
      <c r="A73" s="357"/>
      <c r="B73" s="364"/>
      <c r="C73" s="359"/>
      <c r="D73" s="312"/>
      <c r="E73" s="313"/>
      <c r="F73" s="312"/>
    </row>
    <row r="74" spans="1:6">
      <c r="A74" s="357"/>
      <c r="B74" s="361"/>
      <c r="C74" s="359"/>
      <c r="D74" s="312"/>
      <c r="E74" s="313"/>
      <c r="F74" s="312"/>
    </row>
    <row r="75" spans="1:6">
      <c r="A75" s="357"/>
      <c r="B75" s="361"/>
      <c r="C75" s="360"/>
      <c r="D75" s="312"/>
      <c r="E75" s="313"/>
      <c r="F75" s="312"/>
    </row>
    <row r="76" spans="1:6">
      <c r="A76" s="357"/>
      <c r="B76" s="368"/>
      <c r="C76" s="359"/>
      <c r="D76" s="312"/>
      <c r="E76" s="313"/>
      <c r="F76" s="312"/>
    </row>
    <row r="77" spans="1:6">
      <c r="A77" s="357"/>
      <c r="B77" s="365"/>
      <c r="C77" s="359"/>
      <c r="D77" s="312"/>
      <c r="E77" s="313"/>
      <c r="F77" s="312"/>
    </row>
    <row r="78" spans="1:6">
      <c r="A78" s="357"/>
      <c r="B78" s="369"/>
      <c r="C78" s="359"/>
      <c r="D78" s="312"/>
      <c r="E78" s="313"/>
      <c r="F78" s="312"/>
    </row>
    <row r="79" spans="1:6">
      <c r="A79" s="357"/>
      <c r="B79" s="369"/>
      <c r="C79" s="359"/>
      <c r="D79" s="312"/>
      <c r="E79" s="313"/>
      <c r="F79" s="312"/>
    </row>
    <row r="80" spans="1:6">
      <c r="A80" s="357"/>
      <c r="B80" s="369"/>
      <c r="C80" s="359"/>
      <c r="D80" s="312"/>
      <c r="E80" s="313"/>
      <c r="F80" s="312"/>
    </row>
    <row r="81" spans="1:6">
      <c r="A81" s="357"/>
      <c r="B81" s="361"/>
      <c r="C81" s="360"/>
      <c r="D81" s="312"/>
      <c r="E81" s="313"/>
      <c r="F81" s="312"/>
    </row>
    <row r="82" spans="1:6">
      <c r="A82" s="357"/>
      <c r="B82" s="368"/>
      <c r="C82" s="360"/>
      <c r="D82" s="312"/>
      <c r="E82" s="313"/>
      <c r="F82" s="312"/>
    </row>
    <row r="83" spans="1:6">
      <c r="A83" s="357"/>
      <c r="B83" s="361"/>
      <c r="C83" s="360"/>
      <c r="D83" s="312"/>
      <c r="E83" s="313"/>
      <c r="F83" s="312"/>
    </row>
    <row r="84" spans="1:6">
      <c r="A84" s="357"/>
      <c r="B84" s="369"/>
      <c r="C84" s="359"/>
      <c r="D84" s="312"/>
      <c r="E84" s="313"/>
      <c r="F84" s="312"/>
    </row>
    <row r="85" spans="1:6">
      <c r="A85" s="357"/>
      <c r="B85" s="369"/>
      <c r="C85" s="359"/>
      <c r="D85" s="312"/>
      <c r="E85" s="313"/>
      <c r="F85" s="312"/>
    </row>
    <row r="86" spans="1:6">
      <c r="A86" s="357"/>
      <c r="B86" s="369"/>
      <c r="C86" s="359"/>
      <c r="D86" s="312"/>
      <c r="E86" s="313"/>
      <c r="F86" s="312"/>
    </row>
    <row r="87" spans="1:6">
      <c r="A87" s="357"/>
      <c r="B87" s="369"/>
      <c r="C87" s="359"/>
      <c r="D87" s="312"/>
      <c r="E87" s="313"/>
      <c r="F87" s="312"/>
    </row>
    <row r="88" spans="1:6">
      <c r="A88" s="357"/>
      <c r="B88" s="369"/>
      <c r="C88" s="359"/>
      <c r="D88" s="312"/>
      <c r="E88" s="313"/>
      <c r="F88" s="312"/>
    </row>
    <row r="89" spans="1:6">
      <c r="A89" s="357"/>
      <c r="B89" s="369"/>
      <c r="C89" s="359"/>
      <c r="D89" s="312"/>
      <c r="E89" s="313"/>
      <c r="F89" s="312"/>
    </row>
    <row r="90" spans="1:6">
      <c r="A90" s="357"/>
      <c r="B90" s="369"/>
      <c r="C90" s="359"/>
      <c r="D90" s="312"/>
      <c r="E90" s="313"/>
      <c r="F90" s="312"/>
    </row>
    <row r="91" spans="1:6">
      <c r="A91" s="357"/>
      <c r="B91" s="369"/>
      <c r="C91" s="359"/>
      <c r="D91" s="312"/>
      <c r="E91" s="313"/>
      <c r="F91" s="312"/>
    </row>
    <row r="92" spans="1:6">
      <c r="A92" s="357"/>
      <c r="B92" s="369"/>
      <c r="C92" s="359"/>
      <c r="D92" s="312"/>
      <c r="E92" s="313"/>
      <c r="F92" s="312"/>
    </row>
    <row r="93" spans="1:6">
      <c r="A93" s="357"/>
      <c r="B93" s="369"/>
      <c r="C93" s="359"/>
      <c r="D93" s="312"/>
      <c r="E93" s="313"/>
      <c r="F93" s="312"/>
    </row>
    <row r="94" spans="1:6">
      <c r="A94" s="357"/>
      <c r="B94" s="369"/>
      <c r="C94" s="359"/>
      <c r="D94" s="312"/>
      <c r="E94" s="313"/>
      <c r="F94" s="312"/>
    </row>
    <row r="95" spans="1:6">
      <c r="A95" s="357"/>
      <c r="B95" s="369"/>
      <c r="C95" s="359"/>
      <c r="D95" s="312"/>
      <c r="E95" s="313"/>
      <c r="F95" s="312"/>
    </row>
    <row r="96" spans="1:6">
      <c r="A96" s="357"/>
      <c r="B96" s="361"/>
      <c r="C96" s="359"/>
      <c r="D96" s="312"/>
      <c r="E96" s="313"/>
      <c r="F96" s="312"/>
    </row>
    <row r="97" spans="1:6">
      <c r="A97" s="357"/>
      <c r="B97" s="361"/>
      <c r="C97" s="359"/>
      <c r="D97" s="312"/>
      <c r="E97" s="313"/>
      <c r="F97" s="312"/>
    </row>
    <row r="98" spans="1:6">
      <c r="A98" s="357"/>
      <c r="B98" s="361"/>
      <c r="C98" s="359"/>
      <c r="D98" s="312"/>
      <c r="E98" s="313"/>
      <c r="F98" s="312"/>
    </row>
    <row r="99" spans="1:6">
      <c r="A99" s="357"/>
      <c r="B99" s="361"/>
      <c r="C99" s="359"/>
      <c r="D99" s="312"/>
      <c r="E99" s="313"/>
      <c r="F99" s="312"/>
    </row>
    <row r="100" spans="1:6">
      <c r="A100" s="357"/>
      <c r="B100" s="361"/>
      <c r="C100" s="359"/>
      <c r="D100" s="312"/>
      <c r="E100" s="313"/>
      <c r="F100" s="312"/>
    </row>
    <row r="101" spans="1:6">
      <c r="A101" s="357"/>
      <c r="B101" s="361"/>
      <c r="C101" s="359"/>
      <c r="D101" s="312"/>
      <c r="E101" s="313"/>
      <c r="F101" s="312"/>
    </row>
    <row r="102" spans="1:6">
      <c r="A102" s="357"/>
      <c r="B102" s="361"/>
      <c r="C102" s="359"/>
      <c r="D102" s="312"/>
      <c r="E102" s="313"/>
      <c r="F102" s="312"/>
    </row>
    <row r="103" spans="1:6">
      <c r="A103" s="357"/>
      <c r="B103" s="361"/>
      <c r="C103" s="359"/>
      <c r="D103" s="312"/>
      <c r="E103" s="313"/>
      <c r="F103" s="312"/>
    </row>
    <row r="104" spans="1:6" ht="12.75" customHeight="1">
      <c r="A104" s="840"/>
      <c r="B104" s="840"/>
      <c r="C104" s="840"/>
      <c r="D104" s="840"/>
      <c r="E104" s="840"/>
      <c r="F104" s="312"/>
    </row>
    <row r="105" spans="1:6">
      <c r="A105" s="370"/>
      <c r="B105" s="371"/>
      <c r="C105" s="333"/>
      <c r="D105" s="333"/>
      <c r="E105" s="372"/>
      <c r="F105" s="312"/>
    </row>
    <row r="106" spans="1:6">
      <c r="A106" s="370"/>
      <c r="B106" s="371"/>
      <c r="C106" s="333"/>
      <c r="D106" s="333"/>
      <c r="E106" s="372"/>
      <c r="F106" s="312"/>
    </row>
    <row r="107" spans="1:6" ht="12.75" customHeight="1">
      <c r="A107" s="840"/>
      <c r="B107" s="840"/>
      <c r="C107" s="840"/>
      <c r="D107" s="840"/>
      <c r="E107" s="840"/>
      <c r="F107" s="312"/>
    </row>
    <row r="108" spans="1:6">
      <c r="A108" s="361"/>
      <c r="B108" s="310"/>
      <c r="C108" s="311"/>
      <c r="D108" s="312"/>
      <c r="E108" s="313"/>
      <c r="F108" s="312"/>
    </row>
    <row r="109" spans="1:6" ht="12.75" customHeight="1">
      <c r="A109" s="841"/>
      <c r="B109" s="841"/>
      <c r="C109" s="841"/>
      <c r="D109" s="841"/>
      <c r="E109" s="841"/>
      <c r="F109" s="841"/>
    </row>
    <row r="110" spans="1:6" ht="12.75" customHeight="1">
      <c r="A110" s="839"/>
      <c r="B110" s="839"/>
      <c r="C110" s="839"/>
      <c r="D110" s="839"/>
      <c r="E110" s="839"/>
      <c r="F110" s="312"/>
    </row>
    <row r="111" spans="1:6">
      <c r="A111" s="309"/>
      <c r="B111" s="310"/>
      <c r="C111" s="311"/>
      <c r="D111" s="312"/>
      <c r="E111" s="313"/>
      <c r="F111" s="312"/>
    </row>
    <row r="112" spans="1:6">
      <c r="A112" s="309"/>
      <c r="B112" s="310"/>
      <c r="C112" s="311"/>
      <c r="D112" s="312"/>
      <c r="E112" s="313"/>
      <c r="F112" s="312"/>
    </row>
    <row r="113" spans="1:6">
      <c r="A113" s="309"/>
      <c r="B113" s="310"/>
      <c r="C113" s="311"/>
      <c r="D113" s="312"/>
      <c r="E113" s="313"/>
      <c r="F113" s="312"/>
    </row>
    <row r="114" spans="1:6">
      <c r="A114" s="309"/>
      <c r="B114" s="310"/>
      <c r="C114" s="311"/>
      <c r="D114" s="312"/>
      <c r="E114" s="313"/>
      <c r="F114" s="312"/>
    </row>
    <row r="115" spans="1:6">
      <c r="A115" s="309"/>
      <c r="B115" s="310"/>
      <c r="C115" s="311"/>
      <c r="D115" s="312"/>
      <c r="E115" s="313"/>
      <c r="F115" s="312"/>
    </row>
    <row r="116" spans="1:6">
      <c r="A116" s="309"/>
      <c r="B116" s="310"/>
      <c r="C116" s="311"/>
      <c r="D116" s="312"/>
      <c r="E116" s="313"/>
      <c r="F116" s="312"/>
    </row>
    <row r="117" spans="1:6">
      <c r="A117" s="309"/>
      <c r="B117" s="310"/>
      <c r="C117" s="311"/>
      <c r="D117" s="312"/>
      <c r="E117" s="313"/>
      <c r="F117" s="312"/>
    </row>
    <row r="118" spans="1:6">
      <c r="A118" s="309"/>
      <c r="B118" s="310"/>
      <c r="C118" s="311"/>
      <c r="D118" s="312"/>
      <c r="E118" s="313"/>
      <c r="F118" s="312"/>
    </row>
    <row r="119" spans="1:6">
      <c r="A119" s="309"/>
      <c r="B119" s="310"/>
      <c r="C119" s="311"/>
      <c r="D119" s="312"/>
      <c r="E119" s="313"/>
      <c r="F119" s="312"/>
    </row>
    <row r="120" spans="1:6">
      <c r="A120" s="309"/>
      <c r="B120" s="310"/>
      <c r="C120" s="311"/>
      <c r="D120" s="312"/>
      <c r="E120" s="313"/>
      <c r="F120" s="312"/>
    </row>
    <row r="121" spans="1:6">
      <c r="A121" s="309"/>
      <c r="B121" s="310"/>
      <c r="C121" s="311"/>
      <c r="D121" s="312"/>
      <c r="E121" s="313"/>
      <c r="F121" s="312"/>
    </row>
    <row r="122" spans="1:6">
      <c r="A122" s="309"/>
      <c r="B122" s="310"/>
      <c r="C122" s="311"/>
      <c r="D122" s="312"/>
      <c r="E122" s="313"/>
      <c r="F122" s="312"/>
    </row>
    <row r="123" spans="1:6">
      <c r="A123" s="309"/>
      <c r="B123" s="310"/>
      <c r="C123" s="311"/>
      <c r="D123" s="312"/>
      <c r="E123" s="313"/>
      <c r="F123" s="312"/>
    </row>
    <row r="124" spans="1:6">
      <c r="A124" s="309"/>
      <c r="B124" s="310"/>
      <c r="C124" s="311"/>
      <c r="D124" s="312"/>
      <c r="E124" s="313"/>
      <c r="F124" s="312"/>
    </row>
    <row r="125" spans="1:6">
      <c r="A125" s="309"/>
      <c r="B125" s="310"/>
      <c r="C125" s="311"/>
      <c r="D125" s="312"/>
      <c r="E125" s="313"/>
      <c r="F125" s="312"/>
    </row>
    <row r="126" spans="1:6">
      <c r="A126" s="309"/>
      <c r="B126" s="310"/>
      <c r="C126" s="311"/>
      <c r="D126" s="312"/>
      <c r="E126" s="313"/>
      <c r="F126" s="312"/>
    </row>
    <row r="127" spans="1:6">
      <c r="A127" s="309"/>
      <c r="B127" s="310"/>
      <c r="C127" s="311"/>
      <c r="D127" s="312"/>
      <c r="E127" s="313"/>
      <c r="F127" s="312"/>
    </row>
    <row r="128" spans="1:6">
      <c r="A128" s="309"/>
      <c r="B128" s="310"/>
      <c r="C128" s="311"/>
      <c r="D128" s="312"/>
      <c r="E128" s="313"/>
      <c r="F128" s="312"/>
    </row>
    <row r="129" spans="1:6">
      <c r="A129" s="309"/>
      <c r="B129" s="310"/>
      <c r="C129" s="311"/>
      <c r="D129" s="312"/>
      <c r="E129" s="313"/>
      <c r="F129" s="312"/>
    </row>
    <row r="130" spans="1:6">
      <c r="A130" s="309"/>
      <c r="B130" s="310"/>
      <c r="C130" s="311"/>
      <c r="D130" s="312"/>
      <c r="E130" s="313"/>
      <c r="F130" s="312"/>
    </row>
    <row r="131" spans="1:6">
      <c r="A131" s="309"/>
      <c r="B131" s="310"/>
      <c r="C131" s="311"/>
      <c r="D131" s="312"/>
      <c r="E131" s="313"/>
      <c r="F131" s="312"/>
    </row>
    <row r="132" spans="1:6">
      <c r="A132" s="309"/>
      <c r="B132" s="310"/>
      <c r="C132" s="311"/>
      <c r="D132" s="312"/>
      <c r="E132" s="313"/>
      <c r="F132" s="312"/>
    </row>
    <row r="133" spans="1:6">
      <c r="A133" s="309"/>
      <c r="B133" s="310"/>
      <c r="C133" s="311"/>
      <c r="D133" s="312"/>
      <c r="E133" s="313"/>
      <c r="F133" s="312"/>
    </row>
    <row r="134" spans="1:6">
      <c r="A134" s="309"/>
      <c r="B134" s="310"/>
      <c r="C134" s="311"/>
      <c r="D134" s="312"/>
      <c r="E134" s="313"/>
      <c r="F134" s="312"/>
    </row>
    <row r="135" spans="1:6">
      <c r="A135" s="309"/>
      <c r="B135" s="310"/>
      <c r="C135" s="311"/>
      <c r="D135" s="312"/>
      <c r="E135" s="313"/>
      <c r="F135" s="312"/>
    </row>
    <row r="136" spans="1:6">
      <c r="A136" s="309"/>
      <c r="B136" s="310"/>
      <c r="C136" s="311"/>
      <c r="D136" s="312"/>
      <c r="E136" s="313"/>
      <c r="F136" s="312"/>
    </row>
    <row r="137" spans="1:6">
      <c r="A137" s="309"/>
      <c r="B137" s="310"/>
      <c r="C137" s="311"/>
      <c r="D137" s="312"/>
      <c r="E137" s="313"/>
      <c r="F137" s="312"/>
    </row>
    <row r="138" spans="1:6">
      <c r="A138" s="309"/>
      <c r="B138" s="310"/>
      <c r="C138" s="311"/>
      <c r="D138" s="312"/>
      <c r="E138" s="313"/>
      <c r="F138" s="312"/>
    </row>
    <row r="139" spans="1:6">
      <c r="A139" s="309"/>
      <c r="B139" s="310"/>
      <c r="C139" s="311"/>
      <c r="D139" s="312"/>
      <c r="E139" s="313"/>
      <c r="F139" s="312"/>
    </row>
    <row r="140" spans="1:6">
      <c r="A140" s="309"/>
      <c r="B140" s="310"/>
      <c r="C140" s="311"/>
      <c r="D140" s="312"/>
      <c r="E140" s="313"/>
      <c r="F140" s="312"/>
    </row>
    <row r="141" spans="1:6">
      <c r="A141" s="309"/>
      <c r="B141" s="310"/>
      <c r="C141" s="311"/>
      <c r="D141" s="312"/>
      <c r="E141" s="313"/>
      <c r="F141" s="312"/>
    </row>
    <row r="142" spans="1:6">
      <c r="A142" s="309"/>
      <c r="B142" s="310"/>
      <c r="C142" s="311"/>
      <c r="D142" s="312"/>
      <c r="E142" s="313"/>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row r="153" spans="1:6">
      <c r="A153" s="309"/>
      <c r="B153" s="310"/>
      <c r="C153" s="311"/>
      <c r="D153" s="312"/>
      <c r="E153" s="313"/>
      <c r="F153" s="312"/>
    </row>
    <row r="154" spans="1:6">
      <c r="A154" s="309"/>
      <c r="B154" s="310"/>
      <c r="C154" s="311"/>
      <c r="D154" s="312"/>
      <c r="E154" s="313"/>
      <c r="F154" s="312"/>
    </row>
    <row r="155" spans="1:6">
      <c r="A155" s="309"/>
      <c r="B155" s="310"/>
      <c r="C155" s="311"/>
      <c r="D155" s="312"/>
      <c r="E155" s="313"/>
      <c r="F155" s="312"/>
    </row>
    <row r="156" spans="1:6">
      <c r="A156" s="309"/>
      <c r="B156" s="310"/>
      <c r="C156" s="311"/>
      <c r="D156" s="312"/>
      <c r="E156" s="313"/>
      <c r="F156" s="312"/>
    </row>
    <row r="157" spans="1:6">
      <c r="A157" s="309"/>
      <c r="B157" s="310"/>
      <c r="C157" s="311"/>
      <c r="D157" s="312"/>
      <c r="E157" s="313"/>
      <c r="F157" s="312"/>
    </row>
    <row r="158" spans="1:6">
      <c r="A158" s="309"/>
      <c r="B158" s="310"/>
      <c r="C158" s="311"/>
      <c r="D158" s="312"/>
      <c r="E158" s="313"/>
      <c r="F158" s="312"/>
    </row>
  </sheetData>
  <sheetProtection algorithmName="SHA-512" hashValue="srWgvwAqpEf0PoWgi5ZqDgUDSNmg/lRbOV1GitVGBl1KvLHEaJsL6Y5x2z8GNt6zqqA3YEiNYWJ67fKqa3ep4A==" saltValue="mqkyIQXYQQzdoYgCHA9zXg==" spinCount="100000" sheet="1" objects="1" scenarios="1" selectLockedCells="1"/>
  <mergeCells count="13">
    <mergeCell ref="A110:E110"/>
    <mergeCell ref="B5:F5"/>
    <mergeCell ref="A7:A8"/>
    <mergeCell ref="B7:B8"/>
    <mergeCell ref="C7:C8"/>
    <mergeCell ref="D7:D8"/>
    <mergeCell ref="E7:E8"/>
    <mergeCell ref="F7:F8"/>
    <mergeCell ref="A35:E35"/>
    <mergeCell ref="A66:E66"/>
    <mergeCell ref="A104:E104"/>
    <mergeCell ref="A107:E107"/>
    <mergeCell ref="A109:F109"/>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FFD71-D8C8-479B-8012-25B00708F0EE}">
  <sheetPr codeName="List1">
    <tabColor indexed="53"/>
  </sheetPr>
  <dimension ref="A1:L45"/>
  <sheetViews>
    <sheetView tabSelected="1" workbookViewId="0">
      <selection activeCell="L9" sqref="L9"/>
    </sheetView>
  </sheetViews>
  <sheetFormatPr defaultRowHeight="12.75"/>
  <cols>
    <col min="1" max="1" width="7" style="617" customWidth="1"/>
    <col min="2" max="2" width="13.42578125" style="617" bestFit="1" customWidth="1"/>
    <col min="3" max="10" width="9.140625" style="617"/>
    <col min="11" max="11" width="9.140625" style="617" customWidth="1"/>
    <col min="12" max="12" width="12.28515625" style="617" customWidth="1"/>
    <col min="13" max="13" width="2.5703125" style="617" customWidth="1"/>
    <col min="14" max="15" width="9.140625" style="617"/>
    <col min="16" max="16" width="9.42578125" style="617" bestFit="1" customWidth="1"/>
    <col min="17" max="16384" width="9.140625" style="617"/>
  </cols>
  <sheetData>
    <row r="1" spans="1:12">
      <c r="A1" s="620"/>
      <c r="F1" s="618"/>
      <c r="G1" s="6"/>
      <c r="H1" s="7"/>
      <c r="I1" s="7"/>
    </row>
    <row r="2" spans="1:12">
      <c r="A2" s="620"/>
      <c r="F2" s="618"/>
      <c r="G2" s="6"/>
      <c r="H2" s="7"/>
      <c r="I2" s="7"/>
    </row>
    <row r="3" spans="1:12">
      <c r="A3" s="620"/>
      <c r="F3" s="618"/>
      <c r="G3" s="6"/>
      <c r="H3" s="7"/>
      <c r="I3" s="7"/>
    </row>
    <row r="4" spans="1:12">
      <c r="E4" s="49"/>
      <c r="F4" s="49"/>
    </row>
    <row r="5" spans="1:12" ht="35.25">
      <c r="B5" s="774" t="s">
        <v>10</v>
      </c>
      <c r="C5" s="774"/>
      <c r="D5" s="774"/>
      <c r="E5" s="774"/>
      <c r="F5" s="774"/>
      <c r="G5" s="774"/>
      <c r="H5" s="774"/>
      <c r="I5" s="774"/>
      <c r="J5" s="774"/>
      <c r="K5" s="774"/>
      <c r="L5" s="774"/>
    </row>
    <row r="6" spans="1:12" ht="31.5" customHeight="1">
      <c r="B6" s="738" t="s">
        <v>1349</v>
      </c>
      <c r="C6" s="738"/>
      <c r="D6" s="738"/>
      <c r="E6" s="738"/>
      <c r="F6" s="738"/>
      <c r="G6" s="738"/>
      <c r="H6" s="738"/>
      <c r="I6" s="738"/>
      <c r="J6" s="738"/>
      <c r="K6" s="738"/>
      <c r="L6" s="738"/>
    </row>
    <row r="7" spans="1:12" ht="30" customHeight="1" thickBot="1">
      <c r="B7" s="775"/>
      <c r="C7" s="775"/>
      <c r="D7" s="775"/>
      <c r="E7" s="775"/>
      <c r="F7" s="775"/>
      <c r="G7" s="775"/>
      <c r="H7" s="775"/>
      <c r="I7" s="775"/>
      <c r="J7" s="775"/>
      <c r="K7" s="775"/>
      <c r="L7" s="775"/>
    </row>
    <row r="8" spans="1:12" ht="30" customHeight="1" thickBot="1">
      <c r="B8" s="67" t="s">
        <v>14</v>
      </c>
      <c r="C8" s="759" t="s">
        <v>1348</v>
      </c>
      <c r="D8" s="760"/>
      <c r="E8" s="760"/>
      <c r="F8" s="760"/>
      <c r="G8" s="760"/>
      <c r="H8" s="761"/>
      <c r="I8" s="762">
        <f>+'Rekapitulacija-GD'!I11:K11</f>
        <v>0</v>
      </c>
      <c r="J8" s="762"/>
      <c r="K8" s="762"/>
      <c r="L8" s="68" t="s">
        <v>5</v>
      </c>
    </row>
    <row r="9" spans="1:12" ht="30" customHeight="1" thickBot="1">
      <c r="B9" s="67" t="s">
        <v>15</v>
      </c>
      <c r="C9" s="759" t="s">
        <v>1333</v>
      </c>
      <c r="D9" s="760"/>
      <c r="E9" s="760"/>
      <c r="F9" s="760"/>
      <c r="G9" s="760"/>
      <c r="H9" s="761"/>
      <c r="I9" s="762">
        <f>+'Rekapitulacija-EEO'!I13:K13</f>
        <v>0</v>
      </c>
      <c r="J9" s="762"/>
      <c r="K9" s="762"/>
      <c r="L9" s="68" t="s">
        <v>5</v>
      </c>
    </row>
    <row r="10" spans="1:12" ht="15.95" customHeight="1" thickBot="1">
      <c r="B10" s="67" t="s">
        <v>16</v>
      </c>
      <c r="C10" s="759" t="s">
        <v>1344</v>
      </c>
      <c r="D10" s="760"/>
      <c r="E10" s="760"/>
      <c r="F10" s="760"/>
      <c r="G10" s="760"/>
      <c r="H10" s="761"/>
      <c r="I10" s="762">
        <f>+'Rekapitulacija-EM'!I9:K9</f>
        <v>0</v>
      </c>
      <c r="J10" s="762"/>
      <c r="K10" s="762"/>
      <c r="L10" s="68" t="s">
        <v>5</v>
      </c>
    </row>
    <row r="11" spans="1:12" ht="18.75" customHeight="1" thickBot="1">
      <c r="B11" s="763"/>
      <c r="C11" s="764" t="s">
        <v>6</v>
      </c>
      <c r="D11" s="764"/>
      <c r="E11" s="764"/>
      <c r="F11" s="764"/>
      <c r="G11" s="764"/>
      <c r="H11" s="764"/>
      <c r="I11" s="765">
        <f>SUM(I8:K10)</f>
        <v>0</v>
      </c>
      <c r="J11" s="765"/>
      <c r="K11" s="765"/>
      <c r="L11" s="70" t="s">
        <v>5</v>
      </c>
    </row>
    <row r="12" spans="1:12" ht="18.75" customHeight="1" thickBot="1">
      <c r="B12" s="763"/>
      <c r="C12" s="766" t="s">
        <v>1339</v>
      </c>
      <c r="D12" s="767"/>
      <c r="E12" s="767"/>
      <c r="F12" s="767"/>
      <c r="G12" s="767"/>
      <c r="H12" s="768"/>
      <c r="I12" s="769">
        <f>SUM(I11*0.1)</f>
        <v>0</v>
      </c>
      <c r="J12" s="770"/>
      <c r="K12" s="771"/>
      <c r="L12" s="70" t="s">
        <v>5</v>
      </c>
    </row>
    <row r="13" spans="1:12" ht="18.75" customHeight="1" thickBot="1">
      <c r="B13" s="763"/>
      <c r="C13" s="766" t="s">
        <v>63</v>
      </c>
      <c r="D13" s="767"/>
      <c r="E13" s="767"/>
      <c r="F13" s="767"/>
      <c r="G13" s="767"/>
      <c r="H13" s="768"/>
      <c r="I13" s="769">
        <f>SUM(I11:K12)</f>
        <v>0</v>
      </c>
      <c r="J13" s="770"/>
      <c r="K13" s="771"/>
      <c r="L13" s="70" t="s">
        <v>5</v>
      </c>
    </row>
    <row r="14" spans="1:12" ht="16.5" thickBot="1">
      <c r="B14" s="763"/>
      <c r="C14" s="772" t="s">
        <v>9</v>
      </c>
      <c r="D14" s="772"/>
      <c r="E14" s="772"/>
      <c r="F14" s="772"/>
      <c r="G14" s="772"/>
      <c r="H14" s="772"/>
      <c r="I14" s="773">
        <f>SUM((I12+I11)*0.22)</f>
        <v>0</v>
      </c>
      <c r="J14" s="773"/>
      <c r="K14" s="773"/>
      <c r="L14" s="70" t="s">
        <v>5</v>
      </c>
    </row>
    <row r="15" spans="1:12" ht="16.5" thickBot="1">
      <c r="B15" s="763"/>
      <c r="C15" s="772" t="s">
        <v>7</v>
      </c>
      <c r="D15" s="772"/>
      <c r="E15" s="772"/>
      <c r="F15" s="772"/>
      <c r="G15" s="772"/>
      <c r="H15" s="772"/>
      <c r="I15" s="773">
        <f>SUM(I13:K14)</f>
        <v>0</v>
      </c>
      <c r="J15" s="773"/>
      <c r="K15" s="773"/>
      <c r="L15" s="70" t="s">
        <v>5</v>
      </c>
    </row>
    <row r="16" spans="1:12" ht="28.5" customHeight="1"/>
    <row r="17" spans="2:12" ht="15.95" customHeight="1">
      <c r="B17" s="758" t="s">
        <v>52</v>
      </c>
      <c r="C17" s="758"/>
      <c r="D17" s="109"/>
      <c r="E17" s="109"/>
      <c r="F17" s="109"/>
      <c r="G17" s="109"/>
      <c r="H17" s="109"/>
      <c r="I17" s="755"/>
      <c r="J17" s="755"/>
      <c r="K17" s="755"/>
      <c r="L17" s="56"/>
    </row>
    <row r="18" spans="2:12" ht="15.95" customHeight="1">
      <c r="B18" s="756" t="s">
        <v>50</v>
      </c>
      <c r="C18" s="756"/>
      <c r="D18" s="756"/>
      <c r="E18" s="756"/>
      <c r="F18" s="756"/>
      <c r="G18" s="756"/>
      <c r="H18" s="756"/>
      <c r="I18" s="755"/>
      <c r="J18" s="755"/>
      <c r="K18" s="755"/>
      <c r="L18" s="56"/>
    </row>
    <row r="19" spans="2:12" ht="15.95" customHeight="1">
      <c r="B19" s="756" t="s">
        <v>51</v>
      </c>
      <c r="C19" s="756"/>
      <c r="D19" s="756"/>
      <c r="E19" s="756"/>
      <c r="F19" s="756"/>
      <c r="G19" s="756"/>
      <c r="H19" s="756"/>
      <c r="I19" s="755"/>
      <c r="J19" s="755"/>
      <c r="K19" s="755"/>
      <c r="L19" s="56"/>
    </row>
    <row r="20" spans="2:12" ht="15.95" customHeight="1">
      <c r="B20" s="107"/>
      <c r="C20" s="757"/>
      <c r="D20" s="757"/>
      <c r="E20" s="757"/>
      <c r="F20" s="757"/>
      <c r="G20" s="757"/>
      <c r="H20" s="757"/>
      <c r="I20" s="755"/>
      <c r="J20" s="755"/>
      <c r="K20" s="755"/>
      <c r="L20" s="56"/>
    </row>
    <row r="21" spans="2:12" ht="15.95" customHeight="1">
      <c r="B21" s="107"/>
      <c r="C21" s="735"/>
      <c r="D21" s="735"/>
      <c r="E21" s="735"/>
      <c r="F21" s="735"/>
      <c r="G21" s="735"/>
      <c r="H21" s="735"/>
      <c r="I21" s="755"/>
      <c r="J21" s="755"/>
      <c r="K21" s="755"/>
      <c r="L21" s="56"/>
    </row>
    <row r="22" spans="2:12" ht="15.95" customHeight="1">
      <c r="B22" s="107"/>
      <c r="C22" s="735"/>
      <c r="D22" s="735"/>
      <c r="E22" s="735"/>
      <c r="F22" s="735"/>
      <c r="G22" s="735"/>
      <c r="H22" s="735"/>
      <c r="I22" s="755"/>
      <c r="J22" s="755"/>
      <c r="K22" s="755"/>
      <c r="L22" s="56"/>
    </row>
    <row r="23" spans="2:12" ht="15.95" customHeight="1">
      <c r="B23" s="107"/>
      <c r="C23" s="735"/>
      <c r="D23" s="735"/>
      <c r="E23" s="735"/>
      <c r="F23" s="735"/>
      <c r="G23" s="735"/>
      <c r="H23" s="735"/>
      <c r="I23" s="755"/>
      <c r="J23" s="755"/>
      <c r="K23" s="755"/>
      <c r="L23" s="56"/>
    </row>
    <row r="24" spans="2:12" ht="16.5" customHeight="1">
      <c r="B24" s="753"/>
      <c r="C24" s="747"/>
      <c r="D24" s="747"/>
      <c r="E24" s="747"/>
      <c r="F24" s="747"/>
      <c r="G24" s="747"/>
      <c r="H24" s="747"/>
      <c r="I24" s="748"/>
      <c r="J24" s="748"/>
      <c r="K24" s="748"/>
      <c r="L24" s="108"/>
    </row>
    <row r="25" spans="2:12" ht="16.5" customHeight="1">
      <c r="B25" s="753"/>
      <c r="C25" s="747"/>
      <c r="D25" s="747"/>
      <c r="E25" s="747"/>
      <c r="F25" s="747"/>
      <c r="G25" s="747"/>
      <c r="H25" s="747"/>
      <c r="I25" s="754"/>
      <c r="J25" s="754"/>
      <c r="K25" s="754"/>
      <c r="L25" s="108"/>
    </row>
    <row r="26" spans="2:12" ht="16.5" customHeight="1">
      <c r="B26" s="753"/>
      <c r="C26" s="745"/>
      <c r="D26" s="745"/>
      <c r="E26" s="745"/>
      <c r="F26" s="745"/>
      <c r="G26" s="745"/>
      <c r="H26" s="745"/>
      <c r="I26" s="744"/>
      <c r="J26" s="744"/>
      <c r="K26" s="744"/>
      <c r="L26" s="108"/>
    </row>
    <row r="27" spans="2:12" ht="16.5" customHeight="1">
      <c r="B27" s="753"/>
      <c r="C27" s="745"/>
      <c r="D27" s="745"/>
      <c r="E27" s="745"/>
      <c r="F27" s="745"/>
      <c r="G27" s="745"/>
      <c r="H27" s="745"/>
      <c r="I27" s="744"/>
      <c r="J27" s="744"/>
      <c r="K27" s="744"/>
      <c r="L27" s="108"/>
    </row>
    <row r="28" spans="2:12" ht="24" customHeight="1"/>
    <row r="29" spans="2:12" ht="30" customHeight="1">
      <c r="B29" s="746"/>
      <c r="C29" s="746"/>
      <c r="D29" s="746"/>
      <c r="E29" s="746"/>
      <c r="F29" s="746"/>
      <c r="G29" s="746"/>
      <c r="H29" s="746"/>
      <c r="I29" s="746"/>
      <c r="J29" s="746"/>
      <c r="K29" s="746"/>
      <c r="L29" s="746"/>
    </row>
    <row r="30" spans="2:12" ht="20.100000000000001" customHeight="1">
      <c r="B30" s="747"/>
      <c r="C30" s="747"/>
      <c r="D30" s="747"/>
      <c r="E30" s="747"/>
      <c r="F30" s="747"/>
      <c r="G30" s="747"/>
      <c r="H30" s="747"/>
      <c r="I30" s="748"/>
      <c r="J30" s="748"/>
      <c r="K30" s="748"/>
      <c r="L30" s="108"/>
    </row>
    <row r="31" spans="2:12" ht="4.5" customHeight="1">
      <c r="B31" s="749"/>
      <c r="C31" s="749"/>
      <c r="D31" s="749"/>
      <c r="E31" s="749"/>
      <c r="F31" s="749"/>
      <c r="G31" s="749"/>
      <c r="H31" s="749"/>
      <c r="I31" s="749"/>
      <c r="J31" s="749"/>
      <c r="K31" s="749"/>
      <c r="L31" s="749"/>
    </row>
    <row r="32" spans="2:12" ht="13.5" customHeight="1">
      <c r="B32" s="750"/>
      <c r="C32" s="751"/>
      <c r="D32" s="751"/>
      <c r="E32" s="751"/>
      <c r="F32" s="751"/>
      <c r="G32" s="751"/>
      <c r="H32" s="751"/>
      <c r="I32" s="618"/>
      <c r="J32" s="618"/>
      <c r="K32" s="618"/>
      <c r="L32" s="618"/>
    </row>
    <row r="33" spans="2:12" ht="6.75" customHeight="1">
      <c r="B33" s="618"/>
      <c r="C33" s="618"/>
      <c r="D33" s="618"/>
      <c r="E33" s="618"/>
      <c r="F33" s="618"/>
      <c r="G33" s="618"/>
      <c r="H33" s="618"/>
      <c r="I33" s="618"/>
      <c r="J33" s="618"/>
      <c r="K33" s="618"/>
      <c r="L33" s="618"/>
    </row>
    <row r="34" spans="2:12" ht="18" customHeight="1">
      <c r="B34" s="752"/>
      <c r="C34" s="752"/>
      <c r="D34" s="752"/>
      <c r="E34" s="752"/>
      <c r="F34" s="752"/>
      <c r="G34" s="752"/>
      <c r="H34" s="752"/>
      <c r="I34" s="752"/>
      <c r="J34" s="752"/>
      <c r="K34" s="752"/>
      <c r="L34" s="752"/>
    </row>
    <row r="35" spans="2:12" ht="12.75" customHeight="1">
      <c r="B35" s="743"/>
      <c r="C35" s="743"/>
      <c r="D35" s="743"/>
      <c r="E35" s="743"/>
      <c r="F35" s="743"/>
      <c r="G35" s="743"/>
      <c r="H35" s="743"/>
      <c r="I35" s="743"/>
      <c r="J35" s="743"/>
      <c r="K35" s="743"/>
    </row>
    <row r="36" spans="2:12" ht="12.75" customHeight="1">
      <c r="B36" s="743"/>
      <c r="C36" s="743"/>
      <c r="D36" s="743"/>
      <c r="E36" s="743"/>
      <c r="F36" s="743"/>
      <c r="G36" s="743"/>
      <c r="H36" s="743"/>
      <c r="I36" s="743"/>
      <c r="J36" s="743"/>
      <c r="K36" s="743"/>
    </row>
    <row r="37" spans="2:12" ht="12.75" customHeight="1">
      <c r="B37" s="743"/>
      <c r="C37" s="743"/>
      <c r="D37" s="743"/>
      <c r="E37" s="743"/>
      <c r="F37" s="743"/>
      <c r="G37" s="743"/>
      <c r="H37" s="743"/>
      <c r="I37" s="743"/>
      <c r="J37" s="743"/>
      <c r="K37" s="743"/>
    </row>
    <row r="38" spans="2:12" ht="41.25" customHeight="1">
      <c r="B38" s="740"/>
      <c r="C38" s="740"/>
      <c r="D38" s="740"/>
      <c r="E38" s="740"/>
      <c r="F38" s="740"/>
      <c r="G38" s="740"/>
      <c r="H38" s="740"/>
      <c r="I38" s="740"/>
      <c r="J38" s="740"/>
      <c r="K38" s="740"/>
      <c r="L38" s="740"/>
    </row>
    <row r="39" spans="2:12" ht="23.25" customHeight="1">
      <c r="B39" s="741"/>
      <c r="C39" s="741"/>
      <c r="D39" s="741"/>
      <c r="E39" s="741"/>
      <c r="F39" s="741"/>
      <c r="G39" s="741"/>
      <c r="H39" s="741"/>
      <c r="I39" s="741"/>
      <c r="J39" s="741"/>
      <c r="K39" s="741"/>
      <c r="L39" s="741"/>
    </row>
    <row r="40" spans="2:12" ht="12.75" customHeight="1">
      <c r="B40" s="741"/>
      <c r="C40" s="741"/>
      <c r="D40" s="741"/>
      <c r="E40" s="741"/>
      <c r="F40" s="741"/>
      <c r="G40" s="741"/>
      <c r="H40" s="741"/>
      <c r="I40" s="741"/>
      <c r="J40" s="741"/>
      <c r="K40" s="741"/>
      <c r="L40" s="741"/>
    </row>
    <row r="41" spans="2:12" ht="12.75" customHeight="1">
      <c r="B41" s="741"/>
      <c r="C41" s="741"/>
      <c r="D41" s="741"/>
      <c r="E41" s="741"/>
      <c r="F41" s="741"/>
      <c r="G41" s="741"/>
      <c r="H41" s="741"/>
      <c r="I41" s="741"/>
      <c r="J41" s="741"/>
      <c r="K41" s="741"/>
      <c r="L41" s="741"/>
    </row>
    <row r="42" spans="2:12" ht="38.25" customHeight="1">
      <c r="B42" s="741"/>
      <c r="C42" s="741"/>
      <c r="D42" s="741"/>
      <c r="E42" s="741"/>
      <c r="F42" s="741"/>
      <c r="G42" s="741"/>
      <c r="H42" s="741"/>
      <c r="I42" s="741"/>
      <c r="J42" s="741"/>
      <c r="K42" s="741"/>
      <c r="L42" s="741"/>
    </row>
    <row r="43" spans="2:12" ht="12.75" customHeight="1">
      <c r="B43" s="742"/>
      <c r="C43" s="742"/>
      <c r="D43" s="742"/>
      <c r="E43" s="742"/>
      <c r="F43" s="742"/>
      <c r="G43" s="742"/>
      <c r="H43" s="742"/>
      <c r="I43" s="742"/>
      <c r="J43" s="742"/>
      <c r="K43" s="742"/>
      <c r="L43" s="742"/>
    </row>
    <row r="44" spans="2:12" ht="12.75" customHeight="1">
      <c r="B44" s="741"/>
      <c r="C44" s="741"/>
      <c r="D44" s="741"/>
      <c r="E44" s="741"/>
      <c r="F44" s="741"/>
      <c r="G44" s="741"/>
      <c r="H44" s="741"/>
      <c r="I44" s="741"/>
      <c r="J44" s="741"/>
      <c r="K44" s="741"/>
      <c r="L44" s="741"/>
    </row>
    <row r="45" spans="2:12" ht="12.75" customHeight="1">
      <c r="B45" s="742"/>
      <c r="C45" s="742"/>
      <c r="D45" s="742"/>
      <c r="E45" s="742"/>
      <c r="F45" s="742"/>
      <c r="G45" s="742"/>
      <c r="H45" s="742"/>
      <c r="I45" s="742"/>
      <c r="J45" s="742"/>
      <c r="K45" s="742"/>
      <c r="L45" s="742"/>
    </row>
  </sheetData>
  <sheetProtection algorithmName="SHA-512" hashValue="KKIlYczwndKN7+zoB29USFpmyEPKdnil1rD3qvhnNUc4P65Dg98No0KiGfv8zYPB9q21wPIX+ueegVfrVDFsXg==" saltValue="qtCuSXJzBGeF+e5hLUnr/Q==" spinCount="100000" sheet="1" objects="1" scenarios="1" selectLockedCells="1"/>
  <mergeCells count="60">
    <mergeCell ref="C9:H9"/>
    <mergeCell ref="I9:K9"/>
    <mergeCell ref="B5:L5"/>
    <mergeCell ref="B6:L6"/>
    <mergeCell ref="B7:L7"/>
    <mergeCell ref="C8:H8"/>
    <mergeCell ref="I8:K8"/>
    <mergeCell ref="C10:H10"/>
    <mergeCell ref="I10:K10"/>
    <mergeCell ref="B11:B15"/>
    <mergeCell ref="C11:H11"/>
    <mergeCell ref="I11:K11"/>
    <mergeCell ref="C12:H12"/>
    <mergeCell ref="I12:K12"/>
    <mergeCell ref="C13:H13"/>
    <mergeCell ref="I13:K13"/>
    <mergeCell ref="C14:H14"/>
    <mergeCell ref="I14:K14"/>
    <mergeCell ref="C15:H15"/>
    <mergeCell ref="I15:K15"/>
    <mergeCell ref="I17:K17"/>
    <mergeCell ref="B19:H19"/>
    <mergeCell ref="I19:K19"/>
    <mergeCell ref="C20:H20"/>
    <mergeCell ref="I20:K20"/>
    <mergeCell ref="B18:H18"/>
    <mergeCell ref="I18:K18"/>
    <mergeCell ref="B17:C17"/>
    <mergeCell ref="I25:K25"/>
    <mergeCell ref="C26:H26"/>
    <mergeCell ref="C21:H21"/>
    <mergeCell ref="I21:K21"/>
    <mergeCell ref="C22:H22"/>
    <mergeCell ref="I22:K22"/>
    <mergeCell ref="C23:H23"/>
    <mergeCell ref="I23:K23"/>
    <mergeCell ref="B37:K37"/>
    <mergeCell ref="I26:K26"/>
    <mergeCell ref="C27:H27"/>
    <mergeCell ref="I27:K27"/>
    <mergeCell ref="B29:L29"/>
    <mergeCell ref="B30:H30"/>
    <mergeCell ref="I30:K30"/>
    <mergeCell ref="B31:L31"/>
    <mergeCell ref="B32:H32"/>
    <mergeCell ref="B34:L34"/>
    <mergeCell ref="B35:K35"/>
    <mergeCell ref="B36:K36"/>
    <mergeCell ref="B24:B27"/>
    <mergeCell ref="C24:H24"/>
    <mergeCell ref="I24:K24"/>
    <mergeCell ref="C25:H25"/>
    <mergeCell ref="B44:L44"/>
    <mergeCell ref="B45:L45"/>
    <mergeCell ref="B38:L38"/>
    <mergeCell ref="B39:L39"/>
    <mergeCell ref="B40:L40"/>
    <mergeCell ref="B41:L41"/>
    <mergeCell ref="B42:L42"/>
    <mergeCell ref="B43:L43"/>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4DAC9-C05D-48F2-8449-D368CF98B9AE}">
  <sheetPr codeName="List18">
    <tabColor indexed="47"/>
  </sheetPr>
  <dimension ref="A1:H156"/>
  <sheetViews>
    <sheetView topLeftCell="A4" workbookViewId="0">
      <selection activeCell="E14" sqref="E14"/>
    </sheetView>
  </sheetViews>
  <sheetFormatPr defaultRowHeight="12.75"/>
  <cols>
    <col min="1" max="1" width="9.42578125" style="454" customWidth="1"/>
    <col min="2" max="2" width="57.7109375" style="466" customWidth="1"/>
    <col min="3" max="3" width="9.140625" style="376"/>
    <col min="4" max="4" width="11.42578125" style="376" customWidth="1"/>
    <col min="5" max="5" width="12.7109375" style="376" customWidth="1"/>
    <col min="6" max="6" width="12.140625" style="335" customWidth="1"/>
    <col min="7" max="7" width="9.140625" style="310"/>
    <col min="8" max="8" width="9.140625" style="314"/>
    <col min="9" max="16384" width="9.140625" style="310"/>
  </cols>
  <sheetData>
    <row r="1" spans="1:8">
      <c r="A1" s="312"/>
      <c r="B1" s="446"/>
      <c r="C1" s="312"/>
      <c r="D1" s="312"/>
      <c r="E1" s="312"/>
      <c r="F1" s="312"/>
    </row>
    <row r="2" spans="1:8">
      <c r="A2" s="312"/>
      <c r="B2" s="446"/>
      <c r="C2" s="312"/>
      <c r="D2" s="312"/>
      <c r="E2" s="312"/>
      <c r="F2" s="312"/>
    </row>
    <row r="3" spans="1:8">
      <c r="A3" s="312"/>
      <c r="B3" s="446"/>
      <c r="C3" s="312"/>
      <c r="D3" s="312"/>
      <c r="E3" s="312"/>
      <c r="F3" s="312"/>
    </row>
    <row r="4" spans="1:8">
      <c r="A4" s="318"/>
      <c r="B4" s="447"/>
      <c r="C4" s="318"/>
      <c r="D4" s="318"/>
      <c r="E4" s="318"/>
      <c r="F4" s="318"/>
    </row>
    <row r="5" spans="1:8" ht="12.75" customHeight="1">
      <c r="A5" s="409"/>
      <c r="B5" s="847"/>
      <c r="C5" s="847"/>
      <c r="D5" s="847"/>
      <c r="E5" s="847"/>
      <c r="F5" s="847"/>
    </row>
    <row r="6" spans="1:8" ht="13.5" thickBot="1">
      <c r="A6" s="409" t="s">
        <v>17</v>
      </c>
      <c r="B6" s="448" t="s">
        <v>1112</v>
      </c>
      <c r="C6" s="449"/>
      <c r="D6" s="323"/>
      <c r="E6" s="323"/>
      <c r="F6" s="450"/>
    </row>
    <row r="7" spans="1:8" s="326" customFormat="1" ht="12.75" customHeight="1" thickBot="1">
      <c r="A7" s="848" t="s">
        <v>3</v>
      </c>
      <c r="B7" s="842" t="s">
        <v>0</v>
      </c>
      <c r="C7" s="842" t="s">
        <v>1</v>
      </c>
      <c r="D7" s="842" t="s">
        <v>2</v>
      </c>
      <c r="E7" s="842" t="s">
        <v>4</v>
      </c>
      <c r="F7" s="838" t="s">
        <v>491</v>
      </c>
      <c r="H7" s="327"/>
    </row>
    <row r="8" spans="1:8" s="328" customFormat="1" ht="13.5" thickBot="1">
      <c r="A8" s="848"/>
      <c r="B8" s="842"/>
      <c r="C8" s="842"/>
      <c r="D8" s="842"/>
      <c r="E8" s="842"/>
      <c r="F8" s="838"/>
      <c r="H8" s="329"/>
    </row>
    <row r="9" spans="1:8">
      <c r="A9" s="451"/>
      <c r="B9" s="452" t="s">
        <v>492</v>
      </c>
      <c r="C9" s="453"/>
      <c r="D9" s="409"/>
      <c r="E9" s="610"/>
    </row>
    <row r="10" spans="1:8">
      <c r="A10" s="451"/>
      <c r="B10" s="452"/>
      <c r="C10" s="453"/>
      <c r="D10" s="409"/>
      <c r="E10" s="610"/>
    </row>
    <row r="11" spans="1:8" ht="38.25">
      <c r="A11" s="454" t="s">
        <v>683</v>
      </c>
      <c r="B11" s="455" t="s">
        <v>1113</v>
      </c>
      <c r="D11" s="312"/>
      <c r="E11" s="610"/>
    </row>
    <row r="12" spans="1:8">
      <c r="B12" s="455" t="s">
        <v>1114</v>
      </c>
      <c r="D12" s="312"/>
      <c r="E12" s="610"/>
    </row>
    <row r="13" spans="1:8">
      <c r="B13" s="455"/>
      <c r="D13" s="312"/>
      <c r="E13" s="610"/>
    </row>
    <row r="14" spans="1:8">
      <c r="A14" s="454" t="s">
        <v>1115</v>
      </c>
      <c r="B14" s="455" t="s">
        <v>1116</v>
      </c>
      <c r="C14" s="376" t="s">
        <v>397</v>
      </c>
      <c r="D14" s="312">
        <f>122.85+53+54.45+61.27</f>
        <v>291.57</v>
      </c>
      <c r="E14" s="456"/>
      <c r="F14" s="335">
        <f>D14*E14</f>
        <v>0</v>
      </c>
    </row>
    <row r="15" spans="1:8" ht="38.25">
      <c r="B15" s="455" t="s">
        <v>1117</v>
      </c>
      <c r="D15" s="312"/>
      <c r="E15" s="610"/>
    </row>
    <row r="16" spans="1:8">
      <c r="B16" s="455" t="s">
        <v>1118</v>
      </c>
      <c r="D16" s="312"/>
      <c r="E16" s="610"/>
    </row>
    <row r="17" spans="1:6">
      <c r="B17" s="455"/>
      <c r="D17" s="312"/>
      <c r="E17" s="610"/>
    </row>
    <row r="18" spans="1:6">
      <c r="A18" s="454" t="s">
        <v>1119</v>
      </c>
      <c r="B18" s="455" t="s">
        <v>1120</v>
      </c>
      <c r="C18" s="376" t="s">
        <v>397</v>
      </c>
      <c r="D18" s="312">
        <v>56.5</v>
      </c>
      <c r="E18" s="456"/>
      <c r="F18" s="335">
        <f>D18*E18</f>
        <v>0</v>
      </c>
    </row>
    <row r="19" spans="1:6" ht="38.25">
      <c r="B19" s="455" t="s">
        <v>1117</v>
      </c>
      <c r="D19" s="312"/>
      <c r="E19" s="610"/>
    </row>
    <row r="20" spans="1:6">
      <c r="B20" s="455" t="s">
        <v>1118</v>
      </c>
      <c r="D20" s="312"/>
      <c r="E20" s="610"/>
    </row>
    <row r="21" spans="1:6">
      <c r="B21" s="455"/>
      <c r="D21" s="312"/>
      <c r="E21" s="610"/>
    </row>
    <row r="22" spans="1:6">
      <c r="A22" s="454" t="s">
        <v>1121</v>
      </c>
      <c r="B22" s="455" t="s">
        <v>1122</v>
      </c>
      <c r="C22" s="376" t="s">
        <v>397</v>
      </c>
      <c r="D22" s="312">
        <v>46.5</v>
      </c>
      <c r="E22" s="456"/>
      <c r="F22" s="335">
        <f>D22*E22</f>
        <v>0</v>
      </c>
    </row>
    <row r="23" spans="1:6" ht="25.5">
      <c r="B23" s="455" t="s">
        <v>1123</v>
      </c>
      <c r="D23" s="312"/>
      <c r="E23" s="610"/>
    </row>
    <row r="24" spans="1:6">
      <c r="B24" s="455" t="s">
        <v>1124</v>
      </c>
      <c r="D24" s="312"/>
      <c r="E24" s="610"/>
    </row>
    <row r="25" spans="1:6">
      <c r="B25" s="455"/>
      <c r="D25" s="312"/>
      <c r="E25" s="610"/>
    </row>
    <row r="26" spans="1:6" ht="63.75">
      <c r="A26" s="454" t="s">
        <v>1125</v>
      </c>
      <c r="B26" s="455" t="s">
        <v>1126</v>
      </c>
      <c r="C26" s="376" t="s">
        <v>25</v>
      </c>
      <c r="D26" s="312">
        <v>1</v>
      </c>
      <c r="E26" s="456"/>
      <c r="F26" s="335">
        <f>D26*E26</f>
        <v>0</v>
      </c>
    </row>
    <row r="27" spans="1:6">
      <c r="B27" s="455"/>
      <c r="D27" s="312"/>
      <c r="E27" s="610"/>
    </row>
    <row r="28" spans="1:6" ht="13.5" thickBot="1">
      <c r="B28" s="455"/>
      <c r="D28" s="312"/>
      <c r="E28" s="610"/>
    </row>
    <row r="29" spans="1:6" ht="13.5" thickBot="1">
      <c r="A29" s="457"/>
      <c r="B29" s="458" t="s">
        <v>1127</v>
      </c>
      <c r="C29" s="349"/>
      <c r="D29" s="349"/>
      <c r="E29" s="459"/>
      <c r="F29" s="351">
        <f>SUM(F11:F28)</f>
        <v>0</v>
      </c>
    </row>
    <row r="30" spans="1:6">
      <c r="A30" s="460"/>
      <c r="B30" s="446"/>
      <c r="C30" s="312"/>
      <c r="D30" s="312"/>
      <c r="E30" s="312"/>
      <c r="F30" s="312"/>
    </row>
    <row r="31" spans="1:6">
      <c r="A31" s="460"/>
      <c r="B31" s="460"/>
      <c r="C31" s="312"/>
      <c r="D31" s="312"/>
      <c r="E31" s="312"/>
      <c r="F31" s="312"/>
    </row>
    <row r="32" spans="1:6">
      <c r="A32" s="460"/>
      <c r="B32" s="460"/>
      <c r="C32" s="312"/>
      <c r="D32" s="312"/>
      <c r="E32" s="312"/>
      <c r="F32" s="312"/>
    </row>
    <row r="33" spans="1:6" ht="12.75" customHeight="1">
      <c r="A33" s="846"/>
      <c r="B33" s="846"/>
      <c r="C33" s="846"/>
      <c r="D33" s="846"/>
      <c r="E33" s="846"/>
      <c r="F33" s="312"/>
    </row>
    <row r="34" spans="1:6">
      <c r="A34" s="460"/>
      <c r="B34" s="460"/>
      <c r="C34" s="312"/>
      <c r="D34" s="312"/>
      <c r="E34" s="312"/>
      <c r="F34" s="312"/>
    </row>
    <row r="35" spans="1:6">
      <c r="A35" s="461"/>
      <c r="B35" s="462"/>
      <c r="C35" s="312"/>
      <c r="D35" s="312"/>
      <c r="E35" s="312"/>
      <c r="F35" s="312"/>
    </row>
    <row r="36" spans="1:6">
      <c r="A36" s="460"/>
      <c r="B36" s="460"/>
      <c r="C36" s="312"/>
      <c r="D36" s="312"/>
      <c r="E36" s="312"/>
      <c r="F36" s="312"/>
    </row>
    <row r="37" spans="1:6">
      <c r="A37" s="460"/>
      <c r="B37" s="460"/>
      <c r="C37" s="312"/>
      <c r="D37" s="312"/>
      <c r="E37" s="312"/>
      <c r="F37" s="312"/>
    </row>
    <row r="38" spans="1:6">
      <c r="A38" s="460"/>
      <c r="B38" s="446"/>
      <c r="C38" s="312"/>
      <c r="D38" s="312"/>
      <c r="E38" s="312"/>
      <c r="F38" s="312"/>
    </row>
    <row r="39" spans="1:6">
      <c r="A39" s="460"/>
      <c r="B39" s="446"/>
      <c r="C39" s="312"/>
      <c r="D39" s="312"/>
      <c r="E39" s="312"/>
      <c r="F39" s="312"/>
    </row>
    <row r="40" spans="1:6">
      <c r="A40" s="460"/>
      <c r="B40" s="446"/>
      <c r="C40" s="312"/>
      <c r="D40" s="312"/>
      <c r="E40" s="312"/>
      <c r="F40" s="312"/>
    </row>
    <row r="41" spans="1:6">
      <c r="A41" s="460"/>
      <c r="B41" s="446"/>
      <c r="C41" s="312"/>
      <c r="D41" s="312"/>
      <c r="E41" s="312"/>
      <c r="F41" s="312"/>
    </row>
    <row r="42" spans="1:6">
      <c r="A42" s="460"/>
      <c r="B42" s="463"/>
      <c r="C42" s="312"/>
      <c r="D42" s="312"/>
      <c r="E42" s="312"/>
      <c r="F42" s="312"/>
    </row>
    <row r="43" spans="1:6">
      <c r="A43" s="460"/>
      <c r="B43" s="463"/>
      <c r="C43" s="312"/>
      <c r="D43" s="312"/>
      <c r="E43" s="312"/>
      <c r="F43" s="312"/>
    </row>
    <row r="44" spans="1:6">
      <c r="A44" s="460"/>
      <c r="B44" s="463"/>
      <c r="C44" s="312"/>
      <c r="D44" s="312"/>
      <c r="E44" s="312"/>
      <c r="F44" s="312"/>
    </row>
    <row r="45" spans="1:6">
      <c r="A45" s="460"/>
      <c r="B45" s="463"/>
      <c r="C45" s="312"/>
      <c r="D45" s="312"/>
      <c r="E45" s="312"/>
      <c r="F45" s="312"/>
    </row>
    <row r="46" spans="1:6">
      <c r="A46" s="460"/>
      <c r="B46" s="460"/>
      <c r="C46" s="312"/>
      <c r="D46" s="312"/>
      <c r="E46" s="312"/>
      <c r="F46" s="312"/>
    </row>
    <row r="47" spans="1:6">
      <c r="A47" s="460"/>
      <c r="B47" s="460"/>
      <c r="C47" s="312"/>
      <c r="D47" s="312"/>
      <c r="E47" s="312"/>
      <c r="F47" s="312"/>
    </row>
    <row r="48" spans="1:6">
      <c r="A48" s="460"/>
      <c r="B48" s="460"/>
      <c r="C48" s="312"/>
      <c r="D48" s="312"/>
      <c r="E48" s="312"/>
      <c r="F48" s="312"/>
    </row>
    <row r="49" spans="1:6">
      <c r="A49" s="460"/>
      <c r="B49" s="463"/>
      <c r="C49" s="312"/>
      <c r="D49" s="312"/>
      <c r="E49" s="312"/>
      <c r="F49" s="312"/>
    </row>
    <row r="50" spans="1:6">
      <c r="A50" s="460"/>
      <c r="B50" s="460"/>
      <c r="C50" s="312"/>
      <c r="D50" s="312"/>
      <c r="E50" s="312"/>
      <c r="F50" s="312"/>
    </row>
    <row r="51" spans="1:6">
      <c r="A51" s="460"/>
      <c r="B51" s="446"/>
      <c r="C51" s="312"/>
      <c r="D51" s="312"/>
      <c r="E51" s="312"/>
      <c r="F51" s="312"/>
    </row>
    <row r="52" spans="1:6">
      <c r="A52" s="460"/>
      <c r="B52" s="446"/>
      <c r="C52" s="312"/>
      <c r="D52" s="312"/>
      <c r="E52" s="312"/>
      <c r="F52" s="312"/>
    </row>
    <row r="53" spans="1:6">
      <c r="A53" s="460"/>
      <c r="B53" s="446"/>
      <c r="C53" s="312"/>
      <c r="D53" s="312"/>
      <c r="E53" s="312"/>
      <c r="F53" s="312"/>
    </row>
    <row r="54" spans="1:6">
      <c r="A54" s="460"/>
      <c r="B54" s="446"/>
      <c r="C54" s="312"/>
      <c r="D54" s="312"/>
      <c r="E54" s="312"/>
      <c r="F54" s="312"/>
    </row>
    <row r="55" spans="1:6">
      <c r="A55" s="460"/>
      <c r="B55" s="446"/>
      <c r="C55" s="312"/>
      <c r="D55" s="312"/>
      <c r="E55" s="312"/>
      <c r="F55" s="312"/>
    </row>
    <row r="56" spans="1:6">
      <c r="A56" s="460"/>
      <c r="B56" s="446"/>
      <c r="C56" s="312"/>
      <c r="D56" s="312"/>
      <c r="E56" s="312"/>
      <c r="F56" s="312"/>
    </row>
    <row r="57" spans="1:6">
      <c r="A57" s="460"/>
      <c r="B57" s="460"/>
      <c r="C57" s="312"/>
      <c r="D57" s="312"/>
      <c r="E57" s="312"/>
      <c r="F57" s="312"/>
    </row>
    <row r="58" spans="1:6">
      <c r="A58" s="460"/>
      <c r="B58" s="460"/>
      <c r="C58" s="312"/>
      <c r="D58" s="312"/>
      <c r="E58" s="312"/>
      <c r="F58" s="312"/>
    </row>
    <row r="59" spans="1:6">
      <c r="A59" s="460"/>
      <c r="B59" s="446"/>
      <c r="C59" s="312"/>
      <c r="D59" s="312"/>
      <c r="E59" s="312"/>
      <c r="F59" s="312"/>
    </row>
    <row r="60" spans="1:6">
      <c r="A60" s="460"/>
      <c r="B60" s="460"/>
      <c r="C60" s="312"/>
      <c r="D60" s="312"/>
      <c r="E60" s="312"/>
      <c r="F60" s="312"/>
    </row>
    <row r="61" spans="1:6">
      <c r="A61" s="460"/>
      <c r="B61" s="460"/>
      <c r="C61" s="312"/>
      <c r="D61" s="312"/>
      <c r="E61" s="312"/>
      <c r="F61" s="312"/>
    </row>
    <row r="62" spans="1:6">
      <c r="A62" s="460"/>
      <c r="B62" s="460"/>
      <c r="C62" s="312"/>
      <c r="D62" s="312"/>
      <c r="E62" s="312"/>
      <c r="F62" s="312"/>
    </row>
    <row r="63" spans="1:6">
      <c r="A63" s="460"/>
      <c r="B63" s="460"/>
      <c r="C63" s="312"/>
      <c r="D63" s="312"/>
      <c r="E63" s="312"/>
      <c r="F63" s="312"/>
    </row>
    <row r="64" spans="1:6" ht="12.75" customHeight="1">
      <c r="A64" s="846"/>
      <c r="B64" s="846"/>
      <c r="C64" s="846"/>
      <c r="D64" s="846"/>
      <c r="E64" s="846"/>
      <c r="F64" s="312"/>
    </row>
    <row r="65" spans="1:6">
      <c r="A65" s="460"/>
      <c r="B65" s="460"/>
      <c r="C65" s="312"/>
      <c r="D65" s="312"/>
      <c r="E65" s="312"/>
      <c r="F65" s="312"/>
    </row>
    <row r="66" spans="1:6">
      <c r="A66" s="461"/>
      <c r="B66" s="462"/>
      <c r="C66" s="312"/>
      <c r="D66" s="312"/>
      <c r="E66" s="312"/>
      <c r="F66" s="312"/>
    </row>
    <row r="67" spans="1:6">
      <c r="A67" s="460"/>
      <c r="B67" s="460"/>
      <c r="C67" s="312"/>
      <c r="D67" s="312"/>
      <c r="E67" s="312"/>
      <c r="F67" s="312"/>
    </row>
    <row r="68" spans="1:6">
      <c r="A68" s="460"/>
      <c r="B68" s="446"/>
      <c r="C68" s="312"/>
      <c r="D68" s="312"/>
      <c r="E68" s="312"/>
      <c r="F68" s="312"/>
    </row>
    <row r="69" spans="1:6">
      <c r="A69" s="460"/>
      <c r="B69" s="446"/>
      <c r="C69" s="312"/>
      <c r="D69" s="312"/>
      <c r="E69" s="312"/>
      <c r="F69" s="312"/>
    </row>
    <row r="70" spans="1:6">
      <c r="A70" s="460"/>
      <c r="B70" s="446"/>
      <c r="C70" s="312"/>
      <c r="D70" s="312"/>
      <c r="E70" s="312"/>
      <c r="F70" s="312"/>
    </row>
    <row r="71" spans="1:6">
      <c r="A71" s="460"/>
      <c r="B71" s="446"/>
      <c r="C71" s="312"/>
      <c r="D71" s="312"/>
      <c r="E71" s="312"/>
      <c r="F71" s="312"/>
    </row>
    <row r="72" spans="1:6">
      <c r="A72" s="460"/>
      <c r="B72" s="460"/>
      <c r="C72" s="312"/>
      <c r="D72" s="312"/>
      <c r="E72" s="312"/>
      <c r="F72" s="312"/>
    </row>
    <row r="73" spans="1:6">
      <c r="A73" s="460"/>
      <c r="B73" s="460"/>
      <c r="C73" s="312"/>
      <c r="D73" s="312"/>
      <c r="E73" s="312"/>
      <c r="F73" s="312"/>
    </row>
    <row r="74" spans="1:6">
      <c r="A74" s="460"/>
      <c r="B74" s="464"/>
      <c r="C74" s="312"/>
      <c r="D74" s="312"/>
      <c r="E74" s="312"/>
      <c r="F74" s="312"/>
    </row>
    <row r="75" spans="1:6">
      <c r="A75" s="460"/>
      <c r="B75" s="446"/>
      <c r="C75" s="312"/>
      <c r="D75" s="312"/>
      <c r="E75" s="312"/>
      <c r="F75" s="312"/>
    </row>
    <row r="76" spans="1:6">
      <c r="A76" s="460"/>
      <c r="B76" s="464"/>
      <c r="C76" s="312"/>
      <c r="D76" s="312"/>
      <c r="E76" s="312"/>
      <c r="F76" s="312"/>
    </row>
    <row r="77" spans="1:6">
      <c r="A77" s="460"/>
      <c r="B77" s="464"/>
      <c r="C77" s="312"/>
      <c r="D77" s="312"/>
      <c r="E77" s="312"/>
      <c r="F77" s="312"/>
    </row>
    <row r="78" spans="1:6">
      <c r="A78" s="460"/>
      <c r="B78" s="464"/>
      <c r="C78" s="312"/>
      <c r="D78" s="312"/>
      <c r="E78" s="312"/>
      <c r="F78" s="312"/>
    </row>
    <row r="79" spans="1:6">
      <c r="A79" s="460"/>
      <c r="B79" s="460"/>
      <c r="C79" s="312"/>
      <c r="D79" s="312"/>
      <c r="E79" s="312"/>
      <c r="F79" s="312"/>
    </row>
    <row r="80" spans="1:6">
      <c r="A80" s="460"/>
      <c r="B80" s="464"/>
      <c r="C80" s="312"/>
      <c r="D80" s="312"/>
      <c r="E80" s="312"/>
      <c r="F80" s="312"/>
    </row>
    <row r="81" spans="1:6">
      <c r="A81" s="460"/>
      <c r="B81" s="460"/>
      <c r="C81" s="312"/>
      <c r="D81" s="312"/>
      <c r="E81" s="312"/>
      <c r="F81" s="312"/>
    </row>
    <row r="82" spans="1:6">
      <c r="A82" s="460"/>
      <c r="B82" s="464"/>
      <c r="C82" s="312"/>
      <c r="D82" s="312"/>
      <c r="E82" s="312"/>
      <c r="F82" s="312"/>
    </row>
    <row r="83" spans="1:6">
      <c r="A83" s="460"/>
      <c r="B83" s="464"/>
      <c r="C83" s="312"/>
      <c r="D83" s="312"/>
      <c r="E83" s="312"/>
      <c r="F83" s="312"/>
    </row>
    <row r="84" spans="1:6">
      <c r="A84" s="460"/>
      <c r="B84" s="464"/>
      <c r="C84" s="312"/>
      <c r="D84" s="312"/>
      <c r="E84" s="312"/>
      <c r="F84" s="312"/>
    </row>
    <row r="85" spans="1:6">
      <c r="A85" s="460"/>
      <c r="B85" s="464"/>
      <c r="C85" s="312"/>
      <c r="D85" s="312"/>
      <c r="E85" s="312"/>
      <c r="F85" s="312"/>
    </row>
    <row r="86" spans="1:6">
      <c r="A86" s="460"/>
      <c r="B86" s="464"/>
      <c r="C86" s="312"/>
      <c r="D86" s="312"/>
      <c r="E86" s="312"/>
      <c r="F86" s="312"/>
    </row>
    <row r="87" spans="1:6">
      <c r="A87" s="460"/>
      <c r="B87" s="464"/>
      <c r="C87" s="312"/>
      <c r="D87" s="312"/>
      <c r="E87" s="312"/>
      <c r="F87" s="312"/>
    </row>
    <row r="88" spans="1:6">
      <c r="A88" s="460"/>
      <c r="B88" s="464"/>
      <c r="C88" s="312"/>
      <c r="D88" s="312"/>
      <c r="E88" s="312"/>
      <c r="F88" s="312"/>
    </row>
    <row r="89" spans="1:6">
      <c r="A89" s="460"/>
      <c r="B89" s="464"/>
      <c r="C89" s="312"/>
      <c r="D89" s="312"/>
      <c r="E89" s="312"/>
      <c r="F89" s="312"/>
    </row>
    <row r="90" spans="1:6">
      <c r="A90" s="460"/>
      <c r="B90" s="464"/>
      <c r="C90" s="312"/>
      <c r="D90" s="312"/>
      <c r="E90" s="312"/>
      <c r="F90" s="312"/>
    </row>
    <row r="91" spans="1:6">
      <c r="A91" s="460"/>
      <c r="B91" s="464"/>
      <c r="C91" s="312"/>
      <c r="D91" s="312"/>
      <c r="E91" s="312"/>
      <c r="F91" s="312"/>
    </row>
    <row r="92" spans="1:6">
      <c r="A92" s="460"/>
      <c r="B92" s="464"/>
      <c r="C92" s="312"/>
      <c r="D92" s="312"/>
      <c r="E92" s="312"/>
      <c r="F92" s="312"/>
    </row>
    <row r="93" spans="1:6">
      <c r="A93" s="460"/>
      <c r="B93" s="464"/>
      <c r="C93" s="312"/>
      <c r="D93" s="312"/>
      <c r="E93" s="312"/>
      <c r="F93" s="312"/>
    </row>
    <row r="94" spans="1:6">
      <c r="A94" s="460"/>
      <c r="B94" s="460"/>
      <c r="C94" s="312"/>
      <c r="D94" s="312"/>
      <c r="E94" s="312"/>
      <c r="F94" s="312"/>
    </row>
    <row r="95" spans="1:6">
      <c r="A95" s="460"/>
      <c r="B95" s="460"/>
      <c r="C95" s="312"/>
      <c r="D95" s="312"/>
      <c r="E95" s="312"/>
      <c r="F95" s="312"/>
    </row>
    <row r="96" spans="1:6">
      <c r="A96" s="460"/>
      <c r="B96" s="460"/>
      <c r="C96" s="312"/>
      <c r="D96" s="312"/>
      <c r="E96" s="312"/>
      <c r="F96" s="312"/>
    </row>
    <row r="97" spans="1:6">
      <c r="A97" s="460"/>
      <c r="B97" s="460"/>
      <c r="C97" s="312"/>
      <c r="D97" s="312"/>
      <c r="E97" s="312"/>
      <c r="F97" s="312"/>
    </row>
    <row r="98" spans="1:6">
      <c r="A98" s="460"/>
      <c r="B98" s="460"/>
      <c r="C98" s="312"/>
      <c r="D98" s="312"/>
      <c r="E98" s="312"/>
      <c r="F98" s="312"/>
    </row>
    <row r="99" spans="1:6">
      <c r="A99" s="460"/>
      <c r="B99" s="460"/>
      <c r="C99" s="312"/>
      <c r="D99" s="312"/>
      <c r="E99" s="312"/>
      <c r="F99" s="312"/>
    </row>
    <row r="100" spans="1:6">
      <c r="A100" s="460"/>
      <c r="B100" s="460"/>
      <c r="C100" s="312"/>
      <c r="D100" s="312"/>
      <c r="E100" s="312"/>
      <c r="F100" s="312"/>
    </row>
    <row r="101" spans="1:6">
      <c r="A101" s="460"/>
      <c r="B101" s="460"/>
      <c r="C101" s="312"/>
      <c r="D101" s="312"/>
      <c r="E101" s="312"/>
      <c r="F101" s="312"/>
    </row>
    <row r="102" spans="1:6" ht="12.75" customHeight="1">
      <c r="A102" s="846"/>
      <c r="B102" s="846"/>
      <c r="C102" s="846"/>
      <c r="D102" s="846"/>
      <c r="E102" s="846"/>
      <c r="F102" s="312"/>
    </row>
    <row r="103" spans="1:6">
      <c r="A103" s="465"/>
      <c r="B103" s="465"/>
      <c r="C103" s="409"/>
      <c r="D103" s="409"/>
      <c r="E103" s="409"/>
      <c r="F103" s="312"/>
    </row>
    <row r="104" spans="1:6">
      <c r="A104" s="465"/>
      <c r="B104" s="465"/>
      <c r="C104" s="409"/>
      <c r="D104" s="409"/>
      <c r="E104" s="409"/>
      <c r="F104" s="312"/>
    </row>
    <row r="105" spans="1:6" ht="12.75" customHeight="1">
      <c r="A105" s="846"/>
      <c r="B105" s="846"/>
      <c r="C105" s="846"/>
      <c r="D105" s="846"/>
      <c r="E105" s="846"/>
      <c r="F105" s="312"/>
    </row>
    <row r="106" spans="1:6">
      <c r="A106" s="460"/>
      <c r="B106" s="446"/>
      <c r="C106" s="312"/>
      <c r="D106" s="312"/>
      <c r="E106" s="312"/>
      <c r="F106" s="312"/>
    </row>
    <row r="107" spans="1:6" ht="12.75" customHeight="1">
      <c r="A107" s="849"/>
      <c r="B107" s="849"/>
      <c r="C107" s="849"/>
      <c r="D107" s="849"/>
      <c r="E107" s="849"/>
      <c r="F107" s="849"/>
    </row>
    <row r="108" spans="1:6" ht="12.75" customHeight="1">
      <c r="A108" s="846"/>
      <c r="B108" s="846"/>
      <c r="C108" s="846"/>
      <c r="D108" s="846"/>
      <c r="E108" s="846"/>
      <c r="F108" s="312"/>
    </row>
    <row r="109" spans="1:6">
      <c r="A109" s="312"/>
      <c r="B109" s="446"/>
      <c r="C109" s="312"/>
      <c r="D109" s="312"/>
      <c r="E109" s="312"/>
      <c r="F109" s="312"/>
    </row>
    <row r="110" spans="1:6">
      <c r="A110" s="312"/>
      <c r="B110" s="446"/>
      <c r="C110" s="312"/>
      <c r="D110" s="312"/>
      <c r="E110" s="312"/>
      <c r="F110" s="312"/>
    </row>
    <row r="111" spans="1:6">
      <c r="A111" s="312"/>
      <c r="B111" s="446"/>
      <c r="C111" s="312"/>
      <c r="D111" s="312"/>
      <c r="E111" s="312"/>
      <c r="F111" s="312"/>
    </row>
    <row r="112" spans="1:6">
      <c r="A112" s="312"/>
      <c r="B112" s="446"/>
      <c r="C112" s="312"/>
      <c r="D112" s="312"/>
      <c r="E112" s="312"/>
      <c r="F112" s="312"/>
    </row>
    <row r="113" spans="1:6">
      <c r="A113" s="312"/>
      <c r="B113" s="446"/>
      <c r="C113" s="312"/>
      <c r="D113" s="312"/>
      <c r="E113" s="312"/>
      <c r="F113" s="312"/>
    </row>
    <row r="114" spans="1:6">
      <c r="A114" s="312"/>
      <c r="B114" s="446"/>
      <c r="C114" s="312"/>
      <c r="D114" s="312"/>
      <c r="E114" s="312"/>
      <c r="F114" s="312"/>
    </row>
    <row r="115" spans="1:6">
      <c r="A115" s="312"/>
      <c r="B115" s="446"/>
      <c r="C115" s="312"/>
      <c r="D115" s="312"/>
      <c r="E115" s="312"/>
      <c r="F115" s="312"/>
    </row>
    <row r="116" spans="1:6">
      <c r="A116" s="312"/>
      <c r="B116" s="446"/>
      <c r="C116" s="312"/>
      <c r="D116" s="312"/>
      <c r="E116" s="312"/>
      <c r="F116" s="312"/>
    </row>
    <row r="117" spans="1:6">
      <c r="A117" s="312"/>
      <c r="B117" s="446"/>
      <c r="C117" s="312"/>
      <c r="D117" s="312"/>
      <c r="E117" s="312"/>
      <c r="F117" s="312"/>
    </row>
    <row r="118" spans="1:6">
      <c r="A118" s="312"/>
      <c r="B118" s="446"/>
      <c r="C118" s="312"/>
      <c r="D118" s="312"/>
      <c r="E118" s="312"/>
      <c r="F118" s="312"/>
    </row>
    <row r="119" spans="1:6">
      <c r="A119" s="312"/>
      <c r="B119" s="446"/>
      <c r="C119" s="312"/>
      <c r="D119" s="312"/>
      <c r="E119" s="312"/>
      <c r="F119" s="312"/>
    </row>
    <row r="120" spans="1:6">
      <c r="A120" s="312"/>
      <c r="B120" s="446"/>
      <c r="C120" s="312"/>
      <c r="D120" s="312"/>
      <c r="E120" s="312"/>
      <c r="F120" s="312"/>
    </row>
    <row r="121" spans="1:6">
      <c r="A121" s="312"/>
      <c r="B121" s="446"/>
      <c r="C121" s="312"/>
      <c r="D121" s="312"/>
      <c r="E121" s="312"/>
      <c r="F121" s="312"/>
    </row>
    <row r="122" spans="1:6">
      <c r="A122" s="312"/>
      <c r="B122" s="446"/>
      <c r="C122" s="312"/>
      <c r="D122" s="312"/>
      <c r="E122" s="312"/>
      <c r="F122" s="312"/>
    </row>
    <row r="123" spans="1:6">
      <c r="A123" s="312"/>
      <c r="B123" s="446"/>
      <c r="C123" s="312"/>
      <c r="D123" s="312"/>
      <c r="E123" s="312"/>
      <c r="F123" s="312"/>
    </row>
    <row r="124" spans="1:6">
      <c r="A124" s="312"/>
      <c r="B124" s="446"/>
      <c r="C124" s="312"/>
      <c r="D124" s="312"/>
      <c r="E124" s="312"/>
      <c r="F124" s="312"/>
    </row>
    <row r="125" spans="1:6">
      <c r="A125" s="312"/>
      <c r="B125" s="446"/>
      <c r="C125" s="312"/>
      <c r="D125" s="312"/>
      <c r="E125" s="312"/>
      <c r="F125" s="312"/>
    </row>
    <row r="126" spans="1:6">
      <c r="A126" s="312"/>
      <c r="B126" s="446"/>
      <c r="C126" s="312"/>
      <c r="D126" s="312"/>
      <c r="E126" s="312"/>
      <c r="F126" s="312"/>
    </row>
    <row r="127" spans="1:6">
      <c r="A127" s="312"/>
      <c r="B127" s="446"/>
      <c r="C127" s="312"/>
      <c r="D127" s="312"/>
      <c r="E127" s="312"/>
      <c r="F127" s="312"/>
    </row>
    <row r="128" spans="1:6">
      <c r="A128" s="312"/>
      <c r="B128" s="446"/>
      <c r="C128" s="312"/>
      <c r="D128" s="312"/>
      <c r="E128" s="312"/>
      <c r="F128" s="312"/>
    </row>
    <row r="129" spans="1:6">
      <c r="A129" s="312"/>
      <c r="B129" s="446"/>
      <c r="C129" s="312"/>
      <c r="D129" s="312"/>
      <c r="E129" s="312"/>
      <c r="F129" s="312"/>
    </row>
    <row r="130" spans="1:6">
      <c r="A130" s="312"/>
      <c r="B130" s="446"/>
      <c r="C130" s="312"/>
      <c r="D130" s="312"/>
      <c r="E130" s="312"/>
      <c r="F130" s="312"/>
    </row>
    <row r="131" spans="1:6">
      <c r="A131" s="312"/>
      <c r="B131" s="446"/>
      <c r="C131" s="312"/>
      <c r="D131" s="312"/>
      <c r="E131" s="312"/>
      <c r="F131" s="312"/>
    </row>
    <row r="132" spans="1:6">
      <c r="A132" s="312"/>
      <c r="B132" s="446"/>
      <c r="C132" s="312"/>
      <c r="D132" s="312"/>
      <c r="E132" s="312"/>
      <c r="F132" s="312"/>
    </row>
    <row r="133" spans="1:6">
      <c r="A133" s="312"/>
      <c r="B133" s="446"/>
      <c r="C133" s="312"/>
      <c r="D133" s="312"/>
      <c r="E133" s="312"/>
      <c r="F133" s="312"/>
    </row>
    <row r="134" spans="1:6">
      <c r="A134" s="312"/>
      <c r="B134" s="446"/>
      <c r="C134" s="312"/>
      <c r="D134" s="312"/>
      <c r="E134" s="312"/>
      <c r="F134" s="312"/>
    </row>
    <row r="135" spans="1:6">
      <c r="A135" s="312"/>
      <c r="B135" s="446"/>
      <c r="C135" s="312"/>
      <c r="D135" s="312"/>
      <c r="E135" s="312"/>
      <c r="F135" s="312"/>
    </row>
    <row r="136" spans="1:6">
      <c r="A136" s="312"/>
      <c r="B136" s="446"/>
      <c r="C136" s="312"/>
      <c r="D136" s="312"/>
      <c r="E136" s="312"/>
      <c r="F136" s="312"/>
    </row>
    <row r="137" spans="1:6">
      <c r="A137" s="312"/>
      <c r="B137" s="446"/>
      <c r="C137" s="312"/>
      <c r="D137" s="312"/>
      <c r="E137" s="312"/>
      <c r="F137" s="312"/>
    </row>
    <row r="138" spans="1:6">
      <c r="A138" s="312"/>
      <c r="B138" s="446"/>
      <c r="C138" s="312"/>
      <c r="D138" s="312"/>
      <c r="E138" s="312"/>
      <c r="F138" s="312"/>
    </row>
    <row r="139" spans="1:6">
      <c r="A139" s="312"/>
      <c r="B139" s="446"/>
      <c r="C139" s="312"/>
      <c r="D139" s="312"/>
      <c r="E139" s="312"/>
      <c r="F139" s="312"/>
    </row>
    <row r="140" spans="1:6">
      <c r="A140" s="312"/>
      <c r="B140" s="446"/>
      <c r="C140" s="312"/>
      <c r="D140" s="312"/>
      <c r="E140" s="312"/>
      <c r="F140" s="312"/>
    </row>
    <row r="141" spans="1:6">
      <c r="A141" s="312"/>
      <c r="B141" s="446"/>
      <c r="C141" s="312"/>
      <c r="D141" s="312"/>
      <c r="E141" s="312"/>
      <c r="F141" s="312"/>
    </row>
    <row r="142" spans="1:6">
      <c r="A142" s="312"/>
      <c r="B142" s="446"/>
      <c r="C142" s="312"/>
      <c r="D142" s="312"/>
      <c r="E142" s="312"/>
      <c r="F142" s="312"/>
    </row>
    <row r="143" spans="1:6">
      <c r="A143" s="312"/>
      <c r="B143" s="446"/>
      <c r="C143" s="312"/>
      <c r="D143" s="312"/>
      <c r="E143" s="312"/>
      <c r="F143" s="312"/>
    </row>
    <row r="144" spans="1:6">
      <c r="A144" s="312"/>
      <c r="B144" s="446"/>
      <c r="C144" s="312"/>
      <c r="D144" s="312"/>
      <c r="E144" s="312"/>
      <c r="F144" s="312"/>
    </row>
    <row r="145" spans="1:6">
      <c r="A145" s="312"/>
      <c r="B145" s="446"/>
      <c r="C145" s="312"/>
      <c r="D145" s="312"/>
      <c r="E145" s="312"/>
      <c r="F145" s="312"/>
    </row>
    <row r="146" spans="1:6">
      <c r="A146" s="312"/>
      <c r="B146" s="446"/>
      <c r="C146" s="312"/>
      <c r="D146" s="312"/>
      <c r="E146" s="312"/>
      <c r="F146" s="312"/>
    </row>
    <row r="147" spans="1:6">
      <c r="A147" s="312"/>
      <c r="B147" s="446"/>
      <c r="C147" s="312"/>
      <c r="D147" s="312"/>
      <c r="E147" s="312"/>
      <c r="F147" s="312"/>
    </row>
    <row r="148" spans="1:6">
      <c r="A148" s="312"/>
      <c r="B148" s="446"/>
      <c r="C148" s="312"/>
      <c r="D148" s="312"/>
      <c r="E148" s="312"/>
      <c r="F148" s="312"/>
    </row>
    <row r="149" spans="1:6">
      <c r="A149" s="312"/>
      <c r="B149" s="446"/>
      <c r="C149" s="312"/>
      <c r="D149" s="312"/>
      <c r="E149" s="312"/>
      <c r="F149" s="312"/>
    </row>
    <row r="150" spans="1:6">
      <c r="A150" s="312"/>
      <c r="B150" s="446"/>
      <c r="C150" s="312"/>
      <c r="D150" s="312"/>
      <c r="E150" s="312"/>
      <c r="F150" s="312"/>
    </row>
    <row r="151" spans="1:6">
      <c r="A151" s="312"/>
      <c r="B151" s="446"/>
      <c r="C151" s="312"/>
      <c r="D151" s="312"/>
      <c r="E151" s="312"/>
      <c r="F151" s="312"/>
    </row>
    <row r="152" spans="1:6">
      <c r="A152" s="312"/>
      <c r="B152" s="446"/>
      <c r="C152" s="312"/>
      <c r="D152" s="312"/>
      <c r="E152" s="312"/>
      <c r="F152" s="312"/>
    </row>
    <row r="153" spans="1:6">
      <c r="A153" s="312"/>
      <c r="B153" s="446"/>
      <c r="C153" s="312"/>
      <c r="D153" s="312"/>
      <c r="E153" s="312"/>
      <c r="F153" s="312"/>
    </row>
    <row r="154" spans="1:6">
      <c r="A154" s="312"/>
      <c r="B154" s="446"/>
      <c r="C154" s="312"/>
      <c r="D154" s="312"/>
      <c r="E154" s="312"/>
      <c r="F154" s="312"/>
    </row>
    <row r="155" spans="1:6">
      <c r="A155" s="312"/>
      <c r="B155" s="446"/>
      <c r="C155" s="312"/>
      <c r="D155" s="312"/>
      <c r="E155" s="312"/>
      <c r="F155" s="312"/>
    </row>
    <row r="156" spans="1:6">
      <c r="A156" s="312"/>
      <c r="B156" s="446"/>
      <c r="C156" s="312"/>
      <c r="D156" s="312"/>
      <c r="E156" s="312"/>
      <c r="F156" s="312"/>
    </row>
  </sheetData>
  <sheetProtection algorithmName="SHA-512" hashValue="UU+CnS5iUrqs1sN2UcmLZRBZTUwYZ5pm/3tOlgYPCVh+dtdEjRpEzjBWEbb3hYbrKoCucEuaV3J7yjQooKyWUg==" saltValue="tqMOTqkYRbdLoyTTzSQ2Aw==" spinCount="100000" sheet="1" objects="1" scenarios="1" selectLockedCells="1"/>
  <mergeCells count="13">
    <mergeCell ref="A108:E108"/>
    <mergeCell ref="B5:F5"/>
    <mergeCell ref="A7:A8"/>
    <mergeCell ref="B7:B8"/>
    <mergeCell ref="C7:C8"/>
    <mergeCell ref="D7:D8"/>
    <mergeCell ref="E7:E8"/>
    <mergeCell ref="F7:F8"/>
    <mergeCell ref="A33:E33"/>
    <mergeCell ref="A64:E64"/>
    <mergeCell ref="A102:E102"/>
    <mergeCell ref="A105:E105"/>
    <mergeCell ref="A107:F107"/>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7FC5F-4175-4C9C-A67B-EEB0B4A875FC}">
  <sheetPr codeName="List19">
    <tabColor indexed="47"/>
  </sheetPr>
  <dimension ref="A1:H155"/>
  <sheetViews>
    <sheetView workbookViewId="0">
      <selection activeCell="E16" sqref="E16"/>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18</v>
      </c>
      <c r="B6" s="321" t="s">
        <v>1128</v>
      </c>
      <c r="C6" s="444"/>
      <c r="D6" s="323"/>
      <c r="E6" s="324"/>
      <c r="F6" s="325"/>
    </row>
    <row r="7" spans="1:8" s="326" customFormat="1" ht="12.75" customHeight="1" thickBot="1">
      <c r="A7" s="835" t="s">
        <v>3</v>
      </c>
      <c r="B7" s="836" t="s">
        <v>0</v>
      </c>
      <c r="C7" s="836" t="s">
        <v>1</v>
      </c>
      <c r="D7" s="836" t="s">
        <v>2</v>
      </c>
      <c r="E7" s="837" t="s">
        <v>4</v>
      </c>
      <c r="F7" s="838" t="s">
        <v>491</v>
      </c>
      <c r="H7" s="327"/>
    </row>
    <row r="8" spans="1:8" s="328" customFormat="1" ht="12" customHeight="1" thickBot="1">
      <c r="A8" s="835"/>
      <c r="B8" s="836"/>
      <c r="C8" s="836"/>
      <c r="D8" s="836"/>
      <c r="E8" s="837"/>
      <c r="F8" s="838"/>
      <c r="H8" s="329"/>
    </row>
    <row r="9" spans="1:8">
      <c r="B9" s="405"/>
      <c r="D9" s="311"/>
      <c r="E9" s="590"/>
    </row>
    <row r="10" spans="1:8">
      <c r="A10" s="373" t="s">
        <v>731</v>
      </c>
      <c r="B10" s="405" t="s">
        <v>1129</v>
      </c>
      <c r="C10" s="376"/>
      <c r="D10" s="312"/>
      <c r="E10" s="610"/>
    </row>
    <row r="11" spans="1:8" ht="38.25">
      <c r="B11" s="405" t="s">
        <v>1130</v>
      </c>
      <c r="C11" s="376"/>
      <c r="D11" s="312"/>
      <c r="E11" s="610"/>
    </row>
    <row r="12" spans="1:8" ht="25.5">
      <c r="B12" s="405" t="s">
        <v>1131</v>
      </c>
      <c r="C12" s="376"/>
      <c r="D12" s="312"/>
      <c r="E12" s="610"/>
    </row>
    <row r="13" spans="1:8" ht="25.5">
      <c r="B13" s="405" t="s">
        <v>1132</v>
      </c>
      <c r="C13" s="376"/>
      <c r="D13" s="312"/>
      <c r="E13" s="610"/>
    </row>
    <row r="14" spans="1:8" ht="25.5">
      <c r="B14" s="405" t="s">
        <v>1133</v>
      </c>
      <c r="C14" s="376"/>
      <c r="D14" s="312"/>
      <c r="E14" s="610"/>
    </row>
    <row r="15" spans="1:8">
      <c r="B15" s="405"/>
      <c r="C15" s="376"/>
      <c r="D15" s="312"/>
      <c r="E15" s="610"/>
    </row>
    <row r="16" spans="1:8">
      <c r="A16" s="454" t="s">
        <v>733</v>
      </c>
      <c r="B16" s="455" t="s">
        <v>1134</v>
      </c>
      <c r="C16" s="376" t="s">
        <v>397</v>
      </c>
      <c r="D16" s="312">
        <f>4.69+9.94+5.9+23.37+23.37+15.13+5.04+15</f>
        <v>102.44000000000001</v>
      </c>
      <c r="E16" s="456"/>
      <c r="F16" s="335">
        <f>D16*E16</f>
        <v>0</v>
      </c>
    </row>
    <row r="17" spans="1:6" ht="25.5">
      <c r="A17" s="454"/>
      <c r="B17" s="455" t="s">
        <v>1135</v>
      </c>
      <c r="C17" s="376"/>
      <c r="D17" s="312"/>
      <c r="E17" s="610"/>
    </row>
    <row r="18" spans="1:6">
      <c r="A18" s="454"/>
      <c r="B18" s="455"/>
      <c r="C18" s="376"/>
      <c r="D18" s="312"/>
      <c r="E18" s="610"/>
    </row>
    <row r="19" spans="1:6">
      <c r="A19" s="454" t="s">
        <v>735</v>
      </c>
      <c r="B19" s="455" t="s">
        <v>1136</v>
      </c>
      <c r="C19" s="376" t="s">
        <v>397</v>
      </c>
      <c r="D19" s="312">
        <v>28</v>
      </c>
      <c r="E19" s="456"/>
      <c r="F19" s="335">
        <f>D19*E19</f>
        <v>0</v>
      </c>
    </row>
    <row r="20" spans="1:6" ht="25.5">
      <c r="B20" s="455" t="s">
        <v>1137</v>
      </c>
      <c r="D20" s="312"/>
      <c r="E20" s="590"/>
    </row>
    <row r="21" spans="1:6">
      <c r="B21" s="455"/>
      <c r="D21" s="312"/>
      <c r="E21" s="590"/>
    </row>
    <row r="22" spans="1:6">
      <c r="A22" s="373" t="s">
        <v>1138</v>
      </c>
      <c r="B22" s="455" t="s">
        <v>1139</v>
      </c>
      <c r="C22" s="375" t="s">
        <v>397</v>
      </c>
      <c r="D22" s="312">
        <v>15</v>
      </c>
      <c r="E22" s="340"/>
      <c r="F22" s="335">
        <f>D22*E22</f>
        <v>0</v>
      </c>
    </row>
    <row r="23" spans="1:6" ht="25.5">
      <c r="B23" s="455" t="s">
        <v>1137</v>
      </c>
      <c r="D23" s="312"/>
      <c r="E23" s="590"/>
    </row>
    <row r="24" spans="1:6">
      <c r="B24" s="455"/>
      <c r="D24" s="312"/>
      <c r="E24" s="590"/>
    </row>
    <row r="25" spans="1:6" ht="51">
      <c r="A25" s="373" t="s">
        <v>737</v>
      </c>
      <c r="B25" s="405" t="s">
        <v>1140</v>
      </c>
      <c r="C25" s="375" t="s">
        <v>397</v>
      </c>
      <c r="D25" s="312">
        <v>30</v>
      </c>
      <c r="E25" s="340"/>
      <c r="F25" s="335">
        <f>D25*E25</f>
        <v>0</v>
      </c>
    </row>
    <row r="26" spans="1:6">
      <c r="B26" s="405" t="s">
        <v>717</v>
      </c>
      <c r="D26" s="311"/>
      <c r="E26" s="590"/>
    </row>
    <row r="27" spans="1:6" ht="13.5" thickBot="1">
      <c r="A27" s="336"/>
      <c r="B27" s="337"/>
      <c r="C27" s="338"/>
      <c r="D27" s="339"/>
      <c r="E27" s="590"/>
    </row>
    <row r="28" spans="1:6" ht="13.5" thickBot="1">
      <c r="A28" s="346"/>
      <c r="B28" s="347" t="s">
        <v>1141</v>
      </c>
      <c r="C28" s="348"/>
      <c r="D28" s="349"/>
      <c r="E28" s="350"/>
      <c r="F28" s="351">
        <f>SUM(F15:F27)</f>
        <v>0</v>
      </c>
    </row>
    <row r="29" spans="1:6">
      <c r="A29" s="357"/>
      <c r="B29" s="365"/>
      <c r="C29" s="309"/>
      <c r="D29" s="312"/>
      <c r="E29" s="313"/>
      <c r="F29" s="312"/>
    </row>
    <row r="30" spans="1:6">
      <c r="A30" s="357"/>
      <c r="B30" s="361"/>
      <c r="C30" s="309"/>
      <c r="D30" s="312"/>
      <c r="E30" s="313"/>
      <c r="F30" s="312"/>
    </row>
    <row r="31" spans="1:6">
      <c r="A31" s="357"/>
      <c r="B31" s="361"/>
      <c r="C31" s="309"/>
      <c r="D31" s="312"/>
      <c r="E31" s="313"/>
      <c r="F31" s="312"/>
    </row>
    <row r="32" spans="1:6" ht="12.75" customHeight="1">
      <c r="A32" s="840"/>
      <c r="B32" s="840"/>
      <c r="C32" s="840"/>
      <c r="D32" s="840"/>
      <c r="E32" s="840"/>
      <c r="F32" s="312"/>
    </row>
    <row r="33" spans="1:6">
      <c r="A33" s="357"/>
      <c r="B33" s="361"/>
      <c r="C33" s="360"/>
      <c r="D33" s="312"/>
      <c r="E33" s="313"/>
      <c r="F33" s="312"/>
    </row>
    <row r="34" spans="1:6">
      <c r="A34" s="362"/>
      <c r="B34" s="363"/>
      <c r="C34" s="360"/>
      <c r="D34" s="312"/>
      <c r="E34" s="313"/>
      <c r="F34" s="312"/>
    </row>
    <row r="35" spans="1:6">
      <c r="A35" s="357"/>
      <c r="B35" s="361"/>
      <c r="C35" s="360"/>
      <c r="D35" s="312"/>
      <c r="E35" s="313"/>
      <c r="F35" s="312"/>
    </row>
    <row r="36" spans="1:6">
      <c r="A36" s="357"/>
      <c r="B36" s="357"/>
      <c r="C36" s="360"/>
      <c r="D36" s="312"/>
      <c r="E36" s="313"/>
      <c r="F36" s="312"/>
    </row>
    <row r="37" spans="1:6">
      <c r="A37" s="357"/>
      <c r="B37" s="365"/>
      <c r="C37" s="360"/>
      <c r="D37" s="312"/>
      <c r="E37" s="313"/>
      <c r="F37" s="312"/>
    </row>
    <row r="38" spans="1:6">
      <c r="A38" s="357"/>
      <c r="B38" s="365"/>
      <c r="C38" s="360"/>
      <c r="D38" s="312"/>
      <c r="E38" s="313"/>
      <c r="F38" s="312"/>
    </row>
    <row r="39" spans="1:6">
      <c r="A39" s="357"/>
      <c r="B39" s="365"/>
      <c r="C39" s="360"/>
      <c r="D39" s="312"/>
      <c r="E39" s="313"/>
      <c r="F39" s="312"/>
    </row>
    <row r="40" spans="1:6">
      <c r="A40" s="357"/>
      <c r="B40" s="364"/>
      <c r="C40" s="360"/>
      <c r="D40" s="312"/>
      <c r="E40" s="313"/>
      <c r="F40" s="312"/>
    </row>
    <row r="41" spans="1:6">
      <c r="A41" s="357"/>
      <c r="B41" s="366"/>
      <c r="C41" s="360"/>
      <c r="D41" s="312"/>
      <c r="E41" s="313"/>
      <c r="F41" s="312"/>
    </row>
    <row r="42" spans="1:6">
      <c r="A42" s="357"/>
      <c r="B42" s="366"/>
      <c r="C42" s="360"/>
      <c r="D42" s="312"/>
      <c r="E42" s="313"/>
      <c r="F42" s="312"/>
    </row>
    <row r="43" spans="1:6">
      <c r="A43" s="357"/>
      <c r="B43" s="366"/>
      <c r="C43" s="360"/>
      <c r="D43" s="312"/>
      <c r="E43" s="313"/>
      <c r="F43" s="312"/>
    </row>
    <row r="44" spans="1:6">
      <c r="A44" s="357"/>
      <c r="B44" s="366"/>
      <c r="C44" s="360"/>
      <c r="D44" s="312"/>
      <c r="E44" s="313"/>
      <c r="F44" s="312"/>
    </row>
    <row r="45" spans="1:6">
      <c r="A45" s="357"/>
      <c r="B45" s="361"/>
      <c r="C45" s="360"/>
      <c r="D45" s="312"/>
      <c r="E45" s="313"/>
      <c r="F45" s="312"/>
    </row>
    <row r="46" spans="1:6">
      <c r="A46" s="357"/>
      <c r="B46" s="361"/>
      <c r="C46" s="360"/>
      <c r="D46" s="312"/>
      <c r="E46" s="313"/>
      <c r="F46" s="312"/>
    </row>
    <row r="47" spans="1:6">
      <c r="A47" s="357"/>
      <c r="B47" s="357"/>
      <c r="C47" s="360"/>
      <c r="D47" s="312"/>
      <c r="E47" s="313"/>
      <c r="F47" s="312"/>
    </row>
    <row r="48" spans="1:6">
      <c r="A48" s="357"/>
      <c r="B48" s="366"/>
      <c r="C48" s="360"/>
      <c r="D48" s="312"/>
      <c r="E48" s="313"/>
      <c r="F48" s="312"/>
    </row>
    <row r="49" spans="1:6">
      <c r="A49" s="357"/>
      <c r="B49" s="361"/>
      <c r="C49" s="360"/>
      <c r="D49" s="312"/>
      <c r="E49" s="313"/>
      <c r="F49" s="312"/>
    </row>
    <row r="50" spans="1:6">
      <c r="A50" s="357"/>
      <c r="B50" s="365"/>
      <c r="C50" s="360"/>
      <c r="D50" s="312"/>
      <c r="E50" s="313"/>
      <c r="F50" s="312"/>
    </row>
    <row r="51" spans="1:6">
      <c r="A51" s="361"/>
      <c r="B51" s="310"/>
      <c r="C51" s="311"/>
      <c r="D51" s="312"/>
      <c r="E51" s="313"/>
      <c r="F51" s="312"/>
    </row>
    <row r="52" spans="1:6">
      <c r="A52" s="361"/>
      <c r="B52" s="310"/>
      <c r="C52" s="311"/>
      <c r="D52" s="312"/>
      <c r="E52" s="313"/>
      <c r="F52" s="312"/>
    </row>
    <row r="53" spans="1:6">
      <c r="A53" s="361"/>
      <c r="B53" s="310"/>
      <c r="C53" s="311"/>
      <c r="D53" s="312"/>
      <c r="E53" s="313"/>
      <c r="F53" s="312"/>
    </row>
    <row r="54" spans="1:6">
      <c r="A54" s="361"/>
      <c r="B54" s="310"/>
      <c r="C54" s="311"/>
      <c r="D54" s="312"/>
      <c r="E54" s="313"/>
      <c r="F54" s="312"/>
    </row>
    <row r="55" spans="1:6">
      <c r="A55" s="361"/>
      <c r="B55" s="310"/>
      <c r="C55" s="311"/>
      <c r="D55" s="312"/>
      <c r="E55" s="313"/>
      <c r="F55" s="312"/>
    </row>
    <row r="56" spans="1:6">
      <c r="A56" s="357"/>
      <c r="B56" s="361"/>
      <c r="C56" s="360"/>
      <c r="D56" s="312"/>
      <c r="E56" s="313"/>
      <c r="F56" s="312"/>
    </row>
    <row r="57" spans="1:6">
      <c r="A57" s="357"/>
      <c r="B57" s="357"/>
      <c r="C57" s="360"/>
      <c r="D57" s="312"/>
      <c r="E57" s="313"/>
      <c r="F57" s="312"/>
    </row>
    <row r="58" spans="1:6">
      <c r="A58" s="357"/>
      <c r="B58" s="365"/>
      <c r="C58" s="360"/>
      <c r="D58" s="312"/>
      <c r="E58" s="313"/>
      <c r="F58" s="312"/>
    </row>
    <row r="59" spans="1:6">
      <c r="A59" s="357"/>
      <c r="B59" s="361"/>
      <c r="C59" s="360"/>
      <c r="D59" s="312"/>
      <c r="E59" s="313"/>
      <c r="F59" s="312"/>
    </row>
    <row r="60" spans="1:6">
      <c r="A60" s="357"/>
      <c r="B60" s="361"/>
      <c r="C60" s="360"/>
      <c r="D60" s="312"/>
      <c r="E60" s="313"/>
      <c r="F60" s="312"/>
    </row>
    <row r="61" spans="1:6">
      <c r="A61" s="357"/>
      <c r="B61" s="357"/>
      <c r="C61" s="360"/>
      <c r="D61" s="312"/>
      <c r="E61" s="313"/>
      <c r="F61" s="312"/>
    </row>
    <row r="62" spans="1:6">
      <c r="A62" s="357"/>
      <c r="B62" s="361"/>
      <c r="C62" s="360"/>
      <c r="D62" s="312"/>
      <c r="E62" s="313"/>
      <c r="F62" s="312"/>
    </row>
    <row r="63" spans="1:6" ht="12.75" customHeight="1">
      <c r="A63" s="840"/>
      <c r="B63" s="840"/>
      <c r="C63" s="840"/>
      <c r="D63" s="840"/>
      <c r="E63" s="840"/>
      <c r="F63" s="312"/>
    </row>
    <row r="64" spans="1:6">
      <c r="A64" s="357"/>
      <c r="B64" s="361"/>
      <c r="C64" s="360"/>
      <c r="D64" s="312"/>
      <c r="E64" s="313"/>
      <c r="F64" s="312"/>
    </row>
    <row r="65" spans="1:6">
      <c r="A65" s="362"/>
      <c r="B65" s="363"/>
      <c r="C65" s="360"/>
      <c r="D65" s="312"/>
      <c r="E65" s="313"/>
      <c r="F65" s="312"/>
    </row>
    <row r="66" spans="1:6">
      <c r="A66" s="357"/>
      <c r="B66" s="361"/>
      <c r="C66" s="360"/>
      <c r="D66" s="312"/>
      <c r="E66" s="313"/>
      <c r="F66" s="312"/>
    </row>
    <row r="67" spans="1:6">
      <c r="A67" s="357"/>
      <c r="B67" s="364"/>
      <c r="C67" s="359"/>
      <c r="D67" s="312"/>
      <c r="E67" s="313"/>
      <c r="F67" s="312"/>
    </row>
    <row r="68" spans="1:6">
      <c r="A68" s="357"/>
      <c r="B68" s="364"/>
      <c r="C68" s="359"/>
      <c r="D68" s="312"/>
      <c r="E68" s="313"/>
      <c r="F68" s="312"/>
    </row>
    <row r="69" spans="1:6">
      <c r="A69" s="357"/>
      <c r="B69" s="364"/>
      <c r="C69" s="359"/>
      <c r="D69" s="312"/>
      <c r="E69" s="313"/>
      <c r="F69" s="312"/>
    </row>
    <row r="70" spans="1:6">
      <c r="A70" s="357"/>
      <c r="B70" s="364"/>
      <c r="C70" s="359"/>
      <c r="D70" s="312"/>
      <c r="E70" s="313"/>
      <c r="F70" s="312"/>
    </row>
    <row r="71" spans="1:6">
      <c r="A71" s="357"/>
      <c r="B71" s="361"/>
      <c r="C71" s="359"/>
      <c r="D71" s="312"/>
      <c r="E71" s="313"/>
      <c r="F71" s="312"/>
    </row>
    <row r="72" spans="1:6">
      <c r="A72" s="357"/>
      <c r="B72" s="361"/>
      <c r="C72" s="360"/>
      <c r="D72" s="312"/>
      <c r="E72" s="313"/>
      <c r="F72" s="312"/>
    </row>
    <row r="73" spans="1:6">
      <c r="A73" s="357"/>
      <c r="B73" s="368"/>
      <c r="C73" s="359"/>
      <c r="D73" s="312"/>
      <c r="E73" s="313"/>
      <c r="F73" s="312"/>
    </row>
    <row r="74" spans="1:6">
      <c r="A74" s="357"/>
      <c r="B74" s="365"/>
      <c r="C74" s="359"/>
      <c r="D74" s="312"/>
      <c r="E74" s="313"/>
      <c r="F74" s="312"/>
    </row>
    <row r="75" spans="1:6">
      <c r="A75" s="357"/>
      <c r="B75" s="369"/>
      <c r="C75" s="359"/>
      <c r="D75" s="312"/>
      <c r="E75" s="313"/>
      <c r="F75" s="312"/>
    </row>
    <row r="76" spans="1:6">
      <c r="A76" s="357"/>
      <c r="B76" s="369"/>
      <c r="C76" s="359"/>
      <c r="D76" s="312"/>
      <c r="E76" s="313"/>
      <c r="F76" s="312"/>
    </row>
    <row r="77" spans="1:6">
      <c r="A77" s="357"/>
      <c r="B77" s="369"/>
      <c r="C77" s="359"/>
      <c r="D77" s="312"/>
      <c r="E77" s="313"/>
      <c r="F77" s="312"/>
    </row>
    <row r="78" spans="1:6">
      <c r="A78" s="357"/>
      <c r="B78" s="361"/>
      <c r="C78" s="360"/>
      <c r="D78" s="312"/>
      <c r="E78" s="313"/>
      <c r="F78" s="312"/>
    </row>
    <row r="79" spans="1:6">
      <c r="A79" s="357"/>
      <c r="B79" s="368"/>
      <c r="C79" s="360"/>
      <c r="D79" s="312"/>
      <c r="E79" s="313"/>
      <c r="F79" s="312"/>
    </row>
    <row r="80" spans="1:6">
      <c r="A80" s="357"/>
      <c r="B80" s="361"/>
      <c r="C80" s="360"/>
      <c r="D80" s="312"/>
      <c r="E80" s="313"/>
      <c r="F80" s="312"/>
    </row>
    <row r="81" spans="1:6">
      <c r="A81" s="357"/>
      <c r="B81" s="369"/>
      <c r="C81" s="359"/>
      <c r="D81" s="312"/>
      <c r="E81" s="313"/>
      <c r="F81" s="312"/>
    </row>
    <row r="82" spans="1:6">
      <c r="A82" s="357"/>
      <c r="B82" s="369"/>
      <c r="C82" s="359"/>
      <c r="D82" s="312"/>
      <c r="E82" s="313"/>
      <c r="F82" s="312"/>
    </row>
    <row r="83" spans="1:6">
      <c r="A83" s="357"/>
      <c r="B83" s="369"/>
      <c r="C83" s="359"/>
      <c r="D83" s="312"/>
      <c r="E83" s="313"/>
      <c r="F83" s="312"/>
    </row>
    <row r="84" spans="1:6">
      <c r="A84" s="357"/>
      <c r="B84" s="369"/>
      <c r="C84" s="359"/>
      <c r="D84" s="312"/>
      <c r="E84" s="313"/>
      <c r="F84" s="312"/>
    </row>
    <row r="85" spans="1:6">
      <c r="A85" s="357"/>
      <c r="B85" s="369"/>
      <c r="C85" s="359"/>
      <c r="D85" s="312"/>
      <c r="E85" s="313"/>
      <c r="F85" s="312"/>
    </row>
    <row r="86" spans="1:6">
      <c r="A86" s="357"/>
      <c r="B86" s="369"/>
      <c r="C86" s="359"/>
      <c r="D86" s="312"/>
      <c r="E86" s="313"/>
      <c r="F86" s="312"/>
    </row>
    <row r="87" spans="1:6">
      <c r="A87" s="357"/>
      <c r="B87" s="369"/>
      <c r="C87" s="359"/>
      <c r="D87" s="312"/>
      <c r="E87" s="313"/>
      <c r="F87" s="312"/>
    </row>
    <row r="88" spans="1:6">
      <c r="A88" s="357"/>
      <c r="B88" s="369"/>
      <c r="C88" s="359"/>
      <c r="D88" s="312"/>
      <c r="E88" s="313"/>
      <c r="F88" s="312"/>
    </row>
    <row r="89" spans="1:6">
      <c r="A89" s="357"/>
      <c r="B89" s="369"/>
      <c r="C89" s="359"/>
      <c r="D89" s="312"/>
      <c r="E89" s="313"/>
      <c r="F89" s="312"/>
    </row>
    <row r="90" spans="1:6">
      <c r="A90" s="357"/>
      <c r="B90" s="369"/>
      <c r="C90" s="359"/>
      <c r="D90" s="312"/>
      <c r="E90" s="313"/>
      <c r="F90" s="312"/>
    </row>
    <row r="91" spans="1:6">
      <c r="A91" s="357"/>
      <c r="B91" s="369"/>
      <c r="C91" s="359"/>
      <c r="D91" s="312"/>
      <c r="E91" s="313"/>
      <c r="F91" s="312"/>
    </row>
    <row r="92" spans="1:6">
      <c r="A92" s="357"/>
      <c r="B92" s="369"/>
      <c r="C92" s="359"/>
      <c r="D92" s="312"/>
      <c r="E92" s="313"/>
      <c r="F92" s="312"/>
    </row>
    <row r="93" spans="1:6">
      <c r="A93" s="357"/>
      <c r="B93" s="361"/>
      <c r="C93" s="359"/>
      <c r="D93" s="312"/>
      <c r="E93" s="313"/>
      <c r="F93" s="312"/>
    </row>
    <row r="94" spans="1:6">
      <c r="A94" s="357"/>
      <c r="B94" s="361"/>
      <c r="C94" s="359"/>
      <c r="D94" s="312"/>
      <c r="E94" s="313"/>
      <c r="F94" s="312"/>
    </row>
    <row r="95" spans="1:6">
      <c r="A95" s="357"/>
      <c r="B95" s="361"/>
      <c r="C95" s="359"/>
      <c r="D95" s="312"/>
      <c r="E95" s="313"/>
      <c r="F95" s="312"/>
    </row>
    <row r="96" spans="1:6">
      <c r="A96" s="357"/>
      <c r="B96" s="361"/>
      <c r="C96" s="359"/>
      <c r="D96" s="312"/>
      <c r="E96" s="313"/>
      <c r="F96" s="312"/>
    </row>
    <row r="97" spans="1:6">
      <c r="A97" s="357"/>
      <c r="B97" s="361"/>
      <c r="C97" s="359"/>
      <c r="D97" s="312"/>
      <c r="E97" s="313"/>
      <c r="F97" s="312"/>
    </row>
    <row r="98" spans="1:6">
      <c r="A98" s="357"/>
      <c r="B98" s="361"/>
      <c r="C98" s="359"/>
      <c r="D98" s="312"/>
      <c r="E98" s="313"/>
      <c r="F98" s="312"/>
    </row>
    <row r="99" spans="1:6">
      <c r="A99" s="357"/>
      <c r="B99" s="361"/>
      <c r="C99" s="359"/>
      <c r="D99" s="312"/>
      <c r="E99" s="313"/>
      <c r="F99" s="312"/>
    </row>
    <row r="100" spans="1:6">
      <c r="A100" s="357"/>
      <c r="B100" s="361"/>
      <c r="C100" s="359"/>
      <c r="D100" s="312"/>
      <c r="E100" s="313"/>
      <c r="F100" s="312"/>
    </row>
    <row r="101" spans="1:6" ht="12.75" customHeight="1">
      <c r="A101" s="840"/>
      <c r="B101" s="840"/>
      <c r="C101" s="840"/>
      <c r="D101" s="840"/>
      <c r="E101" s="840"/>
      <c r="F101" s="312"/>
    </row>
    <row r="102" spans="1:6">
      <c r="A102" s="370"/>
      <c r="B102" s="371"/>
      <c r="C102" s="333"/>
      <c r="D102" s="333"/>
      <c r="E102" s="372"/>
      <c r="F102" s="312"/>
    </row>
    <row r="103" spans="1:6">
      <c r="A103" s="370"/>
      <c r="B103" s="371"/>
      <c r="C103" s="333"/>
      <c r="D103" s="333"/>
      <c r="E103" s="372"/>
      <c r="F103" s="312"/>
    </row>
    <row r="104" spans="1:6" ht="12.75" customHeight="1">
      <c r="A104" s="840"/>
      <c r="B104" s="840"/>
      <c r="C104" s="840"/>
      <c r="D104" s="840"/>
      <c r="E104" s="840"/>
      <c r="F104" s="312"/>
    </row>
    <row r="105" spans="1:6">
      <c r="A105" s="361"/>
      <c r="B105" s="310"/>
      <c r="C105" s="311"/>
      <c r="D105" s="312"/>
      <c r="E105" s="313"/>
      <c r="F105" s="312"/>
    </row>
    <row r="106" spans="1:6" ht="12.75" customHeight="1">
      <c r="A106" s="841"/>
      <c r="B106" s="841"/>
      <c r="C106" s="841"/>
      <c r="D106" s="841"/>
      <c r="E106" s="841"/>
      <c r="F106" s="841"/>
    </row>
    <row r="107" spans="1:6" ht="12.75" customHeight="1">
      <c r="A107" s="839"/>
      <c r="B107" s="839"/>
      <c r="C107" s="839"/>
      <c r="D107" s="839"/>
      <c r="E107" s="839"/>
      <c r="F107" s="312"/>
    </row>
    <row r="108" spans="1:6">
      <c r="A108" s="309"/>
      <c r="B108" s="310"/>
      <c r="C108" s="311"/>
      <c r="D108" s="312"/>
      <c r="E108" s="313"/>
      <c r="F108" s="312"/>
    </row>
    <row r="109" spans="1:6">
      <c r="A109" s="309"/>
      <c r="B109" s="310"/>
      <c r="C109" s="311"/>
      <c r="D109" s="312"/>
      <c r="E109" s="313"/>
      <c r="F109" s="312"/>
    </row>
    <row r="110" spans="1:6">
      <c r="A110" s="309"/>
      <c r="B110" s="310"/>
      <c r="C110" s="311"/>
      <c r="D110" s="312"/>
      <c r="E110" s="313"/>
      <c r="F110" s="312"/>
    </row>
    <row r="111" spans="1:6">
      <c r="A111" s="309"/>
      <c r="B111" s="310"/>
      <c r="C111" s="311"/>
      <c r="D111" s="312"/>
      <c r="E111" s="313"/>
      <c r="F111" s="312"/>
    </row>
    <row r="112" spans="1:6">
      <c r="A112" s="309"/>
      <c r="B112" s="310"/>
      <c r="C112" s="311"/>
      <c r="D112" s="312"/>
      <c r="E112" s="313"/>
      <c r="F112" s="312"/>
    </row>
    <row r="113" spans="1:6">
      <c r="A113" s="309"/>
      <c r="B113" s="310"/>
      <c r="C113" s="311"/>
      <c r="D113" s="312"/>
      <c r="E113" s="313"/>
      <c r="F113" s="312"/>
    </row>
    <row r="114" spans="1:6">
      <c r="A114" s="309"/>
      <c r="B114" s="310"/>
      <c r="C114" s="311"/>
      <c r="D114" s="312"/>
      <c r="E114" s="313"/>
      <c r="F114" s="312"/>
    </row>
    <row r="115" spans="1:6">
      <c r="A115" s="309"/>
      <c r="B115" s="310"/>
      <c r="C115" s="311"/>
      <c r="D115" s="312"/>
      <c r="E115" s="313"/>
      <c r="F115" s="312"/>
    </row>
    <row r="116" spans="1:6">
      <c r="A116" s="309"/>
      <c r="B116" s="310"/>
      <c r="C116" s="311"/>
      <c r="D116" s="312"/>
      <c r="E116" s="313"/>
      <c r="F116" s="312"/>
    </row>
    <row r="117" spans="1:6">
      <c r="A117" s="309"/>
      <c r="B117" s="310"/>
      <c r="C117" s="311"/>
      <c r="D117" s="312"/>
      <c r="E117" s="313"/>
      <c r="F117" s="312"/>
    </row>
    <row r="118" spans="1:6">
      <c r="A118" s="309"/>
      <c r="B118" s="310"/>
      <c r="C118" s="311"/>
      <c r="D118" s="312"/>
      <c r="E118" s="313"/>
      <c r="F118" s="312"/>
    </row>
    <row r="119" spans="1:6">
      <c r="A119" s="309"/>
      <c r="B119" s="310"/>
      <c r="C119" s="311"/>
      <c r="D119" s="312"/>
      <c r="E119" s="313"/>
      <c r="F119" s="312"/>
    </row>
    <row r="120" spans="1:6">
      <c r="A120" s="309"/>
      <c r="B120" s="310"/>
      <c r="C120" s="311"/>
      <c r="D120" s="312"/>
      <c r="E120" s="313"/>
      <c r="F120" s="312"/>
    </row>
    <row r="121" spans="1:6">
      <c r="A121" s="309"/>
      <c r="B121" s="310"/>
      <c r="C121" s="311"/>
      <c r="D121" s="312"/>
      <c r="E121" s="313"/>
      <c r="F121" s="312"/>
    </row>
    <row r="122" spans="1:6">
      <c r="A122" s="309"/>
      <c r="B122" s="310"/>
      <c r="C122" s="311"/>
      <c r="D122" s="312"/>
      <c r="E122" s="313"/>
      <c r="F122" s="312"/>
    </row>
    <row r="123" spans="1:6">
      <c r="A123" s="309"/>
      <c r="B123" s="310"/>
      <c r="C123" s="311"/>
      <c r="D123" s="312"/>
      <c r="E123" s="313"/>
      <c r="F123" s="312"/>
    </row>
    <row r="124" spans="1:6">
      <c r="A124" s="309"/>
      <c r="B124" s="310"/>
      <c r="C124" s="311"/>
      <c r="D124" s="312"/>
      <c r="E124" s="313"/>
      <c r="F124" s="312"/>
    </row>
    <row r="125" spans="1:6">
      <c r="A125" s="309"/>
      <c r="B125" s="310"/>
      <c r="C125" s="311"/>
      <c r="D125" s="312"/>
      <c r="E125" s="313"/>
      <c r="F125" s="312"/>
    </row>
    <row r="126" spans="1:6">
      <c r="A126" s="309"/>
      <c r="B126" s="310"/>
      <c r="C126" s="311"/>
      <c r="D126" s="312"/>
      <c r="E126" s="313"/>
      <c r="F126" s="312"/>
    </row>
    <row r="127" spans="1:6">
      <c r="A127" s="309"/>
      <c r="B127" s="310"/>
      <c r="C127" s="311"/>
      <c r="D127" s="312"/>
      <c r="E127" s="313"/>
      <c r="F127" s="312"/>
    </row>
    <row r="128" spans="1:6">
      <c r="A128" s="309"/>
      <c r="B128" s="310"/>
      <c r="C128" s="311"/>
      <c r="D128" s="312"/>
      <c r="E128" s="313"/>
      <c r="F128" s="312"/>
    </row>
    <row r="129" spans="1:6">
      <c r="A129" s="309"/>
      <c r="B129" s="310"/>
      <c r="C129" s="311"/>
      <c r="D129" s="312"/>
      <c r="E129" s="313"/>
      <c r="F129" s="312"/>
    </row>
    <row r="130" spans="1:6">
      <c r="A130" s="309"/>
      <c r="B130" s="310"/>
      <c r="C130" s="311"/>
      <c r="D130" s="312"/>
      <c r="E130" s="313"/>
      <c r="F130" s="312"/>
    </row>
    <row r="131" spans="1:6">
      <c r="A131" s="309"/>
      <c r="B131" s="310"/>
      <c r="C131" s="311"/>
      <c r="D131" s="312"/>
      <c r="E131" s="313"/>
      <c r="F131" s="312"/>
    </row>
    <row r="132" spans="1:6">
      <c r="A132" s="309"/>
      <c r="B132" s="310"/>
      <c r="C132" s="311"/>
      <c r="D132" s="312"/>
      <c r="E132" s="313"/>
      <c r="F132" s="312"/>
    </row>
    <row r="133" spans="1:6">
      <c r="A133" s="309"/>
      <c r="B133" s="310"/>
      <c r="C133" s="311"/>
      <c r="D133" s="312"/>
      <c r="E133" s="313"/>
      <c r="F133" s="312"/>
    </row>
    <row r="134" spans="1:6">
      <c r="A134" s="309"/>
      <c r="B134" s="310"/>
      <c r="C134" s="311"/>
      <c r="D134" s="312"/>
      <c r="E134" s="313"/>
      <c r="F134" s="312"/>
    </row>
    <row r="135" spans="1:6">
      <c r="A135" s="309"/>
      <c r="B135" s="310"/>
      <c r="C135" s="311"/>
      <c r="D135" s="312"/>
      <c r="E135" s="313"/>
      <c r="F135" s="312"/>
    </row>
    <row r="136" spans="1:6">
      <c r="A136" s="309"/>
      <c r="B136" s="310"/>
      <c r="C136" s="311"/>
      <c r="D136" s="312"/>
      <c r="E136" s="313"/>
      <c r="F136" s="312"/>
    </row>
    <row r="137" spans="1:6">
      <c r="A137" s="309"/>
      <c r="B137" s="310"/>
      <c r="C137" s="311"/>
      <c r="D137" s="312"/>
      <c r="E137" s="313"/>
      <c r="F137" s="312"/>
    </row>
    <row r="138" spans="1:6">
      <c r="A138" s="309"/>
      <c r="B138" s="310"/>
      <c r="C138" s="311"/>
      <c r="D138" s="312"/>
      <c r="E138" s="313"/>
      <c r="F138" s="312"/>
    </row>
    <row r="139" spans="1:6">
      <c r="A139" s="309"/>
      <c r="B139" s="310"/>
      <c r="C139" s="311"/>
      <c r="D139" s="312"/>
      <c r="E139" s="313"/>
      <c r="F139" s="312"/>
    </row>
    <row r="140" spans="1:6">
      <c r="A140" s="309"/>
      <c r="B140" s="310"/>
      <c r="C140" s="311"/>
      <c r="D140" s="312"/>
      <c r="E140" s="313"/>
      <c r="F140" s="312"/>
    </row>
    <row r="141" spans="1:6">
      <c r="A141" s="309"/>
      <c r="B141" s="310"/>
      <c r="C141" s="311"/>
      <c r="D141" s="312"/>
      <c r="E141" s="313"/>
      <c r="F141" s="312"/>
    </row>
    <row r="142" spans="1:6">
      <c r="A142" s="309"/>
      <c r="B142" s="310"/>
      <c r="C142" s="311"/>
      <c r="D142" s="312"/>
      <c r="E142" s="313"/>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row r="153" spans="1:6">
      <c r="A153" s="309"/>
      <c r="B153" s="310"/>
      <c r="C153" s="311"/>
      <c r="D153" s="312"/>
      <c r="E153" s="313"/>
      <c r="F153" s="312"/>
    </row>
    <row r="154" spans="1:6">
      <c r="A154" s="309"/>
      <c r="B154" s="310"/>
      <c r="C154" s="311"/>
      <c r="D154" s="312"/>
      <c r="E154" s="313"/>
      <c r="F154" s="312"/>
    </row>
    <row r="155" spans="1:6">
      <c r="A155" s="309"/>
      <c r="B155" s="310"/>
      <c r="C155" s="311"/>
      <c r="D155" s="312"/>
      <c r="E155" s="313"/>
      <c r="F155" s="312"/>
    </row>
  </sheetData>
  <sheetProtection algorithmName="SHA-512" hashValue="a1/kjEE3/Ss+hKH3uECL2x/6lz1IbELwzQouZLTiczW47157WsBiIvVkcdOTlXtBxuYmLkrG8RThCxn/5CtsRA==" saltValue="3xPPWizhCG+We1fBHj71sA==" spinCount="100000" sheet="1" objects="1" scenarios="1" selectLockedCells="1"/>
  <mergeCells count="13">
    <mergeCell ref="A107:E107"/>
    <mergeCell ref="B5:F5"/>
    <mergeCell ref="A7:A8"/>
    <mergeCell ref="B7:B8"/>
    <mergeCell ref="C7:C8"/>
    <mergeCell ref="D7:D8"/>
    <mergeCell ref="E7:E8"/>
    <mergeCell ref="F7:F8"/>
    <mergeCell ref="A32:E32"/>
    <mergeCell ref="A63:E63"/>
    <mergeCell ref="A101:E101"/>
    <mergeCell ref="A104:E104"/>
    <mergeCell ref="A106:F106"/>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64019-FAD2-4BAF-9910-D8B2E5B0741A}">
  <sheetPr codeName="List20">
    <tabColor indexed="47"/>
  </sheetPr>
  <dimension ref="A1:H163"/>
  <sheetViews>
    <sheetView topLeftCell="A9" workbookViewId="0">
      <selection activeCell="E32" sqref="E32"/>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486</v>
      </c>
      <c r="B6" s="321" t="s">
        <v>1142</v>
      </c>
      <c r="C6" s="444"/>
      <c r="D6" s="323"/>
      <c r="E6" s="324"/>
      <c r="F6" s="325"/>
    </row>
    <row r="7" spans="1:8" s="326" customFormat="1" ht="12.75" customHeight="1" thickBot="1">
      <c r="A7" s="835" t="s">
        <v>3</v>
      </c>
      <c r="B7" s="836" t="s">
        <v>0</v>
      </c>
      <c r="C7" s="836" t="s">
        <v>1</v>
      </c>
      <c r="D7" s="836" t="s">
        <v>2</v>
      </c>
      <c r="E7" s="837" t="s">
        <v>4</v>
      </c>
      <c r="F7" s="838" t="s">
        <v>491</v>
      </c>
      <c r="H7" s="327"/>
    </row>
    <row r="8" spans="1:8" s="328" customFormat="1" ht="13.5" thickBot="1">
      <c r="A8" s="835"/>
      <c r="B8" s="836"/>
      <c r="C8" s="836"/>
      <c r="D8" s="836"/>
      <c r="E8" s="837"/>
      <c r="F8" s="838"/>
      <c r="H8" s="329"/>
    </row>
    <row r="9" spans="1:8">
      <c r="B9" s="405"/>
      <c r="D9" s="311"/>
      <c r="E9" s="334"/>
    </row>
    <row r="10" spans="1:8" ht="25.5">
      <c r="A10" s="373" t="s">
        <v>1143</v>
      </c>
      <c r="B10" s="405" t="s">
        <v>1144</v>
      </c>
      <c r="D10" s="311"/>
      <c r="E10" s="334"/>
    </row>
    <row r="11" spans="1:8">
      <c r="B11" s="405"/>
      <c r="D11" s="311"/>
      <c r="E11" s="334"/>
    </row>
    <row r="12" spans="1:8" ht="51">
      <c r="A12" s="467" t="s">
        <v>1145</v>
      </c>
      <c r="B12" s="468" t="s">
        <v>1146</v>
      </c>
      <c r="D12" s="469"/>
      <c r="E12" s="470"/>
    </row>
    <row r="13" spans="1:8">
      <c r="A13" s="467" t="s">
        <v>1147</v>
      </c>
      <c r="B13" s="468" t="s">
        <v>1148</v>
      </c>
      <c r="D13" s="469"/>
      <c r="E13" s="470"/>
    </row>
    <row r="14" spans="1:8">
      <c r="A14" s="467" t="s">
        <v>1149</v>
      </c>
      <c r="B14" s="468" t="s">
        <v>1150</v>
      </c>
      <c r="C14" s="375" t="s">
        <v>397</v>
      </c>
      <c r="D14" s="469">
        <f>(45+27+21.2+15+11.2+12.4+10+10+13+17)*2.65+(36+35.2)*4+(19+27.5+27+10+33)*2.5-5.4*2.5</f>
        <v>1044.3200000000002</v>
      </c>
      <c r="E14" s="584"/>
      <c r="F14" s="335">
        <f>+E14*D14</f>
        <v>0</v>
      </c>
    </row>
    <row r="15" spans="1:8">
      <c r="A15" s="467" t="s">
        <v>1151</v>
      </c>
      <c r="B15" s="468" t="s">
        <v>1152</v>
      </c>
      <c r="C15" s="375" t="s">
        <v>397</v>
      </c>
      <c r="D15" s="469">
        <f>130+125+120</f>
        <v>375</v>
      </c>
      <c r="E15" s="584"/>
      <c r="F15" s="335">
        <f t="shared" ref="F15:F32" si="0">+E15*D15</f>
        <v>0</v>
      </c>
    </row>
    <row r="16" spans="1:8">
      <c r="A16" s="467" t="s">
        <v>1153</v>
      </c>
      <c r="B16" s="468" t="s">
        <v>1154</v>
      </c>
      <c r="C16" s="375" t="s">
        <v>397</v>
      </c>
      <c r="D16" s="469">
        <f>D14+D15</f>
        <v>1419.3200000000002</v>
      </c>
      <c r="E16" s="584"/>
      <c r="F16" s="335">
        <f t="shared" si="0"/>
        <v>0</v>
      </c>
    </row>
    <row r="17" spans="1:6">
      <c r="A17" s="467" t="s">
        <v>1155</v>
      </c>
      <c r="B17" s="468" t="s">
        <v>1156</v>
      </c>
      <c r="C17" s="375" t="s">
        <v>397</v>
      </c>
      <c r="D17" s="469">
        <f>D16</f>
        <v>1419.3200000000002</v>
      </c>
      <c r="E17" s="584"/>
      <c r="F17" s="335">
        <f t="shared" si="0"/>
        <v>0</v>
      </c>
    </row>
    <row r="18" spans="1:6">
      <c r="B18" s="405"/>
      <c r="D18" s="311"/>
      <c r="E18" s="607"/>
    </row>
    <row r="19" spans="1:6" ht="25.5">
      <c r="A19" s="373" t="s">
        <v>790</v>
      </c>
      <c r="B19" s="405" t="s">
        <v>1157</v>
      </c>
      <c r="C19" s="375" t="s">
        <v>397</v>
      </c>
      <c r="D19" s="312">
        <v>30</v>
      </c>
      <c r="E19" s="584"/>
      <c r="F19" s="335">
        <f t="shared" si="0"/>
        <v>0</v>
      </c>
    </row>
    <row r="20" spans="1:6">
      <c r="A20" s="373" t="s">
        <v>520</v>
      </c>
      <c r="B20" s="405" t="s">
        <v>1158</v>
      </c>
      <c r="D20" s="312"/>
      <c r="E20" s="607"/>
    </row>
    <row r="21" spans="1:6" ht="25.5">
      <c r="A21" s="373" t="s">
        <v>523</v>
      </c>
      <c r="B21" s="405" t="s">
        <v>1159</v>
      </c>
      <c r="D21" s="311"/>
      <c r="E21" s="607"/>
    </row>
    <row r="22" spans="1:6">
      <c r="A22" s="373" t="s">
        <v>525</v>
      </c>
      <c r="B22" s="468" t="s">
        <v>1156</v>
      </c>
      <c r="D22" s="311"/>
      <c r="E22" s="607"/>
    </row>
    <row r="23" spans="1:6">
      <c r="B23" s="405"/>
      <c r="D23" s="311"/>
      <c r="E23" s="607"/>
    </row>
    <row r="24" spans="1:6">
      <c r="A24" s="373" t="s">
        <v>794</v>
      </c>
      <c r="B24" s="405" t="s">
        <v>1160</v>
      </c>
      <c r="C24" s="375" t="s">
        <v>397</v>
      </c>
      <c r="D24" s="312">
        <f>'3 suhomontažne stene in stropov'!D28</f>
        <v>125</v>
      </c>
      <c r="E24" s="584"/>
      <c r="F24" s="335">
        <f t="shared" si="0"/>
        <v>0</v>
      </c>
    </row>
    <row r="25" spans="1:6" ht="25.5">
      <c r="A25" s="373" t="s">
        <v>520</v>
      </c>
      <c r="B25" s="405" t="s">
        <v>1159</v>
      </c>
      <c r="E25" s="607"/>
    </row>
    <row r="26" spans="1:6">
      <c r="A26" s="373" t="s">
        <v>523</v>
      </c>
      <c r="B26" s="468" t="s">
        <v>1156</v>
      </c>
      <c r="D26" s="312"/>
      <c r="E26" s="607"/>
    </row>
    <row r="27" spans="1:6">
      <c r="B27" s="405"/>
      <c r="D27" s="312"/>
      <c r="E27" s="607"/>
    </row>
    <row r="28" spans="1:6" ht="25.5">
      <c r="A28" s="373" t="s">
        <v>796</v>
      </c>
      <c r="B28" s="405" t="s">
        <v>1161</v>
      </c>
      <c r="C28" s="375" t="s">
        <v>397</v>
      </c>
      <c r="D28" s="312">
        <f>2.06*2.5+8+25+4.65*2.7*2</f>
        <v>63.260000000000005</v>
      </c>
      <c r="E28" s="584"/>
      <c r="F28" s="335">
        <f t="shared" si="0"/>
        <v>0</v>
      </c>
    </row>
    <row r="29" spans="1:6" ht="25.5">
      <c r="A29" s="373" t="s">
        <v>520</v>
      </c>
      <c r="B29" s="405" t="s">
        <v>1162</v>
      </c>
      <c r="D29" s="312"/>
      <c r="E29" s="607"/>
    </row>
    <row r="30" spans="1:6">
      <c r="A30" s="373" t="s">
        <v>523</v>
      </c>
      <c r="B30" s="468" t="s">
        <v>1156</v>
      </c>
      <c r="D30" s="312"/>
      <c r="E30" s="607"/>
    </row>
    <row r="31" spans="1:6">
      <c r="A31" s="336"/>
      <c r="B31" s="337"/>
      <c r="C31" s="338"/>
      <c r="D31" s="339"/>
      <c r="E31" s="607"/>
    </row>
    <row r="32" spans="1:6" ht="25.5">
      <c r="A32" s="336" t="s">
        <v>1163</v>
      </c>
      <c r="B32" s="337" t="s">
        <v>1164</v>
      </c>
      <c r="C32" s="338" t="s">
        <v>397</v>
      </c>
      <c r="D32" s="339">
        <v>285</v>
      </c>
      <c r="E32" s="584"/>
      <c r="F32" s="335">
        <f t="shared" si="0"/>
        <v>0</v>
      </c>
    </row>
    <row r="33" spans="1:6" ht="25.5">
      <c r="A33" s="336"/>
      <c r="B33" s="337" t="s">
        <v>1165</v>
      </c>
      <c r="C33" s="338"/>
      <c r="D33" s="339"/>
      <c r="E33" s="590"/>
    </row>
    <row r="34" spans="1:6">
      <c r="A34" s="336"/>
      <c r="B34" s="337"/>
      <c r="E34" s="591"/>
    </row>
    <row r="35" spans="1:6" ht="13.5" thickBot="1">
      <c r="A35" s="336"/>
      <c r="B35" s="337"/>
      <c r="C35" s="338"/>
      <c r="D35" s="339"/>
      <c r="E35" s="590"/>
    </row>
    <row r="36" spans="1:6" ht="13.5" thickBot="1">
      <c r="A36" s="471"/>
      <c r="B36" s="347" t="s">
        <v>1166</v>
      </c>
      <c r="C36" s="348"/>
      <c r="D36" s="349"/>
      <c r="E36" s="350"/>
      <c r="F36" s="351">
        <f>SUM(F9:F35)</f>
        <v>0</v>
      </c>
    </row>
    <row r="37" spans="1:6">
      <c r="A37" s="360"/>
      <c r="B37" s="365"/>
      <c r="C37" s="309"/>
      <c r="D37" s="312"/>
      <c r="E37" s="313"/>
      <c r="F37" s="312"/>
    </row>
    <row r="38" spans="1:6">
      <c r="A38" s="360"/>
      <c r="B38" s="361"/>
      <c r="C38" s="309"/>
      <c r="D38" s="312"/>
      <c r="E38" s="313"/>
      <c r="F38" s="312"/>
    </row>
    <row r="39" spans="1:6">
      <c r="A39" s="360"/>
      <c r="B39" s="361"/>
      <c r="C39" s="309"/>
      <c r="D39" s="312"/>
      <c r="E39" s="313"/>
      <c r="F39" s="312"/>
    </row>
    <row r="40" spans="1:6" ht="12.75" customHeight="1">
      <c r="A40" s="840"/>
      <c r="B40" s="840"/>
      <c r="C40" s="840"/>
      <c r="D40" s="840"/>
      <c r="E40" s="840"/>
      <c r="F40" s="312"/>
    </row>
    <row r="41" spans="1:6">
      <c r="A41" s="360"/>
      <c r="B41" s="361"/>
      <c r="C41" s="360"/>
      <c r="D41" s="312"/>
      <c r="E41" s="313"/>
      <c r="F41" s="312"/>
    </row>
    <row r="42" spans="1:6">
      <c r="A42" s="320"/>
      <c r="B42" s="363"/>
      <c r="C42" s="360"/>
      <c r="D42" s="312"/>
      <c r="E42" s="313"/>
      <c r="F42" s="312"/>
    </row>
    <row r="43" spans="1:6">
      <c r="A43" s="360"/>
      <c r="B43" s="361"/>
      <c r="C43" s="360"/>
      <c r="D43" s="312"/>
      <c r="E43" s="313"/>
      <c r="F43" s="312"/>
    </row>
    <row r="44" spans="1:6">
      <c r="A44" s="360"/>
      <c r="B44" s="357"/>
      <c r="C44" s="360"/>
      <c r="D44" s="312"/>
      <c r="E44" s="313"/>
      <c r="F44" s="312"/>
    </row>
    <row r="45" spans="1:6">
      <c r="A45" s="360"/>
      <c r="B45" s="365"/>
      <c r="C45" s="360"/>
      <c r="D45" s="312"/>
      <c r="E45" s="313"/>
      <c r="F45" s="312"/>
    </row>
    <row r="46" spans="1:6">
      <c r="A46" s="360"/>
      <c r="B46" s="365"/>
      <c r="C46" s="360"/>
      <c r="D46" s="312"/>
      <c r="E46" s="313"/>
      <c r="F46" s="312"/>
    </row>
    <row r="47" spans="1:6">
      <c r="A47" s="360"/>
      <c r="B47" s="365"/>
      <c r="C47" s="360"/>
      <c r="D47" s="312"/>
      <c r="E47" s="313"/>
      <c r="F47" s="312"/>
    </row>
    <row r="48" spans="1:6">
      <c r="A48" s="360"/>
      <c r="B48" s="364"/>
      <c r="C48" s="360"/>
      <c r="D48" s="312"/>
      <c r="E48" s="313"/>
      <c r="F48" s="312"/>
    </row>
    <row r="49" spans="1:6">
      <c r="A49" s="360"/>
      <c r="B49" s="366"/>
      <c r="C49" s="360"/>
      <c r="D49" s="312"/>
      <c r="E49" s="313"/>
      <c r="F49" s="312"/>
    </row>
    <row r="50" spans="1:6">
      <c r="A50" s="360"/>
      <c r="B50" s="366"/>
      <c r="C50" s="360"/>
      <c r="D50" s="312"/>
      <c r="E50" s="313"/>
      <c r="F50" s="312"/>
    </row>
    <row r="51" spans="1:6">
      <c r="A51" s="360"/>
      <c r="B51" s="366"/>
      <c r="C51" s="360"/>
      <c r="D51" s="312"/>
      <c r="E51" s="313"/>
      <c r="F51" s="312"/>
    </row>
    <row r="52" spans="1:6">
      <c r="A52" s="360"/>
      <c r="B52" s="366"/>
      <c r="C52" s="360"/>
      <c r="D52" s="312"/>
      <c r="E52" s="313"/>
      <c r="F52" s="312"/>
    </row>
    <row r="53" spans="1:6">
      <c r="A53" s="360"/>
      <c r="B53" s="361"/>
      <c r="C53" s="360"/>
      <c r="D53" s="312"/>
      <c r="E53" s="313"/>
      <c r="F53" s="312"/>
    </row>
    <row r="54" spans="1:6">
      <c r="A54" s="360"/>
      <c r="B54" s="361"/>
      <c r="C54" s="360"/>
      <c r="D54" s="312"/>
      <c r="E54" s="313"/>
      <c r="F54" s="312"/>
    </row>
    <row r="55" spans="1:6">
      <c r="A55" s="360"/>
      <c r="B55" s="357"/>
      <c r="C55" s="360"/>
      <c r="D55" s="312"/>
      <c r="E55" s="313"/>
      <c r="F55" s="312"/>
    </row>
    <row r="56" spans="1:6">
      <c r="A56" s="360"/>
      <c r="B56" s="366"/>
      <c r="C56" s="360"/>
      <c r="D56" s="312"/>
      <c r="E56" s="313"/>
      <c r="F56" s="312"/>
    </row>
    <row r="57" spans="1:6">
      <c r="A57" s="360"/>
      <c r="B57" s="361"/>
      <c r="C57" s="360"/>
      <c r="D57" s="312"/>
      <c r="E57" s="313"/>
      <c r="F57" s="312"/>
    </row>
    <row r="58" spans="1:6">
      <c r="A58" s="360"/>
      <c r="B58" s="365"/>
      <c r="C58" s="360"/>
      <c r="D58" s="312"/>
      <c r="E58" s="313"/>
      <c r="F58" s="312"/>
    </row>
    <row r="59" spans="1:6">
      <c r="A59" s="309"/>
      <c r="B59" s="310"/>
      <c r="C59" s="311"/>
      <c r="D59" s="312"/>
      <c r="E59" s="313"/>
      <c r="F59" s="312"/>
    </row>
    <row r="60" spans="1:6">
      <c r="A60" s="309"/>
      <c r="B60" s="310"/>
      <c r="C60" s="311"/>
      <c r="D60" s="312"/>
      <c r="E60" s="313"/>
      <c r="F60" s="312"/>
    </row>
    <row r="61" spans="1:6">
      <c r="A61" s="309"/>
      <c r="B61" s="310"/>
      <c r="C61" s="311"/>
      <c r="D61" s="312"/>
      <c r="E61" s="313"/>
      <c r="F61" s="312"/>
    </row>
    <row r="62" spans="1:6">
      <c r="A62" s="309"/>
      <c r="B62" s="310"/>
      <c r="C62" s="311"/>
      <c r="D62" s="312"/>
      <c r="E62" s="313"/>
      <c r="F62" s="312"/>
    </row>
    <row r="63" spans="1:6">
      <c r="A63" s="309"/>
      <c r="B63" s="310"/>
      <c r="C63" s="311"/>
      <c r="D63" s="312"/>
      <c r="E63" s="313"/>
      <c r="F63" s="312"/>
    </row>
    <row r="64" spans="1:6">
      <c r="A64" s="360"/>
      <c r="B64" s="361"/>
      <c r="C64" s="360"/>
      <c r="D64" s="312"/>
      <c r="E64" s="313"/>
      <c r="F64" s="312"/>
    </row>
    <row r="65" spans="1:6">
      <c r="A65" s="360"/>
      <c r="B65" s="357"/>
      <c r="C65" s="360"/>
      <c r="D65" s="312"/>
      <c r="E65" s="313"/>
      <c r="F65" s="312"/>
    </row>
    <row r="66" spans="1:6">
      <c r="A66" s="360"/>
      <c r="B66" s="365"/>
      <c r="C66" s="360"/>
      <c r="D66" s="312"/>
      <c r="E66" s="313"/>
      <c r="F66" s="312"/>
    </row>
    <row r="67" spans="1:6">
      <c r="A67" s="360"/>
      <c r="B67" s="361"/>
      <c r="C67" s="360"/>
      <c r="D67" s="312"/>
      <c r="E67" s="313"/>
      <c r="F67" s="312"/>
    </row>
    <row r="68" spans="1:6">
      <c r="A68" s="360"/>
      <c r="B68" s="361"/>
      <c r="C68" s="360"/>
      <c r="D68" s="312"/>
      <c r="E68" s="313"/>
      <c r="F68" s="312"/>
    </row>
    <row r="69" spans="1:6">
      <c r="A69" s="360"/>
      <c r="B69" s="357"/>
      <c r="C69" s="360"/>
      <c r="D69" s="312"/>
      <c r="E69" s="313"/>
      <c r="F69" s="312"/>
    </row>
    <row r="70" spans="1:6">
      <c r="A70" s="360"/>
      <c r="B70" s="361"/>
      <c r="C70" s="360"/>
      <c r="D70" s="312"/>
      <c r="E70" s="313"/>
      <c r="F70" s="312"/>
    </row>
    <row r="71" spans="1:6" ht="12.75" customHeight="1">
      <c r="A71" s="840"/>
      <c r="B71" s="840"/>
      <c r="C71" s="840"/>
      <c r="D71" s="840"/>
      <c r="E71" s="840"/>
      <c r="F71" s="312"/>
    </row>
    <row r="72" spans="1:6">
      <c r="A72" s="360"/>
      <c r="B72" s="361"/>
      <c r="C72" s="360"/>
      <c r="D72" s="312"/>
      <c r="E72" s="313"/>
      <c r="F72" s="312"/>
    </row>
    <row r="73" spans="1:6">
      <c r="A73" s="320"/>
      <c r="B73" s="363"/>
      <c r="C73" s="360"/>
      <c r="D73" s="312"/>
      <c r="E73" s="313"/>
      <c r="F73" s="312"/>
    </row>
    <row r="74" spans="1:6">
      <c r="A74" s="360"/>
      <c r="B74" s="361"/>
      <c r="C74" s="360"/>
      <c r="D74" s="312"/>
      <c r="E74" s="313"/>
      <c r="F74" s="312"/>
    </row>
    <row r="75" spans="1:6">
      <c r="A75" s="360"/>
      <c r="B75" s="364"/>
      <c r="C75" s="359"/>
      <c r="D75" s="312"/>
      <c r="E75" s="313"/>
      <c r="F75" s="312"/>
    </row>
    <row r="76" spans="1:6">
      <c r="A76" s="360"/>
      <c r="B76" s="364"/>
      <c r="C76" s="359"/>
      <c r="D76" s="312"/>
      <c r="E76" s="313"/>
      <c r="F76" s="312"/>
    </row>
    <row r="77" spans="1:6">
      <c r="A77" s="360"/>
      <c r="B77" s="364"/>
      <c r="C77" s="359"/>
      <c r="D77" s="312"/>
      <c r="E77" s="313"/>
      <c r="F77" s="312"/>
    </row>
    <row r="78" spans="1:6">
      <c r="A78" s="360"/>
      <c r="B78" s="364"/>
      <c r="C78" s="359"/>
      <c r="D78" s="312"/>
      <c r="E78" s="313"/>
      <c r="F78" s="312"/>
    </row>
    <row r="79" spans="1:6">
      <c r="A79" s="360"/>
      <c r="B79" s="361"/>
      <c r="C79" s="359"/>
      <c r="D79" s="312"/>
      <c r="E79" s="313"/>
      <c r="F79" s="312"/>
    </row>
    <row r="80" spans="1:6">
      <c r="A80" s="360"/>
      <c r="B80" s="361"/>
      <c r="C80" s="360"/>
      <c r="D80" s="312"/>
      <c r="E80" s="313"/>
      <c r="F80" s="312"/>
    </row>
    <row r="81" spans="1:6">
      <c r="A81" s="360"/>
      <c r="B81" s="368"/>
      <c r="C81" s="359"/>
      <c r="D81" s="312"/>
      <c r="E81" s="313"/>
      <c r="F81" s="312"/>
    </row>
    <row r="82" spans="1:6">
      <c r="A82" s="360"/>
      <c r="B82" s="365"/>
      <c r="C82" s="359"/>
      <c r="D82" s="312"/>
      <c r="E82" s="313"/>
      <c r="F82" s="312"/>
    </row>
    <row r="83" spans="1:6">
      <c r="A83" s="360"/>
      <c r="B83" s="369"/>
      <c r="C83" s="359"/>
      <c r="D83" s="312"/>
      <c r="E83" s="313"/>
      <c r="F83" s="312"/>
    </row>
    <row r="84" spans="1:6">
      <c r="A84" s="360"/>
      <c r="B84" s="369"/>
      <c r="C84" s="359"/>
      <c r="D84" s="312"/>
      <c r="E84" s="313"/>
      <c r="F84" s="312"/>
    </row>
    <row r="85" spans="1:6">
      <c r="A85" s="360"/>
      <c r="B85" s="369"/>
      <c r="C85" s="359"/>
      <c r="D85" s="312"/>
      <c r="E85" s="313"/>
      <c r="F85" s="312"/>
    </row>
    <row r="86" spans="1:6">
      <c r="A86" s="360"/>
      <c r="B86" s="361"/>
      <c r="C86" s="360"/>
      <c r="D86" s="312"/>
      <c r="E86" s="313"/>
      <c r="F86" s="312"/>
    </row>
    <row r="87" spans="1:6">
      <c r="A87" s="360"/>
      <c r="B87" s="368"/>
      <c r="C87" s="360"/>
      <c r="D87" s="312"/>
      <c r="E87" s="313"/>
      <c r="F87" s="312"/>
    </row>
    <row r="88" spans="1:6">
      <c r="A88" s="360"/>
      <c r="B88" s="361"/>
      <c r="C88" s="360"/>
      <c r="D88" s="312"/>
      <c r="E88" s="313"/>
      <c r="F88" s="312"/>
    </row>
    <row r="89" spans="1:6">
      <c r="A89" s="360"/>
      <c r="B89" s="369"/>
      <c r="C89" s="359"/>
      <c r="D89" s="312"/>
      <c r="E89" s="313"/>
      <c r="F89" s="312"/>
    </row>
    <row r="90" spans="1:6">
      <c r="A90" s="360"/>
      <c r="B90" s="369"/>
      <c r="C90" s="359"/>
      <c r="D90" s="312"/>
      <c r="E90" s="313"/>
      <c r="F90" s="312"/>
    </row>
    <row r="91" spans="1:6">
      <c r="A91" s="360"/>
      <c r="B91" s="369"/>
      <c r="C91" s="359"/>
      <c r="D91" s="312"/>
      <c r="E91" s="313"/>
      <c r="F91" s="312"/>
    </row>
    <row r="92" spans="1:6">
      <c r="A92" s="360"/>
      <c r="B92" s="369"/>
      <c r="C92" s="359"/>
      <c r="D92" s="312"/>
      <c r="E92" s="313"/>
      <c r="F92" s="312"/>
    </row>
    <row r="93" spans="1:6">
      <c r="A93" s="360"/>
      <c r="B93" s="369"/>
      <c r="C93" s="359"/>
      <c r="D93" s="312"/>
      <c r="E93" s="313"/>
      <c r="F93" s="312"/>
    </row>
    <row r="94" spans="1:6">
      <c r="A94" s="360"/>
      <c r="B94" s="369"/>
      <c r="C94" s="359"/>
      <c r="D94" s="312"/>
      <c r="E94" s="313"/>
      <c r="F94" s="312"/>
    </row>
    <row r="95" spans="1:6">
      <c r="A95" s="360"/>
      <c r="B95" s="369"/>
      <c r="C95" s="359"/>
      <c r="D95" s="312"/>
      <c r="E95" s="313"/>
      <c r="F95" s="312"/>
    </row>
    <row r="96" spans="1:6">
      <c r="A96" s="360"/>
      <c r="B96" s="369"/>
      <c r="C96" s="359"/>
      <c r="D96" s="312"/>
      <c r="E96" s="313"/>
      <c r="F96" s="312"/>
    </row>
    <row r="97" spans="1:6">
      <c r="A97" s="360"/>
      <c r="B97" s="369"/>
      <c r="C97" s="359"/>
      <c r="D97" s="312"/>
      <c r="E97" s="313"/>
      <c r="F97" s="312"/>
    </row>
    <row r="98" spans="1:6">
      <c r="A98" s="360"/>
      <c r="B98" s="369"/>
      <c r="C98" s="359"/>
      <c r="D98" s="312"/>
      <c r="E98" s="313"/>
      <c r="F98" s="312"/>
    </row>
    <row r="99" spans="1:6">
      <c r="A99" s="360"/>
      <c r="B99" s="369"/>
      <c r="C99" s="359"/>
      <c r="D99" s="312"/>
      <c r="E99" s="313"/>
      <c r="F99" s="312"/>
    </row>
    <row r="100" spans="1:6">
      <c r="A100" s="360"/>
      <c r="B100" s="369"/>
      <c r="C100" s="359"/>
      <c r="D100" s="312"/>
      <c r="E100" s="313"/>
      <c r="F100" s="312"/>
    </row>
    <row r="101" spans="1:6">
      <c r="A101" s="360"/>
      <c r="B101" s="361"/>
      <c r="C101" s="359"/>
      <c r="D101" s="312"/>
      <c r="E101" s="313"/>
      <c r="F101" s="312"/>
    </row>
    <row r="102" spans="1:6">
      <c r="A102" s="360"/>
      <c r="B102" s="361"/>
      <c r="C102" s="359"/>
      <c r="D102" s="312"/>
      <c r="E102" s="313"/>
      <c r="F102" s="312"/>
    </row>
    <row r="103" spans="1:6">
      <c r="A103" s="360"/>
      <c r="B103" s="361"/>
      <c r="C103" s="359"/>
      <c r="D103" s="312"/>
      <c r="E103" s="313"/>
      <c r="F103" s="312"/>
    </row>
    <row r="104" spans="1:6">
      <c r="A104" s="360"/>
      <c r="B104" s="361"/>
      <c r="C104" s="359"/>
      <c r="D104" s="312"/>
      <c r="E104" s="313"/>
      <c r="F104" s="312"/>
    </row>
    <row r="105" spans="1:6">
      <c r="A105" s="360"/>
      <c r="B105" s="361"/>
      <c r="C105" s="359"/>
      <c r="D105" s="312"/>
      <c r="E105" s="313"/>
      <c r="F105" s="312"/>
    </row>
    <row r="106" spans="1:6">
      <c r="A106" s="360"/>
      <c r="B106" s="361"/>
      <c r="C106" s="359"/>
      <c r="D106" s="312"/>
      <c r="E106" s="313"/>
      <c r="F106" s="312"/>
    </row>
    <row r="107" spans="1:6">
      <c r="A107" s="360"/>
      <c r="B107" s="361"/>
      <c r="C107" s="359"/>
      <c r="D107" s="312"/>
      <c r="E107" s="313"/>
      <c r="F107" s="312"/>
    </row>
    <row r="108" spans="1:6">
      <c r="A108" s="360"/>
      <c r="B108" s="361"/>
      <c r="C108" s="359"/>
      <c r="D108" s="312"/>
      <c r="E108" s="313"/>
      <c r="F108" s="312"/>
    </row>
    <row r="109" spans="1:6" ht="12.75" customHeight="1">
      <c r="A109" s="840"/>
      <c r="B109" s="840"/>
      <c r="C109" s="840"/>
      <c r="D109" s="840"/>
      <c r="E109" s="840"/>
      <c r="F109" s="312"/>
    </row>
    <row r="110" spans="1:6">
      <c r="A110" s="320"/>
      <c r="B110" s="371"/>
      <c r="C110" s="333"/>
      <c r="D110" s="333"/>
      <c r="E110" s="372"/>
      <c r="F110" s="312"/>
    </row>
    <row r="111" spans="1:6">
      <c r="A111" s="320"/>
      <c r="B111" s="371"/>
      <c r="C111" s="333"/>
      <c r="D111" s="333"/>
      <c r="E111" s="372"/>
      <c r="F111" s="312"/>
    </row>
    <row r="112" spans="1:6" ht="12.75" customHeight="1">
      <c r="A112" s="840"/>
      <c r="B112" s="840"/>
      <c r="C112" s="840"/>
      <c r="D112" s="840"/>
      <c r="E112" s="840"/>
      <c r="F112" s="312"/>
    </row>
    <row r="113" spans="1:6">
      <c r="A113" s="309"/>
      <c r="B113" s="310"/>
      <c r="C113" s="311"/>
      <c r="D113" s="312"/>
      <c r="E113" s="313"/>
      <c r="F113" s="312"/>
    </row>
    <row r="114" spans="1:6" ht="12.75" customHeight="1">
      <c r="A114" s="841"/>
      <c r="B114" s="841"/>
      <c r="C114" s="841"/>
      <c r="D114" s="841"/>
      <c r="E114" s="841"/>
      <c r="F114" s="841"/>
    </row>
    <row r="115" spans="1:6" ht="12.75" customHeight="1">
      <c r="A115" s="839"/>
      <c r="B115" s="839"/>
      <c r="C115" s="839"/>
      <c r="D115" s="839"/>
      <c r="E115" s="839"/>
      <c r="F115" s="312"/>
    </row>
    <row r="116" spans="1:6">
      <c r="A116" s="309"/>
      <c r="B116" s="310"/>
      <c r="C116" s="311"/>
      <c r="D116" s="312"/>
      <c r="E116" s="313"/>
      <c r="F116" s="312"/>
    </row>
    <row r="117" spans="1:6">
      <c r="A117" s="309"/>
      <c r="B117" s="310"/>
      <c r="C117" s="311"/>
      <c r="D117" s="312"/>
      <c r="E117" s="313"/>
      <c r="F117" s="312"/>
    </row>
    <row r="118" spans="1:6">
      <c r="A118" s="309"/>
      <c r="B118" s="310"/>
      <c r="C118" s="311"/>
      <c r="D118" s="312"/>
      <c r="E118" s="313"/>
      <c r="F118" s="312"/>
    </row>
    <row r="119" spans="1:6">
      <c r="A119" s="309"/>
      <c r="B119" s="310"/>
      <c r="C119" s="311"/>
      <c r="D119" s="312"/>
      <c r="E119" s="313"/>
      <c r="F119" s="312"/>
    </row>
    <row r="120" spans="1:6">
      <c r="A120" s="309"/>
      <c r="B120" s="310"/>
      <c r="C120" s="311"/>
      <c r="D120" s="312"/>
      <c r="E120" s="313"/>
      <c r="F120" s="312"/>
    </row>
    <row r="121" spans="1:6">
      <c r="A121" s="309"/>
      <c r="B121" s="310"/>
      <c r="C121" s="311"/>
      <c r="D121" s="312"/>
      <c r="E121" s="313"/>
      <c r="F121" s="312"/>
    </row>
    <row r="122" spans="1:6">
      <c r="A122" s="309"/>
      <c r="B122" s="310"/>
      <c r="C122" s="311"/>
      <c r="D122" s="312"/>
      <c r="E122" s="313"/>
      <c r="F122" s="312"/>
    </row>
    <row r="123" spans="1:6">
      <c r="A123" s="309"/>
      <c r="B123" s="310"/>
      <c r="C123" s="311"/>
      <c r="D123" s="312"/>
      <c r="E123" s="313"/>
      <c r="F123" s="312"/>
    </row>
    <row r="124" spans="1:6">
      <c r="A124" s="309"/>
      <c r="B124" s="310"/>
      <c r="C124" s="311"/>
      <c r="D124" s="312"/>
      <c r="E124" s="313"/>
      <c r="F124" s="312"/>
    </row>
    <row r="125" spans="1:6">
      <c r="A125" s="309"/>
      <c r="B125" s="310"/>
      <c r="C125" s="311"/>
      <c r="D125" s="312"/>
      <c r="E125" s="313"/>
      <c r="F125" s="312"/>
    </row>
    <row r="126" spans="1:6">
      <c r="A126" s="309"/>
      <c r="B126" s="310"/>
      <c r="C126" s="311"/>
      <c r="D126" s="312"/>
      <c r="E126" s="313"/>
      <c r="F126" s="312"/>
    </row>
    <row r="127" spans="1:6">
      <c r="A127" s="309"/>
      <c r="B127" s="310"/>
      <c r="C127" s="311"/>
      <c r="D127" s="312"/>
      <c r="E127" s="313"/>
      <c r="F127" s="312"/>
    </row>
    <row r="128" spans="1:6">
      <c r="A128" s="309"/>
      <c r="B128" s="310"/>
      <c r="C128" s="311"/>
      <c r="D128" s="312"/>
      <c r="E128" s="313"/>
      <c r="F128" s="312"/>
    </row>
    <row r="129" spans="1:6">
      <c r="A129" s="309"/>
      <c r="B129" s="310"/>
      <c r="C129" s="311"/>
      <c r="D129" s="312"/>
      <c r="E129" s="313"/>
      <c r="F129" s="312"/>
    </row>
    <row r="130" spans="1:6">
      <c r="A130" s="309"/>
      <c r="B130" s="310"/>
      <c r="C130" s="311"/>
      <c r="D130" s="312"/>
      <c r="E130" s="313"/>
      <c r="F130" s="312"/>
    </row>
    <row r="131" spans="1:6">
      <c r="A131" s="309"/>
      <c r="B131" s="310"/>
      <c r="C131" s="311"/>
      <c r="D131" s="312"/>
      <c r="E131" s="313"/>
      <c r="F131" s="312"/>
    </row>
    <row r="132" spans="1:6">
      <c r="A132" s="309"/>
      <c r="B132" s="310"/>
      <c r="C132" s="311"/>
      <c r="D132" s="312"/>
      <c r="E132" s="313"/>
      <c r="F132" s="312"/>
    </row>
    <row r="133" spans="1:6">
      <c r="A133" s="309"/>
      <c r="B133" s="310"/>
      <c r="C133" s="311"/>
      <c r="D133" s="312"/>
      <c r="E133" s="313"/>
      <c r="F133" s="312"/>
    </row>
    <row r="134" spans="1:6">
      <c r="A134" s="309"/>
      <c r="B134" s="310"/>
      <c r="C134" s="311"/>
      <c r="D134" s="312"/>
      <c r="E134" s="313"/>
      <c r="F134" s="312"/>
    </row>
    <row r="135" spans="1:6">
      <c r="A135" s="309"/>
      <c r="B135" s="310"/>
      <c r="C135" s="311"/>
      <c r="D135" s="312"/>
      <c r="E135" s="313"/>
      <c r="F135" s="312"/>
    </row>
    <row r="136" spans="1:6">
      <c r="A136" s="309"/>
      <c r="B136" s="310"/>
      <c r="C136" s="311"/>
      <c r="D136" s="312"/>
      <c r="E136" s="313"/>
      <c r="F136" s="312"/>
    </row>
    <row r="137" spans="1:6">
      <c r="A137" s="309"/>
      <c r="B137" s="310"/>
      <c r="C137" s="311"/>
      <c r="D137" s="312"/>
      <c r="E137" s="313"/>
      <c r="F137" s="312"/>
    </row>
    <row r="138" spans="1:6">
      <c r="A138" s="309"/>
      <c r="B138" s="310"/>
      <c r="C138" s="311"/>
      <c r="D138" s="312"/>
      <c r="E138" s="313"/>
      <c r="F138" s="312"/>
    </row>
    <row r="139" spans="1:6">
      <c r="A139" s="309"/>
      <c r="B139" s="310"/>
      <c r="C139" s="311"/>
      <c r="D139" s="312"/>
      <c r="E139" s="313"/>
      <c r="F139" s="312"/>
    </row>
    <row r="140" spans="1:6">
      <c r="A140" s="309"/>
      <c r="B140" s="310"/>
      <c r="C140" s="311"/>
      <c r="D140" s="312"/>
      <c r="E140" s="313"/>
      <c r="F140" s="312"/>
    </row>
    <row r="141" spans="1:6">
      <c r="A141" s="309"/>
      <c r="B141" s="310"/>
      <c r="C141" s="311"/>
      <c r="D141" s="312"/>
      <c r="E141" s="313"/>
      <c r="F141" s="312"/>
    </row>
    <row r="142" spans="1:6">
      <c r="A142" s="309"/>
      <c r="B142" s="310"/>
      <c r="C142" s="311"/>
      <c r="D142" s="312"/>
      <c r="E142" s="313"/>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row r="153" spans="1:6">
      <c r="A153" s="309"/>
      <c r="B153" s="310"/>
      <c r="C153" s="311"/>
      <c r="D153" s="312"/>
      <c r="E153" s="313"/>
      <c r="F153" s="312"/>
    </row>
    <row r="154" spans="1:6">
      <c r="A154" s="309"/>
      <c r="B154" s="310"/>
      <c r="C154" s="311"/>
      <c r="D154" s="312"/>
      <c r="E154" s="313"/>
      <c r="F154" s="312"/>
    </row>
    <row r="155" spans="1:6">
      <c r="A155" s="309"/>
      <c r="B155" s="310"/>
      <c r="C155" s="311"/>
      <c r="D155" s="312"/>
      <c r="E155" s="313"/>
      <c r="F155" s="312"/>
    </row>
    <row r="156" spans="1:6">
      <c r="A156" s="309"/>
      <c r="B156" s="310"/>
      <c r="C156" s="311"/>
      <c r="D156" s="312"/>
      <c r="E156" s="313"/>
      <c r="F156" s="312"/>
    </row>
    <row r="157" spans="1:6">
      <c r="A157" s="309"/>
      <c r="B157" s="310"/>
      <c r="C157" s="311"/>
      <c r="D157" s="312"/>
      <c r="E157" s="313"/>
      <c r="F157" s="312"/>
    </row>
    <row r="158" spans="1:6">
      <c r="A158" s="309"/>
      <c r="B158" s="310"/>
      <c r="C158" s="311"/>
      <c r="D158" s="312"/>
      <c r="E158" s="313"/>
      <c r="F158" s="312"/>
    </row>
    <row r="159" spans="1:6">
      <c r="A159" s="309"/>
      <c r="B159" s="310"/>
      <c r="C159" s="311"/>
      <c r="D159" s="312"/>
      <c r="E159" s="313"/>
      <c r="F159" s="312"/>
    </row>
    <row r="160" spans="1:6">
      <c r="A160" s="309"/>
      <c r="B160" s="310"/>
      <c r="C160" s="311"/>
      <c r="D160" s="312"/>
      <c r="E160" s="313"/>
      <c r="F160" s="312"/>
    </row>
    <row r="161" spans="1:6">
      <c r="A161" s="309"/>
      <c r="B161" s="310"/>
      <c r="C161" s="311"/>
      <c r="D161" s="312"/>
      <c r="E161" s="313"/>
      <c r="F161" s="312"/>
    </row>
    <row r="162" spans="1:6">
      <c r="A162" s="309"/>
      <c r="B162" s="310"/>
      <c r="C162" s="311"/>
      <c r="D162" s="312"/>
      <c r="E162" s="313"/>
      <c r="F162" s="312"/>
    </row>
    <row r="163" spans="1:6">
      <c r="A163" s="309"/>
      <c r="B163" s="310"/>
      <c r="C163" s="311"/>
      <c r="D163" s="312"/>
      <c r="E163" s="313"/>
      <c r="F163" s="312"/>
    </row>
  </sheetData>
  <sheetProtection algorithmName="SHA-512" hashValue="1arc2aZ/vHHyhk2GJJVO9v59TmtWUfU1Q8Jnx8aoLHdoxP6FFJFC5t9b7/nwBFICnvS2btEoxiujdb56LR31iA==" saltValue="j49GeGrO4mja5ap2mGdz5w==" spinCount="100000" sheet="1" objects="1" scenarios="1" selectLockedCells="1"/>
  <mergeCells count="13">
    <mergeCell ref="A115:E115"/>
    <mergeCell ref="B5:F5"/>
    <mergeCell ref="A7:A8"/>
    <mergeCell ref="B7:B8"/>
    <mergeCell ref="C7:C8"/>
    <mergeCell ref="D7:D8"/>
    <mergeCell ref="E7:E8"/>
    <mergeCell ref="F7:F8"/>
    <mergeCell ref="A40:E40"/>
    <mergeCell ref="A71:E71"/>
    <mergeCell ref="A109:E109"/>
    <mergeCell ref="A112:E112"/>
    <mergeCell ref="A114:F114"/>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A5E4-4190-4537-B9D9-1B3C3FB5FA20}">
  <sheetPr codeName="List21">
    <tabColor indexed="47"/>
  </sheetPr>
  <dimension ref="A1:H159"/>
  <sheetViews>
    <sheetView topLeftCell="A15" workbookViewId="0">
      <selection activeCell="E28" sqref="E28"/>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20</v>
      </c>
      <c r="B6" s="321" t="s">
        <v>1167</v>
      </c>
      <c r="C6" s="444"/>
      <c r="D6" s="323"/>
      <c r="E6" s="324"/>
      <c r="F6" s="325"/>
    </row>
    <row r="7" spans="1:8" s="326" customFormat="1" ht="12.75" customHeight="1" thickBot="1">
      <c r="A7" s="835" t="s">
        <v>3</v>
      </c>
      <c r="B7" s="836" t="s">
        <v>0</v>
      </c>
      <c r="C7" s="836" t="s">
        <v>1</v>
      </c>
      <c r="D7" s="836" t="s">
        <v>2</v>
      </c>
      <c r="E7" s="837" t="s">
        <v>4</v>
      </c>
      <c r="F7" s="838" t="s">
        <v>491</v>
      </c>
      <c r="H7" s="327"/>
    </row>
    <row r="8" spans="1:8" s="328" customFormat="1" ht="13.5" thickBot="1">
      <c r="A8" s="835"/>
      <c r="B8" s="836"/>
      <c r="C8" s="836"/>
      <c r="D8" s="836"/>
      <c r="E8" s="837"/>
      <c r="F8" s="838"/>
      <c r="H8" s="329"/>
    </row>
    <row r="9" spans="1:8" s="328" customFormat="1">
      <c r="A9" s="472"/>
      <c r="B9" s="473"/>
      <c r="C9" s="473"/>
      <c r="D9" s="474"/>
      <c r="E9" s="606"/>
      <c r="F9" s="475"/>
      <c r="H9" s="329"/>
    </row>
    <row r="10" spans="1:8" s="328" customFormat="1" ht="255">
      <c r="A10" s="472"/>
      <c r="B10" s="476" t="s">
        <v>1168</v>
      </c>
      <c r="C10" s="473"/>
      <c r="D10" s="474"/>
      <c r="E10" s="606"/>
      <c r="F10" s="475"/>
      <c r="H10" s="329"/>
    </row>
    <row r="11" spans="1:8" ht="153">
      <c r="A11" s="436"/>
      <c r="B11" s="477" t="s">
        <v>1169</v>
      </c>
      <c r="C11" s="414"/>
      <c r="D11" s="414"/>
      <c r="E11" s="593"/>
    </row>
    <row r="12" spans="1:8" ht="204">
      <c r="A12" s="419"/>
      <c r="B12" s="477" t="s">
        <v>1170</v>
      </c>
      <c r="C12" s="414"/>
      <c r="D12" s="414"/>
      <c r="E12" s="593"/>
    </row>
    <row r="13" spans="1:8">
      <c r="A13" s="467" t="s">
        <v>880</v>
      </c>
      <c r="B13" s="468" t="s">
        <v>1171</v>
      </c>
      <c r="D13" s="469"/>
      <c r="E13" s="607"/>
    </row>
    <row r="14" spans="1:8" ht="25.5">
      <c r="A14" s="467"/>
      <c r="B14" s="468" t="s">
        <v>1172</v>
      </c>
      <c r="D14" s="469"/>
      <c r="E14" s="607"/>
    </row>
    <row r="15" spans="1:8" ht="25.5">
      <c r="A15" s="467" t="s">
        <v>520</v>
      </c>
      <c r="B15" s="468" t="s">
        <v>1173</v>
      </c>
      <c r="C15" s="375" t="s">
        <v>12</v>
      </c>
      <c r="D15" s="469">
        <v>1</v>
      </c>
      <c r="E15" s="584"/>
      <c r="F15" s="335">
        <f>D15*E15</f>
        <v>0</v>
      </c>
    </row>
    <row r="16" spans="1:8" ht="25.5">
      <c r="A16" s="467" t="s">
        <v>523</v>
      </c>
      <c r="B16" s="468" t="s">
        <v>1174</v>
      </c>
      <c r="C16" s="375" t="s">
        <v>12</v>
      </c>
      <c r="D16" s="469">
        <v>1</v>
      </c>
      <c r="E16" s="584"/>
      <c r="F16" s="335">
        <f t="shared" ref="F16:F22" si="0">D16*E16</f>
        <v>0</v>
      </c>
    </row>
    <row r="17" spans="1:6" ht="25.5">
      <c r="A17" s="467" t="s">
        <v>525</v>
      </c>
      <c r="B17" s="468" t="s">
        <v>1175</v>
      </c>
      <c r="C17" s="375" t="s">
        <v>12</v>
      </c>
      <c r="D17" s="469">
        <v>1</v>
      </c>
      <c r="E17" s="584"/>
      <c r="F17" s="335">
        <f t="shared" si="0"/>
        <v>0</v>
      </c>
    </row>
    <row r="18" spans="1:6" ht="25.5">
      <c r="A18" s="467" t="s">
        <v>528</v>
      </c>
      <c r="B18" s="468" t="s">
        <v>1176</v>
      </c>
      <c r="C18" s="375" t="s">
        <v>12</v>
      </c>
      <c r="D18" s="469">
        <v>1</v>
      </c>
      <c r="E18" s="584"/>
      <c r="F18" s="335">
        <f t="shared" si="0"/>
        <v>0</v>
      </c>
    </row>
    <row r="19" spans="1:6">
      <c r="A19" s="467" t="s">
        <v>530</v>
      </c>
      <c r="B19" s="468" t="s">
        <v>1177</v>
      </c>
      <c r="C19" s="375" t="s">
        <v>12</v>
      </c>
      <c r="D19" s="469">
        <v>1</v>
      </c>
      <c r="E19" s="584"/>
      <c r="F19" s="335">
        <f t="shared" si="0"/>
        <v>0</v>
      </c>
    </row>
    <row r="20" spans="1:6">
      <c r="A20" s="467"/>
      <c r="B20" s="478"/>
      <c r="C20" s="414"/>
      <c r="D20" s="479"/>
      <c r="E20" s="607"/>
      <c r="F20" s="427"/>
    </row>
    <row r="21" spans="1:6">
      <c r="A21" s="467" t="s">
        <v>884</v>
      </c>
      <c r="B21" s="478" t="s">
        <v>1178</v>
      </c>
      <c r="C21" s="414"/>
      <c r="D21" s="479"/>
      <c r="E21" s="607"/>
      <c r="F21" s="427"/>
    </row>
    <row r="22" spans="1:6">
      <c r="A22" s="467" t="s">
        <v>520</v>
      </c>
      <c r="B22" s="478" t="s">
        <v>1179</v>
      </c>
      <c r="C22" s="414" t="s">
        <v>12</v>
      </c>
      <c r="D22" s="479">
        <v>2</v>
      </c>
      <c r="E22" s="584"/>
      <c r="F22" s="427">
        <f t="shared" si="0"/>
        <v>0</v>
      </c>
    </row>
    <row r="23" spans="1:6" ht="25.5">
      <c r="A23" s="467" t="s">
        <v>523</v>
      </c>
      <c r="B23" s="478" t="s">
        <v>1180</v>
      </c>
      <c r="C23" s="414"/>
      <c r="D23" s="479"/>
      <c r="E23" s="607"/>
      <c r="F23" s="427"/>
    </row>
    <row r="24" spans="1:6">
      <c r="A24" s="467" t="s">
        <v>525</v>
      </c>
      <c r="B24" s="480" t="s">
        <v>1181</v>
      </c>
      <c r="C24" s="414"/>
      <c r="D24" s="479"/>
      <c r="E24" s="607"/>
      <c r="F24" s="427"/>
    </row>
    <row r="25" spans="1:6">
      <c r="A25" s="467"/>
      <c r="B25" s="480" t="s">
        <v>1182</v>
      </c>
      <c r="C25" s="414" t="s">
        <v>12</v>
      </c>
      <c r="D25" s="479">
        <v>2</v>
      </c>
      <c r="E25" s="584"/>
      <c r="F25" s="427">
        <f t="shared" ref="F25:F30" si="1">D25*E25</f>
        <v>0</v>
      </c>
    </row>
    <row r="26" spans="1:6">
      <c r="A26" s="467"/>
      <c r="B26" s="480" t="s">
        <v>1183</v>
      </c>
      <c r="C26" s="414" t="s">
        <v>12</v>
      </c>
      <c r="D26" s="479">
        <v>1</v>
      </c>
      <c r="E26" s="584"/>
      <c r="F26" s="427">
        <f t="shared" si="1"/>
        <v>0</v>
      </c>
    </row>
    <row r="27" spans="1:6">
      <c r="A27" s="467"/>
      <c r="B27" s="480" t="s">
        <v>1184</v>
      </c>
      <c r="C27" s="414" t="s">
        <v>12</v>
      </c>
      <c r="D27" s="479">
        <v>2</v>
      </c>
      <c r="E27" s="584"/>
      <c r="F27" s="427">
        <f t="shared" si="1"/>
        <v>0</v>
      </c>
    </row>
    <row r="28" spans="1:6">
      <c r="A28" s="467"/>
      <c r="B28" s="480" t="s">
        <v>1185</v>
      </c>
      <c r="C28" s="414" t="s">
        <v>12</v>
      </c>
      <c r="D28" s="479">
        <v>1</v>
      </c>
      <c r="E28" s="584"/>
      <c r="F28" s="427">
        <f t="shared" si="1"/>
        <v>0</v>
      </c>
    </row>
    <row r="29" spans="1:6">
      <c r="A29" s="467"/>
      <c r="B29" s="480" t="s">
        <v>1186</v>
      </c>
      <c r="C29" s="414" t="s">
        <v>12</v>
      </c>
      <c r="D29" s="479">
        <v>1</v>
      </c>
      <c r="E29" s="584"/>
      <c r="F29" s="427">
        <f t="shared" si="1"/>
        <v>0</v>
      </c>
    </row>
    <row r="30" spans="1:6" ht="25.5">
      <c r="A30" s="467"/>
      <c r="B30" s="480" t="s">
        <v>1187</v>
      </c>
      <c r="C30" s="414" t="s">
        <v>12</v>
      </c>
      <c r="D30" s="479">
        <v>2</v>
      </c>
      <c r="E30" s="584"/>
      <c r="F30" s="427">
        <f t="shared" si="1"/>
        <v>0</v>
      </c>
    </row>
    <row r="31" spans="1:6" ht="13.5" thickBot="1">
      <c r="A31" s="481"/>
      <c r="B31" s="482"/>
      <c r="C31" s="483"/>
      <c r="D31" s="484"/>
      <c r="E31" s="608"/>
      <c r="F31" s="485"/>
    </row>
    <row r="32" spans="1:6" ht="13.5" thickBot="1">
      <c r="A32" s="471"/>
      <c r="B32" s="347" t="s">
        <v>1188</v>
      </c>
      <c r="C32" s="348"/>
      <c r="D32" s="349"/>
      <c r="E32" s="350"/>
      <c r="F32" s="351">
        <f>SUM(F11:F30)</f>
        <v>0</v>
      </c>
    </row>
    <row r="33" spans="1:6">
      <c r="A33" s="360"/>
      <c r="B33" s="365"/>
      <c r="C33" s="309"/>
      <c r="D33" s="312"/>
      <c r="E33" s="313"/>
      <c r="F33" s="312"/>
    </row>
    <row r="34" spans="1:6">
      <c r="A34" s="360"/>
      <c r="B34" s="361"/>
      <c r="C34" s="309"/>
      <c r="D34" s="312"/>
      <c r="E34" s="313"/>
      <c r="F34" s="312"/>
    </row>
    <row r="35" spans="1:6">
      <c r="A35" s="360"/>
      <c r="B35" s="361"/>
      <c r="C35" s="309"/>
      <c r="D35" s="312"/>
      <c r="E35" s="313"/>
      <c r="F35" s="312"/>
    </row>
    <row r="36" spans="1:6" ht="12.75" customHeight="1">
      <c r="A36" s="840"/>
      <c r="B36" s="840"/>
      <c r="C36" s="840"/>
      <c r="D36" s="840"/>
      <c r="E36" s="840"/>
      <c r="F36" s="312"/>
    </row>
    <row r="37" spans="1:6">
      <c r="A37" s="360"/>
      <c r="B37" s="361"/>
      <c r="C37" s="360"/>
      <c r="D37" s="312"/>
      <c r="E37" s="313"/>
      <c r="F37" s="312"/>
    </row>
    <row r="38" spans="1:6">
      <c r="A38" s="320"/>
      <c r="B38" s="363"/>
      <c r="C38" s="360"/>
      <c r="D38" s="312"/>
      <c r="E38" s="313"/>
      <c r="F38" s="312"/>
    </row>
    <row r="39" spans="1:6">
      <c r="A39" s="360"/>
      <c r="B39" s="361"/>
      <c r="C39" s="360"/>
      <c r="D39" s="312"/>
      <c r="E39" s="313"/>
      <c r="F39" s="312"/>
    </row>
    <row r="40" spans="1:6">
      <c r="A40" s="360"/>
      <c r="B40" s="357"/>
      <c r="C40" s="360"/>
      <c r="D40" s="312"/>
      <c r="E40" s="313"/>
      <c r="F40" s="312"/>
    </row>
    <row r="41" spans="1:6">
      <c r="A41" s="360"/>
      <c r="B41" s="365"/>
      <c r="C41" s="360"/>
      <c r="D41" s="312"/>
      <c r="E41" s="313"/>
      <c r="F41" s="312"/>
    </row>
    <row r="42" spans="1:6">
      <c r="A42" s="360"/>
      <c r="B42" s="365"/>
      <c r="C42" s="360"/>
      <c r="D42" s="312"/>
      <c r="E42" s="313"/>
      <c r="F42" s="312"/>
    </row>
    <row r="43" spans="1:6">
      <c r="A43" s="360"/>
      <c r="B43" s="365"/>
      <c r="C43" s="360"/>
      <c r="D43" s="312"/>
      <c r="E43" s="313"/>
      <c r="F43" s="312"/>
    </row>
    <row r="44" spans="1:6">
      <c r="A44" s="360"/>
      <c r="B44" s="364"/>
      <c r="C44" s="360"/>
      <c r="D44" s="312"/>
      <c r="E44" s="313"/>
      <c r="F44" s="312"/>
    </row>
    <row r="45" spans="1:6">
      <c r="A45" s="360"/>
      <c r="B45" s="366"/>
      <c r="C45" s="360"/>
      <c r="D45" s="312"/>
      <c r="E45" s="313"/>
      <c r="F45" s="312"/>
    </row>
    <row r="46" spans="1:6">
      <c r="A46" s="360"/>
      <c r="B46" s="366"/>
      <c r="C46" s="360"/>
      <c r="D46" s="312"/>
      <c r="E46" s="313"/>
      <c r="F46" s="312"/>
    </row>
    <row r="47" spans="1:6">
      <c r="A47" s="360"/>
      <c r="B47" s="366"/>
      <c r="C47" s="360"/>
      <c r="D47" s="312"/>
      <c r="E47" s="313"/>
      <c r="F47" s="312"/>
    </row>
    <row r="48" spans="1:6">
      <c r="A48" s="360"/>
      <c r="B48" s="366"/>
      <c r="C48" s="360"/>
      <c r="D48" s="312"/>
      <c r="E48" s="313"/>
      <c r="F48" s="312"/>
    </row>
    <row r="49" spans="1:6">
      <c r="A49" s="360"/>
      <c r="B49" s="361"/>
      <c r="C49" s="360"/>
      <c r="D49" s="312"/>
      <c r="E49" s="313"/>
      <c r="F49" s="312"/>
    </row>
    <row r="50" spans="1:6">
      <c r="A50" s="360"/>
      <c r="B50" s="361"/>
      <c r="C50" s="360"/>
      <c r="D50" s="312"/>
      <c r="E50" s="313"/>
      <c r="F50" s="312"/>
    </row>
    <row r="51" spans="1:6">
      <c r="A51" s="360"/>
      <c r="B51" s="357"/>
      <c r="C51" s="360"/>
      <c r="D51" s="312"/>
      <c r="E51" s="313"/>
      <c r="F51" s="312"/>
    </row>
    <row r="52" spans="1:6">
      <c r="A52" s="360"/>
      <c r="B52" s="366"/>
      <c r="C52" s="360"/>
      <c r="D52" s="312"/>
      <c r="E52" s="313"/>
      <c r="F52" s="312"/>
    </row>
    <row r="53" spans="1:6">
      <c r="A53" s="360"/>
      <c r="B53" s="361"/>
      <c r="C53" s="360"/>
      <c r="D53" s="312"/>
      <c r="E53" s="313"/>
      <c r="F53" s="312"/>
    </row>
    <row r="54" spans="1:6">
      <c r="A54" s="360"/>
      <c r="B54" s="365"/>
      <c r="C54" s="360"/>
      <c r="D54" s="312"/>
      <c r="E54" s="313"/>
      <c r="F54" s="312"/>
    </row>
    <row r="55" spans="1:6">
      <c r="A55" s="309"/>
      <c r="B55" s="310"/>
      <c r="C55" s="311"/>
      <c r="D55" s="312"/>
      <c r="E55" s="313"/>
      <c r="F55" s="312"/>
    </row>
    <row r="56" spans="1:6">
      <c r="A56" s="309"/>
      <c r="B56" s="310"/>
      <c r="C56" s="311"/>
      <c r="D56" s="312"/>
      <c r="E56" s="313"/>
      <c r="F56" s="312"/>
    </row>
    <row r="57" spans="1:6">
      <c r="A57" s="309"/>
      <c r="B57" s="310"/>
      <c r="C57" s="311"/>
      <c r="D57" s="312"/>
      <c r="E57" s="313"/>
      <c r="F57" s="312"/>
    </row>
    <row r="58" spans="1:6">
      <c r="A58" s="309"/>
      <c r="B58" s="310"/>
      <c r="C58" s="311"/>
      <c r="D58" s="312"/>
      <c r="E58" s="313"/>
      <c r="F58" s="312"/>
    </row>
    <row r="59" spans="1:6">
      <c r="A59" s="309"/>
      <c r="B59" s="310"/>
      <c r="C59" s="311"/>
      <c r="D59" s="312"/>
      <c r="E59" s="313"/>
      <c r="F59" s="312"/>
    </row>
    <row r="60" spans="1:6">
      <c r="A60" s="360"/>
      <c r="B60" s="361"/>
      <c r="C60" s="360"/>
      <c r="D60" s="312"/>
      <c r="E60" s="313"/>
      <c r="F60" s="312"/>
    </row>
    <row r="61" spans="1:6">
      <c r="A61" s="360"/>
      <c r="B61" s="357"/>
      <c r="C61" s="360"/>
      <c r="D61" s="312"/>
      <c r="E61" s="313"/>
      <c r="F61" s="312"/>
    </row>
    <row r="62" spans="1:6">
      <c r="A62" s="360"/>
      <c r="B62" s="365"/>
      <c r="C62" s="360"/>
      <c r="D62" s="312"/>
      <c r="E62" s="313"/>
      <c r="F62" s="312"/>
    </row>
    <row r="63" spans="1:6">
      <c r="A63" s="360"/>
      <c r="B63" s="361"/>
      <c r="C63" s="360"/>
      <c r="D63" s="312"/>
      <c r="E63" s="313"/>
      <c r="F63" s="312"/>
    </row>
    <row r="64" spans="1:6">
      <c r="A64" s="360"/>
      <c r="B64" s="361"/>
      <c r="C64" s="360"/>
      <c r="D64" s="312"/>
      <c r="E64" s="313"/>
      <c r="F64" s="312"/>
    </row>
    <row r="65" spans="1:6">
      <c r="A65" s="360"/>
      <c r="B65" s="357"/>
      <c r="C65" s="360"/>
      <c r="D65" s="312"/>
      <c r="E65" s="313"/>
      <c r="F65" s="312"/>
    </row>
    <row r="66" spans="1:6">
      <c r="A66" s="360"/>
      <c r="B66" s="361"/>
      <c r="C66" s="360"/>
      <c r="D66" s="312"/>
      <c r="E66" s="313"/>
      <c r="F66" s="312"/>
    </row>
    <row r="67" spans="1:6" ht="12.75" customHeight="1">
      <c r="A67" s="840"/>
      <c r="B67" s="840"/>
      <c r="C67" s="840"/>
      <c r="D67" s="840"/>
      <c r="E67" s="840"/>
      <c r="F67" s="312"/>
    </row>
    <row r="68" spans="1:6">
      <c r="A68" s="360"/>
      <c r="B68" s="361"/>
      <c r="C68" s="360"/>
      <c r="D68" s="312"/>
      <c r="E68" s="313"/>
      <c r="F68" s="312"/>
    </row>
    <row r="69" spans="1:6">
      <c r="A69" s="320"/>
      <c r="B69" s="363"/>
      <c r="C69" s="360"/>
      <c r="D69" s="312"/>
      <c r="E69" s="313"/>
      <c r="F69" s="312"/>
    </row>
    <row r="70" spans="1:6">
      <c r="A70" s="360"/>
      <c r="B70" s="361"/>
      <c r="C70" s="360"/>
      <c r="D70" s="312"/>
      <c r="E70" s="313"/>
      <c r="F70" s="312"/>
    </row>
    <row r="71" spans="1:6">
      <c r="A71" s="360"/>
      <c r="B71" s="364"/>
      <c r="C71" s="359"/>
      <c r="D71" s="312"/>
      <c r="E71" s="313"/>
      <c r="F71" s="312"/>
    </row>
    <row r="72" spans="1:6">
      <c r="A72" s="360"/>
      <c r="B72" s="364"/>
      <c r="C72" s="359"/>
      <c r="D72" s="312"/>
      <c r="E72" s="313"/>
      <c r="F72" s="312"/>
    </row>
    <row r="73" spans="1:6">
      <c r="A73" s="360"/>
      <c r="B73" s="364"/>
      <c r="C73" s="359"/>
      <c r="D73" s="312"/>
      <c r="E73" s="313"/>
      <c r="F73" s="312"/>
    </row>
    <row r="74" spans="1:6">
      <c r="A74" s="360"/>
      <c r="B74" s="364"/>
      <c r="C74" s="359"/>
      <c r="D74" s="312"/>
      <c r="E74" s="313"/>
      <c r="F74" s="312"/>
    </row>
    <row r="75" spans="1:6">
      <c r="A75" s="360"/>
      <c r="B75" s="361"/>
      <c r="C75" s="359"/>
      <c r="D75" s="312"/>
      <c r="E75" s="313"/>
      <c r="F75" s="312"/>
    </row>
    <row r="76" spans="1:6">
      <c r="A76" s="360"/>
      <c r="B76" s="361"/>
      <c r="C76" s="360"/>
      <c r="D76" s="312"/>
      <c r="E76" s="313"/>
      <c r="F76" s="312"/>
    </row>
    <row r="77" spans="1:6">
      <c r="A77" s="360"/>
      <c r="B77" s="368"/>
      <c r="C77" s="359"/>
      <c r="D77" s="312"/>
      <c r="E77" s="313"/>
      <c r="F77" s="312"/>
    </row>
    <row r="78" spans="1:6">
      <c r="A78" s="360"/>
      <c r="B78" s="365"/>
      <c r="C78" s="359"/>
      <c r="D78" s="312"/>
      <c r="E78" s="313"/>
      <c r="F78" s="312"/>
    </row>
    <row r="79" spans="1:6">
      <c r="A79" s="360"/>
      <c r="B79" s="369"/>
      <c r="C79" s="359"/>
      <c r="D79" s="312"/>
      <c r="E79" s="313"/>
      <c r="F79" s="312"/>
    </row>
    <row r="80" spans="1:6">
      <c r="A80" s="360"/>
      <c r="B80" s="369"/>
      <c r="C80" s="359"/>
      <c r="D80" s="312"/>
      <c r="E80" s="313"/>
      <c r="F80" s="312"/>
    </row>
    <row r="81" spans="1:6">
      <c r="A81" s="360"/>
      <c r="B81" s="369"/>
      <c r="C81" s="359"/>
      <c r="D81" s="312"/>
      <c r="E81" s="313"/>
      <c r="F81" s="312"/>
    </row>
    <row r="82" spans="1:6">
      <c r="A82" s="360"/>
      <c r="B82" s="361"/>
      <c r="C82" s="360"/>
      <c r="D82" s="312"/>
      <c r="E82" s="313"/>
      <c r="F82" s="312"/>
    </row>
    <row r="83" spans="1:6">
      <c r="A83" s="360"/>
      <c r="B83" s="368"/>
      <c r="C83" s="360"/>
      <c r="D83" s="312"/>
      <c r="E83" s="313"/>
      <c r="F83" s="312"/>
    </row>
    <row r="84" spans="1:6">
      <c r="A84" s="360"/>
      <c r="B84" s="361"/>
      <c r="C84" s="360"/>
      <c r="D84" s="312"/>
      <c r="E84" s="313"/>
      <c r="F84" s="312"/>
    </row>
    <row r="85" spans="1:6">
      <c r="A85" s="360"/>
      <c r="B85" s="369"/>
      <c r="C85" s="359"/>
      <c r="D85" s="312"/>
      <c r="E85" s="313"/>
      <c r="F85" s="312"/>
    </row>
    <row r="86" spans="1:6">
      <c r="A86" s="360"/>
      <c r="B86" s="369"/>
      <c r="C86" s="359"/>
      <c r="D86" s="312"/>
      <c r="E86" s="313"/>
      <c r="F86" s="312"/>
    </row>
    <row r="87" spans="1:6">
      <c r="A87" s="360"/>
      <c r="B87" s="369"/>
      <c r="C87" s="359"/>
      <c r="D87" s="312"/>
      <c r="E87" s="313"/>
      <c r="F87" s="312"/>
    </row>
    <row r="88" spans="1:6">
      <c r="A88" s="360"/>
      <c r="B88" s="369"/>
      <c r="C88" s="359"/>
      <c r="D88" s="312"/>
      <c r="E88" s="313"/>
      <c r="F88" s="312"/>
    </row>
    <row r="89" spans="1:6">
      <c r="A89" s="360"/>
      <c r="B89" s="369"/>
      <c r="C89" s="359"/>
      <c r="D89" s="312"/>
      <c r="E89" s="313"/>
      <c r="F89" s="312"/>
    </row>
    <row r="90" spans="1:6">
      <c r="A90" s="360"/>
      <c r="B90" s="369"/>
      <c r="C90" s="359"/>
      <c r="D90" s="312"/>
      <c r="E90" s="313"/>
      <c r="F90" s="312"/>
    </row>
    <row r="91" spans="1:6">
      <c r="A91" s="360"/>
      <c r="B91" s="369"/>
      <c r="C91" s="359"/>
      <c r="D91" s="312"/>
      <c r="E91" s="313"/>
      <c r="F91" s="312"/>
    </row>
    <row r="92" spans="1:6">
      <c r="A92" s="360"/>
      <c r="B92" s="369"/>
      <c r="C92" s="359"/>
      <c r="D92" s="312"/>
      <c r="E92" s="313"/>
      <c r="F92" s="312"/>
    </row>
    <row r="93" spans="1:6">
      <c r="A93" s="360"/>
      <c r="B93" s="369"/>
      <c r="C93" s="359"/>
      <c r="D93" s="312"/>
      <c r="E93" s="313"/>
      <c r="F93" s="312"/>
    </row>
    <row r="94" spans="1:6">
      <c r="A94" s="360"/>
      <c r="B94" s="369"/>
      <c r="C94" s="359"/>
      <c r="D94" s="312"/>
      <c r="E94" s="313"/>
      <c r="F94" s="312"/>
    </row>
    <row r="95" spans="1:6">
      <c r="A95" s="360"/>
      <c r="B95" s="369"/>
      <c r="C95" s="359"/>
      <c r="D95" s="312"/>
      <c r="E95" s="313"/>
      <c r="F95" s="312"/>
    </row>
    <row r="96" spans="1:6">
      <c r="A96" s="360"/>
      <c r="B96" s="369"/>
      <c r="C96" s="359"/>
      <c r="D96" s="312"/>
      <c r="E96" s="313"/>
      <c r="F96" s="312"/>
    </row>
    <row r="97" spans="1:6">
      <c r="A97" s="360"/>
      <c r="B97" s="361"/>
      <c r="C97" s="359"/>
      <c r="D97" s="312"/>
      <c r="E97" s="313"/>
      <c r="F97" s="312"/>
    </row>
    <row r="98" spans="1:6">
      <c r="A98" s="360"/>
      <c r="B98" s="361"/>
      <c r="C98" s="359"/>
      <c r="D98" s="312"/>
      <c r="E98" s="313"/>
      <c r="F98" s="312"/>
    </row>
    <row r="99" spans="1:6">
      <c r="A99" s="360"/>
      <c r="B99" s="361"/>
      <c r="C99" s="359"/>
      <c r="D99" s="312"/>
      <c r="E99" s="313"/>
      <c r="F99" s="312"/>
    </row>
    <row r="100" spans="1:6">
      <c r="A100" s="360"/>
      <c r="B100" s="361"/>
      <c r="C100" s="359"/>
      <c r="D100" s="312"/>
      <c r="E100" s="313"/>
      <c r="F100" s="312"/>
    </row>
    <row r="101" spans="1:6">
      <c r="A101" s="360"/>
      <c r="B101" s="361"/>
      <c r="C101" s="359"/>
      <c r="D101" s="312"/>
      <c r="E101" s="313"/>
      <c r="F101" s="312"/>
    </row>
    <row r="102" spans="1:6">
      <c r="A102" s="360"/>
      <c r="B102" s="361"/>
      <c r="C102" s="359"/>
      <c r="D102" s="312"/>
      <c r="E102" s="313"/>
      <c r="F102" s="312"/>
    </row>
    <row r="103" spans="1:6">
      <c r="A103" s="360"/>
      <c r="B103" s="361"/>
      <c r="C103" s="359"/>
      <c r="D103" s="312"/>
      <c r="E103" s="313"/>
      <c r="F103" s="312"/>
    </row>
    <row r="104" spans="1:6">
      <c r="A104" s="360"/>
      <c r="B104" s="361"/>
      <c r="C104" s="359"/>
      <c r="D104" s="312"/>
      <c r="E104" s="313"/>
      <c r="F104" s="312"/>
    </row>
    <row r="105" spans="1:6" ht="12.75" customHeight="1">
      <c r="A105" s="840"/>
      <c r="B105" s="840"/>
      <c r="C105" s="840"/>
      <c r="D105" s="840"/>
      <c r="E105" s="840"/>
      <c r="F105" s="312"/>
    </row>
    <row r="106" spans="1:6">
      <c r="A106" s="320"/>
      <c r="B106" s="371"/>
      <c r="C106" s="333"/>
      <c r="D106" s="333"/>
      <c r="E106" s="372"/>
      <c r="F106" s="312"/>
    </row>
    <row r="107" spans="1:6">
      <c r="A107" s="320"/>
      <c r="B107" s="371"/>
      <c r="C107" s="333"/>
      <c r="D107" s="333"/>
      <c r="E107" s="372"/>
      <c r="F107" s="312"/>
    </row>
    <row r="108" spans="1:6" ht="12.75" customHeight="1">
      <c r="A108" s="840"/>
      <c r="B108" s="840"/>
      <c r="C108" s="840"/>
      <c r="D108" s="840"/>
      <c r="E108" s="840"/>
      <c r="F108" s="312"/>
    </row>
    <row r="109" spans="1:6">
      <c r="A109" s="309"/>
      <c r="B109" s="310"/>
      <c r="C109" s="311"/>
      <c r="D109" s="312"/>
      <c r="E109" s="313"/>
      <c r="F109" s="312"/>
    </row>
    <row r="110" spans="1:6" ht="12.75" customHeight="1">
      <c r="A110" s="841"/>
      <c r="B110" s="841"/>
      <c r="C110" s="841"/>
      <c r="D110" s="841"/>
      <c r="E110" s="841"/>
      <c r="F110" s="841"/>
    </row>
    <row r="111" spans="1:6" ht="12.75" customHeight="1">
      <c r="A111" s="839"/>
      <c r="B111" s="839"/>
      <c r="C111" s="839"/>
      <c r="D111" s="839"/>
      <c r="E111" s="839"/>
      <c r="F111" s="312"/>
    </row>
    <row r="112" spans="1:6">
      <c r="A112" s="309"/>
      <c r="B112" s="310"/>
      <c r="C112" s="311"/>
      <c r="D112" s="312"/>
      <c r="E112" s="313"/>
      <c r="F112" s="312"/>
    </row>
    <row r="113" spans="1:6">
      <c r="A113" s="309"/>
      <c r="B113" s="310"/>
      <c r="C113" s="311"/>
      <c r="D113" s="312"/>
      <c r="E113" s="313"/>
      <c r="F113" s="312"/>
    </row>
    <row r="114" spans="1:6">
      <c r="A114" s="309"/>
      <c r="B114" s="310"/>
      <c r="C114" s="311"/>
      <c r="D114" s="312"/>
      <c r="E114" s="313"/>
      <c r="F114" s="312"/>
    </row>
    <row r="115" spans="1:6">
      <c r="A115" s="309"/>
      <c r="B115" s="310"/>
      <c r="C115" s="311"/>
      <c r="D115" s="312"/>
      <c r="E115" s="313"/>
      <c r="F115" s="312"/>
    </row>
    <row r="116" spans="1:6">
      <c r="A116" s="309"/>
      <c r="B116" s="310"/>
      <c r="C116" s="311"/>
      <c r="D116" s="312"/>
      <c r="E116" s="313"/>
      <c r="F116" s="312"/>
    </row>
    <row r="117" spans="1:6">
      <c r="A117" s="309"/>
      <c r="B117" s="310"/>
      <c r="C117" s="311"/>
      <c r="D117" s="312"/>
      <c r="E117" s="313"/>
      <c r="F117" s="312"/>
    </row>
    <row r="118" spans="1:6">
      <c r="A118" s="309"/>
      <c r="B118" s="310"/>
      <c r="C118" s="311"/>
      <c r="D118" s="312"/>
      <c r="E118" s="313"/>
      <c r="F118" s="312"/>
    </row>
    <row r="119" spans="1:6">
      <c r="A119" s="309"/>
      <c r="B119" s="310"/>
      <c r="C119" s="311"/>
      <c r="D119" s="312"/>
      <c r="E119" s="313"/>
      <c r="F119" s="312"/>
    </row>
    <row r="120" spans="1:6">
      <c r="A120" s="309"/>
      <c r="B120" s="310"/>
      <c r="C120" s="311"/>
      <c r="D120" s="312"/>
      <c r="E120" s="313"/>
      <c r="F120" s="312"/>
    </row>
    <row r="121" spans="1:6">
      <c r="A121" s="309"/>
      <c r="B121" s="310"/>
      <c r="C121" s="311"/>
      <c r="D121" s="312"/>
      <c r="E121" s="313"/>
      <c r="F121" s="312"/>
    </row>
    <row r="122" spans="1:6">
      <c r="A122" s="309"/>
      <c r="B122" s="310"/>
      <c r="C122" s="311"/>
      <c r="D122" s="312"/>
      <c r="E122" s="313"/>
      <c r="F122" s="312"/>
    </row>
    <row r="123" spans="1:6">
      <c r="A123" s="309"/>
      <c r="B123" s="310"/>
      <c r="C123" s="311"/>
      <c r="D123" s="312"/>
      <c r="E123" s="313"/>
      <c r="F123" s="312"/>
    </row>
    <row r="124" spans="1:6">
      <c r="A124" s="309"/>
      <c r="B124" s="310"/>
      <c r="C124" s="311"/>
      <c r="D124" s="312"/>
      <c r="E124" s="313"/>
      <c r="F124" s="312"/>
    </row>
    <row r="125" spans="1:6">
      <c r="A125" s="309"/>
      <c r="B125" s="310"/>
      <c r="C125" s="311"/>
      <c r="D125" s="312"/>
      <c r="E125" s="313"/>
      <c r="F125" s="312"/>
    </row>
    <row r="126" spans="1:6">
      <c r="A126" s="309"/>
      <c r="B126" s="310"/>
      <c r="C126" s="311"/>
      <c r="D126" s="312"/>
      <c r="E126" s="313"/>
      <c r="F126" s="312"/>
    </row>
    <row r="127" spans="1:6">
      <c r="A127" s="309"/>
      <c r="B127" s="310"/>
      <c r="C127" s="311"/>
      <c r="D127" s="312"/>
      <c r="E127" s="313"/>
      <c r="F127" s="312"/>
    </row>
    <row r="128" spans="1:6">
      <c r="A128" s="309"/>
      <c r="B128" s="310"/>
      <c r="C128" s="311"/>
      <c r="D128" s="312"/>
      <c r="E128" s="313"/>
      <c r="F128" s="312"/>
    </row>
    <row r="129" spans="1:6">
      <c r="A129" s="309"/>
      <c r="B129" s="310"/>
      <c r="C129" s="311"/>
      <c r="D129" s="312"/>
      <c r="E129" s="313"/>
      <c r="F129" s="312"/>
    </row>
    <row r="130" spans="1:6">
      <c r="A130" s="309"/>
      <c r="B130" s="310"/>
      <c r="C130" s="311"/>
      <c r="D130" s="312"/>
      <c r="E130" s="313"/>
      <c r="F130" s="312"/>
    </row>
    <row r="131" spans="1:6">
      <c r="A131" s="309"/>
      <c r="B131" s="310"/>
      <c r="C131" s="311"/>
      <c r="D131" s="312"/>
      <c r="E131" s="313"/>
      <c r="F131" s="312"/>
    </row>
    <row r="132" spans="1:6">
      <c r="A132" s="309"/>
      <c r="B132" s="310"/>
      <c r="C132" s="311"/>
      <c r="D132" s="312"/>
      <c r="E132" s="313"/>
      <c r="F132" s="312"/>
    </row>
    <row r="133" spans="1:6">
      <c r="A133" s="309"/>
      <c r="B133" s="310"/>
      <c r="C133" s="311"/>
      <c r="D133" s="312"/>
      <c r="E133" s="313"/>
      <c r="F133" s="312"/>
    </row>
    <row r="134" spans="1:6">
      <c r="A134" s="309"/>
      <c r="B134" s="310"/>
      <c r="C134" s="311"/>
      <c r="D134" s="312"/>
      <c r="E134" s="313"/>
      <c r="F134" s="312"/>
    </row>
    <row r="135" spans="1:6">
      <c r="A135" s="309"/>
      <c r="B135" s="310"/>
      <c r="C135" s="311"/>
      <c r="D135" s="312"/>
      <c r="E135" s="313"/>
      <c r="F135" s="312"/>
    </row>
    <row r="136" spans="1:6">
      <c r="A136" s="309"/>
      <c r="B136" s="310"/>
      <c r="C136" s="311"/>
      <c r="D136" s="312"/>
      <c r="E136" s="313"/>
      <c r="F136" s="312"/>
    </row>
    <row r="137" spans="1:6">
      <c r="A137" s="309"/>
      <c r="B137" s="310"/>
      <c r="C137" s="311"/>
      <c r="D137" s="312"/>
      <c r="E137" s="313"/>
      <c r="F137" s="312"/>
    </row>
    <row r="138" spans="1:6">
      <c r="A138" s="309"/>
      <c r="B138" s="310"/>
      <c r="C138" s="311"/>
      <c r="D138" s="312"/>
      <c r="E138" s="313"/>
      <c r="F138" s="312"/>
    </row>
    <row r="139" spans="1:6">
      <c r="A139" s="309"/>
      <c r="B139" s="310"/>
      <c r="C139" s="311"/>
      <c r="D139" s="312"/>
      <c r="E139" s="313"/>
      <c r="F139" s="312"/>
    </row>
    <row r="140" spans="1:6">
      <c r="A140" s="309"/>
      <c r="B140" s="310"/>
      <c r="C140" s="311"/>
      <c r="D140" s="312"/>
      <c r="E140" s="313"/>
      <c r="F140" s="312"/>
    </row>
    <row r="141" spans="1:6">
      <c r="A141" s="309"/>
      <c r="B141" s="310"/>
      <c r="C141" s="311"/>
      <c r="D141" s="312"/>
      <c r="E141" s="313"/>
      <c r="F141" s="312"/>
    </row>
    <row r="142" spans="1:6">
      <c r="A142" s="309"/>
      <c r="B142" s="310"/>
      <c r="C142" s="311"/>
      <c r="D142" s="312"/>
      <c r="E142" s="313"/>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row r="153" spans="1:6">
      <c r="A153" s="309"/>
      <c r="B153" s="310"/>
      <c r="C153" s="311"/>
      <c r="D153" s="312"/>
      <c r="E153" s="313"/>
      <c r="F153" s="312"/>
    </row>
    <row r="154" spans="1:6">
      <c r="A154" s="309"/>
      <c r="B154" s="310"/>
      <c r="C154" s="311"/>
      <c r="D154" s="312"/>
      <c r="E154" s="313"/>
      <c r="F154" s="312"/>
    </row>
    <row r="155" spans="1:6">
      <c r="A155" s="309"/>
      <c r="B155" s="310"/>
      <c r="C155" s="311"/>
      <c r="D155" s="312"/>
      <c r="E155" s="313"/>
      <c r="F155" s="312"/>
    </row>
    <row r="156" spans="1:6">
      <c r="A156" s="309"/>
      <c r="B156" s="310"/>
      <c r="C156" s="311"/>
      <c r="D156" s="312"/>
      <c r="E156" s="313"/>
      <c r="F156" s="312"/>
    </row>
    <row r="157" spans="1:6">
      <c r="A157" s="309"/>
      <c r="B157" s="310"/>
      <c r="C157" s="311"/>
      <c r="D157" s="312"/>
      <c r="E157" s="313"/>
      <c r="F157" s="312"/>
    </row>
    <row r="158" spans="1:6">
      <c r="A158" s="309"/>
      <c r="B158" s="310"/>
      <c r="C158" s="311"/>
      <c r="D158" s="312"/>
      <c r="E158" s="313"/>
      <c r="F158" s="312"/>
    </row>
    <row r="159" spans="1:6">
      <c r="A159" s="309"/>
      <c r="B159" s="310"/>
      <c r="C159" s="311"/>
      <c r="D159" s="312"/>
      <c r="E159" s="313"/>
      <c r="F159" s="312"/>
    </row>
  </sheetData>
  <sheetProtection algorithmName="SHA-512" hashValue="CVgafo2K1/zun1bceuQeiXdOqYeLrxEdOkGJU0F6xkHvezoVECvZdzLRwhCo3n+fLp7dCbuchwc/W+vZFC95ig==" saltValue="FdxFvPndk7h98/p9zaqhSQ==" spinCount="100000" sheet="1" objects="1" scenarios="1" selectLockedCells="1"/>
  <mergeCells count="13">
    <mergeCell ref="A111:E111"/>
    <mergeCell ref="B5:F5"/>
    <mergeCell ref="A7:A8"/>
    <mergeCell ref="B7:B8"/>
    <mergeCell ref="C7:C8"/>
    <mergeCell ref="D7:D8"/>
    <mergeCell ref="E7:E8"/>
    <mergeCell ref="F7:F8"/>
    <mergeCell ref="A36:E36"/>
    <mergeCell ref="A67:E67"/>
    <mergeCell ref="A105:E105"/>
    <mergeCell ref="A108:E108"/>
    <mergeCell ref="A110:F110"/>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E190-681D-4FB7-B8F4-E31A35BF7F7A}">
  <sheetPr codeName="List22">
    <tabColor rgb="FFFFCC99"/>
  </sheetPr>
  <dimension ref="A1:H166"/>
  <sheetViews>
    <sheetView topLeftCell="A34" workbookViewId="0">
      <selection activeCell="E35" sqref="E35"/>
    </sheetView>
  </sheetViews>
  <sheetFormatPr defaultRowHeight="12.75"/>
  <cols>
    <col min="1" max="1" width="9.42578125" style="373" customWidth="1"/>
    <col min="2" max="2" width="57.7109375" style="374" customWidth="1"/>
    <col min="3" max="3" width="9.140625" style="375"/>
    <col min="4" max="4" width="9.85546875" style="376" bestFit="1"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20</v>
      </c>
      <c r="B6" s="321" t="s">
        <v>1189</v>
      </c>
      <c r="C6" s="486"/>
      <c r="D6" s="323"/>
      <c r="E6" s="324"/>
      <c r="F6" s="325"/>
    </row>
    <row r="7" spans="1:8" s="311" customFormat="1" ht="12.75" customHeight="1" thickBot="1">
      <c r="A7" s="850" t="s">
        <v>3</v>
      </c>
      <c r="B7" s="851" t="s">
        <v>0</v>
      </c>
      <c r="C7" s="851" t="s">
        <v>1</v>
      </c>
      <c r="D7" s="851" t="s">
        <v>2</v>
      </c>
      <c r="E7" s="852" t="s">
        <v>4</v>
      </c>
      <c r="F7" s="853" t="s">
        <v>491</v>
      </c>
      <c r="H7" s="359"/>
    </row>
    <row r="8" spans="1:8" ht="13.5" thickBot="1">
      <c r="A8" s="850"/>
      <c r="B8" s="851"/>
      <c r="C8" s="851"/>
      <c r="D8" s="851"/>
      <c r="E8" s="852"/>
      <c r="F8" s="853"/>
    </row>
    <row r="9" spans="1:8">
      <c r="A9" s="330"/>
      <c r="B9" s="331" t="s">
        <v>492</v>
      </c>
      <c r="C9" s="332"/>
      <c r="D9" s="333"/>
      <c r="E9" s="334"/>
    </row>
    <row r="10" spans="1:8">
      <c r="A10" s="330"/>
      <c r="B10" s="331"/>
      <c r="C10" s="332"/>
      <c r="D10" s="333"/>
      <c r="E10" s="334"/>
    </row>
    <row r="11" spans="1:8">
      <c r="A11" s="336" t="s">
        <v>880</v>
      </c>
      <c r="B11" s="341" t="s">
        <v>1190</v>
      </c>
      <c r="C11" s="487"/>
      <c r="D11" s="488"/>
      <c r="E11" s="592"/>
    </row>
    <row r="12" spans="1:8">
      <c r="A12" s="336" t="s">
        <v>520</v>
      </c>
      <c r="B12" s="341" t="s">
        <v>1191</v>
      </c>
      <c r="C12" s="489" t="s">
        <v>499</v>
      </c>
      <c r="D12" s="490">
        <v>56</v>
      </c>
      <c r="E12" s="583"/>
      <c r="F12" s="335">
        <f t="shared" ref="F12:F23" si="0">D12*E12</f>
        <v>0</v>
      </c>
    </row>
    <row r="13" spans="1:8" ht="38.25">
      <c r="A13" s="336" t="s">
        <v>523</v>
      </c>
      <c r="B13" s="491" t="s">
        <v>1192</v>
      </c>
      <c r="C13" s="492" t="s">
        <v>623</v>
      </c>
      <c r="D13" s="493">
        <v>50</v>
      </c>
      <c r="E13" s="583"/>
      <c r="F13" s="335">
        <f t="shared" si="0"/>
        <v>0</v>
      </c>
    </row>
    <row r="14" spans="1:8" ht="25.5">
      <c r="A14" s="336" t="s">
        <v>525</v>
      </c>
      <c r="B14" s="491" t="s">
        <v>1193</v>
      </c>
      <c r="C14" s="492" t="s">
        <v>397</v>
      </c>
      <c r="D14" s="494">
        <v>45</v>
      </c>
      <c r="E14" s="583"/>
      <c r="F14" s="335">
        <f t="shared" si="0"/>
        <v>0</v>
      </c>
    </row>
    <row r="15" spans="1:8" ht="25.5">
      <c r="A15" s="336" t="s">
        <v>528</v>
      </c>
      <c r="B15" s="476" t="s">
        <v>1194</v>
      </c>
      <c r="C15" s="379" t="s">
        <v>623</v>
      </c>
      <c r="D15" s="495">
        <v>8</v>
      </c>
      <c r="E15" s="583"/>
      <c r="F15" s="335">
        <f t="shared" si="0"/>
        <v>0</v>
      </c>
    </row>
    <row r="16" spans="1:8" ht="38.25">
      <c r="A16" s="336" t="s">
        <v>530</v>
      </c>
      <c r="B16" s="476" t="s">
        <v>1195</v>
      </c>
      <c r="C16" s="379" t="s">
        <v>623</v>
      </c>
      <c r="D16" s="495">
        <v>42</v>
      </c>
      <c r="E16" s="583"/>
      <c r="F16" s="335">
        <f t="shared" si="0"/>
        <v>0</v>
      </c>
    </row>
    <row r="17" spans="1:6" ht="38.25">
      <c r="A17" s="336" t="s">
        <v>700</v>
      </c>
      <c r="B17" s="476" t="s">
        <v>1196</v>
      </c>
      <c r="C17" s="379" t="s">
        <v>499</v>
      </c>
      <c r="D17" s="495">
        <v>56</v>
      </c>
      <c r="E17" s="583"/>
      <c r="F17" s="335">
        <f t="shared" si="0"/>
        <v>0</v>
      </c>
    </row>
    <row r="18" spans="1:6">
      <c r="A18" s="336" t="s">
        <v>1020</v>
      </c>
      <c r="B18" s="476" t="s">
        <v>1197</v>
      </c>
      <c r="C18" s="379" t="s">
        <v>499</v>
      </c>
      <c r="D18" s="495">
        <v>56</v>
      </c>
      <c r="E18" s="583"/>
      <c r="F18" s="335">
        <f t="shared" si="0"/>
        <v>0</v>
      </c>
    </row>
    <row r="19" spans="1:6" ht="25.5">
      <c r="A19" s="336" t="s">
        <v>1032</v>
      </c>
      <c r="B19" s="476" t="s">
        <v>1198</v>
      </c>
      <c r="C19" s="379" t="s">
        <v>25</v>
      </c>
      <c r="D19" s="496">
        <v>2</v>
      </c>
      <c r="E19" s="583"/>
      <c r="F19" s="335">
        <f t="shared" si="0"/>
        <v>0</v>
      </c>
    </row>
    <row r="20" spans="1:6" ht="51">
      <c r="A20" s="336" t="s">
        <v>1098</v>
      </c>
      <c r="B20" s="476" t="s">
        <v>1199</v>
      </c>
      <c r="C20" s="379" t="s">
        <v>25</v>
      </c>
      <c r="D20" s="496">
        <v>4</v>
      </c>
      <c r="E20" s="583"/>
      <c r="F20" s="335">
        <f t="shared" si="0"/>
        <v>0</v>
      </c>
    </row>
    <row r="21" spans="1:6" ht="25.5">
      <c r="A21" s="336" t="s">
        <v>1100</v>
      </c>
      <c r="B21" s="366" t="s">
        <v>1200</v>
      </c>
      <c r="C21" s="379" t="s">
        <v>12</v>
      </c>
      <c r="D21" s="496">
        <v>1</v>
      </c>
      <c r="E21" s="583"/>
      <c r="F21" s="335">
        <f>D21*E21</f>
        <v>0</v>
      </c>
    </row>
    <row r="22" spans="1:6" ht="76.5">
      <c r="A22" s="336" t="s">
        <v>1102</v>
      </c>
      <c r="B22" s="366" t="s">
        <v>1201</v>
      </c>
      <c r="C22" s="379" t="s">
        <v>25</v>
      </c>
      <c r="D22" s="496">
        <v>1</v>
      </c>
      <c r="E22" s="583"/>
      <c r="F22" s="335">
        <f t="shared" si="0"/>
        <v>0</v>
      </c>
    </row>
    <row r="23" spans="1:6" ht="38.25">
      <c r="A23" s="336" t="s">
        <v>48</v>
      </c>
      <c r="B23" s="476" t="s">
        <v>1202</v>
      </c>
      <c r="C23" s="379" t="s">
        <v>25</v>
      </c>
      <c r="D23" s="496">
        <v>1</v>
      </c>
      <c r="E23" s="583"/>
      <c r="F23" s="335">
        <f t="shared" si="0"/>
        <v>0</v>
      </c>
    </row>
    <row r="24" spans="1:6">
      <c r="A24" s="336"/>
      <c r="B24" s="476"/>
      <c r="C24" s="379"/>
      <c r="D24" s="495"/>
      <c r="E24" s="1070"/>
    </row>
    <row r="25" spans="1:6">
      <c r="A25" s="336"/>
      <c r="B25" s="476"/>
      <c r="C25" s="379"/>
      <c r="D25" s="495"/>
      <c r="E25" s="1070"/>
    </row>
    <row r="26" spans="1:6" ht="25.5">
      <c r="A26" s="373" t="s">
        <v>884</v>
      </c>
      <c r="B26" s="405" t="s">
        <v>1203</v>
      </c>
      <c r="C26" s="375" t="s">
        <v>499</v>
      </c>
      <c r="D26" s="311">
        <v>120</v>
      </c>
      <c r="E26" s="583"/>
      <c r="F26" s="335">
        <f>D26*E26</f>
        <v>0</v>
      </c>
    </row>
    <row r="27" spans="1:6" ht="25.5">
      <c r="B27" s="405" t="s">
        <v>1204</v>
      </c>
      <c r="C27" s="375" t="s">
        <v>839</v>
      </c>
      <c r="D27" s="311"/>
      <c r="E27" s="1070"/>
    </row>
    <row r="28" spans="1:6">
      <c r="B28" s="405"/>
      <c r="D28" s="311"/>
      <c r="E28" s="1070"/>
    </row>
    <row r="29" spans="1:6" ht="38.25">
      <c r="A29" s="373" t="s">
        <v>1205</v>
      </c>
      <c r="B29" s="405" t="s">
        <v>1206</v>
      </c>
      <c r="D29" s="311"/>
      <c r="E29" s="1070"/>
    </row>
    <row r="30" spans="1:6" ht="38.25">
      <c r="A30" s="373" t="s">
        <v>1207</v>
      </c>
      <c r="B30" s="342" t="s">
        <v>1208</v>
      </c>
      <c r="C30" s="375" t="s">
        <v>623</v>
      </c>
      <c r="D30" s="311">
        <v>50</v>
      </c>
      <c r="E30" s="583"/>
      <c r="F30" s="335">
        <f>D30*E30</f>
        <v>0</v>
      </c>
    </row>
    <row r="31" spans="1:6" ht="25.5">
      <c r="A31" s="373" t="s">
        <v>1209</v>
      </c>
      <c r="B31" s="497" t="s">
        <v>1210</v>
      </c>
      <c r="C31" s="375" t="s">
        <v>397</v>
      </c>
      <c r="D31" s="311">
        <v>420</v>
      </c>
      <c r="E31" s="583"/>
      <c r="F31" s="335">
        <f>D31*E31</f>
        <v>0</v>
      </c>
    </row>
    <row r="32" spans="1:6" ht="38.25">
      <c r="A32" s="373" t="s">
        <v>1211</v>
      </c>
      <c r="B32" s="497" t="s">
        <v>1212</v>
      </c>
      <c r="C32" s="375" t="s">
        <v>397</v>
      </c>
      <c r="D32" s="311">
        <v>420</v>
      </c>
      <c r="E32" s="583"/>
      <c r="F32" s="335">
        <f>D32*E32</f>
        <v>0</v>
      </c>
    </row>
    <row r="33" spans="1:6" ht="38.25">
      <c r="A33" s="373" t="s">
        <v>1213</v>
      </c>
      <c r="B33" s="497" t="s">
        <v>1214</v>
      </c>
      <c r="C33" s="375" t="s">
        <v>397</v>
      </c>
      <c r="D33" s="311">
        <v>420</v>
      </c>
      <c r="E33" s="583"/>
      <c r="F33" s="335">
        <f>D33*E33</f>
        <v>0</v>
      </c>
    </row>
    <row r="34" spans="1:6">
      <c r="B34" s="405"/>
      <c r="D34" s="311"/>
      <c r="E34" s="1070"/>
    </row>
    <row r="35" spans="1:6" ht="51">
      <c r="A35" s="373" t="s">
        <v>1215</v>
      </c>
      <c r="B35" s="498" t="s">
        <v>1216</v>
      </c>
      <c r="C35" s="375" t="s">
        <v>397</v>
      </c>
      <c r="D35" s="311">
        <v>650</v>
      </c>
      <c r="E35" s="583"/>
      <c r="F35" s="335">
        <f>D35*E35</f>
        <v>0</v>
      </c>
    </row>
    <row r="36" spans="1:6">
      <c r="B36" s="499"/>
      <c r="D36" s="311"/>
      <c r="E36" s="1070"/>
    </row>
    <row r="37" spans="1:6" ht="25.5">
      <c r="A37" s="373" t="s">
        <v>1217</v>
      </c>
      <c r="B37" s="499" t="s">
        <v>1218</v>
      </c>
      <c r="C37" s="375" t="s">
        <v>397</v>
      </c>
      <c r="D37" s="311">
        <v>650</v>
      </c>
      <c r="E37" s="583"/>
      <c r="F37" s="335">
        <f>D37*E37</f>
        <v>0</v>
      </c>
    </row>
    <row r="38" spans="1:6" ht="13.5" thickBot="1">
      <c r="A38" s="336"/>
      <c r="B38" s="337"/>
      <c r="C38" s="338"/>
      <c r="D38" s="339"/>
      <c r="E38" s="590"/>
    </row>
    <row r="39" spans="1:6" ht="13.5" thickBot="1">
      <c r="A39" s="346"/>
      <c r="B39" s="347" t="s">
        <v>1219</v>
      </c>
      <c r="C39" s="348"/>
      <c r="D39" s="349"/>
      <c r="E39" s="350"/>
      <c r="F39" s="351">
        <f>SUM(F10:F37)</f>
        <v>0</v>
      </c>
    </row>
    <row r="40" spans="1:6">
      <c r="A40" s="357"/>
      <c r="B40" s="365"/>
      <c r="C40" s="309"/>
      <c r="D40" s="312"/>
      <c r="E40" s="313"/>
      <c r="F40" s="312"/>
    </row>
    <row r="41" spans="1:6">
      <c r="A41" s="357"/>
      <c r="B41" s="361"/>
      <c r="C41" s="309"/>
      <c r="D41" s="312"/>
      <c r="E41" s="313"/>
      <c r="F41" s="312"/>
    </row>
    <row r="42" spans="1:6">
      <c r="A42" s="357"/>
      <c r="B42" s="361"/>
      <c r="C42" s="309"/>
      <c r="D42" s="312"/>
      <c r="E42" s="313"/>
      <c r="F42" s="312"/>
    </row>
    <row r="43" spans="1:6" ht="12.75" customHeight="1">
      <c r="A43" s="840"/>
      <c r="B43" s="840"/>
      <c r="C43" s="840"/>
      <c r="D43" s="840"/>
      <c r="E43" s="840"/>
      <c r="F43" s="312"/>
    </row>
    <row r="44" spans="1:6">
      <c r="A44" s="357"/>
      <c r="B44" s="361"/>
      <c r="C44" s="360"/>
      <c r="D44" s="312"/>
      <c r="E44" s="313"/>
      <c r="F44" s="312"/>
    </row>
    <row r="45" spans="1:6">
      <c r="A45" s="362"/>
      <c r="B45" s="363"/>
      <c r="C45" s="360"/>
      <c r="D45" s="312"/>
      <c r="E45" s="313"/>
      <c r="F45" s="312"/>
    </row>
    <row r="46" spans="1:6">
      <c r="A46" s="357"/>
      <c r="B46" s="361"/>
      <c r="C46" s="360"/>
      <c r="D46" s="312"/>
      <c r="E46" s="313"/>
      <c r="F46" s="312"/>
    </row>
    <row r="47" spans="1:6">
      <c r="A47" s="357"/>
      <c r="B47" s="357"/>
      <c r="C47" s="360"/>
      <c r="D47" s="312"/>
      <c r="E47" s="313"/>
      <c r="F47" s="312"/>
    </row>
    <row r="48" spans="1:6">
      <c r="A48" s="357"/>
      <c r="B48" s="365"/>
      <c r="C48" s="360"/>
      <c r="D48" s="312"/>
      <c r="E48" s="313"/>
      <c r="F48" s="312"/>
    </row>
    <row r="49" spans="1:6">
      <c r="A49" s="357"/>
      <c r="B49" s="365"/>
      <c r="C49" s="360"/>
      <c r="D49" s="312"/>
      <c r="E49" s="313"/>
      <c r="F49" s="312"/>
    </row>
    <row r="50" spans="1:6">
      <c r="A50" s="357"/>
      <c r="B50" s="365"/>
      <c r="C50" s="360"/>
      <c r="D50" s="312"/>
      <c r="E50" s="313"/>
      <c r="F50" s="312"/>
    </row>
    <row r="51" spans="1:6">
      <c r="A51" s="357"/>
      <c r="B51" s="364"/>
      <c r="C51" s="360"/>
      <c r="D51" s="312"/>
      <c r="E51" s="313"/>
      <c r="F51" s="312"/>
    </row>
    <row r="52" spans="1:6">
      <c r="A52" s="357"/>
      <c r="B52" s="366"/>
      <c r="C52" s="360"/>
      <c r="D52" s="312"/>
      <c r="E52" s="313"/>
      <c r="F52" s="312"/>
    </row>
    <row r="53" spans="1:6">
      <c r="A53" s="357"/>
      <c r="B53" s="366"/>
      <c r="C53" s="360"/>
      <c r="D53" s="312"/>
      <c r="E53" s="313"/>
      <c r="F53" s="312"/>
    </row>
    <row r="54" spans="1:6">
      <c r="A54" s="357"/>
      <c r="B54" s="366"/>
      <c r="C54" s="360"/>
      <c r="D54" s="312"/>
      <c r="E54" s="313"/>
      <c r="F54" s="312"/>
    </row>
    <row r="55" spans="1:6">
      <c r="A55" s="357"/>
      <c r="B55" s="366"/>
      <c r="C55" s="360"/>
      <c r="D55" s="312"/>
      <c r="E55" s="313"/>
      <c r="F55" s="312"/>
    </row>
    <row r="56" spans="1:6">
      <c r="A56" s="357"/>
      <c r="B56" s="361"/>
      <c r="C56" s="360"/>
      <c r="D56" s="312"/>
      <c r="E56" s="313"/>
      <c r="F56" s="312"/>
    </row>
    <row r="57" spans="1:6">
      <c r="A57" s="357"/>
      <c r="B57" s="361"/>
      <c r="C57" s="360"/>
      <c r="D57" s="312"/>
      <c r="E57" s="313"/>
      <c r="F57" s="312"/>
    </row>
    <row r="58" spans="1:6">
      <c r="A58" s="357"/>
      <c r="B58" s="357"/>
      <c r="C58" s="360"/>
      <c r="D58" s="312"/>
      <c r="E58" s="313"/>
      <c r="F58" s="312"/>
    </row>
    <row r="59" spans="1:6">
      <c r="A59" s="357"/>
      <c r="B59" s="366"/>
      <c r="C59" s="360"/>
      <c r="D59" s="312"/>
      <c r="E59" s="313"/>
      <c r="F59" s="312"/>
    </row>
    <row r="60" spans="1:6">
      <c r="A60" s="357"/>
      <c r="B60" s="361"/>
      <c r="C60" s="360"/>
      <c r="D60" s="312"/>
      <c r="E60" s="313"/>
      <c r="F60" s="312"/>
    </row>
    <row r="61" spans="1:6">
      <c r="A61" s="357"/>
      <c r="B61" s="365"/>
      <c r="C61" s="360"/>
      <c r="D61" s="312"/>
      <c r="E61" s="313"/>
      <c r="F61" s="312"/>
    </row>
    <row r="62" spans="1:6">
      <c r="A62" s="361"/>
      <c r="B62" s="310"/>
      <c r="C62" s="311"/>
      <c r="D62" s="312"/>
      <c r="E62" s="313"/>
      <c r="F62" s="312"/>
    </row>
    <row r="63" spans="1:6">
      <c r="A63" s="361"/>
      <c r="B63" s="310"/>
      <c r="C63" s="311"/>
      <c r="D63" s="312"/>
      <c r="E63" s="313"/>
      <c r="F63" s="312"/>
    </row>
    <row r="64" spans="1:6">
      <c r="A64" s="361"/>
      <c r="B64" s="310"/>
      <c r="C64" s="311"/>
      <c r="D64" s="312"/>
      <c r="E64" s="313"/>
      <c r="F64" s="312"/>
    </row>
    <row r="65" spans="1:6">
      <c r="A65" s="361"/>
      <c r="B65" s="310"/>
      <c r="C65" s="311"/>
      <c r="D65" s="312"/>
      <c r="E65" s="313"/>
      <c r="F65" s="312"/>
    </row>
    <row r="66" spans="1:6">
      <c r="A66" s="361"/>
      <c r="B66" s="310"/>
      <c r="C66" s="311"/>
      <c r="D66" s="312"/>
      <c r="E66" s="313"/>
      <c r="F66" s="312"/>
    </row>
    <row r="67" spans="1:6">
      <c r="A67" s="357"/>
      <c r="B67" s="361"/>
      <c r="C67" s="360"/>
      <c r="D67" s="312"/>
      <c r="E67" s="313"/>
      <c r="F67" s="312"/>
    </row>
    <row r="68" spans="1:6">
      <c r="A68" s="357"/>
      <c r="B68" s="357"/>
      <c r="C68" s="360"/>
      <c r="D68" s="312"/>
      <c r="E68" s="313"/>
      <c r="F68" s="312"/>
    </row>
    <row r="69" spans="1:6">
      <c r="A69" s="357"/>
      <c r="B69" s="365"/>
      <c r="C69" s="360"/>
      <c r="D69" s="312"/>
      <c r="E69" s="313"/>
      <c r="F69" s="312"/>
    </row>
    <row r="70" spans="1:6">
      <c r="A70" s="357"/>
      <c r="B70" s="361"/>
      <c r="C70" s="360"/>
      <c r="D70" s="312"/>
      <c r="E70" s="313"/>
      <c r="F70" s="312"/>
    </row>
    <row r="71" spans="1:6">
      <c r="A71" s="357"/>
      <c r="B71" s="361"/>
      <c r="C71" s="360"/>
      <c r="D71" s="312"/>
      <c r="E71" s="313"/>
      <c r="F71" s="312"/>
    </row>
    <row r="72" spans="1:6">
      <c r="A72" s="357"/>
      <c r="B72" s="357"/>
      <c r="C72" s="360"/>
      <c r="D72" s="312"/>
      <c r="E72" s="313"/>
      <c r="F72" s="312"/>
    </row>
    <row r="73" spans="1:6">
      <c r="A73" s="357"/>
      <c r="B73" s="361"/>
      <c r="C73" s="360"/>
      <c r="D73" s="312"/>
      <c r="E73" s="313"/>
      <c r="F73" s="312"/>
    </row>
    <row r="74" spans="1:6" ht="12.75" customHeight="1">
      <c r="A74" s="840"/>
      <c r="B74" s="840"/>
      <c r="C74" s="840"/>
      <c r="D74" s="840"/>
      <c r="E74" s="840"/>
      <c r="F74" s="312"/>
    </row>
    <row r="75" spans="1:6">
      <c r="A75" s="357"/>
      <c r="B75" s="361"/>
      <c r="C75" s="360"/>
      <c r="D75" s="312"/>
      <c r="E75" s="313"/>
      <c r="F75" s="312"/>
    </row>
    <row r="76" spans="1:6">
      <c r="A76" s="362"/>
      <c r="B76" s="363"/>
      <c r="C76" s="360"/>
      <c r="D76" s="312"/>
      <c r="E76" s="313"/>
      <c r="F76" s="312"/>
    </row>
    <row r="77" spans="1:6">
      <c r="A77" s="357"/>
      <c r="B77" s="361"/>
      <c r="C77" s="360"/>
      <c r="D77" s="312"/>
      <c r="E77" s="313"/>
      <c r="F77" s="312"/>
    </row>
    <row r="78" spans="1:6">
      <c r="A78" s="357"/>
      <c r="B78" s="364"/>
      <c r="C78" s="359"/>
      <c r="D78" s="312"/>
      <c r="E78" s="313"/>
      <c r="F78" s="312"/>
    </row>
    <row r="79" spans="1:6">
      <c r="A79" s="357"/>
      <c r="B79" s="364"/>
      <c r="C79" s="359"/>
      <c r="D79" s="312"/>
      <c r="E79" s="313"/>
      <c r="F79" s="312"/>
    </row>
    <row r="80" spans="1:6">
      <c r="A80" s="357"/>
      <c r="B80" s="364"/>
      <c r="C80" s="359"/>
      <c r="D80" s="312"/>
      <c r="E80" s="313"/>
      <c r="F80" s="312"/>
    </row>
    <row r="81" spans="1:6">
      <c r="A81" s="357"/>
      <c r="B81" s="364"/>
      <c r="C81" s="359"/>
      <c r="D81" s="312"/>
      <c r="E81" s="313"/>
      <c r="F81" s="312"/>
    </row>
    <row r="82" spans="1:6">
      <c r="A82" s="357"/>
      <c r="B82" s="361"/>
      <c r="C82" s="359"/>
      <c r="D82" s="312"/>
      <c r="E82" s="313"/>
      <c r="F82" s="312"/>
    </row>
    <row r="83" spans="1:6">
      <c r="A83" s="357"/>
      <c r="B83" s="361"/>
      <c r="C83" s="360"/>
      <c r="D83" s="312"/>
      <c r="E83" s="313"/>
      <c r="F83" s="312"/>
    </row>
    <row r="84" spans="1:6">
      <c r="A84" s="357"/>
      <c r="B84" s="368"/>
      <c r="C84" s="359"/>
      <c r="D84" s="312"/>
      <c r="E84" s="313"/>
      <c r="F84" s="312"/>
    </row>
    <row r="85" spans="1:6">
      <c r="A85" s="357"/>
      <c r="B85" s="365"/>
      <c r="C85" s="359"/>
      <c r="D85" s="312"/>
      <c r="E85" s="313"/>
      <c r="F85" s="312"/>
    </row>
    <row r="86" spans="1:6">
      <c r="A86" s="357"/>
      <c r="B86" s="369"/>
      <c r="C86" s="359"/>
      <c r="D86" s="312"/>
      <c r="E86" s="313"/>
      <c r="F86" s="312"/>
    </row>
    <row r="87" spans="1:6">
      <c r="A87" s="357"/>
      <c r="B87" s="369"/>
      <c r="C87" s="359"/>
      <c r="D87" s="312"/>
      <c r="E87" s="313"/>
      <c r="F87" s="312"/>
    </row>
    <row r="88" spans="1:6">
      <c r="A88" s="357"/>
      <c r="B88" s="369"/>
      <c r="C88" s="359"/>
      <c r="D88" s="312"/>
      <c r="E88" s="313"/>
      <c r="F88" s="312"/>
    </row>
    <row r="89" spans="1:6">
      <c r="A89" s="357"/>
      <c r="B89" s="361"/>
      <c r="C89" s="360"/>
      <c r="D89" s="312"/>
      <c r="E89" s="313"/>
      <c r="F89" s="312"/>
    </row>
    <row r="90" spans="1:6">
      <c r="A90" s="357"/>
      <c r="B90" s="368"/>
      <c r="C90" s="360"/>
      <c r="D90" s="312"/>
      <c r="E90" s="313"/>
      <c r="F90" s="312"/>
    </row>
    <row r="91" spans="1:6">
      <c r="A91" s="357"/>
      <c r="B91" s="361"/>
      <c r="C91" s="360"/>
      <c r="D91" s="312"/>
      <c r="E91" s="313"/>
      <c r="F91" s="312"/>
    </row>
    <row r="92" spans="1:6">
      <c r="A92" s="357"/>
      <c r="B92" s="369"/>
      <c r="C92" s="359"/>
      <c r="D92" s="312"/>
      <c r="E92" s="313"/>
      <c r="F92" s="312"/>
    </row>
    <row r="93" spans="1:6">
      <c r="A93" s="357"/>
      <c r="B93" s="369"/>
      <c r="C93" s="359"/>
      <c r="D93" s="312"/>
      <c r="E93" s="313"/>
      <c r="F93" s="312"/>
    </row>
    <row r="94" spans="1:6">
      <c r="A94" s="357"/>
      <c r="B94" s="369"/>
      <c r="C94" s="359"/>
      <c r="D94" s="312"/>
      <c r="E94" s="313"/>
      <c r="F94" s="312"/>
    </row>
    <row r="95" spans="1:6">
      <c r="A95" s="357"/>
      <c r="B95" s="369"/>
      <c r="C95" s="359"/>
      <c r="D95" s="312"/>
      <c r="E95" s="313"/>
      <c r="F95" s="312"/>
    </row>
    <row r="96" spans="1:6">
      <c r="A96" s="357"/>
      <c r="B96" s="369"/>
      <c r="C96" s="359"/>
      <c r="D96" s="312"/>
      <c r="E96" s="313"/>
      <c r="F96" s="312"/>
    </row>
    <row r="97" spans="1:6">
      <c r="A97" s="357"/>
      <c r="B97" s="369"/>
      <c r="C97" s="359"/>
      <c r="D97" s="312"/>
      <c r="E97" s="313"/>
      <c r="F97" s="312"/>
    </row>
    <row r="98" spans="1:6">
      <c r="A98" s="357"/>
      <c r="B98" s="369"/>
      <c r="C98" s="359"/>
      <c r="D98" s="312"/>
      <c r="E98" s="313"/>
      <c r="F98" s="312"/>
    </row>
    <row r="99" spans="1:6">
      <c r="A99" s="357"/>
      <c r="B99" s="369"/>
      <c r="C99" s="359"/>
      <c r="D99" s="312"/>
      <c r="E99" s="313"/>
      <c r="F99" s="312"/>
    </row>
    <row r="100" spans="1:6">
      <c r="A100" s="357"/>
      <c r="B100" s="369"/>
      <c r="C100" s="359"/>
      <c r="D100" s="312"/>
      <c r="E100" s="313"/>
      <c r="F100" s="312"/>
    </row>
    <row r="101" spans="1:6">
      <c r="A101" s="357"/>
      <c r="B101" s="369"/>
      <c r="C101" s="359"/>
      <c r="D101" s="312"/>
      <c r="E101" s="313"/>
      <c r="F101" s="312"/>
    </row>
    <row r="102" spans="1:6">
      <c r="A102" s="357"/>
      <c r="B102" s="369"/>
      <c r="C102" s="359"/>
      <c r="D102" s="312"/>
      <c r="E102" s="313"/>
      <c r="F102" s="312"/>
    </row>
    <row r="103" spans="1:6">
      <c r="A103" s="357"/>
      <c r="B103" s="369"/>
      <c r="C103" s="359"/>
      <c r="D103" s="312"/>
      <c r="E103" s="313"/>
      <c r="F103" s="312"/>
    </row>
    <row r="104" spans="1:6">
      <c r="A104" s="357"/>
      <c r="B104" s="361"/>
      <c r="C104" s="359"/>
      <c r="D104" s="312"/>
      <c r="E104" s="313"/>
      <c r="F104" s="312"/>
    </row>
    <row r="105" spans="1:6">
      <c r="A105" s="357"/>
      <c r="B105" s="361"/>
      <c r="C105" s="359"/>
      <c r="D105" s="312"/>
      <c r="E105" s="313"/>
      <c r="F105" s="312"/>
    </row>
    <row r="106" spans="1:6">
      <c r="A106" s="357"/>
      <c r="B106" s="361"/>
      <c r="C106" s="359"/>
      <c r="D106" s="312"/>
      <c r="E106" s="313"/>
      <c r="F106" s="312"/>
    </row>
    <row r="107" spans="1:6">
      <c r="A107" s="357"/>
      <c r="B107" s="361"/>
      <c r="C107" s="359"/>
      <c r="D107" s="312"/>
      <c r="E107" s="313"/>
      <c r="F107" s="312"/>
    </row>
    <row r="108" spans="1:6">
      <c r="A108" s="357"/>
      <c r="B108" s="361"/>
      <c r="C108" s="359"/>
      <c r="D108" s="312"/>
      <c r="E108" s="313"/>
      <c r="F108" s="312"/>
    </row>
    <row r="109" spans="1:6">
      <c r="A109" s="357"/>
      <c r="B109" s="361"/>
      <c r="C109" s="359"/>
      <c r="D109" s="312"/>
      <c r="E109" s="313"/>
      <c r="F109" s="312"/>
    </row>
    <row r="110" spans="1:6">
      <c r="A110" s="357"/>
      <c r="B110" s="361"/>
      <c r="C110" s="359"/>
      <c r="D110" s="312"/>
      <c r="E110" s="313"/>
      <c r="F110" s="312"/>
    </row>
    <row r="111" spans="1:6">
      <c r="A111" s="357"/>
      <c r="B111" s="361"/>
      <c r="C111" s="359"/>
      <c r="D111" s="312"/>
      <c r="E111" s="313"/>
      <c r="F111" s="312"/>
    </row>
    <row r="112" spans="1:6" ht="12.75" customHeight="1">
      <c r="A112" s="840"/>
      <c r="B112" s="840"/>
      <c r="C112" s="840"/>
      <c r="D112" s="840"/>
      <c r="E112" s="840"/>
      <c r="F112" s="312"/>
    </row>
    <row r="113" spans="1:6">
      <c r="A113" s="370"/>
      <c r="B113" s="371"/>
      <c r="C113" s="333"/>
      <c r="D113" s="333"/>
      <c r="E113" s="372"/>
      <c r="F113" s="312"/>
    </row>
    <row r="114" spans="1:6">
      <c r="A114" s="370"/>
      <c r="B114" s="371"/>
      <c r="C114" s="333"/>
      <c r="D114" s="333"/>
      <c r="E114" s="372"/>
      <c r="F114" s="312"/>
    </row>
    <row r="115" spans="1:6" ht="12.75" customHeight="1">
      <c r="A115" s="840"/>
      <c r="B115" s="840"/>
      <c r="C115" s="840"/>
      <c r="D115" s="840"/>
      <c r="E115" s="840"/>
      <c r="F115" s="312"/>
    </row>
    <row r="116" spans="1:6">
      <c r="A116" s="361"/>
      <c r="B116" s="310"/>
      <c r="C116" s="311"/>
      <c r="D116" s="312"/>
      <c r="E116" s="313"/>
      <c r="F116" s="312"/>
    </row>
    <row r="117" spans="1:6" ht="12.75" customHeight="1">
      <c r="A117" s="841"/>
      <c r="B117" s="841"/>
      <c r="C117" s="841"/>
      <c r="D117" s="841"/>
      <c r="E117" s="841"/>
      <c r="F117" s="841"/>
    </row>
    <row r="118" spans="1:6" ht="12.75" customHeight="1">
      <c r="A118" s="839"/>
      <c r="B118" s="839"/>
      <c r="C118" s="839"/>
      <c r="D118" s="839"/>
      <c r="E118" s="839"/>
      <c r="F118" s="312"/>
    </row>
    <row r="119" spans="1:6">
      <c r="A119" s="309"/>
      <c r="B119" s="310"/>
      <c r="C119" s="311"/>
      <c r="D119" s="312"/>
      <c r="E119" s="313"/>
      <c r="F119" s="312"/>
    </row>
    <row r="120" spans="1:6">
      <c r="A120" s="309"/>
      <c r="B120" s="310"/>
      <c r="C120" s="311"/>
      <c r="D120" s="312"/>
      <c r="E120" s="313"/>
      <c r="F120" s="312"/>
    </row>
    <row r="121" spans="1:6">
      <c r="A121" s="309"/>
      <c r="B121" s="310"/>
      <c r="C121" s="311"/>
      <c r="D121" s="312"/>
      <c r="E121" s="313"/>
      <c r="F121" s="312"/>
    </row>
    <row r="122" spans="1:6">
      <c r="A122" s="309"/>
      <c r="B122" s="310"/>
      <c r="C122" s="311"/>
      <c r="D122" s="312"/>
      <c r="E122" s="313"/>
      <c r="F122" s="312"/>
    </row>
    <row r="123" spans="1:6">
      <c r="A123" s="309"/>
      <c r="B123" s="310"/>
      <c r="C123" s="311"/>
      <c r="D123" s="312"/>
      <c r="E123" s="313"/>
      <c r="F123" s="312"/>
    </row>
    <row r="124" spans="1:6">
      <c r="A124" s="309"/>
      <c r="B124" s="310"/>
      <c r="C124" s="311"/>
      <c r="D124" s="312"/>
      <c r="E124" s="313"/>
      <c r="F124" s="312"/>
    </row>
    <row r="125" spans="1:6">
      <c r="A125" s="309"/>
      <c r="B125" s="310"/>
      <c r="C125" s="311"/>
      <c r="D125" s="312"/>
      <c r="E125" s="313"/>
      <c r="F125" s="312"/>
    </row>
    <row r="126" spans="1:6">
      <c r="A126" s="309"/>
      <c r="B126" s="310"/>
      <c r="C126" s="311"/>
      <c r="D126" s="312"/>
      <c r="E126" s="313"/>
      <c r="F126" s="312"/>
    </row>
    <row r="127" spans="1:6">
      <c r="A127" s="309"/>
      <c r="B127" s="310"/>
      <c r="C127" s="311"/>
      <c r="D127" s="312"/>
      <c r="E127" s="313"/>
      <c r="F127" s="312"/>
    </row>
    <row r="128" spans="1:6">
      <c r="A128" s="309"/>
      <c r="B128" s="310"/>
      <c r="C128" s="311"/>
      <c r="D128" s="312"/>
      <c r="E128" s="313"/>
      <c r="F128" s="312"/>
    </row>
    <row r="129" spans="1:6">
      <c r="A129" s="309"/>
      <c r="B129" s="310"/>
      <c r="C129" s="311"/>
      <c r="D129" s="312"/>
      <c r="E129" s="313"/>
      <c r="F129" s="312"/>
    </row>
    <row r="130" spans="1:6">
      <c r="A130" s="309"/>
      <c r="B130" s="310"/>
      <c r="C130" s="311"/>
      <c r="D130" s="312"/>
      <c r="E130" s="313"/>
      <c r="F130" s="312"/>
    </row>
    <row r="131" spans="1:6">
      <c r="A131" s="309"/>
      <c r="B131" s="310"/>
      <c r="C131" s="311"/>
      <c r="D131" s="312"/>
      <c r="E131" s="313"/>
      <c r="F131" s="312"/>
    </row>
    <row r="132" spans="1:6">
      <c r="A132" s="309"/>
      <c r="B132" s="310"/>
      <c r="C132" s="311"/>
      <c r="D132" s="312"/>
      <c r="E132" s="313"/>
      <c r="F132" s="312"/>
    </row>
    <row r="133" spans="1:6">
      <c r="A133" s="309"/>
      <c r="B133" s="310"/>
      <c r="C133" s="311"/>
      <c r="D133" s="312"/>
      <c r="E133" s="313"/>
      <c r="F133" s="312"/>
    </row>
    <row r="134" spans="1:6">
      <c r="A134" s="309"/>
      <c r="B134" s="310"/>
      <c r="C134" s="311"/>
      <c r="D134" s="312"/>
      <c r="E134" s="313"/>
      <c r="F134" s="312"/>
    </row>
    <row r="135" spans="1:6">
      <c r="A135" s="309"/>
      <c r="B135" s="310"/>
      <c r="C135" s="311"/>
      <c r="D135" s="312"/>
      <c r="E135" s="313"/>
      <c r="F135" s="312"/>
    </row>
    <row r="136" spans="1:6">
      <c r="A136" s="309"/>
      <c r="B136" s="310"/>
      <c r="C136" s="311"/>
      <c r="D136" s="312"/>
      <c r="E136" s="313"/>
      <c r="F136" s="312"/>
    </row>
    <row r="137" spans="1:6">
      <c r="A137" s="309"/>
      <c r="B137" s="310"/>
      <c r="C137" s="311"/>
      <c r="D137" s="312"/>
      <c r="E137" s="313"/>
      <c r="F137" s="312"/>
    </row>
    <row r="138" spans="1:6">
      <c r="A138" s="309"/>
      <c r="B138" s="310"/>
      <c r="C138" s="311"/>
      <c r="D138" s="312"/>
      <c r="E138" s="313"/>
      <c r="F138" s="312"/>
    </row>
    <row r="139" spans="1:6">
      <c r="A139" s="309"/>
      <c r="B139" s="310"/>
      <c r="C139" s="311"/>
      <c r="D139" s="312"/>
      <c r="E139" s="313"/>
      <c r="F139" s="312"/>
    </row>
    <row r="140" spans="1:6">
      <c r="A140" s="309"/>
      <c r="B140" s="310"/>
      <c r="C140" s="311"/>
      <c r="D140" s="312"/>
      <c r="E140" s="313"/>
      <c r="F140" s="312"/>
    </row>
    <row r="141" spans="1:6">
      <c r="A141" s="309"/>
      <c r="B141" s="310"/>
      <c r="C141" s="311"/>
      <c r="D141" s="312"/>
      <c r="E141" s="313"/>
      <c r="F141" s="312"/>
    </row>
    <row r="142" spans="1:6">
      <c r="A142" s="309"/>
      <c r="B142" s="310"/>
      <c r="C142" s="311"/>
      <c r="D142" s="312"/>
      <c r="E142" s="313"/>
      <c r="F142" s="312"/>
    </row>
    <row r="143" spans="1:6">
      <c r="A143" s="309"/>
      <c r="B143" s="310"/>
      <c r="C143" s="311"/>
      <c r="D143" s="312"/>
      <c r="E143" s="313"/>
      <c r="F143" s="312"/>
    </row>
    <row r="144" spans="1:6">
      <c r="A144" s="309"/>
      <c r="B144" s="310"/>
      <c r="C144" s="311"/>
      <c r="D144" s="312"/>
      <c r="E144" s="313"/>
      <c r="F144" s="312"/>
    </row>
    <row r="145" spans="1:6">
      <c r="A145" s="309"/>
      <c r="B145" s="310"/>
      <c r="C145" s="311"/>
      <c r="D145" s="312"/>
      <c r="E145" s="313"/>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row r="152" spans="1:6">
      <c r="A152" s="309"/>
      <c r="B152" s="310"/>
      <c r="C152" s="311"/>
      <c r="D152" s="312"/>
      <c r="E152" s="313"/>
      <c r="F152" s="312"/>
    </row>
    <row r="153" spans="1:6">
      <c r="A153" s="309"/>
      <c r="B153" s="310"/>
      <c r="C153" s="311"/>
      <c r="D153" s="312"/>
      <c r="E153" s="313"/>
      <c r="F153" s="312"/>
    </row>
    <row r="154" spans="1:6">
      <c r="A154" s="309"/>
      <c r="B154" s="310"/>
      <c r="C154" s="311"/>
      <c r="D154" s="312"/>
      <c r="E154" s="313"/>
      <c r="F154" s="312"/>
    </row>
    <row r="155" spans="1:6">
      <c r="A155" s="309"/>
      <c r="B155" s="310"/>
      <c r="C155" s="311"/>
      <c r="D155" s="312"/>
      <c r="E155" s="313"/>
      <c r="F155" s="312"/>
    </row>
    <row r="156" spans="1:6">
      <c r="A156" s="309"/>
      <c r="B156" s="310"/>
      <c r="C156" s="311"/>
      <c r="D156" s="312"/>
      <c r="E156" s="313"/>
      <c r="F156" s="312"/>
    </row>
    <row r="157" spans="1:6">
      <c r="A157" s="309"/>
      <c r="B157" s="310"/>
      <c r="C157" s="311"/>
      <c r="D157" s="312"/>
      <c r="E157" s="313"/>
      <c r="F157" s="312"/>
    </row>
    <row r="158" spans="1:6">
      <c r="A158" s="309"/>
      <c r="B158" s="310"/>
      <c r="C158" s="311"/>
      <c r="D158" s="312"/>
      <c r="E158" s="313"/>
      <c r="F158" s="312"/>
    </row>
    <row r="159" spans="1:6">
      <c r="A159" s="309"/>
      <c r="B159" s="310"/>
      <c r="C159" s="311"/>
      <c r="D159" s="312"/>
      <c r="E159" s="313"/>
      <c r="F159" s="312"/>
    </row>
    <row r="160" spans="1:6">
      <c r="A160" s="309"/>
      <c r="B160" s="310"/>
      <c r="C160" s="311"/>
      <c r="D160" s="312"/>
      <c r="E160" s="313"/>
      <c r="F160" s="312"/>
    </row>
    <row r="161" spans="1:6">
      <c r="A161" s="309"/>
      <c r="B161" s="310"/>
      <c r="C161" s="311"/>
      <c r="D161" s="312"/>
      <c r="E161" s="313"/>
      <c r="F161" s="312"/>
    </row>
    <row r="162" spans="1:6">
      <c r="A162" s="309"/>
      <c r="B162" s="310"/>
      <c r="C162" s="311"/>
      <c r="D162" s="312"/>
      <c r="E162" s="313"/>
      <c r="F162" s="312"/>
    </row>
    <row r="163" spans="1:6">
      <c r="A163" s="309"/>
      <c r="B163" s="310"/>
      <c r="C163" s="311"/>
      <c r="D163" s="312"/>
      <c r="E163" s="313"/>
      <c r="F163" s="312"/>
    </row>
    <row r="164" spans="1:6">
      <c r="A164" s="309"/>
      <c r="B164" s="310"/>
      <c r="C164" s="311"/>
      <c r="D164" s="312"/>
      <c r="E164" s="313"/>
      <c r="F164" s="312"/>
    </row>
    <row r="165" spans="1:6">
      <c r="A165" s="309"/>
      <c r="B165" s="310"/>
      <c r="C165" s="311"/>
      <c r="D165" s="312"/>
      <c r="E165" s="313"/>
      <c r="F165" s="312"/>
    </row>
    <row r="166" spans="1:6">
      <c r="A166" s="309"/>
      <c r="B166" s="310"/>
      <c r="C166" s="311"/>
      <c r="D166" s="312"/>
      <c r="E166" s="313"/>
      <c r="F166" s="312"/>
    </row>
  </sheetData>
  <sheetProtection algorithmName="SHA-512" hashValue="zBqjgCKZ9XoGnvdxiTFh33iqGwd3ZBFwUtkxwltqsrEmpaw+15jdcxIvPV7uLpCOR4C+TwASLU4NKatquur1Xg==" saltValue="PC4kqhy1Ce4flwZyJBVCQQ==" spinCount="100000" sheet="1" objects="1" scenarios="1" selectLockedCells="1"/>
  <mergeCells count="13">
    <mergeCell ref="A118:E118"/>
    <mergeCell ref="B5:F5"/>
    <mergeCell ref="A7:A8"/>
    <mergeCell ref="B7:B8"/>
    <mergeCell ref="C7:C8"/>
    <mergeCell ref="D7:D8"/>
    <mergeCell ref="E7:E8"/>
    <mergeCell ref="F7:F8"/>
    <mergeCell ref="A43:E43"/>
    <mergeCell ref="A74:E74"/>
    <mergeCell ref="A112:E112"/>
    <mergeCell ref="A115:E115"/>
    <mergeCell ref="A117:F117"/>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A942F-2ED3-41F0-8596-1DF8E12DA412}">
  <sheetPr codeName="List23"/>
  <dimension ref="A1:G73"/>
  <sheetViews>
    <sheetView workbookViewId="0">
      <selection activeCell="E9" sqref="E9"/>
    </sheetView>
  </sheetViews>
  <sheetFormatPr defaultColWidth="9.140625" defaultRowHeight="12.75"/>
  <cols>
    <col min="1" max="1" width="5.7109375" style="32" customWidth="1"/>
    <col min="2" max="2" width="42.7109375" style="73" customWidth="1"/>
    <col min="3" max="3" width="6.7109375" style="55" customWidth="1"/>
    <col min="4" max="4" width="8.7109375" style="55" customWidth="1"/>
    <col min="5" max="6" width="13.7109375" style="201" customWidth="1"/>
    <col min="7" max="7" width="9.140625" style="54"/>
    <col min="8" max="16384" width="9.140625" style="73"/>
  </cols>
  <sheetData>
    <row r="1" spans="1:7" ht="45" customHeight="1">
      <c r="A1" s="197"/>
      <c r="B1" s="198"/>
      <c r="C1" s="199"/>
      <c r="D1" s="199"/>
      <c r="E1" s="200"/>
      <c r="F1" s="200"/>
    </row>
    <row r="2" spans="1:7" ht="20.100000000000001" customHeight="1" thickBot="1"/>
    <row r="3" spans="1:7" ht="9" customHeight="1">
      <c r="A3" s="202"/>
      <c r="B3" s="203"/>
      <c r="C3" s="204"/>
      <c r="D3" s="204"/>
      <c r="E3" s="205"/>
      <c r="F3" s="206"/>
    </row>
    <row r="4" spans="1:7" s="212" customFormat="1" ht="18.75" customHeight="1">
      <c r="A4" s="207" t="s">
        <v>57</v>
      </c>
      <c r="B4" s="208" t="s">
        <v>223</v>
      </c>
      <c r="C4" s="209"/>
      <c r="D4" s="209"/>
      <c r="E4" s="209"/>
      <c r="F4" s="210"/>
      <c r="G4" s="211"/>
    </row>
    <row r="5" spans="1:7" ht="12" customHeight="1" thickBot="1">
      <c r="A5" s="213"/>
      <c r="B5" s="50"/>
      <c r="C5" s="50"/>
      <c r="D5" s="50"/>
      <c r="E5" s="214"/>
      <c r="F5" s="215"/>
    </row>
    <row r="6" spans="1:7" s="217" customFormat="1" ht="18.75" customHeight="1">
      <c r="A6" s="858" t="s">
        <v>224</v>
      </c>
      <c r="B6" s="858" t="s">
        <v>0</v>
      </c>
      <c r="C6" s="858" t="s">
        <v>1</v>
      </c>
      <c r="D6" s="858" t="s">
        <v>2</v>
      </c>
      <c r="E6" s="861" t="s">
        <v>225</v>
      </c>
      <c r="F6" s="854" t="s">
        <v>226</v>
      </c>
      <c r="G6" s="216"/>
    </row>
    <row r="7" spans="1:7" s="219" customFormat="1" ht="18.75" customHeight="1" thickBot="1">
      <c r="A7" s="859"/>
      <c r="B7" s="860"/>
      <c r="C7" s="860"/>
      <c r="D7" s="860"/>
      <c r="E7" s="862"/>
      <c r="F7" s="855"/>
      <c r="G7" s="218"/>
    </row>
    <row r="8" spans="1:7" s="226" customFormat="1" ht="12.6" customHeight="1">
      <c r="A8" s="220"/>
      <c r="B8" s="221"/>
      <c r="C8" s="222"/>
      <c r="D8" s="223"/>
      <c r="E8" s="1068"/>
      <c r="F8" s="224">
        <f>D8*E8</f>
        <v>0</v>
      </c>
      <c r="G8" s="225"/>
    </row>
    <row r="9" spans="1:7" s="226" customFormat="1" ht="45">
      <c r="A9" s="227" t="s">
        <v>14</v>
      </c>
      <c r="B9" s="228" t="s">
        <v>227</v>
      </c>
      <c r="C9" s="229" t="s">
        <v>25</v>
      </c>
      <c r="D9" s="230">
        <v>1</v>
      </c>
      <c r="E9" s="261"/>
      <c r="F9" s="231">
        <f>D9*E9</f>
        <v>0</v>
      </c>
      <c r="G9" s="225"/>
    </row>
    <row r="10" spans="1:7" s="226" customFormat="1" ht="12.6" customHeight="1">
      <c r="A10" s="232"/>
      <c r="B10" s="233"/>
      <c r="C10" s="234"/>
      <c r="D10" s="235"/>
      <c r="E10" s="1069"/>
      <c r="F10" s="236"/>
      <c r="G10" s="225"/>
    </row>
    <row r="11" spans="1:7" s="226" customFormat="1" ht="33.75">
      <c r="A11" s="227" t="s">
        <v>15</v>
      </c>
      <c r="B11" s="228" t="s">
        <v>228</v>
      </c>
      <c r="C11" s="229" t="s">
        <v>25</v>
      </c>
      <c r="D11" s="230">
        <v>1</v>
      </c>
      <c r="E11" s="261"/>
      <c r="F11" s="231">
        <f>D11*E11</f>
        <v>0</v>
      </c>
      <c r="G11" s="225"/>
    </row>
    <row r="12" spans="1:7" s="226" customFormat="1" ht="12.6" customHeight="1">
      <c r="A12" s="232"/>
      <c r="B12" s="233"/>
      <c r="C12" s="234"/>
      <c r="D12" s="235"/>
      <c r="E12" s="1069"/>
      <c r="F12" s="236"/>
      <c r="G12" s="225"/>
    </row>
    <row r="13" spans="1:7" s="226" customFormat="1" ht="45">
      <c r="A13" s="227" t="s">
        <v>16</v>
      </c>
      <c r="B13" s="228" t="s">
        <v>229</v>
      </c>
      <c r="C13" s="229" t="s">
        <v>13</v>
      </c>
      <c r="D13" s="230">
        <v>35</v>
      </c>
      <c r="E13" s="261"/>
      <c r="F13" s="231">
        <f>D13*E13</f>
        <v>0</v>
      </c>
      <c r="G13" s="225"/>
    </row>
    <row r="14" spans="1:7" s="226" customFormat="1" ht="12.6" customHeight="1">
      <c r="A14" s="232"/>
      <c r="B14" s="233"/>
      <c r="C14" s="234"/>
      <c r="D14" s="235"/>
      <c r="E14" s="1069"/>
      <c r="F14" s="236"/>
      <c r="G14" s="225"/>
    </row>
    <row r="15" spans="1:7" s="226" customFormat="1" ht="56.25">
      <c r="A15" s="227" t="s">
        <v>17</v>
      </c>
      <c r="B15" s="228" t="s">
        <v>230</v>
      </c>
      <c r="C15" s="229" t="s">
        <v>25</v>
      </c>
      <c r="D15" s="230">
        <v>1</v>
      </c>
      <c r="E15" s="261"/>
      <c r="F15" s="231">
        <f>D15*E15</f>
        <v>0</v>
      </c>
      <c r="G15" s="225"/>
    </row>
    <row r="16" spans="1:7" s="226" customFormat="1" ht="12.6" customHeight="1">
      <c r="A16" s="227"/>
      <c r="B16" s="237"/>
      <c r="C16" s="238"/>
      <c r="D16" s="239"/>
      <c r="E16" s="609"/>
      <c r="F16" s="241"/>
      <c r="G16" s="225"/>
    </row>
    <row r="17" spans="1:7" s="226" customFormat="1" ht="45">
      <c r="A17" s="227" t="s">
        <v>18</v>
      </c>
      <c r="B17" s="228" t="s">
        <v>231</v>
      </c>
      <c r="C17" s="229" t="s">
        <v>25</v>
      </c>
      <c r="D17" s="230">
        <v>3</v>
      </c>
      <c r="E17" s="261"/>
      <c r="F17" s="231">
        <f>D17*E17</f>
        <v>0</v>
      </c>
      <c r="G17" s="225"/>
    </row>
    <row r="18" spans="1:7" s="226" customFormat="1" ht="12.6" customHeight="1">
      <c r="A18" s="227"/>
      <c r="B18" s="237"/>
      <c r="C18" s="238"/>
      <c r="D18" s="239"/>
      <c r="E18" s="609"/>
      <c r="F18" s="241"/>
      <c r="G18" s="225"/>
    </row>
    <row r="19" spans="1:7" s="226" customFormat="1" ht="33.75">
      <c r="A19" s="227" t="s">
        <v>19</v>
      </c>
      <c r="B19" s="228" t="s">
        <v>232</v>
      </c>
      <c r="C19" s="229" t="s">
        <v>25</v>
      </c>
      <c r="D19" s="230">
        <v>1</v>
      </c>
      <c r="E19" s="261"/>
      <c r="F19" s="231">
        <f>D19*E19</f>
        <v>0</v>
      </c>
      <c r="G19" s="225"/>
    </row>
    <row r="20" spans="1:7" s="226" customFormat="1" ht="12.6" customHeight="1">
      <c r="A20" s="227"/>
      <c r="B20" s="237"/>
      <c r="C20" s="238"/>
      <c r="D20" s="239"/>
      <c r="E20" s="609"/>
      <c r="F20" s="241"/>
      <c r="G20" s="225"/>
    </row>
    <row r="21" spans="1:7" s="226" customFormat="1" ht="22.5">
      <c r="A21" s="227" t="s">
        <v>20</v>
      </c>
      <c r="B21" s="228" t="s">
        <v>233</v>
      </c>
      <c r="C21" s="229" t="s">
        <v>25</v>
      </c>
      <c r="D21" s="230">
        <v>4</v>
      </c>
      <c r="E21" s="261"/>
      <c r="F21" s="231">
        <f>D21*E21</f>
        <v>0</v>
      </c>
      <c r="G21" s="225"/>
    </row>
    <row r="22" spans="1:7" s="226" customFormat="1" ht="12.6" customHeight="1">
      <c r="A22" s="227"/>
      <c r="B22" s="237"/>
      <c r="C22" s="238"/>
      <c r="D22" s="239"/>
      <c r="E22" s="604"/>
      <c r="F22" s="241"/>
      <c r="G22" s="225"/>
    </row>
    <row r="23" spans="1:7" s="226" customFormat="1" ht="12.6" customHeight="1">
      <c r="A23" s="227" t="s">
        <v>21</v>
      </c>
      <c r="B23" s="228" t="s">
        <v>234</v>
      </c>
      <c r="C23" s="229" t="s">
        <v>12</v>
      </c>
      <c r="D23" s="230">
        <v>5</v>
      </c>
      <c r="E23" s="261"/>
      <c r="F23" s="231">
        <f>D23*E23</f>
        <v>0</v>
      </c>
      <c r="G23" s="225"/>
    </row>
    <row r="24" spans="1:7" s="226" customFormat="1" ht="12.6" customHeight="1">
      <c r="A24" s="227"/>
      <c r="B24" s="228"/>
      <c r="C24" s="229"/>
      <c r="D24" s="230"/>
      <c r="E24" s="604"/>
      <c r="F24" s="231"/>
      <c r="G24" s="225"/>
    </row>
    <row r="25" spans="1:7" s="226" customFormat="1" ht="12.6" customHeight="1">
      <c r="A25" s="227" t="s">
        <v>22</v>
      </c>
      <c r="B25" s="228" t="s">
        <v>235</v>
      </c>
      <c r="C25" s="229" t="s">
        <v>12</v>
      </c>
      <c r="D25" s="230">
        <v>4</v>
      </c>
      <c r="E25" s="261"/>
      <c r="F25" s="231">
        <f>D25*E25</f>
        <v>0</v>
      </c>
      <c r="G25" s="225"/>
    </row>
    <row r="26" spans="1:7" s="226" customFormat="1" ht="12.6" customHeight="1">
      <c r="A26" s="227"/>
      <c r="B26" s="228"/>
      <c r="C26" s="229"/>
      <c r="D26" s="230"/>
      <c r="E26" s="604"/>
      <c r="F26" s="231"/>
      <c r="G26" s="225"/>
    </row>
    <row r="27" spans="1:7" s="226" customFormat="1" ht="12.6" customHeight="1">
      <c r="A27" s="227" t="s">
        <v>26</v>
      </c>
      <c r="B27" s="228" t="s">
        <v>236</v>
      </c>
      <c r="C27" s="229" t="s">
        <v>12</v>
      </c>
      <c r="D27" s="230">
        <v>4</v>
      </c>
      <c r="E27" s="261"/>
      <c r="F27" s="231">
        <f>D27*E27</f>
        <v>0</v>
      </c>
      <c r="G27" s="225"/>
    </row>
    <row r="28" spans="1:7" s="226" customFormat="1" ht="12.6" customHeight="1">
      <c r="A28" s="227"/>
      <c r="B28" s="228"/>
      <c r="C28" s="229"/>
      <c r="D28" s="230"/>
      <c r="E28" s="604"/>
      <c r="F28" s="231"/>
      <c r="G28" s="225"/>
    </row>
    <row r="29" spans="1:7" s="226" customFormat="1" ht="12.6" customHeight="1">
      <c r="A29" s="227" t="s">
        <v>27</v>
      </c>
      <c r="B29" s="228" t="s">
        <v>237</v>
      </c>
      <c r="C29" s="229" t="s">
        <v>12</v>
      </c>
      <c r="D29" s="230">
        <v>3</v>
      </c>
      <c r="E29" s="261"/>
      <c r="F29" s="231">
        <f>D29*E29</f>
        <v>0</v>
      </c>
      <c r="G29" s="225"/>
    </row>
    <row r="30" spans="1:7" s="226" customFormat="1" ht="12.6" customHeight="1">
      <c r="A30" s="227"/>
      <c r="B30" s="228"/>
      <c r="C30" s="229"/>
      <c r="D30" s="230"/>
      <c r="E30" s="604"/>
      <c r="F30" s="231"/>
      <c r="G30" s="225"/>
    </row>
    <row r="31" spans="1:7" s="226" customFormat="1" ht="12.6" customHeight="1">
      <c r="A31" s="227" t="s">
        <v>29</v>
      </c>
      <c r="B31" s="228" t="s">
        <v>238</v>
      </c>
      <c r="C31" s="229" t="s">
        <v>12</v>
      </c>
      <c r="D31" s="230">
        <v>1</v>
      </c>
      <c r="E31" s="261"/>
      <c r="F31" s="231">
        <f>D31*E31</f>
        <v>0</v>
      </c>
      <c r="G31" s="225"/>
    </row>
    <row r="32" spans="1:7" s="226" customFormat="1" ht="12.6" customHeight="1">
      <c r="A32" s="227"/>
      <c r="B32" s="228"/>
      <c r="C32" s="229"/>
      <c r="D32" s="230"/>
      <c r="E32" s="604"/>
      <c r="F32" s="231"/>
      <c r="G32" s="225"/>
    </row>
    <row r="33" spans="1:7" s="226" customFormat="1" ht="22.5">
      <c r="A33" s="227" t="s">
        <v>30</v>
      </c>
      <c r="B33" s="228" t="s">
        <v>239</v>
      </c>
      <c r="C33" s="229" t="s">
        <v>12</v>
      </c>
      <c r="D33" s="230">
        <v>1</v>
      </c>
      <c r="E33" s="261"/>
      <c r="F33" s="231">
        <f>D33*E33</f>
        <v>0</v>
      </c>
      <c r="G33" s="225"/>
    </row>
    <row r="34" spans="1:7" s="226" customFormat="1" ht="12.6" customHeight="1">
      <c r="A34" s="227"/>
      <c r="B34" s="228"/>
      <c r="C34" s="229"/>
      <c r="D34" s="230"/>
      <c r="E34" s="604"/>
      <c r="F34" s="231"/>
      <c r="G34" s="225"/>
    </row>
    <row r="35" spans="1:7" s="226" customFormat="1" ht="22.5">
      <c r="A35" s="227" t="s">
        <v>31</v>
      </c>
      <c r="B35" s="228" t="s">
        <v>240</v>
      </c>
      <c r="C35" s="229" t="s">
        <v>12</v>
      </c>
      <c r="D35" s="230">
        <v>1</v>
      </c>
      <c r="E35" s="261"/>
      <c r="F35" s="231">
        <f>D35*E35</f>
        <v>0</v>
      </c>
      <c r="G35" s="225"/>
    </row>
    <row r="36" spans="1:7" s="226" customFormat="1" ht="12.6" customHeight="1">
      <c r="A36" s="227"/>
      <c r="B36" s="228"/>
      <c r="C36" s="229"/>
      <c r="D36" s="230"/>
      <c r="E36" s="604"/>
      <c r="F36" s="231"/>
      <c r="G36" s="225"/>
    </row>
    <row r="37" spans="1:7" s="226" customFormat="1" ht="56.25">
      <c r="A37" s="227" t="s">
        <v>32</v>
      </c>
      <c r="B37" s="228" t="s">
        <v>241</v>
      </c>
      <c r="C37" s="229" t="s">
        <v>25</v>
      </c>
      <c r="D37" s="230">
        <v>1</v>
      </c>
      <c r="E37" s="261"/>
      <c r="F37" s="231">
        <f>D37*E37</f>
        <v>0</v>
      </c>
      <c r="G37" s="225"/>
    </row>
    <row r="38" spans="1:7" s="226" customFormat="1" ht="12.6" customHeight="1">
      <c r="A38" s="227"/>
      <c r="B38" s="228"/>
      <c r="C38" s="229"/>
      <c r="D38" s="230"/>
      <c r="E38" s="604"/>
      <c r="F38" s="231"/>
      <c r="G38" s="225"/>
    </row>
    <row r="39" spans="1:7" s="226" customFormat="1" ht="67.5">
      <c r="A39" s="227" t="s">
        <v>33</v>
      </c>
      <c r="B39" s="228" t="s">
        <v>242</v>
      </c>
      <c r="C39" s="229" t="s">
        <v>25</v>
      </c>
      <c r="D39" s="230">
        <v>1</v>
      </c>
      <c r="E39" s="261"/>
      <c r="F39" s="231">
        <f>D39*E39</f>
        <v>0</v>
      </c>
      <c r="G39" s="225"/>
    </row>
    <row r="40" spans="1:7" s="226" customFormat="1" ht="12.6" customHeight="1">
      <c r="A40" s="227"/>
      <c r="B40" s="228"/>
      <c r="C40" s="229"/>
      <c r="D40" s="230"/>
      <c r="E40" s="604"/>
      <c r="F40" s="231"/>
      <c r="G40" s="225"/>
    </row>
    <row r="41" spans="1:7" s="226" customFormat="1" ht="33.75">
      <c r="A41" s="227" t="s">
        <v>34</v>
      </c>
      <c r="B41" s="242" t="s">
        <v>243</v>
      </c>
      <c r="C41" s="229" t="s">
        <v>25</v>
      </c>
      <c r="D41" s="230">
        <v>4</v>
      </c>
      <c r="E41" s="261"/>
      <c r="F41" s="231">
        <f>D41*E41</f>
        <v>0</v>
      </c>
      <c r="G41" s="225"/>
    </row>
    <row r="42" spans="1:7" s="226" customFormat="1" ht="12.6" customHeight="1">
      <c r="A42" s="227"/>
      <c r="B42" s="228"/>
      <c r="C42" s="229"/>
      <c r="D42" s="230"/>
      <c r="E42" s="604"/>
      <c r="F42" s="231"/>
      <c r="G42" s="225"/>
    </row>
    <row r="43" spans="1:7" s="226" customFormat="1" ht="22.5">
      <c r="A43" s="227" t="s">
        <v>44</v>
      </c>
      <c r="B43" s="228" t="s">
        <v>244</v>
      </c>
      <c r="C43" s="229" t="s">
        <v>12</v>
      </c>
      <c r="D43" s="230">
        <v>4</v>
      </c>
      <c r="E43" s="261"/>
      <c r="F43" s="231">
        <f>D43*E43</f>
        <v>0</v>
      </c>
      <c r="G43" s="225"/>
    </row>
    <row r="44" spans="1:7" s="226" customFormat="1" ht="12.6" customHeight="1">
      <c r="A44" s="227"/>
      <c r="B44" s="228"/>
      <c r="C44" s="229"/>
      <c r="D44" s="230"/>
      <c r="E44" s="604"/>
      <c r="F44" s="231"/>
      <c r="G44" s="225"/>
    </row>
    <row r="45" spans="1:7" s="226" customFormat="1" ht="22.5">
      <c r="A45" s="227" t="s">
        <v>45</v>
      </c>
      <c r="B45" s="228" t="s">
        <v>245</v>
      </c>
      <c r="C45" s="229" t="s">
        <v>43</v>
      </c>
      <c r="D45" s="230">
        <v>15</v>
      </c>
      <c r="E45" s="261"/>
      <c r="F45" s="231">
        <f>D45*E45</f>
        <v>0</v>
      </c>
      <c r="G45" s="225"/>
    </row>
    <row r="46" spans="1:7" s="226" customFormat="1" ht="12.6" customHeight="1">
      <c r="A46" s="227"/>
      <c r="B46" s="228"/>
      <c r="C46" s="229"/>
      <c r="D46" s="230"/>
      <c r="E46" s="604"/>
      <c r="F46" s="231"/>
      <c r="G46" s="225"/>
    </row>
    <row r="47" spans="1:7" s="226" customFormat="1" ht="33.75">
      <c r="A47" s="227" t="s">
        <v>53</v>
      </c>
      <c r="B47" s="228" t="s">
        <v>246</v>
      </c>
      <c r="C47" s="229"/>
      <c r="D47" s="230"/>
      <c r="E47" s="604"/>
      <c r="F47" s="231"/>
      <c r="G47" s="225"/>
    </row>
    <row r="48" spans="1:7" s="226" customFormat="1" ht="12.6" customHeight="1">
      <c r="A48" s="227"/>
      <c r="B48" s="228" t="s">
        <v>247</v>
      </c>
      <c r="C48" s="229" t="s">
        <v>13</v>
      </c>
      <c r="D48" s="230">
        <v>20</v>
      </c>
      <c r="E48" s="261"/>
      <c r="F48" s="231">
        <f>D48*E48</f>
        <v>0</v>
      </c>
      <c r="G48" s="225"/>
    </row>
    <row r="49" spans="1:7" s="226" customFormat="1" ht="12.6" customHeight="1">
      <c r="A49" s="227"/>
      <c r="B49" s="228" t="s">
        <v>248</v>
      </c>
      <c r="C49" s="229" t="s">
        <v>13</v>
      </c>
      <c r="D49" s="230">
        <v>15</v>
      </c>
      <c r="E49" s="261"/>
      <c r="F49" s="231">
        <f>D49*E49</f>
        <v>0</v>
      </c>
      <c r="G49" s="225"/>
    </row>
    <row r="50" spans="1:7" s="226" customFormat="1" ht="12.6" customHeight="1">
      <c r="A50" s="227"/>
      <c r="B50" s="228"/>
      <c r="C50" s="229"/>
      <c r="D50" s="230"/>
      <c r="E50" s="604"/>
      <c r="F50" s="231"/>
      <c r="G50" s="225"/>
    </row>
    <row r="51" spans="1:7" s="226" customFormat="1" ht="22.5">
      <c r="A51" s="227" t="s">
        <v>54</v>
      </c>
      <c r="B51" s="228" t="s">
        <v>249</v>
      </c>
      <c r="C51" s="229"/>
      <c r="D51" s="230"/>
      <c r="E51" s="604"/>
      <c r="F51" s="231"/>
      <c r="G51" s="225"/>
    </row>
    <row r="52" spans="1:7" s="226" customFormat="1" ht="12.6" customHeight="1">
      <c r="A52" s="227"/>
      <c r="B52" s="242" t="s">
        <v>250</v>
      </c>
      <c r="C52" s="229" t="s">
        <v>13</v>
      </c>
      <c r="D52" s="230">
        <v>3</v>
      </c>
      <c r="E52" s="261"/>
      <c r="F52" s="231">
        <f>D52*E52</f>
        <v>0</v>
      </c>
      <c r="G52" s="225"/>
    </row>
    <row r="53" spans="1:7" s="226" customFormat="1" ht="12.6" customHeight="1">
      <c r="A53" s="227"/>
      <c r="B53" s="242" t="s">
        <v>251</v>
      </c>
      <c r="C53" s="229" t="s">
        <v>13</v>
      </c>
      <c r="D53" s="230">
        <v>5</v>
      </c>
      <c r="E53" s="261"/>
      <c r="F53" s="231">
        <f>D53*E53</f>
        <v>0</v>
      </c>
      <c r="G53" s="225"/>
    </row>
    <row r="54" spans="1:7" s="226" customFormat="1" ht="12.6" customHeight="1">
      <c r="A54" s="227"/>
      <c r="B54" s="242" t="s">
        <v>252</v>
      </c>
      <c r="C54" s="229" t="s">
        <v>13</v>
      </c>
      <c r="D54" s="230">
        <v>2</v>
      </c>
      <c r="E54" s="261"/>
      <c r="F54" s="231">
        <f>D54*E54</f>
        <v>0</v>
      </c>
      <c r="G54" s="225"/>
    </row>
    <row r="55" spans="1:7" s="226" customFormat="1" ht="12.6" customHeight="1">
      <c r="A55" s="227"/>
      <c r="B55" s="242" t="s">
        <v>253</v>
      </c>
      <c r="C55" s="229" t="s">
        <v>13</v>
      </c>
      <c r="D55" s="230">
        <v>1</v>
      </c>
      <c r="E55" s="261"/>
      <c r="F55" s="231">
        <f>D55*E55</f>
        <v>0</v>
      </c>
      <c r="G55" s="225"/>
    </row>
    <row r="56" spans="1:7" s="226" customFormat="1" ht="12.6" customHeight="1">
      <c r="A56" s="227"/>
      <c r="B56" s="228"/>
      <c r="C56" s="229"/>
      <c r="D56" s="230"/>
      <c r="E56" s="604"/>
      <c r="F56" s="231"/>
      <c r="G56" s="225"/>
    </row>
    <row r="57" spans="1:7" s="226" customFormat="1" ht="22.5">
      <c r="A57" s="227" t="s">
        <v>56</v>
      </c>
      <c r="B57" s="228" t="s">
        <v>254</v>
      </c>
      <c r="C57" s="229"/>
      <c r="D57" s="230"/>
      <c r="E57" s="604"/>
      <c r="F57" s="231"/>
      <c r="G57" s="225"/>
    </row>
    <row r="58" spans="1:7" s="226" customFormat="1" ht="12.6" customHeight="1">
      <c r="A58" s="227"/>
      <c r="B58" s="242" t="s">
        <v>255</v>
      </c>
      <c r="C58" s="229" t="s">
        <v>13</v>
      </c>
      <c r="D58" s="230">
        <v>3</v>
      </c>
      <c r="E58" s="261"/>
      <c r="F58" s="231">
        <f>D58*E58</f>
        <v>0</v>
      </c>
      <c r="G58" s="225"/>
    </row>
    <row r="59" spans="1:7" s="226" customFormat="1" ht="12.6" customHeight="1">
      <c r="A59" s="227"/>
      <c r="B59" s="242" t="s">
        <v>253</v>
      </c>
      <c r="C59" s="229" t="s">
        <v>13</v>
      </c>
      <c r="D59" s="230">
        <v>9</v>
      </c>
      <c r="E59" s="261"/>
      <c r="F59" s="231">
        <f>D59*E59</f>
        <v>0</v>
      </c>
      <c r="G59" s="225"/>
    </row>
    <row r="60" spans="1:7" s="226" customFormat="1" ht="12.6" customHeight="1">
      <c r="A60" s="227"/>
      <c r="B60" s="228"/>
      <c r="C60" s="229"/>
      <c r="D60" s="230"/>
      <c r="E60" s="604"/>
      <c r="F60" s="231"/>
      <c r="G60" s="225"/>
    </row>
    <row r="61" spans="1:7" s="226" customFormat="1" ht="11.25">
      <c r="A61" s="227" t="s">
        <v>79</v>
      </c>
      <c r="B61" s="228" t="s">
        <v>256</v>
      </c>
      <c r="C61" s="229" t="s">
        <v>12</v>
      </c>
      <c r="D61" s="230">
        <v>1</v>
      </c>
      <c r="E61" s="261"/>
      <c r="F61" s="231">
        <f>D61*E61</f>
        <v>0</v>
      </c>
      <c r="G61" s="225"/>
    </row>
    <row r="62" spans="1:7" s="226" customFormat="1" ht="12.6" customHeight="1">
      <c r="A62" s="227"/>
      <c r="B62" s="228"/>
      <c r="C62" s="229"/>
      <c r="D62" s="230"/>
      <c r="E62" s="604"/>
      <c r="F62" s="231"/>
      <c r="G62" s="225"/>
    </row>
    <row r="63" spans="1:7" s="226" customFormat="1" ht="11.25">
      <c r="A63" s="227" t="s">
        <v>80</v>
      </c>
      <c r="B63" s="228" t="s">
        <v>257</v>
      </c>
      <c r="C63" s="229"/>
      <c r="D63" s="230"/>
      <c r="E63" s="604"/>
      <c r="F63" s="231"/>
      <c r="G63" s="225"/>
    </row>
    <row r="64" spans="1:7" s="226" customFormat="1" ht="12.6" customHeight="1">
      <c r="A64" s="227"/>
      <c r="B64" s="228" t="s">
        <v>258</v>
      </c>
      <c r="C64" s="229" t="s">
        <v>12</v>
      </c>
      <c r="D64" s="230">
        <v>5</v>
      </c>
      <c r="E64" s="261"/>
      <c r="F64" s="231">
        <f>D64*E64</f>
        <v>0</v>
      </c>
      <c r="G64" s="225"/>
    </row>
    <row r="65" spans="1:7" s="226" customFormat="1" ht="12.6" customHeight="1">
      <c r="A65" s="227"/>
      <c r="B65" s="228" t="s">
        <v>259</v>
      </c>
      <c r="C65" s="229" t="s">
        <v>12</v>
      </c>
      <c r="D65" s="230">
        <v>2</v>
      </c>
      <c r="E65" s="261"/>
      <c r="F65" s="231">
        <f>D65*E65</f>
        <v>0</v>
      </c>
      <c r="G65" s="225"/>
    </row>
    <row r="66" spans="1:7" s="226" customFormat="1" ht="12.6" customHeight="1">
      <c r="A66" s="227"/>
      <c r="B66" s="228" t="s">
        <v>260</v>
      </c>
      <c r="C66" s="229" t="s">
        <v>12</v>
      </c>
      <c r="D66" s="230">
        <v>8</v>
      </c>
      <c r="E66" s="261"/>
      <c r="F66" s="231">
        <f>D66*E66</f>
        <v>0</v>
      </c>
      <c r="G66" s="225"/>
    </row>
    <row r="67" spans="1:7" s="226" customFormat="1" ht="12.6" customHeight="1">
      <c r="A67" s="227"/>
      <c r="B67" s="228"/>
      <c r="C67" s="229"/>
      <c r="D67" s="230"/>
      <c r="E67" s="604"/>
      <c r="F67" s="231"/>
      <c r="G67" s="225"/>
    </row>
    <row r="68" spans="1:7" s="226" customFormat="1" ht="33.75">
      <c r="A68" s="227" t="s">
        <v>81</v>
      </c>
      <c r="B68" s="228" t="s">
        <v>261</v>
      </c>
      <c r="C68" s="229" t="s">
        <v>262</v>
      </c>
      <c r="D68" s="230">
        <v>30</v>
      </c>
      <c r="E68" s="261"/>
      <c r="F68" s="231">
        <f>D68*E68</f>
        <v>0</v>
      </c>
      <c r="G68" s="225"/>
    </row>
    <row r="69" spans="1:7" s="226" customFormat="1" ht="12.6" customHeight="1">
      <c r="A69" s="227"/>
      <c r="B69" s="228"/>
      <c r="C69" s="229"/>
      <c r="D69" s="230"/>
      <c r="E69" s="604"/>
      <c r="F69" s="231"/>
      <c r="G69" s="225"/>
    </row>
    <row r="70" spans="1:7" s="226" customFormat="1" ht="101.25">
      <c r="A70" s="227" t="s">
        <v>82</v>
      </c>
      <c r="B70" s="228" t="s">
        <v>263</v>
      </c>
      <c r="C70" s="229"/>
      <c r="D70" s="230"/>
      <c r="E70" s="604"/>
      <c r="F70" s="231">
        <f>D70*E70</f>
        <v>0</v>
      </c>
      <c r="G70" s="225"/>
    </row>
    <row r="71" spans="1:7" s="226" customFormat="1" ht="11.25">
      <c r="A71" s="227"/>
      <c r="B71" s="228" t="s">
        <v>264</v>
      </c>
      <c r="C71" s="229" t="s">
        <v>25</v>
      </c>
      <c r="D71" s="230">
        <v>1</v>
      </c>
      <c r="E71" s="261"/>
      <c r="F71" s="231">
        <f>D71*E71</f>
        <v>0</v>
      </c>
      <c r="G71" s="225"/>
    </row>
    <row r="72" spans="1:7" s="226" customFormat="1" ht="12.6" customHeight="1" thickBot="1">
      <c r="A72" s="243"/>
      <c r="B72" s="244"/>
      <c r="C72" s="245"/>
      <c r="D72" s="245"/>
      <c r="E72" s="246"/>
      <c r="F72" s="247"/>
      <c r="G72" s="225"/>
    </row>
    <row r="73" spans="1:7" ht="15" customHeight="1" thickBot="1">
      <c r="A73" s="856" t="s">
        <v>265</v>
      </c>
      <c r="B73" s="857"/>
      <c r="C73" s="857"/>
      <c r="D73" s="857"/>
      <c r="E73" s="857"/>
      <c r="F73" s="248">
        <f>SUM(F8:F71)</f>
        <v>0</v>
      </c>
    </row>
  </sheetData>
  <sheetProtection algorithmName="SHA-512" hashValue="wNeXbf88kngBVOM0tAjXIwhl5bXbC/vcc1ou0eM8OMmUeFzk1fWtngXPg+bcGTW3y1KGhwhP6X2FhU3vu3Ljaw==" saltValue="qYKElUrYvNzfiVnHMyd+ZA==" spinCount="100000" sheet="1" objects="1" scenarios="1" selectLockedCells="1"/>
  <mergeCells count="7">
    <mergeCell ref="F6:F7"/>
    <mergeCell ref="A73:E73"/>
    <mergeCell ref="A6:A7"/>
    <mergeCell ref="B6:B7"/>
    <mergeCell ref="C6:C7"/>
    <mergeCell ref="D6:D7"/>
    <mergeCell ref="E6:E7"/>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legacyDrawing r:id="rId3"/>
  <oleObjects>
    <mc:AlternateContent xmlns:mc="http://schemas.openxmlformats.org/markup-compatibility/2006">
      <mc:Choice Requires="x14">
        <oleObject progId="CDraw5" shapeId="14337" r:id="rId4">
          <objectPr defaultSize="0" autoPict="0" r:id="rId5">
            <anchor moveWithCells="1" sizeWithCells="1">
              <from>
                <xdr:col>4</xdr:col>
                <xdr:colOff>666750</xdr:colOff>
                <xdr:row>0</xdr:row>
                <xdr:rowOff>161925</xdr:rowOff>
              </from>
              <to>
                <xdr:col>5</xdr:col>
                <xdr:colOff>790575</xdr:colOff>
                <xdr:row>0</xdr:row>
                <xdr:rowOff>476250</xdr:rowOff>
              </to>
            </anchor>
          </objectPr>
        </oleObject>
      </mc:Choice>
      <mc:Fallback>
        <oleObject progId="CDraw5" shapeId="14337"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A3B50-CAE7-44EA-8974-C09EAA912059}">
  <sheetPr codeName="List24"/>
  <dimension ref="A1:G3462"/>
  <sheetViews>
    <sheetView topLeftCell="A159" workbookViewId="0">
      <selection activeCell="E19" sqref="E19"/>
    </sheetView>
  </sheetViews>
  <sheetFormatPr defaultColWidth="9.140625" defaultRowHeight="12.6" customHeight="1"/>
  <cols>
    <col min="1" max="1" width="5.7109375" style="269" customWidth="1"/>
    <col min="2" max="2" width="42.7109375" style="81" customWidth="1"/>
    <col min="3" max="3" width="6.7109375" style="270" customWidth="1"/>
    <col min="4" max="4" width="8.7109375" style="270" customWidth="1"/>
    <col min="5" max="5" width="13.7109375" style="271" customWidth="1"/>
    <col min="6" max="6" width="13.7109375" style="272" customWidth="1"/>
    <col min="7" max="7" width="9.140625" style="54"/>
    <col min="8" max="16384" width="9.140625" style="73"/>
  </cols>
  <sheetData>
    <row r="1" spans="1:7" ht="45" customHeight="1">
      <c r="A1" s="197"/>
      <c r="B1" s="198"/>
      <c r="C1" s="199"/>
      <c r="D1" s="199"/>
      <c r="E1" s="200"/>
      <c r="F1" s="200"/>
    </row>
    <row r="2" spans="1:7" ht="12.6" customHeight="1" thickBot="1">
      <c r="A2" s="32"/>
      <c r="B2" s="73"/>
      <c r="C2" s="55"/>
      <c r="D2" s="55"/>
      <c r="E2" s="201"/>
      <c r="F2" s="201"/>
    </row>
    <row r="3" spans="1:7" ht="12.6" customHeight="1">
      <c r="A3" s="202"/>
      <c r="B3" s="203"/>
      <c r="C3" s="204"/>
      <c r="D3" s="204"/>
      <c r="E3" s="205"/>
      <c r="F3" s="206"/>
    </row>
    <row r="4" spans="1:7" ht="12.6" customHeight="1">
      <c r="A4" s="207" t="s">
        <v>266</v>
      </c>
      <c r="B4" s="249" t="s">
        <v>267</v>
      </c>
      <c r="C4" s="94"/>
      <c r="D4" s="94"/>
      <c r="E4" s="209"/>
      <c r="F4" s="210"/>
    </row>
    <row r="5" spans="1:7" ht="12.6" customHeight="1" thickBot="1">
      <c r="A5" s="250"/>
      <c r="B5" s="8"/>
      <c r="C5" s="251"/>
      <c r="D5" s="251"/>
      <c r="E5" s="252"/>
      <c r="F5" s="253"/>
    </row>
    <row r="6" spans="1:7" s="55" customFormat="1" ht="12.6" customHeight="1">
      <c r="A6" s="858" t="s">
        <v>224</v>
      </c>
      <c r="B6" s="858" t="s">
        <v>0</v>
      </c>
      <c r="C6" s="858" t="s">
        <v>1</v>
      </c>
      <c r="D6" s="858" t="s">
        <v>2</v>
      </c>
      <c r="E6" s="861" t="s">
        <v>225</v>
      </c>
      <c r="F6" s="854" t="s">
        <v>268</v>
      </c>
      <c r="G6" s="254"/>
    </row>
    <row r="7" spans="1:7" ht="12.6" customHeight="1" thickBot="1">
      <c r="A7" s="859"/>
      <c r="B7" s="859"/>
      <c r="C7" s="859"/>
      <c r="D7" s="859"/>
      <c r="E7" s="867"/>
      <c r="F7" s="863"/>
    </row>
    <row r="8" spans="1:7" ht="12.6" customHeight="1">
      <c r="A8" s="255"/>
      <c r="B8" s="256"/>
      <c r="C8" s="229"/>
      <c r="D8" s="230"/>
      <c r="E8" s="240"/>
      <c r="F8" s="241"/>
      <c r="G8" s="257"/>
    </row>
    <row r="9" spans="1:7" ht="33.75">
      <c r="A9" s="255"/>
      <c r="B9" s="258" t="s">
        <v>269</v>
      </c>
      <c r="C9" s="229"/>
      <c r="D9" s="230"/>
      <c r="E9" s="240"/>
      <c r="F9" s="241"/>
      <c r="G9" s="257"/>
    </row>
    <row r="10" spans="1:7" ht="90">
      <c r="A10" s="255"/>
      <c r="B10" s="258" t="s">
        <v>270</v>
      </c>
      <c r="C10" s="229"/>
      <c r="D10" s="230"/>
      <c r="E10" s="609"/>
      <c r="F10" s="241"/>
      <c r="G10" s="257"/>
    </row>
    <row r="11" spans="1:7" ht="33.75">
      <c r="A11" s="255"/>
      <c r="B11" s="258" t="s">
        <v>271</v>
      </c>
      <c r="C11" s="229"/>
      <c r="D11" s="230"/>
      <c r="E11" s="609"/>
      <c r="F11" s="241"/>
      <c r="G11" s="257"/>
    </row>
    <row r="12" spans="1:7" ht="12.6" customHeight="1">
      <c r="A12" s="255"/>
      <c r="B12" s="259"/>
      <c r="C12" s="229"/>
      <c r="D12" s="230"/>
      <c r="E12" s="609"/>
      <c r="F12" s="241"/>
      <c r="G12" s="257"/>
    </row>
    <row r="13" spans="1:7" ht="33.75">
      <c r="A13" s="255" t="s">
        <v>14</v>
      </c>
      <c r="B13" s="260" t="s">
        <v>272</v>
      </c>
      <c r="C13" s="229"/>
      <c r="D13" s="230"/>
      <c r="E13" s="604"/>
      <c r="F13" s="231"/>
      <c r="G13" s="257"/>
    </row>
    <row r="14" spans="1:7" ht="33.75">
      <c r="A14" s="255"/>
      <c r="B14" s="260" t="s">
        <v>273</v>
      </c>
      <c r="C14" s="229"/>
      <c r="D14" s="230"/>
      <c r="E14" s="609"/>
      <c r="F14" s="241"/>
      <c r="G14" s="257"/>
    </row>
    <row r="15" spans="1:7" ht="22.5">
      <c r="A15" s="255"/>
      <c r="B15" s="260" t="s">
        <v>274</v>
      </c>
      <c r="C15" s="229"/>
      <c r="D15" s="230"/>
      <c r="E15" s="609"/>
      <c r="F15" s="241"/>
      <c r="G15" s="257"/>
    </row>
    <row r="16" spans="1:7" ht="22.5">
      <c r="A16" s="255"/>
      <c r="B16" s="260" t="s">
        <v>275</v>
      </c>
      <c r="C16" s="229"/>
      <c r="D16" s="230"/>
      <c r="E16" s="609"/>
      <c r="F16" s="241"/>
      <c r="G16" s="257"/>
    </row>
    <row r="17" spans="1:7" ht="12.6" customHeight="1">
      <c r="A17" s="255"/>
      <c r="B17" s="260" t="s">
        <v>276</v>
      </c>
      <c r="C17" s="229"/>
      <c r="D17" s="230"/>
      <c r="E17" s="609"/>
      <c r="F17" s="241"/>
      <c r="G17" s="257"/>
    </row>
    <row r="18" spans="1:7" ht="22.5">
      <c r="A18" s="255"/>
      <c r="B18" s="258" t="s">
        <v>277</v>
      </c>
      <c r="C18" s="229" t="s">
        <v>12</v>
      </c>
      <c r="D18" s="230">
        <v>1</v>
      </c>
      <c r="E18" s="582"/>
      <c r="F18" s="241">
        <f>D18*E18</f>
        <v>0</v>
      </c>
      <c r="G18" s="257"/>
    </row>
    <row r="19" spans="1:7" ht="22.5">
      <c r="A19" s="255"/>
      <c r="B19" s="258" t="s">
        <v>278</v>
      </c>
      <c r="C19" s="229" t="s">
        <v>12</v>
      </c>
      <c r="D19" s="230">
        <v>1</v>
      </c>
      <c r="E19" s="582"/>
      <c r="F19" s="241">
        <f>D19*E19</f>
        <v>0</v>
      </c>
      <c r="G19" s="257"/>
    </row>
    <row r="20" spans="1:7" ht="12.6" customHeight="1">
      <c r="A20" s="255"/>
      <c r="B20" s="259"/>
      <c r="C20" s="229"/>
      <c r="D20" s="230"/>
      <c r="E20" s="609"/>
      <c r="F20" s="241"/>
      <c r="G20" s="257"/>
    </row>
    <row r="21" spans="1:7" ht="12.6" customHeight="1">
      <c r="A21" s="255" t="s">
        <v>15</v>
      </c>
      <c r="B21" s="258" t="s">
        <v>279</v>
      </c>
      <c r="C21" s="262"/>
      <c r="D21" s="262"/>
      <c r="E21" s="609"/>
      <c r="F21" s="241"/>
      <c r="G21" s="257"/>
    </row>
    <row r="22" spans="1:7" ht="45">
      <c r="A22" s="255"/>
      <c r="B22" s="258" t="s">
        <v>280</v>
      </c>
      <c r="C22" s="262"/>
      <c r="D22" s="262"/>
      <c r="E22" s="609"/>
      <c r="F22" s="241"/>
      <c r="G22" s="257"/>
    </row>
    <row r="23" spans="1:7" ht="22.5">
      <c r="A23" s="255"/>
      <c r="B23" s="258" t="s">
        <v>281</v>
      </c>
      <c r="C23" s="262"/>
      <c r="D23" s="262"/>
      <c r="E23" s="609"/>
      <c r="F23" s="241"/>
      <c r="G23" s="257"/>
    </row>
    <row r="24" spans="1:7" ht="45">
      <c r="A24" s="255"/>
      <c r="B24" s="263" t="s">
        <v>282</v>
      </c>
      <c r="C24" s="229" t="s">
        <v>12</v>
      </c>
      <c r="D24" s="230">
        <v>2</v>
      </c>
      <c r="E24" s="582"/>
      <c r="F24" s="241">
        <f>D24*E24</f>
        <v>0</v>
      </c>
      <c r="G24" s="257"/>
    </row>
    <row r="25" spans="1:7" ht="45">
      <c r="A25" s="255"/>
      <c r="B25" s="263" t="s">
        <v>283</v>
      </c>
      <c r="C25" s="229" t="s">
        <v>12</v>
      </c>
      <c r="D25" s="230">
        <v>2</v>
      </c>
      <c r="E25" s="582"/>
      <c r="F25" s="241">
        <f>D25*E25</f>
        <v>0</v>
      </c>
      <c r="G25" s="257"/>
    </row>
    <row r="26" spans="1:7" ht="45">
      <c r="A26" s="255"/>
      <c r="B26" s="263" t="s">
        <v>284</v>
      </c>
      <c r="C26" s="229" t="s">
        <v>12</v>
      </c>
      <c r="D26" s="230">
        <v>2</v>
      </c>
      <c r="E26" s="582"/>
      <c r="F26" s="241">
        <f>D26*E26</f>
        <v>0</v>
      </c>
      <c r="G26" s="257"/>
    </row>
    <row r="27" spans="1:7" ht="12.6" customHeight="1">
      <c r="A27" s="255"/>
      <c r="B27" s="262" t="s">
        <v>285</v>
      </c>
      <c r="C27" s="229"/>
      <c r="D27" s="230"/>
      <c r="E27" s="604"/>
      <c r="F27" s="231"/>
      <c r="G27" s="257"/>
    </row>
    <row r="28" spans="1:7" ht="56.25">
      <c r="A28" s="255"/>
      <c r="B28" s="262" t="s">
        <v>286</v>
      </c>
      <c r="C28" s="262"/>
      <c r="D28" s="262"/>
      <c r="E28" s="604"/>
      <c r="F28" s="231"/>
      <c r="G28" s="257"/>
    </row>
    <row r="29" spans="1:7" ht="12.6" customHeight="1">
      <c r="A29" s="255"/>
      <c r="B29" s="262"/>
      <c r="C29" s="262"/>
      <c r="D29" s="262"/>
      <c r="E29" s="604"/>
      <c r="F29" s="231"/>
      <c r="G29" s="257"/>
    </row>
    <row r="30" spans="1:7" ht="22.5">
      <c r="A30" s="255" t="s">
        <v>16</v>
      </c>
      <c r="B30" s="264" t="s">
        <v>287</v>
      </c>
      <c r="C30" s="262"/>
      <c r="D30" s="262"/>
      <c r="E30" s="604"/>
      <c r="F30" s="231"/>
      <c r="G30" s="257"/>
    </row>
    <row r="31" spans="1:7" ht="78.75">
      <c r="A31" s="255"/>
      <c r="B31" s="258" t="s">
        <v>288</v>
      </c>
      <c r="C31" s="229"/>
      <c r="D31" s="230"/>
      <c r="E31" s="604"/>
      <c r="F31" s="231"/>
      <c r="G31" s="257"/>
    </row>
    <row r="32" spans="1:7" ht="22.5">
      <c r="A32" s="255"/>
      <c r="B32" s="258" t="s">
        <v>289</v>
      </c>
      <c r="C32" s="229"/>
      <c r="D32" s="230"/>
      <c r="E32" s="604"/>
      <c r="F32" s="231"/>
      <c r="G32" s="257"/>
    </row>
    <row r="33" spans="1:7" ht="12.6" customHeight="1">
      <c r="A33" s="255"/>
      <c r="B33" s="258" t="s">
        <v>290</v>
      </c>
      <c r="C33" s="229"/>
      <c r="D33" s="230"/>
      <c r="E33" s="604"/>
      <c r="F33" s="231"/>
      <c r="G33" s="257"/>
    </row>
    <row r="34" spans="1:7" ht="22.5">
      <c r="A34" s="255"/>
      <c r="B34" s="258" t="s">
        <v>291</v>
      </c>
      <c r="C34" s="229"/>
      <c r="D34" s="230"/>
      <c r="E34" s="604"/>
      <c r="F34" s="231"/>
      <c r="G34" s="257"/>
    </row>
    <row r="35" spans="1:7" ht="12.6" customHeight="1">
      <c r="A35" s="255"/>
      <c r="B35" s="258" t="s">
        <v>292</v>
      </c>
      <c r="C35" s="229"/>
      <c r="D35" s="230"/>
      <c r="E35" s="604"/>
      <c r="F35" s="231"/>
      <c r="G35" s="257"/>
    </row>
    <row r="36" spans="1:7" ht="12.6" customHeight="1">
      <c r="A36" s="255"/>
      <c r="B36" s="258" t="s">
        <v>293</v>
      </c>
      <c r="C36" s="229"/>
      <c r="D36" s="230"/>
      <c r="E36" s="604"/>
      <c r="F36" s="231"/>
      <c r="G36" s="257"/>
    </row>
    <row r="37" spans="1:7" ht="12.6" customHeight="1">
      <c r="A37" s="255"/>
      <c r="B37" s="258" t="s">
        <v>294</v>
      </c>
      <c r="C37" s="229"/>
      <c r="D37" s="230"/>
      <c r="E37" s="604"/>
      <c r="F37" s="231"/>
      <c r="G37" s="257"/>
    </row>
    <row r="38" spans="1:7" ht="12.6" customHeight="1">
      <c r="A38" s="255"/>
      <c r="B38" s="258" t="s">
        <v>295</v>
      </c>
      <c r="C38" s="229"/>
      <c r="D38" s="230"/>
      <c r="E38" s="604"/>
      <c r="F38" s="231"/>
      <c r="G38" s="257"/>
    </row>
    <row r="39" spans="1:7" ht="12.6" customHeight="1">
      <c r="A39" s="255"/>
      <c r="B39" s="258" t="s">
        <v>296</v>
      </c>
      <c r="C39" s="229"/>
      <c r="D39" s="230"/>
      <c r="E39" s="604"/>
      <c r="F39" s="231"/>
      <c r="G39" s="257"/>
    </row>
    <row r="40" spans="1:7" ht="12.6" customHeight="1">
      <c r="A40" s="255"/>
      <c r="B40" s="258" t="s">
        <v>297</v>
      </c>
      <c r="C40" s="229"/>
      <c r="D40" s="230"/>
      <c r="E40" s="604"/>
      <c r="F40" s="231"/>
      <c r="G40" s="257"/>
    </row>
    <row r="41" spans="1:7" ht="12.6" customHeight="1">
      <c r="A41" s="255"/>
      <c r="B41" s="258" t="s">
        <v>298</v>
      </c>
      <c r="C41" s="229"/>
      <c r="D41" s="230"/>
      <c r="E41" s="604"/>
      <c r="F41" s="231"/>
      <c r="G41" s="257"/>
    </row>
    <row r="42" spans="1:7" ht="12.6" customHeight="1">
      <c r="A42" s="255"/>
      <c r="B42" s="258" t="s">
        <v>299</v>
      </c>
      <c r="C42" s="229"/>
      <c r="D42" s="230"/>
      <c r="E42" s="604"/>
      <c r="F42" s="231"/>
      <c r="G42" s="257"/>
    </row>
    <row r="43" spans="1:7" ht="12.6" customHeight="1">
      <c r="A43" s="255"/>
      <c r="B43" s="258" t="s">
        <v>300</v>
      </c>
      <c r="C43" s="229"/>
      <c r="D43" s="230"/>
      <c r="E43" s="604"/>
      <c r="F43" s="231"/>
      <c r="G43" s="257"/>
    </row>
    <row r="44" spans="1:7" ht="12.6" customHeight="1">
      <c r="A44" s="255"/>
      <c r="B44" s="258" t="s">
        <v>301</v>
      </c>
      <c r="C44" s="229"/>
      <c r="D44" s="230"/>
      <c r="E44" s="604"/>
      <c r="F44" s="231"/>
      <c r="G44" s="257"/>
    </row>
    <row r="45" spans="1:7" ht="22.5">
      <c r="A45" s="255"/>
      <c r="B45" s="258" t="s">
        <v>302</v>
      </c>
      <c r="C45" s="229"/>
      <c r="D45" s="230"/>
      <c r="E45" s="604"/>
      <c r="F45" s="231"/>
      <c r="G45" s="257"/>
    </row>
    <row r="46" spans="1:7" ht="12.6" customHeight="1">
      <c r="A46" s="255"/>
      <c r="B46" s="258"/>
      <c r="C46" s="229" t="s">
        <v>25</v>
      </c>
      <c r="D46" s="230">
        <v>1</v>
      </c>
      <c r="E46" s="582"/>
      <c r="F46" s="241">
        <f>D46*E46</f>
        <v>0</v>
      </c>
      <c r="G46" s="257"/>
    </row>
    <row r="47" spans="1:7" ht="12.6" customHeight="1">
      <c r="A47" s="255"/>
      <c r="B47" s="258"/>
      <c r="C47" s="229"/>
      <c r="D47" s="230"/>
      <c r="E47" s="604"/>
      <c r="F47" s="231"/>
      <c r="G47" s="257"/>
    </row>
    <row r="48" spans="1:7" ht="22.5">
      <c r="A48" s="255"/>
      <c r="B48" s="258" t="s">
        <v>303</v>
      </c>
      <c r="C48" s="258"/>
      <c r="D48" s="258"/>
      <c r="E48" s="604"/>
      <c r="F48" s="231"/>
      <c r="G48" s="257"/>
    </row>
    <row r="49" spans="1:7" ht="33.75">
      <c r="A49" s="255"/>
      <c r="B49" s="258" t="s">
        <v>304</v>
      </c>
      <c r="C49" s="258"/>
      <c r="D49" s="258"/>
      <c r="E49" s="604"/>
      <c r="F49" s="231"/>
      <c r="G49" s="257"/>
    </row>
    <row r="50" spans="1:7" ht="12.6" customHeight="1">
      <c r="A50" s="255"/>
      <c r="B50" s="258" t="s">
        <v>305</v>
      </c>
      <c r="C50" s="258"/>
      <c r="D50" s="258"/>
      <c r="E50" s="604"/>
      <c r="F50" s="231"/>
      <c r="G50" s="257"/>
    </row>
    <row r="51" spans="1:7" ht="12.6" customHeight="1">
      <c r="A51" s="255"/>
      <c r="B51" s="258" t="s">
        <v>306</v>
      </c>
      <c r="C51" s="258"/>
      <c r="D51" s="258"/>
      <c r="E51" s="604"/>
      <c r="F51" s="231"/>
      <c r="G51" s="257"/>
    </row>
    <row r="52" spans="1:7" ht="12.6" customHeight="1">
      <c r="A52" s="255"/>
      <c r="B52" s="258" t="s">
        <v>307</v>
      </c>
      <c r="C52" s="258"/>
      <c r="D52" s="258"/>
      <c r="E52" s="604"/>
      <c r="F52" s="231"/>
      <c r="G52" s="257"/>
    </row>
    <row r="53" spans="1:7" ht="22.5">
      <c r="A53" s="255"/>
      <c r="B53" s="258" t="s">
        <v>308</v>
      </c>
      <c r="C53" s="258"/>
      <c r="D53" s="258"/>
      <c r="E53" s="604"/>
      <c r="F53" s="231"/>
      <c r="G53" s="257"/>
    </row>
    <row r="54" spans="1:7" ht="22.5">
      <c r="A54" s="255"/>
      <c r="B54" s="258" t="s">
        <v>309</v>
      </c>
      <c r="C54" s="258"/>
      <c r="D54" s="258"/>
      <c r="E54" s="604"/>
      <c r="F54" s="231"/>
      <c r="G54" s="257"/>
    </row>
    <row r="55" spans="1:7" ht="12.6" customHeight="1">
      <c r="A55" s="255"/>
      <c r="B55" s="258" t="s">
        <v>310</v>
      </c>
      <c r="C55" s="258"/>
      <c r="D55" s="258"/>
      <c r="E55" s="604"/>
      <c r="F55" s="231"/>
      <c r="G55" s="257"/>
    </row>
    <row r="56" spans="1:7" ht="22.5">
      <c r="A56" s="255"/>
      <c r="B56" s="258" t="s">
        <v>291</v>
      </c>
      <c r="C56" s="258"/>
      <c r="D56" s="258"/>
      <c r="E56" s="604"/>
      <c r="F56" s="231"/>
      <c r="G56" s="257"/>
    </row>
    <row r="57" spans="1:7" ht="12.6" customHeight="1">
      <c r="A57" s="255"/>
      <c r="B57" s="258" t="s">
        <v>311</v>
      </c>
      <c r="C57" s="258"/>
      <c r="D57" s="258"/>
      <c r="E57" s="604"/>
      <c r="F57" s="231"/>
      <c r="G57" s="257"/>
    </row>
    <row r="58" spans="1:7" ht="12.6" customHeight="1">
      <c r="A58" s="255"/>
      <c r="B58" s="258" t="s">
        <v>312</v>
      </c>
      <c r="C58" s="258"/>
      <c r="D58" s="258"/>
      <c r="E58" s="604"/>
      <c r="F58" s="231"/>
      <c r="G58" s="257"/>
    </row>
    <row r="59" spans="1:7" ht="12.6" customHeight="1">
      <c r="A59" s="255"/>
      <c r="B59" s="258" t="s">
        <v>313</v>
      </c>
      <c r="C59" s="258"/>
      <c r="D59" s="258"/>
      <c r="E59" s="604"/>
      <c r="F59" s="231"/>
      <c r="G59" s="257"/>
    </row>
    <row r="60" spans="1:7" ht="12.6" customHeight="1">
      <c r="A60" s="255"/>
      <c r="B60" s="258" t="s">
        <v>314</v>
      </c>
      <c r="C60" s="258"/>
      <c r="D60" s="258"/>
      <c r="E60" s="604"/>
      <c r="F60" s="231"/>
      <c r="G60" s="257"/>
    </row>
    <row r="61" spans="1:7" ht="12.6" customHeight="1">
      <c r="A61" s="255"/>
      <c r="B61" s="258" t="s">
        <v>315</v>
      </c>
      <c r="C61" s="258"/>
      <c r="D61" s="258"/>
      <c r="E61" s="604"/>
      <c r="F61" s="231"/>
      <c r="G61" s="257"/>
    </row>
    <row r="62" spans="1:7" ht="12.6" customHeight="1">
      <c r="A62" s="255"/>
      <c r="B62" s="258" t="s">
        <v>316</v>
      </c>
      <c r="C62" s="258"/>
      <c r="D62" s="258"/>
      <c r="E62" s="604"/>
      <c r="F62" s="231"/>
      <c r="G62" s="257"/>
    </row>
    <row r="63" spans="1:7" ht="12.6" customHeight="1">
      <c r="A63" s="255"/>
      <c r="B63" s="258"/>
      <c r="C63" s="229" t="s">
        <v>25</v>
      </c>
      <c r="D63" s="230">
        <v>1</v>
      </c>
      <c r="E63" s="582"/>
      <c r="F63" s="241">
        <f>D63*E63</f>
        <v>0</v>
      </c>
      <c r="G63" s="257"/>
    </row>
    <row r="64" spans="1:7" ht="12.6" customHeight="1">
      <c r="A64" s="255"/>
      <c r="B64" s="258"/>
      <c r="C64" s="229"/>
      <c r="D64" s="230"/>
      <c r="E64" s="604"/>
      <c r="F64" s="231"/>
      <c r="G64" s="257"/>
    </row>
    <row r="65" spans="1:7" ht="22.5">
      <c r="A65" s="255" t="s">
        <v>17</v>
      </c>
      <c r="B65" s="264" t="s">
        <v>317</v>
      </c>
      <c r="C65" s="262"/>
      <c r="D65" s="262"/>
      <c r="E65" s="604"/>
      <c r="F65" s="231"/>
      <c r="G65" s="257"/>
    </row>
    <row r="66" spans="1:7" ht="78.75">
      <c r="A66" s="255"/>
      <c r="B66" s="258" t="s">
        <v>288</v>
      </c>
      <c r="C66" s="229"/>
      <c r="D66" s="230"/>
      <c r="E66" s="604"/>
      <c r="F66" s="231"/>
      <c r="G66" s="257"/>
    </row>
    <row r="67" spans="1:7" ht="22.5">
      <c r="A67" s="255"/>
      <c r="B67" s="258" t="s">
        <v>289</v>
      </c>
      <c r="C67" s="229"/>
      <c r="D67" s="230"/>
      <c r="E67" s="604"/>
      <c r="F67" s="231"/>
      <c r="G67" s="257"/>
    </row>
    <row r="68" spans="1:7" ht="12.6" customHeight="1">
      <c r="A68" s="255"/>
      <c r="B68" s="258" t="s">
        <v>290</v>
      </c>
      <c r="C68" s="229"/>
      <c r="D68" s="230"/>
      <c r="E68" s="604"/>
      <c r="F68" s="231"/>
      <c r="G68" s="257"/>
    </row>
    <row r="69" spans="1:7" ht="22.5">
      <c r="A69" s="255"/>
      <c r="B69" s="258" t="s">
        <v>291</v>
      </c>
      <c r="C69" s="229"/>
      <c r="D69" s="230"/>
      <c r="E69" s="604"/>
      <c r="F69" s="231"/>
      <c r="G69" s="257"/>
    </row>
    <row r="70" spans="1:7" ht="12.6" customHeight="1">
      <c r="A70" s="255"/>
      <c r="B70" s="258" t="s">
        <v>292</v>
      </c>
      <c r="C70" s="229"/>
      <c r="D70" s="230"/>
      <c r="E70" s="604"/>
      <c r="F70" s="231"/>
      <c r="G70" s="257"/>
    </row>
    <row r="71" spans="1:7" ht="12.6" customHeight="1">
      <c r="A71" s="255"/>
      <c r="B71" s="258" t="s">
        <v>293</v>
      </c>
      <c r="C71" s="229"/>
      <c r="D71" s="230"/>
      <c r="E71" s="604"/>
      <c r="F71" s="231"/>
      <c r="G71" s="257"/>
    </row>
    <row r="72" spans="1:7" ht="12.6" customHeight="1">
      <c r="A72" s="255"/>
      <c r="B72" s="258" t="s">
        <v>294</v>
      </c>
      <c r="C72" s="229"/>
      <c r="D72" s="230"/>
      <c r="E72" s="604"/>
      <c r="F72" s="231"/>
      <c r="G72" s="257"/>
    </row>
    <row r="73" spans="1:7" ht="12.6" customHeight="1">
      <c r="A73" s="255"/>
      <c r="B73" s="258" t="s">
        <v>295</v>
      </c>
      <c r="C73" s="229"/>
      <c r="D73" s="230"/>
      <c r="E73" s="604"/>
      <c r="F73" s="231"/>
      <c r="G73" s="257"/>
    </row>
    <row r="74" spans="1:7" ht="12.6" customHeight="1">
      <c r="A74" s="255"/>
      <c r="B74" s="258" t="s">
        <v>296</v>
      </c>
      <c r="C74" s="229"/>
      <c r="D74" s="230"/>
      <c r="E74" s="604"/>
      <c r="F74" s="231"/>
      <c r="G74" s="257"/>
    </row>
    <row r="75" spans="1:7" ht="12.6" customHeight="1">
      <c r="A75" s="255"/>
      <c r="B75" s="258" t="s">
        <v>297</v>
      </c>
      <c r="C75" s="229"/>
      <c r="D75" s="230"/>
      <c r="E75" s="604"/>
      <c r="F75" s="231"/>
      <c r="G75" s="257"/>
    </row>
    <row r="76" spans="1:7" ht="12.6" customHeight="1">
      <c r="A76" s="255"/>
      <c r="B76" s="258" t="s">
        <v>298</v>
      </c>
      <c r="C76" s="229"/>
      <c r="D76" s="230"/>
      <c r="E76" s="604"/>
      <c r="F76" s="231"/>
      <c r="G76" s="257"/>
    </row>
    <row r="77" spans="1:7" ht="12.6" customHeight="1">
      <c r="A77" s="255"/>
      <c r="B77" s="258" t="s">
        <v>299</v>
      </c>
      <c r="C77" s="229"/>
      <c r="D77" s="230"/>
      <c r="E77" s="604"/>
      <c r="F77" s="231"/>
      <c r="G77" s="257"/>
    </row>
    <row r="78" spans="1:7" ht="12.6" customHeight="1">
      <c r="A78" s="255"/>
      <c r="B78" s="258" t="s">
        <v>300</v>
      </c>
      <c r="C78" s="229"/>
      <c r="D78" s="230"/>
      <c r="E78" s="604"/>
      <c r="F78" s="231"/>
      <c r="G78" s="257"/>
    </row>
    <row r="79" spans="1:7" ht="12.6" customHeight="1">
      <c r="A79" s="255"/>
      <c r="B79" s="258" t="s">
        <v>301</v>
      </c>
      <c r="C79" s="229"/>
      <c r="D79" s="230"/>
      <c r="E79" s="604"/>
      <c r="F79" s="231"/>
      <c r="G79" s="257"/>
    </row>
    <row r="80" spans="1:7" ht="22.5">
      <c r="A80" s="255"/>
      <c r="B80" s="258" t="s">
        <v>302</v>
      </c>
      <c r="C80" s="229"/>
      <c r="D80" s="230"/>
      <c r="E80" s="604"/>
      <c r="F80" s="231"/>
      <c r="G80" s="257"/>
    </row>
    <row r="81" spans="1:7" ht="12.6" customHeight="1">
      <c r="A81" s="255"/>
      <c r="B81" s="258"/>
      <c r="C81" s="229" t="s">
        <v>25</v>
      </c>
      <c r="D81" s="230">
        <v>1</v>
      </c>
      <c r="E81" s="582"/>
      <c r="F81" s="241">
        <f>D81*E81</f>
        <v>0</v>
      </c>
      <c r="G81" s="257"/>
    </row>
    <row r="82" spans="1:7" ht="12.6" customHeight="1">
      <c r="A82" s="255"/>
      <c r="B82" s="258"/>
      <c r="C82" s="229"/>
      <c r="D82" s="230"/>
      <c r="E82" s="604"/>
      <c r="F82" s="231"/>
      <c r="G82" s="257"/>
    </row>
    <row r="83" spans="1:7" ht="22.5">
      <c r="A83" s="255"/>
      <c r="B83" s="258" t="s">
        <v>318</v>
      </c>
      <c r="C83" s="258"/>
      <c r="D83" s="258"/>
      <c r="E83" s="604"/>
      <c r="F83" s="231"/>
      <c r="G83" s="257"/>
    </row>
    <row r="84" spans="1:7" ht="33.75">
      <c r="A84" s="255"/>
      <c r="B84" s="258" t="s">
        <v>304</v>
      </c>
      <c r="C84" s="258"/>
      <c r="D84" s="258"/>
      <c r="E84" s="604"/>
      <c r="F84" s="231"/>
      <c r="G84" s="257"/>
    </row>
    <row r="85" spans="1:7" ht="12.6" customHeight="1">
      <c r="A85" s="255"/>
      <c r="B85" s="258" t="s">
        <v>305</v>
      </c>
      <c r="C85" s="258"/>
      <c r="D85" s="258"/>
      <c r="E85" s="604"/>
      <c r="F85" s="231"/>
      <c r="G85" s="257"/>
    </row>
    <row r="86" spans="1:7" ht="12.6" customHeight="1">
      <c r="A86" s="255"/>
      <c r="B86" s="258" t="s">
        <v>306</v>
      </c>
      <c r="C86" s="258"/>
      <c r="D86" s="258"/>
      <c r="E86" s="604"/>
      <c r="F86" s="231"/>
      <c r="G86" s="257"/>
    </row>
    <row r="87" spans="1:7" ht="12.6" customHeight="1">
      <c r="A87" s="255"/>
      <c r="B87" s="258" t="s">
        <v>307</v>
      </c>
      <c r="C87" s="258"/>
      <c r="D87" s="258"/>
      <c r="E87" s="604"/>
      <c r="F87" s="231"/>
      <c r="G87" s="257"/>
    </row>
    <row r="88" spans="1:7" ht="22.5">
      <c r="A88" s="255"/>
      <c r="B88" s="258" t="s">
        <v>308</v>
      </c>
      <c r="C88" s="258"/>
      <c r="D88" s="258"/>
      <c r="E88" s="604"/>
      <c r="F88" s="231"/>
      <c r="G88" s="257"/>
    </row>
    <row r="89" spans="1:7" ht="22.5">
      <c r="A89" s="255"/>
      <c r="B89" s="258" t="s">
        <v>309</v>
      </c>
      <c r="C89" s="258"/>
      <c r="D89" s="258"/>
      <c r="E89" s="604"/>
      <c r="F89" s="231"/>
      <c r="G89" s="257"/>
    </row>
    <row r="90" spans="1:7" ht="12.6" customHeight="1">
      <c r="A90" s="255"/>
      <c r="B90" s="258" t="s">
        <v>310</v>
      </c>
      <c r="C90" s="258"/>
      <c r="D90" s="258"/>
      <c r="E90" s="604"/>
      <c r="F90" s="231"/>
      <c r="G90" s="257"/>
    </row>
    <row r="91" spans="1:7" ht="22.5">
      <c r="A91" s="255"/>
      <c r="B91" s="258" t="s">
        <v>291</v>
      </c>
      <c r="C91" s="258"/>
      <c r="D91" s="258"/>
      <c r="E91" s="604"/>
      <c r="F91" s="231"/>
      <c r="G91" s="257"/>
    </row>
    <row r="92" spans="1:7" ht="12.6" customHeight="1">
      <c r="A92" s="255"/>
      <c r="B92" s="258" t="s">
        <v>311</v>
      </c>
      <c r="C92" s="258"/>
      <c r="D92" s="258"/>
      <c r="E92" s="604"/>
      <c r="F92" s="231"/>
      <c r="G92" s="257"/>
    </row>
    <row r="93" spans="1:7" ht="12.6" customHeight="1">
      <c r="A93" s="255"/>
      <c r="B93" s="258" t="s">
        <v>312</v>
      </c>
      <c r="C93" s="258"/>
      <c r="D93" s="258"/>
      <c r="E93" s="604"/>
      <c r="F93" s="231"/>
      <c r="G93" s="257"/>
    </row>
    <row r="94" spans="1:7" ht="12.6" customHeight="1">
      <c r="A94" s="255"/>
      <c r="B94" s="258" t="s">
        <v>313</v>
      </c>
      <c r="C94" s="258"/>
      <c r="D94" s="258"/>
      <c r="E94" s="604"/>
      <c r="F94" s="231"/>
      <c r="G94" s="257"/>
    </row>
    <row r="95" spans="1:7" ht="12.6" customHeight="1">
      <c r="A95" s="255"/>
      <c r="B95" s="258" t="s">
        <v>314</v>
      </c>
      <c r="C95" s="258"/>
      <c r="D95" s="258"/>
      <c r="E95" s="604"/>
      <c r="F95" s="231"/>
      <c r="G95" s="257"/>
    </row>
    <row r="96" spans="1:7" ht="12.6" customHeight="1">
      <c r="A96" s="255"/>
      <c r="B96" s="258" t="s">
        <v>315</v>
      </c>
      <c r="C96" s="258"/>
      <c r="D96" s="258"/>
      <c r="E96" s="604"/>
      <c r="F96" s="231"/>
      <c r="G96" s="257"/>
    </row>
    <row r="97" spans="1:7" ht="12.6" customHeight="1">
      <c r="A97" s="255"/>
      <c r="B97" s="258" t="s">
        <v>316</v>
      </c>
      <c r="C97" s="258"/>
      <c r="D97" s="258"/>
      <c r="E97" s="604"/>
      <c r="F97" s="231"/>
      <c r="G97" s="257"/>
    </row>
    <row r="98" spans="1:7" ht="12.6" customHeight="1">
      <c r="A98" s="255"/>
      <c r="B98" s="258"/>
      <c r="C98" s="229" t="s">
        <v>25</v>
      </c>
      <c r="D98" s="230">
        <v>1</v>
      </c>
      <c r="E98" s="582"/>
      <c r="F98" s="241">
        <f>D98*E98</f>
        <v>0</v>
      </c>
      <c r="G98" s="257"/>
    </row>
    <row r="99" spans="1:7" ht="12.6" customHeight="1">
      <c r="A99" s="255"/>
      <c r="B99" s="258"/>
      <c r="C99" s="229"/>
      <c r="D99" s="230"/>
      <c r="E99" s="604"/>
      <c r="F99" s="231"/>
      <c r="G99" s="257"/>
    </row>
    <row r="100" spans="1:7" ht="12.6" customHeight="1">
      <c r="A100" s="255" t="s">
        <v>18</v>
      </c>
      <c r="B100" s="264" t="s">
        <v>319</v>
      </c>
      <c r="C100" s="262"/>
      <c r="D100" s="262"/>
      <c r="E100" s="604"/>
      <c r="F100" s="231"/>
      <c r="G100" s="257"/>
    </row>
    <row r="101" spans="1:7" ht="78.75">
      <c r="A101" s="255"/>
      <c r="B101" s="258" t="s">
        <v>288</v>
      </c>
      <c r="C101" s="229"/>
      <c r="D101" s="230"/>
      <c r="E101" s="604"/>
      <c r="F101" s="231"/>
      <c r="G101" s="257"/>
    </row>
    <row r="102" spans="1:7" ht="22.5">
      <c r="A102" s="255"/>
      <c r="B102" s="258" t="s">
        <v>289</v>
      </c>
      <c r="C102" s="229"/>
      <c r="D102" s="230"/>
      <c r="E102" s="604"/>
      <c r="F102" s="231"/>
      <c r="G102" s="257"/>
    </row>
    <row r="103" spans="1:7" ht="12.6" customHeight="1">
      <c r="A103" s="255"/>
      <c r="B103" s="258" t="s">
        <v>290</v>
      </c>
      <c r="C103" s="229"/>
      <c r="D103" s="230"/>
      <c r="E103" s="604"/>
      <c r="F103" s="231"/>
      <c r="G103" s="257"/>
    </row>
    <row r="104" spans="1:7" ht="22.5">
      <c r="A104" s="255"/>
      <c r="B104" s="258" t="s">
        <v>291</v>
      </c>
      <c r="C104" s="229"/>
      <c r="D104" s="230"/>
      <c r="E104" s="604"/>
      <c r="F104" s="231"/>
      <c r="G104" s="257"/>
    </row>
    <row r="105" spans="1:7" ht="12.6" customHeight="1">
      <c r="A105" s="255"/>
      <c r="B105" s="258" t="s">
        <v>292</v>
      </c>
      <c r="C105" s="229"/>
      <c r="D105" s="230"/>
      <c r="E105" s="604"/>
      <c r="F105" s="231"/>
      <c r="G105" s="257"/>
    </row>
    <row r="106" spans="1:7" ht="12.6" customHeight="1">
      <c r="A106" s="255"/>
      <c r="B106" s="258" t="s">
        <v>293</v>
      </c>
      <c r="C106" s="229"/>
      <c r="D106" s="230"/>
      <c r="E106" s="604"/>
      <c r="F106" s="231"/>
      <c r="G106" s="257"/>
    </row>
    <row r="107" spans="1:7" ht="12.6" customHeight="1">
      <c r="A107" s="255"/>
      <c r="B107" s="258" t="s">
        <v>294</v>
      </c>
      <c r="C107" s="229"/>
      <c r="D107" s="230"/>
      <c r="E107" s="604"/>
      <c r="F107" s="231"/>
      <c r="G107" s="257"/>
    </row>
    <row r="108" spans="1:7" ht="12.6" customHeight="1">
      <c r="A108" s="255"/>
      <c r="B108" s="258" t="s">
        <v>295</v>
      </c>
      <c r="C108" s="229"/>
      <c r="D108" s="230"/>
      <c r="E108" s="604"/>
      <c r="F108" s="231"/>
      <c r="G108" s="257"/>
    </row>
    <row r="109" spans="1:7" ht="12.6" customHeight="1">
      <c r="A109" s="255"/>
      <c r="B109" s="258" t="s">
        <v>296</v>
      </c>
      <c r="C109" s="229"/>
      <c r="D109" s="230"/>
      <c r="E109" s="604"/>
      <c r="F109" s="231"/>
      <c r="G109" s="257"/>
    </row>
    <row r="110" spans="1:7" ht="12.6" customHeight="1">
      <c r="A110" s="255"/>
      <c r="B110" s="258" t="s">
        <v>297</v>
      </c>
      <c r="C110" s="229"/>
      <c r="D110" s="230"/>
      <c r="E110" s="604"/>
      <c r="F110" s="231"/>
      <c r="G110" s="257"/>
    </row>
    <row r="111" spans="1:7" ht="12.6" customHeight="1">
      <c r="A111" s="255"/>
      <c r="B111" s="258" t="s">
        <v>298</v>
      </c>
      <c r="C111" s="229"/>
      <c r="D111" s="230"/>
      <c r="E111" s="604"/>
      <c r="F111" s="231"/>
      <c r="G111" s="257"/>
    </row>
    <row r="112" spans="1:7" ht="12.6" customHeight="1">
      <c r="A112" s="255"/>
      <c r="B112" s="258" t="s">
        <v>299</v>
      </c>
      <c r="C112" s="229"/>
      <c r="D112" s="230"/>
      <c r="E112" s="604"/>
      <c r="F112" s="231"/>
      <c r="G112" s="257"/>
    </row>
    <row r="113" spans="1:7" ht="12.6" customHeight="1">
      <c r="A113" s="255"/>
      <c r="B113" s="258" t="s">
        <v>300</v>
      </c>
      <c r="C113" s="229"/>
      <c r="D113" s="230"/>
      <c r="E113" s="604"/>
      <c r="F113" s="231"/>
      <c r="G113" s="257"/>
    </row>
    <row r="114" spans="1:7" ht="12.6" customHeight="1">
      <c r="A114" s="255"/>
      <c r="B114" s="258" t="s">
        <v>301</v>
      </c>
      <c r="C114" s="229"/>
      <c r="D114" s="230"/>
      <c r="E114" s="604"/>
      <c r="F114" s="231"/>
      <c r="G114" s="257"/>
    </row>
    <row r="115" spans="1:7" ht="22.5">
      <c r="A115" s="255"/>
      <c r="B115" s="258" t="s">
        <v>302</v>
      </c>
      <c r="C115" s="229"/>
      <c r="D115" s="230"/>
      <c r="E115" s="604"/>
      <c r="F115" s="231"/>
      <c r="G115" s="257"/>
    </row>
    <row r="116" spans="1:7" ht="12.6" customHeight="1">
      <c r="A116" s="255"/>
      <c r="B116" s="258"/>
      <c r="C116" s="229" t="s">
        <v>25</v>
      </c>
      <c r="D116" s="230">
        <v>1</v>
      </c>
      <c r="E116" s="582"/>
      <c r="F116" s="241">
        <f>D116*E116</f>
        <v>0</v>
      </c>
      <c r="G116" s="257"/>
    </row>
    <row r="117" spans="1:7" ht="12.6" customHeight="1">
      <c r="A117" s="255"/>
      <c r="B117" s="258"/>
      <c r="C117" s="229"/>
      <c r="D117" s="230"/>
      <c r="E117" s="604"/>
      <c r="F117" s="231"/>
      <c r="G117" s="257"/>
    </row>
    <row r="118" spans="1:7" ht="12.6" customHeight="1">
      <c r="A118" s="255"/>
      <c r="B118" s="258" t="s">
        <v>320</v>
      </c>
      <c r="C118" s="258"/>
      <c r="D118" s="258"/>
      <c r="E118" s="604"/>
      <c r="F118" s="231"/>
      <c r="G118" s="257"/>
    </row>
    <row r="119" spans="1:7" ht="33.75">
      <c r="A119" s="255"/>
      <c r="B119" s="258" t="s">
        <v>304</v>
      </c>
      <c r="C119" s="258"/>
      <c r="D119" s="258"/>
      <c r="E119" s="604"/>
      <c r="F119" s="231"/>
      <c r="G119" s="257"/>
    </row>
    <row r="120" spans="1:7" ht="12.6" customHeight="1">
      <c r="A120" s="255"/>
      <c r="B120" s="258" t="s">
        <v>305</v>
      </c>
      <c r="C120" s="258"/>
      <c r="D120" s="258"/>
      <c r="E120" s="604"/>
      <c r="F120" s="231"/>
      <c r="G120" s="257"/>
    </row>
    <row r="121" spans="1:7" ht="12.6" customHeight="1">
      <c r="A121" s="255"/>
      <c r="B121" s="258" t="s">
        <v>306</v>
      </c>
      <c r="C121" s="258"/>
      <c r="D121" s="258"/>
      <c r="E121" s="604"/>
      <c r="F121" s="231"/>
      <c r="G121" s="257"/>
    </row>
    <row r="122" spans="1:7" ht="12.6" customHeight="1">
      <c r="A122" s="255"/>
      <c r="B122" s="258" t="s">
        <v>307</v>
      </c>
      <c r="C122" s="258"/>
      <c r="D122" s="258"/>
      <c r="E122" s="604"/>
      <c r="F122" s="231"/>
      <c r="G122" s="257"/>
    </row>
    <row r="123" spans="1:7" ht="22.5">
      <c r="A123" s="255"/>
      <c r="B123" s="258" t="s">
        <v>308</v>
      </c>
      <c r="C123" s="258"/>
      <c r="D123" s="258"/>
      <c r="E123" s="604"/>
      <c r="F123" s="231"/>
      <c r="G123" s="257"/>
    </row>
    <row r="124" spans="1:7" ht="22.5">
      <c r="A124" s="255"/>
      <c r="B124" s="258" t="s">
        <v>309</v>
      </c>
      <c r="C124" s="258"/>
      <c r="D124" s="258"/>
      <c r="E124" s="604"/>
      <c r="F124" s="231"/>
      <c r="G124" s="257"/>
    </row>
    <row r="125" spans="1:7" ht="12.6" customHeight="1">
      <c r="A125" s="255"/>
      <c r="B125" s="258" t="s">
        <v>310</v>
      </c>
      <c r="C125" s="258"/>
      <c r="D125" s="258"/>
      <c r="E125" s="604"/>
      <c r="F125" s="231"/>
      <c r="G125" s="257"/>
    </row>
    <row r="126" spans="1:7" ht="22.5">
      <c r="A126" s="255"/>
      <c r="B126" s="258" t="s">
        <v>291</v>
      </c>
      <c r="C126" s="258"/>
      <c r="D126" s="258"/>
      <c r="E126" s="604"/>
      <c r="F126" s="231"/>
      <c r="G126" s="257"/>
    </row>
    <row r="127" spans="1:7" ht="12.6" customHeight="1">
      <c r="A127" s="255"/>
      <c r="B127" s="258" t="s">
        <v>311</v>
      </c>
      <c r="C127" s="258"/>
      <c r="D127" s="258"/>
      <c r="E127" s="604"/>
      <c r="F127" s="231"/>
      <c r="G127" s="257"/>
    </row>
    <row r="128" spans="1:7" ht="12.6" customHeight="1">
      <c r="A128" s="255"/>
      <c r="B128" s="258" t="s">
        <v>312</v>
      </c>
      <c r="C128" s="258"/>
      <c r="D128" s="258"/>
      <c r="E128" s="604"/>
      <c r="F128" s="231"/>
      <c r="G128" s="257"/>
    </row>
    <row r="129" spans="1:7" ht="12.6" customHeight="1">
      <c r="A129" s="255"/>
      <c r="B129" s="258" t="s">
        <v>313</v>
      </c>
      <c r="C129" s="258"/>
      <c r="D129" s="258"/>
      <c r="E129" s="604"/>
      <c r="F129" s="231"/>
      <c r="G129" s="257"/>
    </row>
    <row r="130" spans="1:7" ht="12.6" customHeight="1">
      <c r="A130" s="255"/>
      <c r="B130" s="258" t="s">
        <v>314</v>
      </c>
      <c r="C130" s="258"/>
      <c r="D130" s="258"/>
      <c r="E130" s="604"/>
      <c r="F130" s="231"/>
      <c r="G130" s="257"/>
    </row>
    <row r="131" spans="1:7" ht="12.6" customHeight="1">
      <c r="A131" s="255"/>
      <c r="B131" s="258" t="s">
        <v>315</v>
      </c>
      <c r="C131" s="258"/>
      <c r="D131" s="258"/>
      <c r="E131" s="604"/>
      <c r="F131" s="231"/>
      <c r="G131" s="257"/>
    </row>
    <row r="132" spans="1:7" ht="12.6" customHeight="1">
      <c r="A132" s="255"/>
      <c r="B132" s="258" t="s">
        <v>316</v>
      </c>
      <c r="C132" s="258"/>
      <c r="D132" s="258"/>
      <c r="E132" s="604"/>
      <c r="F132" s="231"/>
      <c r="G132" s="257"/>
    </row>
    <row r="133" spans="1:7" ht="12.6" customHeight="1">
      <c r="A133" s="255"/>
      <c r="B133" s="258"/>
      <c r="C133" s="229" t="s">
        <v>25</v>
      </c>
      <c r="D133" s="230">
        <v>1</v>
      </c>
      <c r="E133" s="582"/>
      <c r="F133" s="241">
        <f>D133*E133</f>
        <v>0</v>
      </c>
      <c r="G133" s="257"/>
    </row>
    <row r="134" spans="1:7" ht="12.6" customHeight="1">
      <c r="A134" s="255"/>
      <c r="B134" s="258"/>
      <c r="C134" s="229"/>
      <c r="D134" s="230"/>
      <c r="E134" s="604"/>
      <c r="F134" s="231"/>
      <c r="G134" s="257"/>
    </row>
    <row r="135" spans="1:7" ht="22.5">
      <c r="A135" s="255" t="s">
        <v>19</v>
      </c>
      <c r="B135" s="264" t="s">
        <v>321</v>
      </c>
      <c r="C135" s="262"/>
      <c r="D135" s="262"/>
      <c r="E135" s="604"/>
      <c r="F135" s="231"/>
      <c r="G135" s="257"/>
    </row>
    <row r="136" spans="1:7" ht="78.75">
      <c r="A136" s="255"/>
      <c r="B136" s="258" t="s">
        <v>288</v>
      </c>
      <c r="C136" s="229"/>
      <c r="D136" s="230"/>
      <c r="E136" s="604"/>
      <c r="F136" s="231"/>
      <c r="G136" s="257"/>
    </row>
    <row r="137" spans="1:7" ht="22.5">
      <c r="A137" s="255"/>
      <c r="B137" s="258" t="s">
        <v>289</v>
      </c>
      <c r="C137" s="229"/>
      <c r="D137" s="230"/>
      <c r="E137" s="604"/>
      <c r="F137" s="231"/>
      <c r="G137" s="257"/>
    </row>
    <row r="138" spans="1:7" ht="12.6" customHeight="1">
      <c r="A138" s="255"/>
      <c r="B138" s="258" t="s">
        <v>290</v>
      </c>
      <c r="C138" s="229"/>
      <c r="D138" s="230"/>
      <c r="E138" s="604"/>
      <c r="F138" s="231"/>
      <c r="G138" s="257"/>
    </row>
    <row r="139" spans="1:7" ht="22.5">
      <c r="A139" s="255"/>
      <c r="B139" s="258" t="s">
        <v>291</v>
      </c>
      <c r="C139" s="229"/>
      <c r="D139" s="230"/>
      <c r="E139" s="604"/>
      <c r="F139" s="231"/>
      <c r="G139" s="257"/>
    </row>
    <row r="140" spans="1:7" ht="12.6" customHeight="1">
      <c r="A140" s="255"/>
      <c r="B140" s="258" t="s">
        <v>292</v>
      </c>
      <c r="C140" s="229"/>
      <c r="D140" s="230"/>
      <c r="E140" s="604"/>
      <c r="F140" s="231"/>
      <c r="G140" s="257"/>
    </row>
    <row r="141" spans="1:7" ht="12.6" customHeight="1">
      <c r="A141" s="255"/>
      <c r="B141" s="258" t="s">
        <v>293</v>
      </c>
      <c r="C141" s="229"/>
      <c r="D141" s="230"/>
      <c r="E141" s="604"/>
      <c r="F141" s="231"/>
      <c r="G141" s="257"/>
    </row>
    <row r="142" spans="1:7" ht="12.6" customHeight="1">
      <c r="A142" s="255"/>
      <c r="B142" s="258" t="s">
        <v>294</v>
      </c>
      <c r="C142" s="229"/>
      <c r="D142" s="230"/>
      <c r="E142" s="604"/>
      <c r="F142" s="231"/>
      <c r="G142" s="257"/>
    </row>
    <row r="143" spans="1:7" ht="12.6" customHeight="1">
      <c r="A143" s="255"/>
      <c r="B143" s="258" t="s">
        <v>295</v>
      </c>
      <c r="C143" s="229"/>
      <c r="D143" s="230"/>
      <c r="E143" s="604"/>
      <c r="F143" s="231"/>
      <c r="G143" s="257"/>
    </row>
    <row r="144" spans="1:7" ht="12.6" customHeight="1">
      <c r="A144" s="255"/>
      <c r="B144" s="258" t="s">
        <v>296</v>
      </c>
      <c r="C144" s="229"/>
      <c r="D144" s="230"/>
      <c r="E144" s="604"/>
      <c r="F144" s="231"/>
      <c r="G144" s="257"/>
    </row>
    <row r="145" spans="1:7" ht="12.6" customHeight="1">
      <c r="A145" s="255"/>
      <c r="B145" s="258" t="s">
        <v>297</v>
      </c>
      <c r="C145" s="229"/>
      <c r="D145" s="230"/>
      <c r="E145" s="604"/>
      <c r="F145" s="231"/>
      <c r="G145" s="257"/>
    </row>
    <row r="146" spans="1:7" ht="12.6" customHeight="1">
      <c r="A146" s="255"/>
      <c r="B146" s="258" t="s">
        <v>298</v>
      </c>
      <c r="C146" s="229"/>
      <c r="D146" s="230"/>
      <c r="E146" s="604"/>
      <c r="F146" s="231"/>
      <c r="G146" s="257"/>
    </row>
    <row r="147" spans="1:7" ht="12.6" customHeight="1">
      <c r="A147" s="255"/>
      <c r="B147" s="258" t="s">
        <v>299</v>
      </c>
      <c r="C147" s="229"/>
      <c r="D147" s="230"/>
      <c r="E147" s="604"/>
      <c r="F147" s="231"/>
      <c r="G147" s="257"/>
    </row>
    <row r="148" spans="1:7" ht="12.6" customHeight="1">
      <c r="A148" s="255"/>
      <c r="B148" s="258" t="s">
        <v>300</v>
      </c>
      <c r="C148" s="229"/>
      <c r="D148" s="230"/>
      <c r="E148" s="604"/>
      <c r="F148" s="231"/>
      <c r="G148" s="257"/>
    </row>
    <row r="149" spans="1:7" ht="12.6" customHeight="1">
      <c r="A149" s="255"/>
      <c r="B149" s="258" t="s">
        <v>301</v>
      </c>
      <c r="C149" s="229"/>
      <c r="D149" s="230"/>
      <c r="E149" s="604"/>
      <c r="F149" s="231"/>
      <c r="G149" s="257"/>
    </row>
    <row r="150" spans="1:7" ht="22.5">
      <c r="A150" s="255"/>
      <c r="B150" s="258" t="s">
        <v>302</v>
      </c>
      <c r="C150" s="229"/>
      <c r="D150" s="230"/>
      <c r="E150" s="604"/>
      <c r="F150" s="231"/>
      <c r="G150" s="257"/>
    </row>
    <row r="151" spans="1:7" ht="12.6" customHeight="1">
      <c r="A151" s="255"/>
      <c r="B151" s="258"/>
      <c r="C151" s="229" t="s">
        <v>25</v>
      </c>
      <c r="D151" s="230">
        <v>1</v>
      </c>
      <c r="E151" s="582"/>
      <c r="F151" s="241">
        <f>D151*E151</f>
        <v>0</v>
      </c>
      <c r="G151" s="257"/>
    </row>
    <row r="152" spans="1:7" ht="12.6" customHeight="1">
      <c r="A152" s="255"/>
      <c r="B152" s="258"/>
      <c r="C152" s="229"/>
      <c r="D152" s="230"/>
      <c r="E152" s="604"/>
      <c r="F152" s="231"/>
      <c r="G152" s="257"/>
    </row>
    <row r="153" spans="1:7" ht="22.5">
      <c r="A153" s="255"/>
      <c r="B153" s="258" t="s">
        <v>322</v>
      </c>
      <c r="C153" s="258"/>
      <c r="D153" s="258"/>
      <c r="E153" s="604"/>
      <c r="F153" s="231"/>
      <c r="G153" s="257"/>
    </row>
    <row r="154" spans="1:7" ht="33.75">
      <c r="A154" s="255"/>
      <c r="B154" s="258" t="s">
        <v>304</v>
      </c>
      <c r="C154" s="258"/>
      <c r="D154" s="258"/>
      <c r="E154" s="604"/>
      <c r="F154" s="231"/>
      <c r="G154" s="257"/>
    </row>
    <row r="155" spans="1:7" ht="12.6" customHeight="1">
      <c r="A155" s="255"/>
      <c r="B155" s="258" t="s">
        <v>305</v>
      </c>
      <c r="C155" s="258"/>
      <c r="D155" s="258"/>
      <c r="E155" s="604"/>
      <c r="F155" s="231"/>
      <c r="G155" s="257"/>
    </row>
    <row r="156" spans="1:7" ht="12.6" customHeight="1">
      <c r="A156" s="255"/>
      <c r="B156" s="258" t="s">
        <v>306</v>
      </c>
      <c r="C156" s="258"/>
      <c r="D156" s="258"/>
      <c r="E156" s="604"/>
      <c r="F156" s="231"/>
      <c r="G156" s="257"/>
    </row>
    <row r="157" spans="1:7" ht="12.6" customHeight="1">
      <c r="A157" s="255"/>
      <c r="B157" s="258" t="s">
        <v>307</v>
      </c>
      <c r="C157" s="258"/>
      <c r="D157" s="258"/>
      <c r="E157" s="604"/>
      <c r="F157" s="231"/>
      <c r="G157" s="257"/>
    </row>
    <row r="158" spans="1:7" ht="22.5">
      <c r="A158" s="255"/>
      <c r="B158" s="258" t="s">
        <v>308</v>
      </c>
      <c r="C158" s="258"/>
      <c r="D158" s="258"/>
      <c r="E158" s="604"/>
      <c r="F158" s="231"/>
      <c r="G158" s="257"/>
    </row>
    <row r="159" spans="1:7" ht="22.5">
      <c r="A159" s="255"/>
      <c r="B159" s="258" t="s">
        <v>309</v>
      </c>
      <c r="C159" s="258"/>
      <c r="D159" s="258"/>
      <c r="E159" s="604"/>
      <c r="F159" s="231"/>
      <c r="G159" s="257"/>
    </row>
    <row r="160" spans="1:7" ht="12.6" customHeight="1">
      <c r="A160" s="255"/>
      <c r="B160" s="258" t="s">
        <v>310</v>
      </c>
      <c r="C160" s="258"/>
      <c r="D160" s="258"/>
      <c r="E160" s="604"/>
      <c r="F160" s="231"/>
      <c r="G160" s="257"/>
    </row>
    <row r="161" spans="1:7" ht="22.5">
      <c r="A161" s="255"/>
      <c r="B161" s="258" t="s">
        <v>291</v>
      </c>
      <c r="C161" s="258"/>
      <c r="D161" s="258"/>
      <c r="E161" s="604"/>
      <c r="F161" s="231"/>
      <c r="G161" s="257"/>
    </row>
    <row r="162" spans="1:7" ht="12.6" customHeight="1">
      <c r="A162" s="255"/>
      <c r="B162" s="258" t="s">
        <v>311</v>
      </c>
      <c r="C162" s="258"/>
      <c r="D162" s="258"/>
      <c r="E162" s="604"/>
      <c r="F162" s="231"/>
      <c r="G162" s="257"/>
    </row>
    <row r="163" spans="1:7" ht="12.6" customHeight="1">
      <c r="A163" s="255"/>
      <c r="B163" s="258" t="s">
        <v>312</v>
      </c>
      <c r="C163" s="258"/>
      <c r="D163" s="258"/>
      <c r="E163" s="604"/>
      <c r="F163" s="231"/>
      <c r="G163" s="257"/>
    </row>
    <row r="164" spans="1:7" ht="12.6" customHeight="1">
      <c r="A164" s="255"/>
      <c r="B164" s="258" t="s">
        <v>313</v>
      </c>
      <c r="C164" s="258"/>
      <c r="D164" s="258"/>
      <c r="E164" s="604"/>
      <c r="F164" s="231"/>
      <c r="G164" s="257"/>
    </row>
    <row r="165" spans="1:7" ht="12.6" customHeight="1">
      <c r="A165" s="255"/>
      <c r="B165" s="258" t="s">
        <v>314</v>
      </c>
      <c r="C165" s="258"/>
      <c r="D165" s="258"/>
      <c r="E165" s="604"/>
      <c r="F165" s="231"/>
      <c r="G165" s="257"/>
    </row>
    <row r="166" spans="1:7" ht="12.6" customHeight="1">
      <c r="A166" s="255"/>
      <c r="B166" s="258" t="s">
        <v>315</v>
      </c>
      <c r="C166" s="258"/>
      <c r="D166" s="258"/>
      <c r="E166" s="604"/>
      <c r="F166" s="231"/>
      <c r="G166" s="257"/>
    </row>
    <row r="167" spans="1:7" ht="12.6" customHeight="1">
      <c r="A167" s="255"/>
      <c r="B167" s="258" t="s">
        <v>316</v>
      </c>
      <c r="C167" s="258"/>
      <c r="D167" s="258"/>
      <c r="E167" s="604"/>
      <c r="F167" s="231"/>
      <c r="G167" s="257"/>
    </row>
    <row r="168" spans="1:7" ht="12.6" customHeight="1">
      <c r="A168" s="255"/>
      <c r="B168" s="258"/>
      <c r="C168" s="229" t="s">
        <v>25</v>
      </c>
      <c r="D168" s="230">
        <v>1</v>
      </c>
      <c r="E168" s="582"/>
      <c r="F168" s="241">
        <f>D168*E168</f>
        <v>0</v>
      </c>
      <c r="G168" s="257"/>
    </row>
    <row r="169" spans="1:7" ht="12.6" customHeight="1">
      <c r="A169" s="255"/>
      <c r="B169" s="258"/>
      <c r="C169" s="229"/>
      <c r="D169" s="230"/>
      <c r="E169" s="604"/>
      <c r="F169" s="231"/>
      <c r="G169" s="257"/>
    </row>
    <row r="170" spans="1:7" ht="22.5">
      <c r="A170" s="255" t="s">
        <v>20</v>
      </c>
      <c r="B170" s="264" t="s">
        <v>323</v>
      </c>
      <c r="C170" s="262"/>
      <c r="D170" s="262"/>
      <c r="E170" s="604"/>
      <c r="F170" s="231"/>
      <c r="G170" s="257"/>
    </row>
    <row r="171" spans="1:7" ht="78.75">
      <c r="A171" s="255"/>
      <c r="B171" s="258" t="s">
        <v>288</v>
      </c>
      <c r="C171" s="229"/>
      <c r="D171" s="230"/>
      <c r="E171" s="604"/>
      <c r="F171" s="231"/>
      <c r="G171" s="257"/>
    </row>
    <row r="172" spans="1:7" ht="22.5">
      <c r="A172" s="255"/>
      <c r="B172" s="258" t="s">
        <v>324</v>
      </c>
      <c r="C172" s="229"/>
      <c r="D172" s="230"/>
      <c r="E172" s="604"/>
      <c r="F172" s="231"/>
      <c r="G172" s="257"/>
    </row>
    <row r="173" spans="1:7" ht="12.6" customHeight="1">
      <c r="A173" s="255"/>
      <c r="B173" s="258" t="s">
        <v>290</v>
      </c>
      <c r="C173" s="229"/>
      <c r="D173" s="230"/>
      <c r="E173" s="604"/>
      <c r="F173" s="231"/>
      <c r="G173" s="257"/>
    </row>
    <row r="174" spans="1:7" ht="22.5">
      <c r="A174" s="255"/>
      <c r="B174" s="258" t="s">
        <v>325</v>
      </c>
      <c r="C174" s="229"/>
      <c r="D174" s="230"/>
      <c r="E174" s="604"/>
      <c r="F174" s="231"/>
      <c r="G174" s="257"/>
    </row>
    <row r="175" spans="1:7" ht="12.6" customHeight="1">
      <c r="A175" s="255"/>
      <c r="B175" s="258" t="s">
        <v>326</v>
      </c>
      <c r="C175" s="229"/>
      <c r="D175" s="230"/>
      <c r="E175" s="604"/>
      <c r="F175" s="231"/>
      <c r="G175" s="257"/>
    </row>
    <row r="176" spans="1:7" ht="12.6" customHeight="1">
      <c r="A176" s="255"/>
      <c r="B176" s="258" t="s">
        <v>327</v>
      </c>
      <c r="C176" s="229"/>
      <c r="D176" s="230"/>
      <c r="E176" s="604"/>
      <c r="F176" s="231"/>
      <c r="G176" s="257"/>
    </row>
    <row r="177" spans="1:7" ht="12.6" customHeight="1">
      <c r="A177" s="255"/>
      <c r="B177" s="258" t="s">
        <v>294</v>
      </c>
      <c r="C177" s="229"/>
      <c r="D177" s="230"/>
      <c r="E177" s="604"/>
      <c r="F177" s="231"/>
      <c r="G177" s="257"/>
    </row>
    <row r="178" spans="1:7" ht="12.6" customHeight="1">
      <c r="A178" s="255"/>
      <c r="B178" s="258" t="s">
        <v>328</v>
      </c>
      <c r="C178" s="229"/>
      <c r="D178" s="230"/>
      <c r="E178" s="604"/>
      <c r="F178" s="231"/>
      <c r="G178" s="257"/>
    </row>
    <row r="179" spans="1:7" ht="12.6" customHeight="1">
      <c r="A179" s="255"/>
      <c r="B179" s="258" t="s">
        <v>329</v>
      </c>
      <c r="C179" s="229"/>
      <c r="D179" s="230"/>
      <c r="E179" s="604"/>
      <c r="F179" s="231"/>
      <c r="G179" s="257"/>
    </row>
    <row r="180" spans="1:7" ht="12.6" customHeight="1">
      <c r="A180" s="255"/>
      <c r="B180" s="258" t="s">
        <v>330</v>
      </c>
      <c r="C180" s="229"/>
      <c r="D180" s="230"/>
      <c r="E180" s="604"/>
      <c r="F180" s="231"/>
      <c r="G180" s="257"/>
    </row>
    <row r="181" spans="1:7" ht="12.6" customHeight="1">
      <c r="A181" s="255"/>
      <c r="B181" s="258" t="s">
        <v>331</v>
      </c>
      <c r="C181" s="229"/>
      <c r="D181" s="230"/>
      <c r="E181" s="604"/>
      <c r="F181" s="231"/>
      <c r="G181" s="257"/>
    </row>
    <row r="182" spans="1:7" ht="12.6" customHeight="1">
      <c r="A182" s="255"/>
      <c r="B182" s="258" t="s">
        <v>299</v>
      </c>
      <c r="C182" s="229"/>
      <c r="D182" s="230"/>
      <c r="E182" s="604"/>
      <c r="F182" s="231"/>
      <c r="G182" s="257"/>
    </row>
    <row r="183" spans="1:7" ht="12.6" customHeight="1">
      <c r="A183" s="255"/>
      <c r="B183" s="258" t="s">
        <v>332</v>
      </c>
      <c r="C183" s="229"/>
      <c r="D183" s="230"/>
      <c r="E183" s="604"/>
      <c r="F183" s="231"/>
      <c r="G183" s="257"/>
    </row>
    <row r="184" spans="1:7" ht="12.6" customHeight="1">
      <c r="A184" s="255"/>
      <c r="B184" s="258" t="s">
        <v>301</v>
      </c>
      <c r="C184" s="229"/>
      <c r="D184" s="230"/>
      <c r="E184" s="604"/>
      <c r="F184" s="231"/>
      <c r="G184" s="257"/>
    </row>
    <row r="185" spans="1:7" ht="22.5">
      <c r="A185" s="255"/>
      <c r="B185" s="258" t="s">
        <v>333</v>
      </c>
      <c r="C185" s="229"/>
      <c r="D185" s="230"/>
      <c r="E185" s="604"/>
      <c r="F185" s="231"/>
      <c r="G185" s="257"/>
    </row>
    <row r="186" spans="1:7" ht="12.6" customHeight="1">
      <c r="A186" s="255"/>
      <c r="B186" s="258"/>
      <c r="C186" s="229" t="s">
        <v>25</v>
      </c>
      <c r="D186" s="230">
        <v>1</v>
      </c>
      <c r="E186" s="582"/>
      <c r="F186" s="241">
        <f>D186*E186</f>
        <v>0</v>
      </c>
      <c r="G186" s="257"/>
    </row>
    <row r="187" spans="1:7" ht="12.6" customHeight="1">
      <c r="A187" s="255"/>
      <c r="B187" s="258"/>
      <c r="C187" s="229"/>
      <c r="D187" s="230"/>
      <c r="E187" s="604"/>
      <c r="F187" s="231"/>
      <c r="G187" s="257"/>
    </row>
    <row r="188" spans="1:7" ht="12.6" customHeight="1">
      <c r="A188" s="255"/>
      <c r="B188" s="258" t="s">
        <v>334</v>
      </c>
      <c r="C188" s="229" t="s">
        <v>12</v>
      </c>
      <c r="D188" s="230">
        <v>2</v>
      </c>
      <c r="E188" s="582"/>
      <c r="F188" s="241">
        <f>D188*E188</f>
        <v>0</v>
      </c>
      <c r="G188" s="257"/>
    </row>
    <row r="189" spans="1:7" ht="12.6" customHeight="1">
      <c r="A189" s="255"/>
      <c r="B189" s="258"/>
      <c r="C189" s="229"/>
      <c r="D189" s="230"/>
      <c r="E189" s="604"/>
      <c r="F189" s="231"/>
      <c r="G189" s="257"/>
    </row>
    <row r="190" spans="1:7" ht="22.5">
      <c r="A190" s="255"/>
      <c r="B190" s="258" t="s">
        <v>335</v>
      </c>
      <c r="C190" s="258"/>
      <c r="D190" s="258"/>
      <c r="E190" s="604"/>
      <c r="F190" s="231"/>
      <c r="G190" s="257"/>
    </row>
    <row r="191" spans="1:7" ht="33.75">
      <c r="A191" s="255"/>
      <c r="B191" s="258" t="s">
        <v>304</v>
      </c>
      <c r="C191" s="258"/>
      <c r="D191" s="258"/>
      <c r="E191" s="604"/>
      <c r="F191" s="231"/>
      <c r="G191" s="257"/>
    </row>
    <row r="192" spans="1:7" ht="12.6" customHeight="1">
      <c r="A192" s="255"/>
      <c r="B192" s="258" t="s">
        <v>305</v>
      </c>
      <c r="C192" s="258"/>
      <c r="D192" s="258"/>
      <c r="E192" s="604"/>
      <c r="F192" s="231"/>
      <c r="G192" s="257"/>
    </row>
    <row r="193" spans="1:7" ht="12.6" customHeight="1">
      <c r="A193" s="255"/>
      <c r="B193" s="258" t="s">
        <v>306</v>
      </c>
      <c r="C193" s="258"/>
      <c r="D193" s="258"/>
      <c r="E193" s="604"/>
      <c r="F193" s="231"/>
      <c r="G193" s="257"/>
    </row>
    <row r="194" spans="1:7" ht="12.6" customHeight="1">
      <c r="A194" s="255"/>
      <c r="B194" s="258" t="s">
        <v>307</v>
      </c>
      <c r="C194" s="258"/>
      <c r="D194" s="258"/>
      <c r="E194" s="604"/>
      <c r="F194" s="231"/>
      <c r="G194" s="257"/>
    </row>
    <row r="195" spans="1:7" ht="22.5">
      <c r="A195" s="255"/>
      <c r="B195" s="258" t="s">
        <v>308</v>
      </c>
      <c r="C195" s="258"/>
      <c r="D195" s="258"/>
      <c r="E195" s="604"/>
      <c r="F195" s="231"/>
      <c r="G195" s="257"/>
    </row>
    <row r="196" spans="1:7" ht="22.5">
      <c r="A196" s="255"/>
      <c r="B196" s="258" t="s">
        <v>309</v>
      </c>
      <c r="C196" s="258"/>
      <c r="D196" s="258"/>
      <c r="E196" s="604"/>
      <c r="F196" s="231"/>
      <c r="G196" s="257"/>
    </row>
    <row r="197" spans="1:7" ht="12.6" customHeight="1">
      <c r="A197" s="255"/>
      <c r="B197" s="258" t="s">
        <v>310</v>
      </c>
      <c r="C197" s="258"/>
      <c r="D197" s="258"/>
      <c r="E197" s="604"/>
      <c r="F197" s="231"/>
      <c r="G197" s="257"/>
    </row>
    <row r="198" spans="1:7" ht="22.5">
      <c r="A198" s="255"/>
      <c r="B198" s="258" t="s">
        <v>336</v>
      </c>
      <c r="C198" s="258"/>
      <c r="D198" s="258"/>
      <c r="E198" s="604"/>
      <c r="F198" s="231"/>
      <c r="G198" s="257"/>
    </row>
    <row r="199" spans="1:7" ht="12.6" customHeight="1">
      <c r="A199" s="255"/>
      <c r="B199" s="258" t="s">
        <v>311</v>
      </c>
      <c r="C199" s="258"/>
      <c r="D199" s="258"/>
      <c r="E199" s="604"/>
      <c r="F199" s="231"/>
      <c r="G199" s="257"/>
    </row>
    <row r="200" spans="1:7" ht="12.6" customHeight="1">
      <c r="A200" s="255"/>
      <c r="B200" s="258" t="s">
        <v>312</v>
      </c>
      <c r="C200" s="258"/>
      <c r="D200" s="258"/>
      <c r="E200" s="604"/>
      <c r="F200" s="231"/>
      <c r="G200" s="257"/>
    </row>
    <row r="201" spans="1:7" ht="12.6" customHeight="1">
      <c r="A201" s="255"/>
      <c r="B201" s="258" t="s">
        <v>313</v>
      </c>
      <c r="C201" s="258"/>
      <c r="D201" s="258"/>
      <c r="E201" s="604"/>
      <c r="F201" s="231"/>
      <c r="G201" s="257"/>
    </row>
    <row r="202" spans="1:7" ht="12.6" customHeight="1">
      <c r="A202" s="255"/>
      <c r="B202" s="258" t="s">
        <v>314</v>
      </c>
      <c r="C202" s="258"/>
      <c r="D202" s="258"/>
      <c r="E202" s="604"/>
      <c r="F202" s="231"/>
      <c r="G202" s="257"/>
    </row>
    <row r="203" spans="1:7" ht="12.6" customHeight="1">
      <c r="A203" s="255"/>
      <c r="B203" s="258" t="s">
        <v>315</v>
      </c>
      <c r="C203" s="258"/>
      <c r="D203" s="258"/>
      <c r="E203" s="604"/>
      <c r="F203" s="231"/>
      <c r="G203" s="257"/>
    </row>
    <row r="204" spans="1:7" ht="12.6" customHeight="1">
      <c r="A204" s="255"/>
      <c r="B204" s="258" t="s">
        <v>316</v>
      </c>
      <c r="C204" s="258"/>
      <c r="D204" s="258"/>
      <c r="E204" s="604"/>
      <c r="F204" s="231"/>
      <c r="G204" s="257"/>
    </row>
    <row r="205" spans="1:7" ht="12.6" customHeight="1">
      <c r="A205" s="255"/>
      <c r="B205" s="258"/>
      <c r="C205" s="229" t="s">
        <v>25</v>
      </c>
      <c r="D205" s="230">
        <v>2</v>
      </c>
      <c r="E205" s="582"/>
      <c r="F205" s="241">
        <f>D205*E205</f>
        <v>0</v>
      </c>
      <c r="G205" s="257"/>
    </row>
    <row r="206" spans="1:7" ht="12.6" customHeight="1">
      <c r="A206" s="255"/>
      <c r="B206" s="258"/>
      <c r="C206" s="229"/>
      <c r="D206" s="230"/>
      <c r="E206" s="604"/>
      <c r="F206" s="231"/>
      <c r="G206" s="257"/>
    </row>
    <row r="207" spans="1:7" ht="33.75">
      <c r="A207" s="255" t="s">
        <v>21</v>
      </c>
      <c r="B207" s="258" t="s">
        <v>337</v>
      </c>
      <c r="C207" s="262"/>
      <c r="D207" s="262"/>
      <c r="E207" s="604"/>
      <c r="F207" s="231"/>
      <c r="G207" s="257"/>
    </row>
    <row r="208" spans="1:7" ht="12.6" customHeight="1">
      <c r="A208" s="255"/>
      <c r="B208" s="258" t="s">
        <v>338</v>
      </c>
      <c r="C208" s="229" t="s">
        <v>13</v>
      </c>
      <c r="D208" s="230">
        <v>16</v>
      </c>
      <c r="E208" s="582"/>
      <c r="F208" s="241">
        <f>D208*E208</f>
        <v>0</v>
      </c>
      <c r="G208" s="257"/>
    </row>
    <row r="209" spans="1:7" ht="12.6" customHeight="1">
      <c r="A209" s="255"/>
      <c r="B209" s="258" t="s">
        <v>339</v>
      </c>
      <c r="C209" s="229" t="s">
        <v>13</v>
      </c>
      <c r="D209" s="230">
        <v>2</v>
      </c>
      <c r="E209" s="582"/>
      <c r="F209" s="241">
        <f>D209*E209</f>
        <v>0</v>
      </c>
      <c r="G209" s="257"/>
    </row>
    <row r="210" spans="1:7" ht="12.6" customHeight="1">
      <c r="A210" s="255"/>
      <c r="B210" s="258" t="s">
        <v>340</v>
      </c>
      <c r="C210" s="229" t="s">
        <v>13</v>
      </c>
      <c r="D210" s="230">
        <v>16</v>
      </c>
      <c r="E210" s="582"/>
      <c r="F210" s="241">
        <f>D210*E210</f>
        <v>0</v>
      </c>
      <c r="G210" s="257"/>
    </row>
    <row r="211" spans="1:7" ht="12.6" customHeight="1">
      <c r="A211" s="255"/>
      <c r="B211" s="258" t="s">
        <v>341</v>
      </c>
      <c r="C211" s="229" t="s">
        <v>13</v>
      </c>
      <c r="D211" s="230">
        <v>2</v>
      </c>
      <c r="E211" s="582"/>
      <c r="F211" s="241">
        <f>D211*E211</f>
        <v>0</v>
      </c>
      <c r="G211" s="257"/>
    </row>
    <row r="212" spans="1:7" ht="12.6" customHeight="1">
      <c r="A212" s="255"/>
      <c r="B212" s="258"/>
      <c r="C212" s="229"/>
      <c r="D212" s="230"/>
      <c r="E212" s="604"/>
      <c r="F212" s="231"/>
      <c r="G212" s="257"/>
    </row>
    <row r="213" spans="1:7" ht="33.75">
      <c r="A213" s="255" t="s">
        <v>22</v>
      </c>
      <c r="B213" s="258" t="s">
        <v>342</v>
      </c>
      <c r="C213" s="229"/>
      <c r="D213" s="230"/>
      <c r="E213" s="604"/>
      <c r="F213" s="231"/>
      <c r="G213" s="257"/>
    </row>
    <row r="214" spans="1:7" ht="12.6" customHeight="1">
      <c r="A214" s="255"/>
      <c r="B214" s="265" t="s">
        <v>343</v>
      </c>
      <c r="C214" s="229" t="s">
        <v>12</v>
      </c>
      <c r="D214" s="230">
        <v>6</v>
      </c>
      <c r="E214" s="582"/>
      <c r="F214" s="241">
        <f>D214*E214</f>
        <v>0</v>
      </c>
      <c r="G214" s="257"/>
    </row>
    <row r="215" spans="1:7" ht="12.6" customHeight="1">
      <c r="A215" s="255"/>
      <c r="B215" s="258"/>
      <c r="C215" s="229"/>
      <c r="D215" s="230"/>
      <c r="E215" s="604"/>
      <c r="F215" s="231"/>
      <c r="G215" s="257"/>
    </row>
    <row r="216" spans="1:7" ht="33.75">
      <c r="A216" s="255" t="s">
        <v>26</v>
      </c>
      <c r="B216" s="258" t="s">
        <v>344</v>
      </c>
      <c r="C216" s="229"/>
      <c r="D216" s="230"/>
      <c r="E216" s="604"/>
      <c r="F216" s="231"/>
      <c r="G216" s="257"/>
    </row>
    <row r="217" spans="1:7" ht="12.6" customHeight="1">
      <c r="A217" s="255"/>
      <c r="B217" s="265" t="s">
        <v>343</v>
      </c>
      <c r="C217" s="229" t="s">
        <v>13</v>
      </c>
      <c r="D217" s="230">
        <v>35</v>
      </c>
      <c r="E217" s="582"/>
      <c r="F217" s="241">
        <f>D217*E217</f>
        <v>0</v>
      </c>
      <c r="G217" s="257"/>
    </row>
    <row r="218" spans="1:7" ht="12.6" customHeight="1">
      <c r="A218" s="255"/>
      <c r="B218" s="258"/>
      <c r="C218" s="229"/>
      <c r="D218" s="230"/>
      <c r="E218" s="604"/>
      <c r="F218" s="231"/>
      <c r="G218" s="257"/>
    </row>
    <row r="219" spans="1:7" ht="33.75">
      <c r="A219" s="255" t="s">
        <v>27</v>
      </c>
      <c r="B219" s="258" t="s">
        <v>345</v>
      </c>
      <c r="C219" s="229" t="s">
        <v>13</v>
      </c>
      <c r="D219" s="230">
        <v>25</v>
      </c>
      <c r="E219" s="582"/>
      <c r="F219" s="241">
        <f>D219*E219</f>
        <v>0</v>
      </c>
      <c r="G219" s="257"/>
    </row>
    <row r="220" spans="1:7" ht="12.6" customHeight="1">
      <c r="A220" s="255"/>
      <c r="B220" s="258"/>
      <c r="C220" s="229"/>
      <c r="D220" s="230"/>
      <c r="E220" s="604"/>
      <c r="F220" s="231"/>
      <c r="G220" s="257"/>
    </row>
    <row r="221" spans="1:7" ht="12.6" customHeight="1">
      <c r="A221" s="255" t="s">
        <v>29</v>
      </c>
      <c r="B221" s="258" t="s">
        <v>346</v>
      </c>
      <c r="C221" s="229"/>
      <c r="D221" s="230"/>
      <c r="E221" s="604"/>
      <c r="F221" s="231"/>
      <c r="G221" s="257"/>
    </row>
    <row r="222" spans="1:7" ht="12.6" customHeight="1">
      <c r="A222" s="255"/>
      <c r="B222" s="258" t="s">
        <v>347</v>
      </c>
      <c r="C222" s="229"/>
      <c r="D222" s="230"/>
      <c r="E222" s="604"/>
      <c r="F222" s="231"/>
      <c r="G222" s="257"/>
    </row>
    <row r="223" spans="1:7" ht="12.6" customHeight="1">
      <c r="A223" s="255"/>
      <c r="B223" s="258" t="s">
        <v>348</v>
      </c>
      <c r="C223" s="229"/>
      <c r="D223" s="230"/>
      <c r="E223" s="604"/>
      <c r="F223" s="231"/>
      <c r="G223" s="257"/>
    </row>
    <row r="224" spans="1:7" ht="12.6" customHeight="1">
      <c r="A224" s="255"/>
      <c r="B224" s="258" t="s">
        <v>349</v>
      </c>
      <c r="C224" s="229"/>
      <c r="D224" s="230"/>
      <c r="E224" s="604"/>
      <c r="F224" s="231"/>
      <c r="G224" s="257"/>
    </row>
    <row r="225" spans="1:7" ht="12.6" customHeight="1">
      <c r="A225" s="255"/>
      <c r="B225" s="258"/>
      <c r="C225" s="229" t="s">
        <v>25</v>
      </c>
      <c r="D225" s="230">
        <v>6</v>
      </c>
      <c r="E225" s="582"/>
      <c r="F225" s="241">
        <f>D225*E225</f>
        <v>0</v>
      </c>
      <c r="G225" s="257"/>
    </row>
    <row r="226" spans="1:7" ht="12.6" customHeight="1">
      <c r="A226" s="255"/>
      <c r="B226" s="258"/>
      <c r="C226" s="229"/>
      <c r="D226" s="230"/>
      <c r="E226" s="604"/>
      <c r="F226" s="231"/>
      <c r="G226" s="257"/>
    </row>
    <row r="227" spans="1:7" ht="12.6" customHeight="1">
      <c r="A227" s="255" t="s">
        <v>30</v>
      </c>
      <c r="B227" s="258" t="s">
        <v>350</v>
      </c>
      <c r="C227" s="229"/>
      <c r="D227" s="230"/>
      <c r="E227" s="604"/>
      <c r="F227" s="231"/>
      <c r="G227" s="257"/>
    </row>
    <row r="228" spans="1:7" ht="12.6" customHeight="1">
      <c r="A228" s="255"/>
      <c r="B228" s="258" t="s">
        <v>351</v>
      </c>
      <c r="C228" s="229"/>
      <c r="D228" s="230"/>
      <c r="E228" s="604"/>
      <c r="F228" s="231"/>
      <c r="G228" s="257"/>
    </row>
    <row r="229" spans="1:7" ht="12.6" customHeight="1">
      <c r="A229" s="255"/>
      <c r="B229" s="258" t="s">
        <v>352</v>
      </c>
      <c r="C229" s="229"/>
      <c r="D229" s="230"/>
      <c r="E229" s="604"/>
      <c r="F229" s="231"/>
      <c r="G229" s="257"/>
    </row>
    <row r="230" spans="1:7" ht="12.6" customHeight="1">
      <c r="A230" s="255"/>
      <c r="B230" s="258" t="s">
        <v>347</v>
      </c>
      <c r="C230" s="229"/>
      <c r="D230" s="230"/>
      <c r="E230" s="604"/>
      <c r="F230" s="231"/>
      <c r="G230" s="257"/>
    </row>
    <row r="231" spans="1:7" ht="12.6" customHeight="1">
      <c r="A231" s="255"/>
      <c r="B231" s="258" t="s">
        <v>353</v>
      </c>
      <c r="C231" s="229"/>
      <c r="D231" s="230"/>
      <c r="E231" s="604"/>
      <c r="F231" s="231"/>
      <c r="G231" s="257"/>
    </row>
    <row r="232" spans="1:7" ht="12.6" customHeight="1">
      <c r="A232" s="255"/>
      <c r="B232" s="258"/>
      <c r="C232" s="229" t="s">
        <v>25</v>
      </c>
      <c r="D232" s="230">
        <v>5</v>
      </c>
      <c r="E232" s="582"/>
      <c r="F232" s="241">
        <f>D232*E232</f>
        <v>0</v>
      </c>
      <c r="G232" s="257"/>
    </row>
    <row r="233" spans="1:7" ht="12.6" customHeight="1">
      <c r="A233" s="255" t="s">
        <v>31</v>
      </c>
      <c r="B233" s="258" t="s">
        <v>354</v>
      </c>
      <c r="C233" s="229"/>
      <c r="D233" s="230"/>
      <c r="E233" s="604"/>
      <c r="F233" s="231"/>
      <c r="G233" s="257"/>
    </row>
    <row r="234" spans="1:7" ht="12.6" customHeight="1">
      <c r="A234" s="255"/>
      <c r="B234" s="258" t="s">
        <v>355</v>
      </c>
      <c r="C234" s="229"/>
      <c r="D234" s="230"/>
      <c r="E234" s="604"/>
      <c r="F234" s="231"/>
      <c r="G234" s="257"/>
    </row>
    <row r="235" spans="1:7" ht="12.6" customHeight="1">
      <c r="A235" s="255"/>
      <c r="B235" s="258" t="s">
        <v>356</v>
      </c>
      <c r="C235" s="229"/>
      <c r="D235" s="230"/>
      <c r="E235" s="604"/>
      <c r="F235" s="231"/>
      <c r="G235" s="257"/>
    </row>
    <row r="236" spans="1:7" ht="12.6" customHeight="1">
      <c r="A236" s="255"/>
      <c r="B236" s="258"/>
      <c r="C236" s="229" t="s">
        <v>25</v>
      </c>
      <c r="D236" s="230">
        <v>5</v>
      </c>
      <c r="E236" s="582"/>
      <c r="F236" s="241">
        <f>D236*E236</f>
        <v>0</v>
      </c>
      <c r="G236" s="257"/>
    </row>
    <row r="237" spans="1:7" ht="12.6" customHeight="1">
      <c r="A237" s="255"/>
      <c r="B237" s="258"/>
      <c r="C237" s="229"/>
      <c r="D237" s="230"/>
      <c r="E237" s="604"/>
      <c r="F237" s="231"/>
      <c r="G237" s="257"/>
    </row>
    <row r="238" spans="1:7" ht="12.6" customHeight="1">
      <c r="A238" s="255" t="s">
        <v>32</v>
      </c>
      <c r="B238" s="258" t="s">
        <v>357</v>
      </c>
      <c r="C238" s="229"/>
      <c r="D238" s="230"/>
      <c r="E238" s="604"/>
      <c r="F238" s="231"/>
      <c r="G238" s="257"/>
    </row>
    <row r="239" spans="1:7" ht="12.6" customHeight="1">
      <c r="A239" s="255"/>
      <c r="B239" s="258" t="s">
        <v>358</v>
      </c>
      <c r="C239" s="229"/>
      <c r="D239" s="230"/>
      <c r="E239" s="604"/>
      <c r="F239" s="231"/>
      <c r="G239" s="257"/>
    </row>
    <row r="240" spans="1:7" ht="12.6" customHeight="1">
      <c r="A240" s="255"/>
      <c r="B240" s="258" t="s">
        <v>359</v>
      </c>
      <c r="C240" s="229"/>
      <c r="D240" s="230"/>
      <c r="E240" s="604"/>
      <c r="F240" s="231"/>
      <c r="G240" s="257"/>
    </row>
    <row r="241" spans="1:7" ht="12.6" customHeight="1">
      <c r="A241" s="255"/>
      <c r="B241" s="258" t="s">
        <v>360</v>
      </c>
      <c r="C241" s="229"/>
      <c r="D241" s="230"/>
      <c r="E241" s="604"/>
      <c r="F241" s="231"/>
      <c r="G241" s="257"/>
    </row>
    <row r="242" spans="1:7" ht="12.6" customHeight="1">
      <c r="A242" s="255"/>
      <c r="B242" s="258"/>
      <c r="C242" s="229" t="s">
        <v>25</v>
      </c>
      <c r="D242" s="230">
        <v>5</v>
      </c>
      <c r="E242" s="582"/>
      <c r="F242" s="241">
        <f>D242*E242</f>
        <v>0</v>
      </c>
      <c r="G242" s="257"/>
    </row>
    <row r="243" spans="1:7" ht="12.6" customHeight="1">
      <c r="A243" s="255"/>
      <c r="B243" s="258"/>
      <c r="C243" s="229"/>
      <c r="D243" s="230"/>
      <c r="E243" s="604"/>
      <c r="F243" s="231"/>
      <c r="G243" s="257"/>
    </row>
    <row r="244" spans="1:7" ht="22.5">
      <c r="A244" s="255" t="s">
        <v>33</v>
      </c>
      <c r="B244" s="258" t="s">
        <v>361</v>
      </c>
      <c r="C244" s="229" t="s">
        <v>25</v>
      </c>
      <c r="D244" s="230">
        <v>1</v>
      </c>
      <c r="E244" s="582"/>
      <c r="F244" s="241">
        <f>D244*E244</f>
        <v>0</v>
      </c>
      <c r="G244" s="257"/>
    </row>
    <row r="245" spans="1:7" ht="12.6" customHeight="1">
      <c r="A245" s="255"/>
      <c r="B245" s="258"/>
      <c r="C245" s="229"/>
      <c r="D245" s="230"/>
      <c r="E245" s="604"/>
      <c r="F245" s="231"/>
      <c r="G245" s="257"/>
    </row>
    <row r="246" spans="1:7" ht="22.5">
      <c r="A246" s="255" t="s">
        <v>34</v>
      </c>
      <c r="B246" s="258" t="s">
        <v>362</v>
      </c>
      <c r="C246" s="229" t="s">
        <v>262</v>
      </c>
      <c r="D246" s="230">
        <v>8</v>
      </c>
      <c r="E246" s="582"/>
      <c r="F246" s="241">
        <f>D246*E246</f>
        <v>0</v>
      </c>
      <c r="G246" s="257"/>
    </row>
    <row r="247" spans="1:7" ht="12.6" customHeight="1" thickBot="1">
      <c r="A247" s="266"/>
      <c r="B247" s="225"/>
      <c r="C247" s="245"/>
      <c r="D247" s="245"/>
      <c r="E247" s="267"/>
      <c r="F247" s="267"/>
      <c r="G247" s="257"/>
    </row>
    <row r="248" spans="1:7" ht="15" customHeight="1" thickBot="1">
      <c r="A248" s="864" t="s">
        <v>363</v>
      </c>
      <c r="B248" s="865"/>
      <c r="C248" s="865"/>
      <c r="D248" s="865"/>
      <c r="E248" s="866"/>
      <c r="F248" s="268">
        <f>SUM(F10:F246)</f>
        <v>0</v>
      </c>
      <c r="G248" s="257"/>
    </row>
    <row r="249" spans="1:7" ht="12.6" customHeight="1">
      <c r="A249" s="32"/>
      <c r="B249" s="73"/>
      <c r="C249" s="55"/>
      <c r="D249" s="55"/>
      <c r="E249" s="201"/>
      <c r="F249" s="77"/>
    </row>
    <row r="250" spans="1:7" ht="12.6" customHeight="1">
      <c r="A250" s="32"/>
      <c r="B250" s="73"/>
      <c r="C250" s="55"/>
      <c r="D250" s="55"/>
      <c r="E250" s="201"/>
      <c r="F250" s="201"/>
    </row>
    <row r="251" spans="1:7" ht="12.6" customHeight="1">
      <c r="A251" s="32"/>
      <c r="B251" s="73"/>
      <c r="C251" s="55"/>
      <c r="D251" s="55"/>
      <c r="E251" s="201"/>
      <c r="F251" s="201"/>
    </row>
    <row r="252" spans="1:7" ht="12.6" customHeight="1">
      <c r="A252" s="32"/>
      <c r="B252" s="73"/>
      <c r="C252" s="55"/>
      <c r="D252" s="55"/>
      <c r="E252" s="201"/>
      <c r="F252" s="201"/>
    </row>
    <row r="253" spans="1:7" ht="12.6" customHeight="1">
      <c r="A253" s="32"/>
      <c r="B253" s="73"/>
      <c r="C253" s="55"/>
      <c r="D253" s="55"/>
      <c r="E253" s="201"/>
      <c r="F253" s="201"/>
    </row>
    <row r="254" spans="1:7" ht="12.6" customHeight="1">
      <c r="A254" s="32"/>
      <c r="B254" s="73"/>
      <c r="C254" s="55"/>
      <c r="D254" s="55"/>
      <c r="E254" s="201"/>
      <c r="F254" s="201"/>
    </row>
    <row r="255" spans="1:7" ht="12.6" customHeight="1">
      <c r="A255" s="32"/>
      <c r="B255" s="73"/>
      <c r="C255" s="55"/>
      <c r="D255" s="55"/>
      <c r="E255" s="201"/>
      <c r="F255" s="201"/>
    </row>
    <row r="256" spans="1:7" ht="12.6" customHeight="1">
      <c r="A256" s="32"/>
      <c r="B256" s="73"/>
      <c r="C256" s="55"/>
      <c r="D256" s="55"/>
      <c r="E256" s="201"/>
      <c r="F256" s="201"/>
    </row>
    <row r="257" spans="1:6" ht="12.6" customHeight="1">
      <c r="A257" s="32"/>
      <c r="B257" s="73"/>
      <c r="C257" s="55"/>
      <c r="D257" s="55"/>
      <c r="E257" s="201"/>
      <c r="F257" s="201"/>
    </row>
    <row r="258" spans="1:6" ht="12.6" customHeight="1">
      <c r="A258" s="32"/>
      <c r="B258" s="73"/>
      <c r="C258" s="55"/>
      <c r="D258" s="55"/>
      <c r="E258" s="201"/>
      <c r="F258" s="201"/>
    </row>
    <row r="259" spans="1:6" ht="12.6" customHeight="1">
      <c r="A259" s="32"/>
      <c r="B259" s="73"/>
      <c r="C259" s="55"/>
      <c r="D259" s="55"/>
      <c r="E259" s="201"/>
      <c r="F259" s="201"/>
    </row>
    <row r="260" spans="1:6" ht="12.6" customHeight="1">
      <c r="A260" s="32"/>
      <c r="B260" s="73"/>
      <c r="C260" s="55"/>
      <c r="D260" s="55"/>
      <c r="E260" s="201"/>
      <c r="F260" s="201"/>
    </row>
    <row r="261" spans="1:6" ht="12.6" customHeight="1">
      <c r="A261" s="32"/>
      <c r="B261" s="73"/>
      <c r="C261" s="55"/>
      <c r="D261" s="55"/>
      <c r="E261" s="201"/>
      <c r="F261" s="201"/>
    </row>
    <row r="262" spans="1:6" ht="12.6" customHeight="1">
      <c r="A262" s="32"/>
      <c r="B262" s="73"/>
      <c r="C262" s="55"/>
      <c r="D262" s="55"/>
      <c r="E262" s="201"/>
      <c r="F262" s="201"/>
    </row>
    <row r="263" spans="1:6" ht="12.6" customHeight="1">
      <c r="A263" s="32"/>
      <c r="B263" s="73"/>
      <c r="C263" s="55"/>
      <c r="D263" s="55"/>
      <c r="E263" s="201"/>
      <c r="F263" s="201"/>
    </row>
    <row r="264" spans="1:6" ht="12.6" customHeight="1">
      <c r="A264" s="32"/>
      <c r="B264" s="73"/>
      <c r="C264" s="55"/>
      <c r="D264" s="55"/>
      <c r="E264" s="201"/>
      <c r="F264" s="201"/>
    </row>
    <row r="265" spans="1:6" ht="12.6" customHeight="1">
      <c r="A265" s="32"/>
      <c r="B265" s="73"/>
      <c r="C265" s="55"/>
      <c r="D265" s="55"/>
      <c r="E265" s="201"/>
      <c r="F265" s="201"/>
    </row>
    <row r="266" spans="1:6" ht="12.6" customHeight="1">
      <c r="A266" s="32"/>
      <c r="B266" s="73"/>
      <c r="C266" s="55"/>
      <c r="D266" s="55"/>
      <c r="E266" s="201"/>
      <c r="F266" s="201"/>
    </row>
    <row r="267" spans="1:6" ht="12.6" customHeight="1">
      <c r="A267" s="32"/>
      <c r="B267" s="73"/>
      <c r="C267" s="55"/>
      <c r="D267" s="55"/>
      <c r="E267" s="201"/>
      <c r="F267" s="201"/>
    </row>
    <row r="268" spans="1:6" ht="12.6" customHeight="1">
      <c r="A268" s="32"/>
      <c r="B268" s="73"/>
      <c r="C268" s="55"/>
      <c r="D268" s="55"/>
      <c r="E268" s="201"/>
      <c r="F268" s="201"/>
    </row>
    <row r="269" spans="1:6" ht="12.6" customHeight="1">
      <c r="A269" s="32"/>
      <c r="B269" s="73"/>
      <c r="C269" s="55"/>
      <c r="D269" s="55"/>
      <c r="E269" s="201"/>
      <c r="F269" s="201"/>
    </row>
    <row r="270" spans="1:6" ht="12.6" customHeight="1">
      <c r="A270" s="32"/>
      <c r="B270" s="73"/>
      <c r="C270" s="55"/>
      <c r="D270" s="55"/>
      <c r="E270" s="201"/>
      <c r="F270" s="201"/>
    </row>
    <row r="271" spans="1:6" ht="12.6" customHeight="1">
      <c r="A271" s="32"/>
      <c r="B271" s="73"/>
      <c r="C271" s="55"/>
      <c r="D271" s="55"/>
      <c r="E271" s="201"/>
      <c r="F271" s="201"/>
    </row>
    <row r="272" spans="1:6" ht="12.6" customHeight="1">
      <c r="A272" s="32"/>
      <c r="B272" s="73"/>
      <c r="C272" s="55"/>
      <c r="D272" s="55"/>
      <c r="E272" s="201"/>
      <c r="F272" s="201"/>
    </row>
    <row r="273" spans="1:6" ht="12.6" customHeight="1">
      <c r="A273" s="32"/>
      <c r="B273" s="73"/>
      <c r="C273" s="55"/>
      <c r="D273" s="55"/>
      <c r="E273" s="201"/>
      <c r="F273" s="201"/>
    </row>
    <row r="274" spans="1:6" ht="12.6" customHeight="1">
      <c r="A274" s="32"/>
      <c r="B274" s="73"/>
      <c r="C274" s="55"/>
      <c r="D274" s="55"/>
      <c r="E274" s="201"/>
      <c r="F274" s="201"/>
    </row>
    <row r="275" spans="1:6" ht="12.6" customHeight="1">
      <c r="A275" s="32"/>
      <c r="B275" s="73"/>
      <c r="C275" s="55"/>
      <c r="D275" s="55"/>
      <c r="E275" s="201"/>
      <c r="F275" s="201"/>
    </row>
    <row r="276" spans="1:6" ht="12.6" customHeight="1">
      <c r="A276" s="32"/>
      <c r="B276" s="73"/>
      <c r="C276" s="55"/>
      <c r="D276" s="55"/>
      <c r="E276" s="201"/>
      <c r="F276" s="201"/>
    </row>
    <row r="277" spans="1:6" ht="12.6" customHeight="1">
      <c r="A277" s="32"/>
      <c r="B277" s="73"/>
      <c r="C277" s="55"/>
      <c r="D277" s="55"/>
      <c r="E277" s="201"/>
      <c r="F277" s="201"/>
    </row>
    <row r="278" spans="1:6" ht="12.6" customHeight="1">
      <c r="A278" s="32"/>
      <c r="B278" s="73"/>
      <c r="C278" s="55"/>
      <c r="D278" s="55"/>
      <c r="E278" s="201"/>
      <c r="F278" s="201"/>
    </row>
    <row r="279" spans="1:6" ht="12.6" customHeight="1">
      <c r="A279" s="32"/>
      <c r="B279" s="73"/>
      <c r="C279" s="55"/>
      <c r="D279" s="55"/>
      <c r="E279" s="201"/>
      <c r="F279" s="201"/>
    </row>
    <row r="280" spans="1:6" ht="12.6" customHeight="1">
      <c r="A280" s="32"/>
      <c r="B280" s="73"/>
      <c r="C280" s="55"/>
      <c r="D280" s="55"/>
      <c r="E280" s="201"/>
      <c r="F280" s="201"/>
    </row>
    <row r="281" spans="1:6" ht="12.6" customHeight="1">
      <c r="A281" s="32"/>
      <c r="B281" s="73"/>
      <c r="C281" s="55"/>
      <c r="D281" s="55"/>
      <c r="E281" s="201"/>
      <c r="F281" s="201"/>
    </row>
    <row r="282" spans="1:6" ht="12.6" customHeight="1">
      <c r="A282" s="32"/>
      <c r="B282" s="73"/>
      <c r="C282" s="55"/>
      <c r="D282" s="55"/>
      <c r="E282" s="201"/>
      <c r="F282" s="201"/>
    </row>
    <row r="283" spans="1:6" ht="12.6" customHeight="1">
      <c r="A283" s="32"/>
      <c r="B283" s="73"/>
      <c r="C283" s="55"/>
      <c r="D283" s="55"/>
      <c r="E283" s="201"/>
      <c r="F283" s="201"/>
    </row>
    <row r="284" spans="1:6" ht="12.6" customHeight="1">
      <c r="A284" s="32"/>
      <c r="B284" s="73"/>
      <c r="C284" s="55"/>
      <c r="D284" s="55"/>
      <c r="E284" s="201"/>
      <c r="F284" s="201"/>
    </row>
    <row r="285" spans="1:6" ht="12.6" customHeight="1">
      <c r="A285" s="32"/>
      <c r="B285" s="73"/>
      <c r="C285" s="55"/>
      <c r="D285" s="55"/>
      <c r="E285" s="201"/>
      <c r="F285" s="201"/>
    </row>
    <row r="286" spans="1:6" ht="12.6" customHeight="1">
      <c r="A286" s="32"/>
      <c r="B286" s="73"/>
      <c r="C286" s="55"/>
      <c r="D286" s="55"/>
      <c r="E286" s="201"/>
      <c r="F286" s="201"/>
    </row>
    <row r="287" spans="1:6" ht="12.6" customHeight="1">
      <c r="A287" s="32"/>
      <c r="B287" s="73"/>
      <c r="C287" s="55"/>
      <c r="D287" s="55"/>
      <c r="E287" s="201"/>
      <c r="F287" s="201"/>
    </row>
    <row r="288" spans="1:6" ht="12.6" customHeight="1">
      <c r="A288" s="32"/>
      <c r="B288" s="73"/>
      <c r="C288" s="55"/>
      <c r="D288" s="55"/>
      <c r="E288" s="201"/>
      <c r="F288" s="201"/>
    </row>
    <row r="289" spans="1:6" ht="12.6" customHeight="1">
      <c r="A289" s="32"/>
      <c r="B289" s="73"/>
      <c r="C289" s="55"/>
      <c r="D289" s="55"/>
      <c r="E289" s="201"/>
      <c r="F289" s="201"/>
    </row>
    <row r="290" spans="1:6" ht="12.6" customHeight="1">
      <c r="A290" s="32"/>
      <c r="B290" s="73"/>
      <c r="C290" s="55"/>
      <c r="D290" s="55"/>
      <c r="E290" s="201"/>
      <c r="F290" s="201"/>
    </row>
    <row r="291" spans="1:6" ht="12.6" customHeight="1">
      <c r="A291" s="32"/>
      <c r="B291" s="73"/>
      <c r="C291" s="55"/>
      <c r="D291" s="55"/>
      <c r="E291" s="201"/>
      <c r="F291" s="201"/>
    </row>
    <row r="292" spans="1:6" ht="12.6" customHeight="1">
      <c r="A292" s="32"/>
      <c r="B292" s="73"/>
      <c r="C292" s="55"/>
      <c r="D292" s="55"/>
      <c r="E292" s="201"/>
      <c r="F292" s="201"/>
    </row>
    <row r="293" spans="1:6" ht="12.6" customHeight="1">
      <c r="A293" s="32"/>
      <c r="B293" s="73"/>
      <c r="C293" s="55"/>
      <c r="D293" s="55"/>
      <c r="E293" s="201"/>
      <c r="F293" s="201"/>
    </row>
    <row r="294" spans="1:6" ht="12.6" customHeight="1">
      <c r="A294" s="32"/>
      <c r="B294" s="73"/>
      <c r="C294" s="55"/>
      <c r="D294" s="55"/>
      <c r="E294" s="201"/>
      <c r="F294" s="201"/>
    </row>
    <row r="295" spans="1:6" ht="12.6" customHeight="1">
      <c r="A295" s="32"/>
      <c r="B295" s="73"/>
      <c r="C295" s="55"/>
      <c r="D295" s="55"/>
      <c r="E295" s="201"/>
      <c r="F295" s="201"/>
    </row>
    <row r="296" spans="1:6" ht="12.6" customHeight="1">
      <c r="A296" s="32"/>
      <c r="B296" s="73"/>
      <c r="C296" s="55"/>
      <c r="D296" s="55"/>
      <c r="E296" s="201"/>
      <c r="F296" s="201"/>
    </row>
    <row r="297" spans="1:6" ht="12.6" customHeight="1">
      <c r="A297" s="32"/>
      <c r="B297" s="73"/>
      <c r="C297" s="55"/>
      <c r="D297" s="55"/>
      <c r="E297" s="201"/>
      <c r="F297" s="201"/>
    </row>
    <row r="298" spans="1:6" ht="12.6" customHeight="1">
      <c r="A298" s="32"/>
      <c r="B298" s="73"/>
      <c r="C298" s="55"/>
      <c r="D298" s="55"/>
      <c r="E298" s="201"/>
      <c r="F298" s="201"/>
    </row>
    <row r="299" spans="1:6" ht="12.6" customHeight="1">
      <c r="A299" s="32"/>
      <c r="B299" s="73"/>
      <c r="C299" s="55"/>
      <c r="D299" s="55"/>
      <c r="E299" s="201"/>
      <c r="F299" s="201"/>
    </row>
    <row r="300" spans="1:6" ht="12.6" customHeight="1">
      <c r="A300" s="32"/>
      <c r="B300" s="73"/>
      <c r="C300" s="55"/>
      <c r="D300" s="55"/>
      <c r="E300" s="201"/>
      <c r="F300" s="201"/>
    </row>
    <row r="301" spans="1:6" ht="12.6" customHeight="1">
      <c r="A301" s="32"/>
      <c r="B301" s="73"/>
      <c r="C301" s="55"/>
      <c r="D301" s="55"/>
      <c r="E301" s="201"/>
      <c r="F301" s="201"/>
    </row>
    <row r="302" spans="1:6" ht="12.6" customHeight="1">
      <c r="A302" s="32"/>
      <c r="B302" s="73"/>
      <c r="C302" s="55"/>
      <c r="D302" s="55"/>
      <c r="E302" s="201"/>
      <c r="F302" s="201"/>
    </row>
    <row r="303" spans="1:6" ht="12.6" customHeight="1">
      <c r="A303" s="32"/>
      <c r="B303" s="73"/>
      <c r="C303" s="55"/>
      <c r="D303" s="55"/>
      <c r="E303" s="201"/>
      <c r="F303" s="201"/>
    </row>
    <row r="304" spans="1:6" ht="12.6" customHeight="1">
      <c r="A304" s="32"/>
      <c r="B304" s="73"/>
      <c r="C304" s="55"/>
      <c r="D304" s="55"/>
      <c r="E304" s="201"/>
      <c r="F304" s="201"/>
    </row>
    <row r="305" spans="1:6" ht="12.6" customHeight="1">
      <c r="A305" s="32"/>
      <c r="B305" s="73"/>
      <c r="C305" s="55"/>
      <c r="D305" s="55"/>
      <c r="E305" s="201"/>
      <c r="F305" s="201"/>
    </row>
    <row r="306" spans="1:6" ht="12.6" customHeight="1">
      <c r="A306" s="32"/>
      <c r="B306" s="73"/>
      <c r="C306" s="55"/>
      <c r="D306" s="55"/>
      <c r="E306" s="201"/>
      <c r="F306" s="201"/>
    </row>
    <row r="307" spans="1:6" ht="12.6" customHeight="1">
      <c r="A307" s="32"/>
      <c r="B307" s="73"/>
      <c r="C307" s="55"/>
      <c r="D307" s="55"/>
      <c r="E307" s="201"/>
      <c r="F307" s="201"/>
    </row>
    <row r="308" spans="1:6" ht="12.6" customHeight="1">
      <c r="A308" s="32"/>
      <c r="B308" s="73"/>
      <c r="C308" s="55"/>
      <c r="D308" s="55"/>
      <c r="E308" s="201"/>
      <c r="F308" s="201"/>
    </row>
    <row r="309" spans="1:6" ht="12.6" customHeight="1">
      <c r="A309" s="32"/>
      <c r="B309" s="73"/>
      <c r="C309" s="55"/>
      <c r="D309" s="55"/>
      <c r="E309" s="201"/>
      <c r="F309" s="201"/>
    </row>
    <row r="310" spans="1:6" ht="12.6" customHeight="1">
      <c r="A310" s="32"/>
      <c r="B310" s="73"/>
      <c r="C310" s="55"/>
      <c r="D310" s="55"/>
      <c r="E310" s="201"/>
      <c r="F310" s="201"/>
    </row>
    <row r="311" spans="1:6" ht="12.6" customHeight="1">
      <c r="A311" s="32"/>
      <c r="B311" s="73"/>
      <c r="C311" s="55"/>
      <c r="D311" s="55"/>
      <c r="E311" s="201"/>
      <c r="F311" s="201"/>
    </row>
    <row r="312" spans="1:6" ht="12.6" customHeight="1">
      <c r="A312" s="32"/>
      <c r="B312" s="73"/>
      <c r="C312" s="55"/>
      <c r="D312" s="55"/>
      <c r="E312" s="201"/>
      <c r="F312" s="201"/>
    </row>
    <row r="313" spans="1:6" ht="12.6" customHeight="1">
      <c r="A313" s="32"/>
      <c r="B313" s="73"/>
      <c r="C313" s="55"/>
      <c r="D313" s="55"/>
      <c r="E313" s="201"/>
      <c r="F313" s="201"/>
    </row>
    <row r="314" spans="1:6" ht="12.6" customHeight="1">
      <c r="A314" s="32"/>
      <c r="B314" s="73"/>
      <c r="C314" s="55"/>
      <c r="D314" s="55"/>
      <c r="E314" s="201"/>
      <c r="F314" s="201"/>
    </row>
    <row r="315" spans="1:6" ht="12.6" customHeight="1">
      <c r="A315" s="32"/>
      <c r="B315" s="73"/>
      <c r="C315" s="55"/>
      <c r="D315" s="55"/>
      <c r="E315" s="201"/>
      <c r="F315" s="201"/>
    </row>
    <row r="316" spans="1:6" ht="12.6" customHeight="1">
      <c r="A316" s="32"/>
      <c r="B316" s="73"/>
      <c r="C316" s="55"/>
      <c r="D316" s="55"/>
      <c r="E316" s="201"/>
      <c r="F316" s="201"/>
    </row>
    <row r="317" spans="1:6" ht="12.6" customHeight="1">
      <c r="A317" s="32"/>
      <c r="B317" s="73"/>
      <c r="C317" s="55"/>
      <c r="D317" s="55"/>
      <c r="E317" s="201"/>
      <c r="F317" s="201"/>
    </row>
    <row r="318" spans="1:6" ht="12.6" customHeight="1">
      <c r="A318" s="32"/>
      <c r="B318" s="73"/>
      <c r="C318" s="55"/>
      <c r="D318" s="55"/>
      <c r="E318" s="201"/>
      <c r="F318" s="201"/>
    </row>
    <row r="319" spans="1:6" ht="12.6" customHeight="1">
      <c r="A319" s="32"/>
      <c r="B319" s="73"/>
      <c r="C319" s="55"/>
      <c r="D319" s="55"/>
      <c r="E319" s="201"/>
      <c r="F319" s="201"/>
    </row>
    <row r="320" spans="1:6" ht="12.6" customHeight="1">
      <c r="A320" s="32"/>
      <c r="B320" s="73"/>
      <c r="C320" s="55"/>
      <c r="D320" s="55"/>
      <c r="E320" s="201"/>
      <c r="F320" s="201"/>
    </row>
    <row r="321" spans="1:6" ht="12.6" customHeight="1">
      <c r="A321" s="32"/>
      <c r="B321" s="73"/>
      <c r="C321" s="55"/>
      <c r="D321" s="55"/>
      <c r="E321" s="201"/>
      <c r="F321" s="201"/>
    </row>
    <row r="322" spans="1:6" ht="12.6" customHeight="1">
      <c r="A322" s="32"/>
      <c r="B322" s="73"/>
      <c r="C322" s="55"/>
      <c r="D322" s="55"/>
      <c r="E322" s="201"/>
      <c r="F322" s="201"/>
    </row>
    <row r="323" spans="1:6" ht="12.6" customHeight="1">
      <c r="A323" s="32"/>
      <c r="B323" s="73"/>
      <c r="C323" s="55"/>
      <c r="D323" s="55"/>
      <c r="E323" s="201"/>
      <c r="F323" s="201"/>
    </row>
    <row r="324" spans="1:6" ht="12.6" customHeight="1">
      <c r="A324" s="32"/>
      <c r="B324" s="73"/>
      <c r="C324" s="55"/>
      <c r="D324" s="55"/>
      <c r="E324" s="201"/>
      <c r="F324" s="201"/>
    </row>
    <row r="325" spans="1:6" ht="12.6" customHeight="1">
      <c r="A325" s="32"/>
      <c r="B325" s="73"/>
      <c r="C325" s="55"/>
      <c r="D325" s="55"/>
      <c r="E325" s="201"/>
      <c r="F325" s="201"/>
    </row>
    <row r="326" spans="1:6" ht="12.6" customHeight="1">
      <c r="A326" s="32"/>
      <c r="B326" s="73"/>
      <c r="C326" s="55"/>
      <c r="D326" s="55"/>
      <c r="E326" s="201"/>
      <c r="F326" s="201"/>
    </row>
    <row r="327" spans="1:6" ht="12.6" customHeight="1">
      <c r="A327" s="32"/>
      <c r="B327" s="73"/>
      <c r="C327" s="55"/>
      <c r="D327" s="55"/>
      <c r="E327" s="201"/>
      <c r="F327" s="201"/>
    </row>
    <row r="328" spans="1:6" ht="12.6" customHeight="1">
      <c r="A328" s="32"/>
      <c r="B328" s="73"/>
      <c r="C328" s="55"/>
      <c r="D328" s="55"/>
      <c r="E328" s="201"/>
      <c r="F328" s="201"/>
    </row>
    <row r="329" spans="1:6" ht="12.6" customHeight="1">
      <c r="A329" s="32"/>
      <c r="B329" s="73"/>
      <c r="C329" s="55"/>
      <c r="D329" s="55"/>
      <c r="E329" s="201"/>
      <c r="F329" s="201"/>
    </row>
    <row r="330" spans="1:6" ht="12.6" customHeight="1">
      <c r="A330" s="32"/>
      <c r="B330" s="73"/>
      <c r="C330" s="55"/>
      <c r="D330" s="55"/>
      <c r="E330" s="201"/>
      <c r="F330" s="201"/>
    </row>
    <row r="331" spans="1:6" ht="12.6" customHeight="1">
      <c r="A331" s="32"/>
      <c r="B331" s="73"/>
      <c r="C331" s="55"/>
      <c r="D331" s="55"/>
      <c r="E331" s="201"/>
      <c r="F331" s="201"/>
    </row>
    <row r="332" spans="1:6" ht="12.6" customHeight="1">
      <c r="A332" s="32"/>
      <c r="B332" s="73"/>
      <c r="C332" s="55"/>
      <c r="D332" s="55"/>
      <c r="E332" s="201"/>
      <c r="F332" s="201"/>
    </row>
    <row r="333" spans="1:6" ht="12.6" customHeight="1">
      <c r="A333" s="32"/>
      <c r="B333" s="73"/>
      <c r="C333" s="55"/>
      <c r="D333" s="55"/>
      <c r="E333" s="201"/>
      <c r="F333" s="201"/>
    </row>
    <row r="334" spans="1:6" ht="12.6" customHeight="1">
      <c r="A334" s="32"/>
      <c r="B334" s="73"/>
      <c r="C334" s="55"/>
      <c r="D334" s="55"/>
      <c r="E334" s="201"/>
      <c r="F334" s="201"/>
    </row>
    <row r="335" spans="1:6" ht="12.6" customHeight="1">
      <c r="A335" s="32"/>
      <c r="B335" s="73"/>
      <c r="C335" s="55"/>
      <c r="D335" s="55"/>
      <c r="E335" s="201"/>
      <c r="F335" s="201"/>
    </row>
    <row r="336" spans="1:6" ht="12.6" customHeight="1">
      <c r="A336" s="32"/>
      <c r="B336" s="73"/>
      <c r="C336" s="55"/>
      <c r="D336" s="55"/>
      <c r="E336" s="201"/>
      <c r="F336" s="201"/>
    </row>
    <row r="337" spans="1:6" ht="12.6" customHeight="1">
      <c r="A337" s="32"/>
      <c r="B337" s="73"/>
      <c r="C337" s="55"/>
      <c r="D337" s="55"/>
      <c r="E337" s="201"/>
      <c r="F337" s="201"/>
    </row>
    <row r="338" spans="1:6" ht="12.6" customHeight="1">
      <c r="A338" s="32"/>
      <c r="B338" s="73"/>
      <c r="C338" s="55"/>
      <c r="D338" s="55"/>
      <c r="E338" s="201"/>
      <c r="F338" s="201"/>
    </row>
    <row r="339" spans="1:6" ht="12.6" customHeight="1">
      <c r="A339" s="32"/>
      <c r="B339" s="73"/>
      <c r="C339" s="55"/>
      <c r="D339" s="55"/>
      <c r="E339" s="201"/>
      <c r="F339" s="201"/>
    </row>
    <row r="340" spans="1:6" ht="12.6" customHeight="1">
      <c r="A340" s="32"/>
      <c r="B340" s="73"/>
      <c r="C340" s="55"/>
      <c r="D340" s="55"/>
      <c r="E340" s="201"/>
      <c r="F340" s="201"/>
    </row>
    <row r="341" spans="1:6" ht="12.6" customHeight="1">
      <c r="A341" s="32"/>
      <c r="B341" s="73"/>
      <c r="C341" s="55"/>
      <c r="D341" s="55"/>
      <c r="E341" s="201"/>
      <c r="F341" s="201"/>
    </row>
    <row r="342" spans="1:6" ht="12.6" customHeight="1">
      <c r="A342" s="32"/>
      <c r="B342" s="73"/>
      <c r="C342" s="55"/>
      <c r="D342" s="55"/>
      <c r="E342" s="201"/>
      <c r="F342" s="201"/>
    </row>
    <row r="343" spans="1:6" ht="12.6" customHeight="1">
      <c r="A343" s="32"/>
      <c r="B343" s="73"/>
      <c r="C343" s="55"/>
      <c r="D343" s="55"/>
      <c r="E343" s="201"/>
      <c r="F343" s="201"/>
    </row>
    <row r="344" spans="1:6" ht="12.6" customHeight="1">
      <c r="A344" s="32"/>
      <c r="B344" s="73"/>
      <c r="C344" s="55"/>
      <c r="D344" s="55"/>
      <c r="E344" s="201"/>
      <c r="F344" s="201"/>
    </row>
    <row r="345" spans="1:6" ht="12.6" customHeight="1">
      <c r="A345" s="32"/>
      <c r="B345" s="73"/>
      <c r="C345" s="55"/>
      <c r="D345" s="55"/>
      <c r="E345" s="201"/>
      <c r="F345" s="201"/>
    </row>
    <row r="346" spans="1:6" ht="12.6" customHeight="1">
      <c r="A346" s="32"/>
      <c r="B346" s="73"/>
      <c r="C346" s="55"/>
      <c r="D346" s="55"/>
      <c r="E346" s="201"/>
      <c r="F346" s="201"/>
    </row>
    <row r="347" spans="1:6" ht="12.6" customHeight="1">
      <c r="A347" s="32"/>
      <c r="B347" s="73"/>
      <c r="C347" s="55"/>
      <c r="D347" s="55"/>
      <c r="E347" s="201"/>
      <c r="F347" s="201"/>
    </row>
    <row r="348" spans="1:6" ht="12.6" customHeight="1">
      <c r="A348" s="32"/>
      <c r="B348" s="73"/>
      <c r="C348" s="55"/>
      <c r="D348" s="55"/>
      <c r="E348" s="201"/>
      <c r="F348" s="201"/>
    </row>
    <row r="349" spans="1:6" ht="12.6" customHeight="1">
      <c r="A349" s="32"/>
      <c r="B349" s="73"/>
      <c r="C349" s="55"/>
      <c r="D349" s="55"/>
      <c r="E349" s="201"/>
      <c r="F349" s="201"/>
    </row>
    <row r="350" spans="1:6" ht="12.6" customHeight="1">
      <c r="A350" s="32"/>
      <c r="B350" s="73"/>
      <c r="C350" s="55"/>
      <c r="D350" s="55"/>
      <c r="E350" s="201"/>
      <c r="F350" s="201"/>
    </row>
    <row r="351" spans="1:6" ht="12.6" customHeight="1">
      <c r="A351" s="32"/>
      <c r="B351" s="73"/>
      <c r="C351" s="55"/>
      <c r="D351" s="55"/>
      <c r="E351" s="201"/>
      <c r="F351" s="201"/>
    </row>
    <row r="352" spans="1:6" ht="12.6" customHeight="1">
      <c r="A352" s="32"/>
      <c r="B352" s="73"/>
      <c r="C352" s="55"/>
      <c r="D352" s="55"/>
      <c r="E352" s="201"/>
      <c r="F352" s="201"/>
    </row>
    <row r="353" spans="1:6" ht="12.6" customHeight="1">
      <c r="A353" s="32"/>
      <c r="B353" s="73"/>
      <c r="C353" s="55"/>
      <c r="D353" s="55"/>
      <c r="E353" s="201"/>
      <c r="F353" s="201"/>
    </row>
    <row r="354" spans="1:6" ht="12.6" customHeight="1">
      <c r="A354" s="32"/>
      <c r="B354" s="73"/>
      <c r="C354" s="55"/>
      <c r="D354" s="55"/>
      <c r="E354" s="201"/>
      <c r="F354" s="201"/>
    </row>
    <row r="355" spans="1:6" ht="12.6" customHeight="1">
      <c r="A355" s="32"/>
      <c r="B355" s="73"/>
      <c r="C355" s="55"/>
      <c r="D355" s="55"/>
      <c r="E355" s="201"/>
      <c r="F355" s="201"/>
    </row>
    <row r="356" spans="1:6" ht="12.6" customHeight="1">
      <c r="A356" s="32"/>
      <c r="B356" s="73"/>
      <c r="C356" s="55"/>
      <c r="D356" s="55"/>
      <c r="E356" s="201"/>
      <c r="F356" s="201"/>
    </row>
    <row r="357" spans="1:6" ht="12.6" customHeight="1">
      <c r="A357" s="32"/>
      <c r="B357" s="73"/>
      <c r="C357" s="55"/>
      <c r="D357" s="55"/>
      <c r="E357" s="201"/>
      <c r="F357" s="201"/>
    </row>
    <row r="358" spans="1:6" ht="12.6" customHeight="1">
      <c r="A358" s="32"/>
      <c r="B358" s="73"/>
      <c r="C358" s="55"/>
      <c r="D358" s="55"/>
      <c r="E358" s="201"/>
      <c r="F358" s="201"/>
    </row>
    <row r="359" spans="1:6" ht="12.6" customHeight="1">
      <c r="A359" s="32"/>
      <c r="B359" s="73"/>
      <c r="C359" s="55"/>
      <c r="D359" s="55"/>
      <c r="E359" s="201"/>
      <c r="F359" s="201"/>
    </row>
    <row r="360" spans="1:6" ht="12.6" customHeight="1">
      <c r="A360" s="32"/>
      <c r="B360" s="73"/>
      <c r="C360" s="55"/>
      <c r="D360" s="55"/>
      <c r="E360" s="201"/>
      <c r="F360" s="201"/>
    </row>
    <row r="361" spans="1:6" ht="12.6" customHeight="1">
      <c r="A361" s="32"/>
      <c r="B361" s="73"/>
      <c r="C361" s="55"/>
      <c r="D361" s="55"/>
      <c r="E361" s="201"/>
      <c r="F361" s="201"/>
    </row>
    <row r="362" spans="1:6" ht="12.6" customHeight="1">
      <c r="A362" s="32"/>
      <c r="B362" s="73"/>
      <c r="C362" s="55"/>
      <c r="D362" s="55"/>
      <c r="E362" s="201"/>
      <c r="F362" s="201"/>
    </row>
    <row r="363" spans="1:6" ht="12.6" customHeight="1">
      <c r="A363" s="32"/>
      <c r="B363" s="73"/>
      <c r="C363" s="55"/>
      <c r="D363" s="55"/>
      <c r="E363" s="201"/>
      <c r="F363" s="201"/>
    </row>
    <row r="364" spans="1:6" ht="12.6" customHeight="1">
      <c r="A364" s="32"/>
      <c r="B364" s="73"/>
      <c r="C364" s="55"/>
      <c r="D364" s="55"/>
      <c r="E364" s="201"/>
      <c r="F364" s="201"/>
    </row>
    <row r="365" spans="1:6" ht="12.6" customHeight="1">
      <c r="A365" s="32"/>
      <c r="B365" s="73"/>
      <c r="C365" s="55"/>
      <c r="D365" s="55"/>
      <c r="E365" s="201"/>
      <c r="F365" s="201"/>
    </row>
    <row r="366" spans="1:6" ht="12.6" customHeight="1">
      <c r="A366" s="32"/>
      <c r="B366" s="73"/>
      <c r="C366" s="55"/>
      <c r="D366" s="55"/>
      <c r="E366" s="201"/>
      <c r="F366" s="201"/>
    </row>
    <row r="367" spans="1:6" ht="12.6" customHeight="1">
      <c r="A367" s="32"/>
      <c r="B367" s="73"/>
      <c r="C367" s="55"/>
      <c r="D367" s="55"/>
      <c r="E367" s="201"/>
      <c r="F367" s="201"/>
    </row>
    <row r="368" spans="1:6" ht="12.6" customHeight="1">
      <c r="A368" s="32"/>
      <c r="B368" s="73"/>
      <c r="C368" s="55"/>
      <c r="D368" s="55"/>
      <c r="E368" s="201"/>
      <c r="F368" s="201"/>
    </row>
    <row r="369" spans="1:6" ht="12.6" customHeight="1">
      <c r="A369" s="32"/>
      <c r="B369" s="73"/>
      <c r="C369" s="55"/>
      <c r="D369" s="55"/>
      <c r="E369" s="201"/>
      <c r="F369" s="201"/>
    </row>
    <row r="370" spans="1:6" ht="12.6" customHeight="1">
      <c r="A370" s="32"/>
      <c r="B370" s="73"/>
      <c r="C370" s="55"/>
      <c r="D370" s="55"/>
      <c r="E370" s="201"/>
      <c r="F370" s="201"/>
    </row>
    <row r="371" spans="1:6" ht="12.6" customHeight="1">
      <c r="A371" s="32"/>
      <c r="B371" s="73"/>
      <c r="C371" s="55"/>
      <c r="D371" s="55"/>
      <c r="E371" s="201"/>
      <c r="F371" s="201"/>
    </row>
    <row r="372" spans="1:6" ht="12.6" customHeight="1">
      <c r="A372" s="32"/>
      <c r="B372" s="73"/>
      <c r="C372" s="55"/>
      <c r="D372" s="55"/>
      <c r="E372" s="201"/>
      <c r="F372" s="201"/>
    </row>
    <row r="373" spans="1:6" ht="12.6" customHeight="1">
      <c r="A373" s="32"/>
      <c r="B373" s="73"/>
      <c r="C373" s="55"/>
      <c r="D373" s="55"/>
      <c r="E373" s="201"/>
      <c r="F373" s="201"/>
    </row>
    <row r="374" spans="1:6" ht="12.6" customHeight="1">
      <c r="A374" s="32"/>
      <c r="B374" s="73"/>
      <c r="C374" s="55"/>
      <c r="D374" s="55"/>
      <c r="E374" s="201"/>
      <c r="F374" s="201"/>
    </row>
    <row r="375" spans="1:6" ht="12.6" customHeight="1">
      <c r="A375" s="32"/>
      <c r="B375" s="73"/>
      <c r="C375" s="55"/>
      <c r="D375" s="55"/>
      <c r="E375" s="201"/>
      <c r="F375" s="201"/>
    </row>
    <row r="376" spans="1:6" ht="12.6" customHeight="1">
      <c r="A376" s="32"/>
      <c r="B376" s="73"/>
      <c r="C376" s="55"/>
      <c r="D376" s="55"/>
      <c r="E376" s="201"/>
      <c r="F376" s="201"/>
    </row>
    <row r="377" spans="1:6" ht="12.6" customHeight="1">
      <c r="A377" s="32"/>
      <c r="B377" s="73"/>
      <c r="C377" s="55"/>
      <c r="D377" s="55"/>
      <c r="E377" s="201"/>
      <c r="F377" s="201"/>
    </row>
    <row r="378" spans="1:6" ht="12.6" customHeight="1">
      <c r="A378" s="32"/>
      <c r="B378" s="73"/>
      <c r="C378" s="55"/>
      <c r="D378" s="55"/>
      <c r="E378" s="201"/>
      <c r="F378" s="201"/>
    </row>
    <row r="379" spans="1:6" ht="12.6" customHeight="1">
      <c r="A379" s="32"/>
      <c r="B379" s="73"/>
      <c r="C379" s="55"/>
      <c r="D379" s="55"/>
      <c r="E379" s="201"/>
      <c r="F379" s="201"/>
    </row>
    <row r="380" spans="1:6" ht="12.6" customHeight="1">
      <c r="A380" s="32"/>
      <c r="B380" s="73"/>
      <c r="C380" s="55"/>
      <c r="D380" s="55"/>
      <c r="E380" s="201"/>
      <c r="F380" s="201"/>
    </row>
    <row r="381" spans="1:6" ht="12.6" customHeight="1">
      <c r="A381" s="32"/>
      <c r="B381" s="73"/>
      <c r="C381" s="55"/>
      <c r="D381" s="55"/>
      <c r="E381" s="201"/>
      <c r="F381" s="201"/>
    </row>
    <row r="382" spans="1:6" ht="12.6" customHeight="1">
      <c r="A382" s="32"/>
      <c r="B382" s="73"/>
      <c r="C382" s="55"/>
      <c r="D382" s="55"/>
      <c r="E382" s="201"/>
      <c r="F382" s="201"/>
    </row>
    <row r="383" spans="1:6" ht="12.6" customHeight="1">
      <c r="A383" s="32"/>
      <c r="B383" s="73"/>
      <c r="C383" s="55"/>
      <c r="D383" s="55"/>
      <c r="E383" s="201"/>
      <c r="F383" s="201"/>
    </row>
    <row r="384" spans="1:6" ht="12.6" customHeight="1">
      <c r="A384" s="32"/>
      <c r="B384" s="73"/>
      <c r="C384" s="55"/>
      <c r="D384" s="55"/>
      <c r="E384" s="201"/>
      <c r="F384" s="201"/>
    </row>
    <row r="385" spans="1:6" ht="12.6" customHeight="1">
      <c r="A385" s="32"/>
      <c r="B385" s="73"/>
      <c r="C385" s="55"/>
      <c r="D385" s="55"/>
      <c r="E385" s="201"/>
      <c r="F385" s="201"/>
    </row>
    <row r="386" spans="1:6" ht="12.6" customHeight="1">
      <c r="A386" s="32"/>
      <c r="B386" s="73"/>
      <c r="C386" s="55"/>
      <c r="D386" s="55"/>
      <c r="E386" s="201"/>
      <c r="F386" s="201"/>
    </row>
    <row r="387" spans="1:6" ht="12.6" customHeight="1">
      <c r="A387" s="32"/>
      <c r="B387" s="73"/>
      <c r="C387" s="55"/>
      <c r="D387" s="55"/>
      <c r="E387" s="201"/>
      <c r="F387" s="201"/>
    </row>
    <row r="388" spans="1:6" ht="12.6" customHeight="1">
      <c r="A388" s="32"/>
      <c r="B388" s="73"/>
      <c r="C388" s="55"/>
      <c r="D388" s="55"/>
      <c r="E388" s="201"/>
      <c r="F388" s="201"/>
    </row>
    <row r="389" spans="1:6" ht="12.6" customHeight="1">
      <c r="A389" s="32"/>
      <c r="B389" s="73"/>
      <c r="C389" s="55"/>
      <c r="D389" s="55"/>
      <c r="E389" s="201"/>
      <c r="F389" s="201"/>
    </row>
    <row r="390" spans="1:6" ht="12.6" customHeight="1">
      <c r="A390" s="32"/>
      <c r="B390" s="73"/>
      <c r="C390" s="55"/>
      <c r="D390" s="55"/>
      <c r="E390" s="201"/>
      <c r="F390" s="201"/>
    </row>
    <row r="391" spans="1:6" ht="12.6" customHeight="1">
      <c r="A391" s="32"/>
      <c r="B391" s="73"/>
      <c r="C391" s="55"/>
      <c r="D391" s="55"/>
      <c r="E391" s="201"/>
      <c r="F391" s="201"/>
    </row>
    <row r="392" spans="1:6" ht="12.6" customHeight="1">
      <c r="A392" s="32"/>
      <c r="B392" s="73"/>
      <c r="C392" s="55"/>
      <c r="D392" s="55"/>
      <c r="E392" s="201"/>
      <c r="F392" s="201"/>
    </row>
    <row r="393" spans="1:6" ht="12.6" customHeight="1">
      <c r="A393" s="32"/>
      <c r="B393" s="73"/>
      <c r="C393" s="55"/>
      <c r="D393" s="55"/>
      <c r="E393" s="201"/>
      <c r="F393" s="201"/>
    </row>
    <row r="394" spans="1:6" ht="12.6" customHeight="1">
      <c r="A394" s="32"/>
      <c r="B394" s="73"/>
      <c r="C394" s="55"/>
      <c r="D394" s="55"/>
      <c r="E394" s="201"/>
      <c r="F394" s="201"/>
    </row>
    <row r="395" spans="1:6" ht="12.6" customHeight="1">
      <c r="A395" s="32"/>
      <c r="B395" s="73"/>
      <c r="C395" s="55"/>
      <c r="D395" s="55"/>
      <c r="E395" s="201"/>
      <c r="F395" s="201"/>
    </row>
    <row r="396" spans="1:6" ht="12.6" customHeight="1">
      <c r="A396" s="32"/>
      <c r="B396" s="73"/>
      <c r="C396" s="55"/>
      <c r="D396" s="55"/>
      <c r="E396" s="201"/>
      <c r="F396" s="201"/>
    </row>
    <row r="397" spans="1:6" ht="12.6" customHeight="1">
      <c r="A397" s="32"/>
      <c r="B397" s="73"/>
      <c r="C397" s="55"/>
      <c r="D397" s="55"/>
      <c r="E397" s="201"/>
      <c r="F397" s="201"/>
    </row>
    <row r="398" spans="1:6" ht="12.6" customHeight="1">
      <c r="A398" s="32"/>
      <c r="B398" s="73"/>
      <c r="C398" s="55"/>
      <c r="D398" s="55"/>
      <c r="E398" s="201"/>
      <c r="F398" s="201"/>
    </row>
    <row r="399" spans="1:6" ht="12.6" customHeight="1">
      <c r="A399" s="32"/>
      <c r="B399" s="73"/>
      <c r="C399" s="55"/>
      <c r="D399" s="55"/>
      <c r="E399" s="201"/>
      <c r="F399" s="201"/>
    </row>
    <row r="400" spans="1:6" ht="12.6" customHeight="1">
      <c r="A400" s="32"/>
      <c r="B400" s="73"/>
      <c r="C400" s="55"/>
      <c r="D400" s="55"/>
      <c r="E400" s="201"/>
      <c r="F400" s="201"/>
    </row>
    <row r="401" spans="1:6" ht="12.6" customHeight="1">
      <c r="A401" s="32"/>
      <c r="B401" s="73"/>
      <c r="C401" s="55"/>
      <c r="D401" s="55"/>
      <c r="E401" s="201"/>
      <c r="F401" s="201"/>
    </row>
    <row r="402" spans="1:6" ht="12.6" customHeight="1">
      <c r="A402" s="32"/>
      <c r="B402" s="73"/>
      <c r="C402" s="55"/>
      <c r="D402" s="55"/>
      <c r="E402" s="201"/>
      <c r="F402" s="201"/>
    </row>
    <row r="403" spans="1:6" ht="12.6" customHeight="1">
      <c r="A403" s="32"/>
      <c r="B403" s="73"/>
      <c r="C403" s="55"/>
      <c r="D403" s="55"/>
      <c r="E403" s="201"/>
      <c r="F403" s="201"/>
    </row>
    <row r="404" spans="1:6" ht="12.6" customHeight="1">
      <c r="A404" s="32"/>
      <c r="B404" s="73"/>
      <c r="C404" s="55"/>
      <c r="D404" s="55"/>
      <c r="E404" s="201"/>
      <c r="F404" s="201"/>
    </row>
    <row r="405" spans="1:6" ht="12.6" customHeight="1">
      <c r="A405" s="32"/>
      <c r="B405" s="73"/>
      <c r="C405" s="55"/>
      <c r="D405" s="55"/>
      <c r="E405" s="201"/>
      <c r="F405" s="201"/>
    </row>
    <row r="406" spans="1:6" ht="12.6" customHeight="1">
      <c r="A406" s="32"/>
      <c r="B406" s="73"/>
      <c r="C406" s="55"/>
      <c r="D406" s="55"/>
      <c r="E406" s="201"/>
      <c r="F406" s="201"/>
    </row>
    <row r="407" spans="1:6" ht="12.6" customHeight="1">
      <c r="A407" s="32"/>
      <c r="B407" s="73"/>
      <c r="C407" s="55"/>
      <c r="D407" s="55"/>
      <c r="E407" s="201"/>
      <c r="F407" s="201"/>
    </row>
    <row r="408" spans="1:6" ht="12.6" customHeight="1">
      <c r="A408" s="32"/>
      <c r="B408" s="73"/>
      <c r="C408" s="55"/>
      <c r="D408" s="55"/>
      <c r="E408" s="201"/>
      <c r="F408" s="201"/>
    </row>
    <row r="409" spans="1:6" ht="12.6" customHeight="1">
      <c r="A409" s="32"/>
      <c r="B409" s="73"/>
      <c r="C409" s="55"/>
      <c r="D409" s="55"/>
      <c r="E409" s="201"/>
      <c r="F409" s="201"/>
    </row>
    <row r="410" spans="1:6" ht="12.6" customHeight="1">
      <c r="A410" s="32"/>
      <c r="B410" s="73"/>
      <c r="C410" s="55"/>
      <c r="D410" s="55"/>
      <c r="E410" s="201"/>
      <c r="F410" s="201"/>
    </row>
    <row r="411" spans="1:6" ht="12.6" customHeight="1">
      <c r="A411" s="32"/>
      <c r="B411" s="73"/>
      <c r="C411" s="55"/>
      <c r="D411" s="55"/>
      <c r="E411" s="201"/>
      <c r="F411" s="201"/>
    </row>
    <row r="412" spans="1:6" ht="12.6" customHeight="1">
      <c r="A412" s="32"/>
      <c r="B412" s="73"/>
      <c r="C412" s="55"/>
      <c r="D412" s="55"/>
      <c r="E412" s="201"/>
      <c r="F412" s="201"/>
    </row>
    <row r="413" spans="1:6" ht="12.6" customHeight="1">
      <c r="A413" s="32"/>
      <c r="B413" s="73"/>
      <c r="C413" s="55"/>
      <c r="D413" s="55"/>
      <c r="E413" s="201"/>
      <c r="F413" s="201"/>
    </row>
    <row r="414" spans="1:6" ht="12.6" customHeight="1">
      <c r="A414" s="32"/>
      <c r="B414" s="73"/>
      <c r="C414" s="55"/>
      <c r="D414" s="55"/>
      <c r="E414" s="201"/>
      <c r="F414" s="201"/>
    </row>
    <row r="415" spans="1:6" ht="12.6" customHeight="1">
      <c r="A415" s="32"/>
      <c r="B415" s="73"/>
      <c r="C415" s="55"/>
      <c r="D415" s="55"/>
      <c r="E415" s="201"/>
      <c r="F415" s="201"/>
    </row>
    <row r="416" spans="1:6" ht="12.6" customHeight="1">
      <c r="A416" s="32"/>
      <c r="B416" s="73"/>
      <c r="C416" s="55"/>
      <c r="D416" s="55"/>
      <c r="E416" s="201"/>
      <c r="F416" s="201"/>
    </row>
    <row r="417" spans="1:6" ht="12.6" customHeight="1">
      <c r="A417" s="32"/>
      <c r="B417" s="73"/>
      <c r="C417" s="55"/>
      <c r="D417" s="55"/>
      <c r="E417" s="201"/>
      <c r="F417" s="201"/>
    </row>
    <row r="418" spans="1:6" ht="12.6" customHeight="1">
      <c r="A418" s="32"/>
      <c r="B418" s="73"/>
      <c r="C418" s="55"/>
      <c r="D418" s="55"/>
      <c r="E418" s="201"/>
      <c r="F418" s="201"/>
    </row>
    <row r="419" spans="1:6" ht="12.6" customHeight="1">
      <c r="A419" s="32"/>
      <c r="B419" s="73"/>
      <c r="C419" s="55"/>
      <c r="D419" s="55"/>
      <c r="E419" s="201"/>
      <c r="F419" s="201"/>
    </row>
    <row r="420" spans="1:6" ht="12.6" customHeight="1">
      <c r="A420" s="32"/>
      <c r="B420" s="73"/>
      <c r="C420" s="55"/>
      <c r="D420" s="55"/>
      <c r="E420" s="201"/>
      <c r="F420" s="201"/>
    </row>
    <row r="421" spans="1:6" ht="12.6" customHeight="1">
      <c r="A421" s="32"/>
      <c r="B421" s="73"/>
      <c r="C421" s="55"/>
      <c r="D421" s="55"/>
      <c r="E421" s="201"/>
      <c r="F421" s="201"/>
    </row>
    <row r="422" spans="1:6" ht="12.6" customHeight="1">
      <c r="A422" s="32"/>
      <c r="B422" s="73"/>
      <c r="C422" s="55"/>
      <c r="D422" s="55"/>
      <c r="E422" s="201"/>
      <c r="F422" s="201"/>
    </row>
    <row r="423" spans="1:6" ht="12.6" customHeight="1">
      <c r="A423" s="32"/>
      <c r="B423" s="73"/>
      <c r="C423" s="55"/>
      <c r="D423" s="55"/>
      <c r="E423" s="201"/>
      <c r="F423" s="201"/>
    </row>
    <row r="424" spans="1:6" ht="12.6" customHeight="1">
      <c r="A424" s="32"/>
      <c r="B424" s="73"/>
      <c r="C424" s="55"/>
      <c r="D424" s="55"/>
      <c r="E424" s="201"/>
      <c r="F424" s="201"/>
    </row>
    <row r="425" spans="1:6" ht="12.6" customHeight="1">
      <c r="A425" s="32"/>
      <c r="B425" s="73"/>
      <c r="C425" s="55"/>
      <c r="D425" s="55"/>
      <c r="E425" s="201"/>
      <c r="F425" s="201"/>
    </row>
    <row r="426" spans="1:6" ht="12.6" customHeight="1">
      <c r="A426" s="32"/>
      <c r="B426" s="73"/>
      <c r="C426" s="55"/>
      <c r="D426" s="55"/>
      <c r="E426" s="201"/>
      <c r="F426" s="201"/>
    </row>
    <row r="427" spans="1:6" ht="12.6" customHeight="1">
      <c r="A427" s="32"/>
      <c r="B427" s="73"/>
      <c r="C427" s="55"/>
      <c r="D427" s="55"/>
      <c r="E427" s="201"/>
      <c r="F427" s="201"/>
    </row>
    <row r="428" spans="1:6" ht="12.6" customHeight="1">
      <c r="A428" s="32"/>
      <c r="B428" s="73"/>
      <c r="C428" s="55"/>
      <c r="D428" s="55"/>
      <c r="E428" s="201"/>
      <c r="F428" s="201"/>
    </row>
    <row r="429" spans="1:6" ht="12.6" customHeight="1">
      <c r="A429" s="32"/>
      <c r="B429" s="73"/>
      <c r="C429" s="55"/>
      <c r="D429" s="55"/>
      <c r="E429" s="201"/>
      <c r="F429" s="201"/>
    </row>
    <row r="430" spans="1:6" ht="12.6" customHeight="1">
      <c r="A430" s="32"/>
      <c r="B430" s="73"/>
      <c r="C430" s="55"/>
      <c r="D430" s="55"/>
      <c r="E430" s="201"/>
      <c r="F430" s="201"/>
    </row>
    <row r="431" spans="1:6" ht="12.6" customHeight="1">
      <c r="A431" s="32"/>
      <c r="B431" s="73"/>
      <c r="C431" s="55"/>
      <c r="D431" s="55"/>
      <c r="E431" s="201"/>
      <c r="F431" s="201"/>
    </row>
    <row r="432" spans="1:6" ht="12.6" customHeight="1">
      <c r="A432" s="32"/>
      <c r="B432" s="73"/>
      <c r="C432" s="55"/>
      <c r="D432" s="55"/>
      <c r="E432" s="201"/>
      <c r="F432" s="201"/>
    </row>
    <row r="433" spans="1:6" ht="12.6" customHeight="1">
      <c r="A433" s="32"/>
      <c r="B433" s="73"/>
      <c r="C433" s="55"/>
      <c r="D433" s="55"/>
      <c r="E433" s="201"/>
      <c r="F433" s="201"/>
    </row>
    <row r="434" spans="1:6" ht="12.6" customHeight="1">
      <c r="A434" s="32"/>
      <c r="B434" s="73"/>
      <c r="C434" s="55"/>
      <c r="D434" s="55"/>
      <c r="E434" s="201"/>
      <c r="F434" s="201"/>
    </row>
    <row r="435" spans="1:6" ht="12.6" customHeight="1">
      <c r="A435" s="32"/>
      <c r="B435" s="73"/>
      <c r="C435" s="55"/>
      <c r="D435" s="55"/>
      <c r="E435" s="201"/>
      <c r="F435" s="201"/>
    </row>
    <row r="436" spans="1:6" ht="12.6" customHeight="1">
      <c r="A436" s="32"/>
      <c r="B436" s="73"/>
      <c r="C436" s="55"/>
      <c r="D436" s="55"/>
      <c r="E436" s="201"/>
      <c r="F436" s="201"/>
    </row>
    <row r="437" spans="1:6" ht="12.6" customHeight="1">
      <c r="A437" s="32"/>
      <c r="B437" s="73"/>
      <c r="C437" s="55"/>
      <c r="D437" s="55"/>
      <c r="E437" s="201"/>
      <c r="F437" s="201"/>
    </row>
    <row r="438" spans="1:6" ht="12.6" customHeight="1">
      <c r="A438" s="32"/>
      <c r="B438" s="73"/>
      <c r="C438" s="55"/>
      <c r="D438" s="55"/>
      <c r="E438" s="201"/>
      <c r="F438" s="201"/>
    </row>
    <row r="439" spans="1:6" ht="12.6" customHeight="1">
      <c r="A439" s="32"/>
      <c r="B439" s="73"/>
      <c r="C439" s="55"/>
      <c r="D439" s="55"/>
      <c r="E439" s="201"/>
      <c r="F439" s="201"/>
    </row>
    <row r="440" spans="1:6" ht="12.6" customHeight="1">
      <c r="A440" s="32"/>
      <c r="B440" s="73"/>
      <c r="C440" s="55"/>
      <c r="D440" s="55"/>
      <c r="E440" s="201"/>
      <c r="F440" s="201"/>
    </row>
    <row r="441" spans="1:6" ht="12.6" customHeight="1">
      <c r="A441" s="32"/>
      <c r="B441" s="73"/>
      <c r="C441" s="55"/>
      <c r="D441" s="55"/>
      <c r="E441" s="201"/>
      <c r="F441" s="201"/>
    </row>
    <row r="442" spans="1:6" ht="12.6" customHeight="1">
      <c r="A442" s="32"/>
      <c r="B442" s="73"/>
      <c r="C442" s="55"/>
      <c r="D442" s="55"/>
      <c r="E442" s="201"/>
      <c r="F442" s="201"/>
    </row>
    <row r="443" spans="1:6" ht="12.6" customHeight="1">
      <c r="A443" s="32"/>
      <c r="B443" s="73"/>
      <c r="C443" s="55"/>
      <c r="D443" s="55"/>
      <c r="E443" s="201"/>
      <c r="F443" s="201"/>
    </row>
    <row r="444" spans="1:6" ht="12.6" customHeight="1">
      <c r="A444" s="32"/>
      <c r="B444" s="73"/>
      <c r="C444" s="55"/>
      <c r="D444" s="55"/>
      <c r="E444" s="201"/>
      <c r="F444" s="201"/>
    </row>
    <row r="445" spans="1:6" ht="12.6" customHeight="1">
      <c r="A445" s="32"/>
      <c r="B445" s="73"/>
      <c r="C445" s="55"/>
      <c r="D445" s="55"/>
      <c r="E445" s="201"/>
      <c r="F445" s="201"/>
    </row>
    <row r="446" spans="1:6" ht="12.6" customHeight="1">
      <c r="A446" s="32"/>
      <c r="B446" s="73"/>
      <c r="C446" s="55"/>
      <c r="D446" s="55"/>
      <c r="E446" s="201"/>
      <c r="F446" s="201"/>
    </row>
    <row r="447" spans="1:6" ht="12.6" customHeight="1">
      <c r="A447" s="32"/>
      <c r="B447" s="73"/>
      <c r="C447" s="55"/>
      <c r="D447" s="55"/>
      <c r="E447" s="201"/>
      <c r="F447" s="201"/>
    </row>
    <row r="448" spans="1:6" ht="12.6" customHeight="1">
      <c r="A448" s="32"/>
      <c r="B448" s="73"/>
      <c r="C448" s="55"/>
      <c r="D448" s="55"/>
      <c r="E448" s="201"/>
      <c r="F448" s="201"/>
    </row>
    <row r="449" spans="1:6" ht="12.6" customHeight="1">
      <c r="A449" s="32"/>
      <c r="B449" s="73"/>
      <c r="C449" s="55"/>
      <c r="D449" s="55"/>
      <c r="E449" s="201"/>
      <c r="F449" s="201"/>
    </row>
    <row r="450" spans="1:6" ht="12.6" customHeight="1">
      <c r="A450" s="32"/>
      <c r="B450" s="73"/>
      <c r="C450" s="55"/>
      <c r="D450" s="55"/>
      <c r="E450" s="201"/>
      <c r="F450" s="201"/>
    </row>
    <row r="451" spans="1:6" ht="12.6" customHeight="1">
      <c r="A451" s="32"/>
      <c r="B451" s="73"/>
      <c r="C451" s="55"/>
      <c r="D451" s="55"/>
      <c r="E451" s="201"/>
      <c r="F451" s="201"/>
    </row>
    <row r="452" spans="1:6" ht="12.6" customHeight="1">
      <c r="A452" s="32"/>
      <c r="B452" s="73"/>
      <c r="C452" s="55"/>
      <c r="D452" s="55"/>
      <c r="E452" s="201"/>
      <c r="F452" s="201"/>
    </row>
    <row r="453" spans="1:6" ht="12.6" customHeight="1">
      <c r="A453" s="32"/>
      <c r="B453" s="73"/>
      <c r="C453" s="55"/>
      <c r="D453" s="55"/>
      <c r="E453" s="201"/>
      <c r="F453" s="201"/>
    </row>
    <row r="454" spans="1:6" ht="12.6" customHeight="1">
      <c r="A454" s="32"/>
      <c r="B454" s="73"/>
      <c r="C454" s="55"/>
      <c r="D454" s="55"/>
      <c r="E454" s="201"/>
      <c r="F454" s="201"/>
    </row>
    <row r="455" spans="1:6" ht="12.6" customHeight="1">
      <c r="A455" s="32"/>
      <c r="B455" s="73"/>
      <c r="C455" s="55"/>
      <c r="D455" s="55"/>
      <c r="E455" s="201"/>
      <c r="F455" s="201"/>
    </row>
    <row r="456" spans="1:6" ht="12.6" customHeight="1">
      <c r="A456" s="32"/>
      <c r="B456" s="73"/>
      <c r="C456" s="55"/>
      <c r="D456" s="55"/>
      <c r="E456" s="201"/>
      <c r="F456" s="201"/>
    </row>
    <row r="457" spans="1:6" ht="12.6" customHeight="1">
      <c r="A457" s="32"/>
      <c r="B457" s="73"/>
      <c r="C457" s="55"/>
      <c r="D457" s="55"/>
      <c r="E457" s="201"/>
      <c r="F457" s="201"/>
    </row>
    <row r="458" spans="1:6" ht="12.6" customHeight="1">
      <c r="A458" s="32"/>
      <c r="B458" s="73"/>
      <c r="C458" s="55"/>
      <c r="D458" s="55"/>
      <c r="E458" s="201"/>
      <c r="F458" s="201"/>
    </row>
    <row r="459" spans="1:6" ht="12.6" customHeight="1">
      <c r="A459" s="32"/>
      <c r="B459" s="73"/>
      <c r="C459" s="55"/>
      <c r="D459" s="55"/>
      <c r="E459" s="201"/>
      <c r="F459" s="201"/>
    </row>
    <row r="460" spans="1:6" ht="12.6" customHeight="1">
      <c r="A460" s="32"/>
      <c r="B460" s="73"/>
      <c r="C460" s="55"/>
      <c r="D460" s="55"/>
      <c r="E460" s="201"/>
      <c r="F460" s="201"/>
    </row>
    <row r="461" spans="1:6" ht="12.6" customHeight="1">
      <c r="A461" s="32"/>
      <c r="B461" s="73"/>
      <c r="C461" s="55"/>
      <c r="D461" s="55"/>
      <c r="E461" s="201"/>
      <c r="F461" s="201"/>
    </row>
    <row r="462" spans="1:6" ht="12.6" customHeight="1">
      <c r="A462" s="32"/>
      <c r="B462" s="73"/>
      <c r="C462" s="55"/>
      <c r="D462" s="55"/>
      <c r="E462" s="201"/>
      <c r="F462" s="201"/>
    </row>
    <row r="463" spans="1:6" ht="12.6" customHeight="1">
      <c r="A463" s="32"/>
      <c r="B463" s="73"/>
      <c r="C463" s="55"/>
      <c r="D463" s="55"/>
      <c r="E463" s="201"/>
      <c r="F463" s="201"/>
    </row>
    <row r="464" spans="1:6" ht="12.6" customHeight="1">
      <c r="A464" s="32"/>
      <c r="B464" s="73"/>
      <c r="C464" s="55"/>
      <c r="D464" s="55"/>
      <c r="E464" s="201"/>
      <c r="F464" s="201"/>
    </row>
    <row r="465" spans="1:6" ht="12.6" customHeight="1">
      <c r="A465" s="32"/>
      <c r="B465" s="73"/>
      <c r="C465" s="55"/>
      <c r="D465" s="55"/>
      <c r="E465" s="201"/>
      <c r="F465" s="201"/>
    </row>
    <row r="466" spans="1:6" ht="12.6" customHeight="1">
      <c r="A466" s="32"/>
      <c r="B466" s="73"/>
      <c r="C466" s="55"/>
      <c r="D466" s="55"/>
      <c r="E466" s="201"/>
      <c r="F466" s="201"/>
    </row>
    <row r="467" spans="1:6" ht="12.6" customHeight="1">
      <c r="A467" s="32"/>
      <c r="B467" s="73"/>
      <c r="C467" s="55"/>
      <c r="D467" s="55"/>
      <c r="E467" s="201"/>
      <c r="F467" s="201"/>
    </row>
    <row r="468" spans="1:6" ht="12.6" customHeight="1">
      <c r="A468" s="32"/>
      <c r="B468" s="73"/>
      <c r="C468" s="55"/>
      <c r="D468" s="55"/>
      <c r="E468" s="201"/>
      <c r="F468" s="201"/>
    </row>
    <row r="469" spans="1:6" ht="12.6" customHeight="1">
      <c r="A469" s="32"/>
      <c r="B469" s="73"/>
      <c r="C469" s="55"/>
      <c r="D469" s="55"/>
      <c r="E469" s="201"/>
      <c r="F469" s="201"/>
    </row>
    <row r="470" spans="1:6" ht="12.6" customHeight="1">
      <c r="A470" s="32"/>
      <c r="B470" s="73"/>
      <c r="C470" s="55"/>
      <c r="D470" s="55"/>
      <c r="E470" s="201"/>
      <c r="F470" s="201"/>
    </row>
    <row r="471" spans="1:6" ht="12.6" customHeight="1">
      <c r="A471" s="32"/>
      <c r="B471" s="73"/>
      <c r="C471" s="55"/>
      <c r="D471" s="55"/>
      <c r="E471" s="201"/>
      <c r="F471" s="201"/>
    </row>
    <row r="472" spans="1:6" ht="12.6" customHeight="1">
      <c r="A472" s="32"/>
      <c r="B472" s="73"/>
      <c r="C472" s="55"/>
      <c r="D472" s="55"/>
      <c r="E472" s="201"/>
      <c r="F472" s="201"/>
    </row>
    <row r="473" spans="1:6" ht="12.6" customHeight="1">
      <c r="A473" s="32"/>
      <c r="B473" s="73"/>
      <c r="C473" s="55"/>
      <c r="D473" s="55"/>
      <c r="E473" s="201"/>
      <c r="F473" s="201"/>
    </row>
    <row r="474" spans="1:6" ht="12.6" customHeight="1">
      <c r="A474" s="32"/>
      <c r="B474" s="73"/>
      <c r="C474" s="55"/>
      <c r="D474" s="55"/>
      <c r="E474" s="201"/>
      <c r="F474" s="201"/>
    </row>
    <row r="475" spans="1:6" ht="12.6" customHeight="1">
      <c r="A475" s="32"/>
      <c r="B475" s="73"/>
      <c r="C475" s="55"/>
      <c r="D475" s="55"/>
      <c r="E475" s="201"/>
      <c r="F475" s="201"/>
    </row>
    <row r="476" spans="1:6" ht="12.6" customHeight="1">
      <c r="A476" s="32"/>
      <c r="B476" s="73"/>
      <c r="C476" s="55"/>
      <c r="D476" s="55"/>
      <c r="E476" s="201"/>
      <c r="F476" s="201"/>
    </row>
    <row r="477" spans="1:6" ht="12.6" customHeight="1">
      <c r="A477" s="32"/>
      <c r="B477" s="73"/>
      <c r="C477" s="55"/>
      <c r="D477" s="55"/>
      <c r="E477" s="201"/>
      <c r="F477" s="201"/>
    </row>
    <row r="478" spans="1:6" ht="12.6" customHeight="1">
      <c r="A478" s="32"/>
      <c r="B478" s="73"/>
      <c r="C478" s="55"/>
      <c r="D478" s="55"/>
      <c r="E478" s="201"/>
      <c r="F478" s="201"/>
    </row>
    <row r="479" spans="1:6" ht="12.6" customHeight="1">
      <c r="A479" s="32"/>
      <c r="B479" s="73"/>
      <c r="C479" s="55"/>
      <c r="D479" s="55"/>
      <c r="E479" s="201"/>
      <c r="F479" s="201"/>
    </row>
    <row r="480" spans="1:6" ht="12.6" customHeight="1">
      <c r="A480" s="32"/>
      <c r="B480" s="73"/>
      <c r="C480" s="55"/>
      <c r="D480" s="55"/>
      <c r="E480" s="201"/>
      <c r="F480" s="201"/>
    </row>
    <row r="481" spans="1:6" ht="12.6" customHeight="1">
      <c r="A481" s="32"/>
      <c r="B481" s="73"/>
      <c r="C481" s="55"/>
      <c r="D481" s="55"/>
      <c r="E481" s="201"/>
      <c r="F481" s="201"/>
    </row>
    <row r="482" spans="1:6" ht="12.6" customHeight="1">
      <c r="A482" s="32"/>
      <c r="B482" s="73"/>
      <c r="C482" s="55"/>
      <c r="D482" s="55"/>
      <c r="E482" s="201"/>
      <c r="F482" s="201"/>
    </row>
    <row r="483" spans="1:6" ht="12.6" customHeight="1">
      <c r="A483" s="32"/>
      <c r="B483" s="73"/>
      <c r="C483" s="55"/>
      <c r="D483" s="55"/>
      <c r="E483" s="201"/>
      <c r="F483" s="201"/>
    </row>
    <row r="484" spans="1:6" ht="12.6" customHeight="1">
      <c r="A484" s="32"/>
      <c r="B484" s="73"/>
      <c r="C484" s="55"/>
      <c r="D484" s="55"/>
      <c r="E484" s="201"/>
      <c r="F484" s="201"/>
    </row>
    <row r="485" spans="1:6" ht="12.6" customHeight="1">
      <c r="A485" s="32"/>
      <c r="B485" s="73"/>
      <c r="C485" s="55"/>
      <c r="D485" s="55"/>
      <c r="E485" s="201"/>
      <c r="F485" s="201"/>
    </row>
    <row r="486" spans="1:6" ht="12.6" customHeight="1">
      <c r="A486" s="32"/>
      <c r="B486" s="73"/>
      <c r="C486" s="55"/>
      <c r="D486" s="55"/>
      <c r="E486" s="201"/>
      <c r="F486" s="201"/>
    </row>
    <row r="487" spans="1:6" ht="12.6" customHeight="1">
      <c r="A487" s="32"/>
      <c r="B487" s="73"/>
      <c r="C487" s="55"/>
      <c r="D487" s="55"/>
      <c r="E487" s="201"/>
      <c r="F487" s="201"/>
    </row>
    <row r="488" spans="1:6" ht="12.6" customHeight="1">
      <c r="A488" s="32"/>
      <c r="B488" s="73"/>
      <c r="C488" s="55"/>
      <c r="D488" s="55"/>
      <c r="E488" s="201"/>
      <c r="F488" s="201"/>
    </row>
    <row r="489" spans="1:6" ht="12.6" customHeight="1">
      <c r="A489" s="32"/>
      <c r="B489" s="73"/>
      <c r="C489" s="55"/>
      <c r="D489" s="55"/>
      <c r="E489" s="201"/>
      <c r="F489" s="201"/>
    </row>
    <row r="490" spans="1:6" ht="12.6" customHeight="1">
      <c r="A490" s="32"/>
      <c r="B490" s="73"/>
      <c r="C490" s="55"/>
      <c r="D490" s="55"/>
      <c r="E490" s="201"/>
      <c r="F490" s="201"/>
    </row>
    <row r="491" spans="1:6" ht="12.6" customHeight="1">
      <c r="A491" s="32"/>
      <c r="B491" s="73"/>
      <c r="C491" s="55"/>
      <c r="D491" s="55"/>
      <c r="E491" s="201"/>
      <c r="F491" s="201"/>
    </row>
    <row r="492" spans="1:6" ht="12.6" customHeight="1">
      <c r="A492" s="32"/>
      <c r="B492" s="73"/>
      <c r="C492" s="55"/>
      <c r="D492" s="55"/>
      <c r="E492" s="201"/>
      <c r="F492" s="201"/>
    </row>
    <row r="493" spans="1:6" ht="12.6" customHeight="1">
      <c r="A493" s="32"/>
      <c r="B493" s="73"/>
      <c r="C493" s="55"/>
      <c r="D493" s="55"/>
      <c r="E493" s="201"/>
      <c r="F493" s="201"/>
    </row>
    <row r="494" spans="1:6" ht="12.6" customHeight="1">
      <c r="A494" s="32"/>
      <c r="B494" s="73"/>
      <c r="C494" s="55"/>
      <c r="D494" s="55"/>
      <c r="E494" s="201"/>
      <c r="F494" s="201"/>
    </row>
    <row r="495" spans="1:6" ht="12.6" customHeight="1">
      <c r="A495" s="32"/>
      <c r="B495" s="73"/>
      <c r="C495" s="55"/>
      <c r="D495" s="55"/>
      <c r="E495" s="201"/>
      <c r="F495" s="201"/>
    </row>
    <row r="496" spans="1:6" ht="12.6" customHeight="1">
      <c r="A496" s="32"/>
      <c r="B496" s="73"/>
      <c r="C496" s="55"/>
      <c r="D496" s="55"/>
      <c r="E496" s="201"/>
      <c r="F496" s="201"/>
    </row>
    <row r="497" spans="1:6" ht="12.6" customHeight="1">
      <c r="A497" s="32"/>
      <c r="B497" s="73"/>
      <c r="C497" s="55"/>
      <c r="D497" s="55"/>
      <c r="E497" s="201"/>
      <c r="F497" s="201"/>
    </row>
    <row r="498" spans="1:6" ht="12.6" customHeight="1">
      <c r="A498" s="32"/>
      <c r="B498" s="73"/>
      <c r="C498" s="55"/>
      <c r="D498" s="55"/>
      <c r="E498" s="201"/>
      <c r="F498" s="201"/>
    </row>
    <row r="499" spans="1:6" ht="12.6" customHeight="1">
      <c r="A499" s="32"/>
      <c r="B499" s="73"/>
      <c r="C499" s="55"/>
      <c r="D499" s="55"/>
      <c r="E499" s="201"/>
      <c r="F499" s="201"/>
    </row>
    <row r="500" spans="1:6" ht="12.6" customHeight="1">
      <c r="A500" s="32"/>
      <c r="B500" s="73"/>
      <c r="C500" s="55"/>
      <c r="D500" s="55"/>
      <c r="E500" s="201"/>
      <c r="F500" s="201"/>
    </row>
    <row r="501" spans="1:6" ht="12.6" customHeight="1">
      <c r="A501" s="32"/>
      <c r="B501" s="73"/>
      <c r="C501" s="55"/>
      <c r="D501" s="55"/>
      <c r="E501" s="201"/>
      <c r="F501" s="201"/>
    </row>
    <row r="502" spans="1:6" ht="12.6" customHeight="1">
      <c r="A502" s="32"/>
      <c r="B502" s="73"/>
      <c r="C502" s="55"/>
      <c r="D502" s="55"/>
      <c r="E502" s="201"/>
      <c r="F502" s="201"/>
    </row>
    <row r="503" spans="1:6" ht="12.6" customHeight="1">
      <c r="A503" s="32"/>
      <c r="B503" s="73"/>
      <c r="C503" s="55"/>
      <c r="D503" s="55"/>
      <c r="E503" s="201"/>
      <c r="F503" s="201"/>
    </row>
    <row r="504" spans="1:6" ht="12.6" customHeight="1">
      <c r="A504" s="32"/>
      <c r="B504" s="73"/>
      <c r="C504" s="55"/>
      <c r="D504" s="55"/>
      <c r="E504" s="201"/>
      <c r="F504" s="201"/>
    </row>
    <row r="505" spans="1:6" ht="12.6" customHeight="1">
      <c r="A505" s="32"/>
      <c r="B505" s="73"/>
      <c r="C505" s="55"/>
      <c r="D505" s="55"/>
      <c r="E505" s="201"/>
      <c r="F505" s="201"/>
    </row>
    <row r="506" spans="1:6" ht="12.6" customHeight="1">
      <c r="A506" s="32"/>
      <c r="B506" s="73"/>
      <c r="C506" s="55"/>
      <c r="D506" s="55"/>
      <c r="E506" s="201"/>
      <c r="F506" s="201"/>
    </row>
    <row r="507" spans="1:6" ht="12.6" customHeight="1">
      <c r="A507" s="32"/>
      <c r="B507" s="73"/>
      <c r="C507" s="55"/>
      <c r="D507" s="55"/>
      <c r="E507" s="201"/>
      <c r="F507" s="201"/>
    </row>
    <row r="508" spans="1:6" ht="12.6" customHeight="1">
      <c r="A508" s="32"/>
      <c r="B508" s="73"/>
      <c r="C508" s="55"/>
      <c r="D508" s="55"/>
      <c r="E508" s="201"/>
      <c r="F508" s="201"/>
    </row>
    <row r="509" spans="1:6" ht="12.6" customHeight="1">
      <c r="A509" s="32"/>
      <c r="B509" s="73"/>
      <c r="C509" s="55"/>
      <c r="D509" s="55"/>
      <c r="E509" s="201"/>
      <c r="F509" s="201"/>
    </row>
    <row r="510" spans="1:6" ht="12.6" customHeight="1">
      <c r="A510" s="32"/>
      <c r="B510" s="73"/>
      <c r="C510" s="55"/>
      <c r="D510" s="55"/>
      <c r="E510" s="201"/>
      <c r="F510" s="201"/>
    </row>
    <row r="511" spans="1:6" ht="12.6" customHeight="1">
      <c r="A511" s="32"/>
      <c r="B511" s="73"/>
      <c r="C511" s="55"/>
      <c r="D511" s="55"/>
      <c r="E511" s="201"/>
      <c r="F511" s="201"/>
    </row>
    <row r="512" spans="1:6" ht="12.6" customHeight="1">
      <c r="A512" s="32"/>
      <c r="B512" s="73"/>
      <c r="C512" s="55"/>
      <c r="D512" s="55"/>
      <c r="E512" s="201"/>
      <c r="F512" s="201"/>
    </row>
    <row r="513" spans="1:6" ht="12.6" customHeight="1">
      <c r="A513" s="32"/>
      <c r="B513" s="73"/>
      <c r="C513" s="55"/>
      <c r="D513" s="55"/>
      <c r="E513" s="201"/>
      <c r="F513" s="201"/>
    </row>
    <row r="514" spans="1:6" ht="12.6" customHeight="1">
      <c r="A514" s="32"/>
      <c r="B514" s="73"/>
      <c r="C514" s="55"/>
      <c r="D514" s="55"/>
      <c r="E514" s="201"/>
      <c r="F514" s="201"/>
    </row>
    <row r="515" spans="1:6" ht="12.6" customHeight="1">
      <c r="A515" s="32"/>
      <c r="B515" s="73"/>
      <c r="C515" s="55"/>
      <c r="D515" s="55"/>
      <c r="E515" s="201"/>
      <c r="F515" s="201"/>
    </row>
    <row r="516" spans="1:6" ht="12.6" customHeight="1">
      <c r="A516" s="32"/>
      <c r="B516" s="73"/>
      <c r="C516" s="55"/>
      <c r="D516" s="55"/>
      <c r="E516" s="201"/>
      <c r="F516" s="201"/>
    </row>
    <row r="517" spans="1:6" ht="12.6" customHeight="1">
      <c r="A517" s="32"/>
      <c r="B517" s="73"/>
      <c r="C517" s="55"/>
      <c r="D517" s="55"/>
      <c r="E517" s="201"/>
      <c r="F517" s="201"/>
    </row>
    <row r="518" spans="1:6" ht="12.6" customHeight="1">
      <c r="A518" s="32"/>
      <c r="B518" s="73"/>
      <c r="C518" s="55"/>
      <c r="D518" s="55"/>
      <c r="E518" s="201"/>
      <c r="F518" s="201"/>
    </row>
    <row r="519" spans="1:6" ht="12.6" customHeight="1">
      <c r="A519" s="32"/>
      <c r="B519" s="73"/>
      <c r="C519" s="55"/>
      <c r="D519" s="55"/>
      <c r="E519" s="201"/>
      <c r="F519" s="201"/>
    </row>
    <row r="520" spans="1:6" ht="12.6" customHeight="1">
      <c r="A520" s="32"/>
      <c r="B520" s="73"/>
      <c r="C520" s="55"/>
      <c r="D520" s="55"/>
      <c r="E520" s="201"/>
      <c r="F520" s="201"/>
    </row>
    <row r="521" spans="1:6" ht="12.6" customHeight="1">
      <c r="A521" s="32"/>
      <c r="B521" s="73"/>
      <c r="C521" s="55"/>
      <c r="D521" s="55"/>
      <c r="E521" s="201"/>
      <c r="F521" s="201"/>
    </row>
    <row r="522" spans="1:6" ht="12.6" customHeight="1">
      <c r="A522" s="32"/>
      <c r="B522" s="73"/>
      <c r="C522" s="55"/>
      <c r="D522" s="55"/>
      <c r="E522" s="201"/>
      <c r="F522" s="201"/>
    </row>
    <row r="523" spans="1:6" ht="12.6" customHeight="1">
      <c r="A523" s="32"/>
      <c r="B523" s="73"/>
      <c r="C523" s="55"/>
      <c r="D523" s="55"/>
      <c r="E523" s="201"/>
      <c r="F523" s="201"/>
    </row>
    <row r="524" spans="1:6" ht="12.6" customHeight="1">
      <c r="A524" s="32"/>
      <c r="B524" s="73"/>
      <c r="C524" s="55"/>
      <c r="D524" s="55"/>
      <c r="E524" s="201"/>
      <c r="F524" s="201"/>
    </row>
    <row r="525" spans="1:6" ht="12.6" customHeight="1">
      <c r="A525" s="32"/>
      <c r="B525" s="73"/>
      <c r="C525" s="55"/>
      <c r="D525" s="55"/>
      <c r="E525" s="201"/>
      <c r="F525" s="201"/>
    </row>
    <row r="526" spans="1:6" ht="12.6" customHeight="1">
      <c r="A526" s="32"/>
      <c r="B526" s="73"/>
      <c r="C526" s="55"/>
      <c r="D526" s="55"/>
      <c r="E526" s="201"/>
      <c r="F526" s="201"/>
    </row>
    <row r="527" spans="1:6" ht="12.6" customHeight="1">
      <c r="A527" s="32"/>
      <c r="B527" s="73"/>
      <c r="C527" s="55"/>
      <c r="D527" s="55"/>
      <c r="E527" s="201"/>
      <c r="F527" s="201"/>
    </row>
    <row r="528" spans="1:6" ht="12.6" customHeight="1">
      <c r="A528" s="32"/>
      <c r="B528" s="73"/>
      <c r="C528" s="55"/>
      <c r="D528" s="55"/>
      <c r="E528" s="201"/>
      <c r="F528" s="201"/>
    </row>
    <row r="529" spans="1:6" ht="12.6" customHeight="1">
      <c r="A529" s="32"/>
      <c r="B529" s="73"/>
      <c r="C529" s="55"/>
      <c r="D529" s="55"/>
      <c r="E529" s="201"/>
      <c r="F529" s="201"/>
    </row>
    <row r="530" spans="1:6" ht="12.6" customHeight="1">
      <c r="A530" s="32"/>
      <c r="B530" s="73"/>
      <c r="C530" s="55"/>
      <c r="D530" s="55"/>
      <c r="E530" s="201"/>
      <c r="F530" s="201"/>
    </row>
    <row r="531" spans="1:6" ht="12.6" customHeight="1">
      <c r="A531" s="32"/>
      <c r="B531" s="73"/>
      <c r="C531" s="55"/>
      <c r="D531" s="55"/>
      <c r="E531" s="201"/>
      <c r="F531" s="201"/>
    </row>
    <row r="532" spans="1:6" ht="12.6" customHeight="1">
      <c r="A532" s="32"/>
      <c r="B532" s="73"/>
      <c r="C532" s="55"/>
      <c r="D532" s="55"/>
      <c r="E532" s="201"/>
      <c r="F532" s="201"/>
    </row>
    <row r="533" spans="1:6" ht="12.6" customHeight="1">
      <c r="A533" s="32"/>
      <c r="B533" s="73"/>
      <c r="C533" s="55"/>
      <c r="D533" s="55"/>
      <c r="E533" s="201"/>
      <c r="F533" s="201"/>
    </row>
    <row r="534" spans="1:6" ht="12.6" customHeight="1">
      <c r="A534" s="32"/>
      <c r="B534" s="73"/>
      <c r="C534" s="55"/>
      <c r="D534" s="55"/>
      <c r="E534" s="201"/>
      <c r="F534" s="201"/>
    </row>
    <row r="535" spans="1:6" ht="12.6" customHeight="1">
      <c r="A535" s="32"/>
      <c r="B535" s="73"/>
      <c r="C535" s="55"/>
      <c r="D535" s="55"/>
      <c r="E535" s="201"/>
      <c r="F535" s="201"/>
    </row>
    <row r="536" spans="1:6" ht="12.6" customHeight="1">
      <c r="A536" s="32"/>
      <c r="B536" s="73"/>
      <c r="C536" s="55"/>
      <c r="D536" s="55"/>
      <c r="E536" s="201"/>
      <c r="F536" s="201"/>
    </row>
    <row r="537" spans="1:6" ht="12.6" customHeight="1">
      <c r="A537" s="32"/>
      <c r="B537" s="73"/>
      <c r="C537" s="55"/>
      <c r="D537" s="55"/>
      <c r="E537" s="201"/>
      <c r="F537" s="201"/>
    </row>
    <row r="538" spans="1:6" ht="12.6" customHeight="1">
      <c r="A538" s="32"/>
      <c r="B538" s="73"/>
      <c r="C538" s="55"/>
      <c r="D538" s="55"/>
      <c r="E538" s="201"/>
      <c r="F538" s="201"/>
    </row>
    <row r="539" spans="1:6" ht="12.6" customHeight="1">
      <c r="A539" s="32"/>
      <c r="B539" s="73"/>
      <c r="C539" s="55"/>
      <c r="D539" s="55"/>
      <c r="E539" s="201"/>
      <c r="F539" s="201"/>
    </row>
    <row r="540" spans="1:6" ht="12.6" customHeight="1">
      <c r="A540" s="32"/>
      <c r="B540" s="73"/>
      <c r="C540" s="55"/>
      <c r="D540" s="55"/>
      <c r="E540" s="201"/>
      <c r="F540" s="201"/>
    </row>
    <row r="541" spans="1:6" ht="12.6" customHeight="1">
      <c r="A541" s="32"/>
      <c r="B541" s="73"/>
      <c r="C541" s="55"/>
      <c r="D541" s="55"/>
      <c r="E541" s="201"/>
      <c r="F541" s="201"/>
    </row>
    <row r="542" spans="1:6" ht="12.6" customHeight="1">
      <c r="A542" s="32"/>
      <c r="B542" s="73"/>
      <c r="C542" s="55"/>
      <c r="D542" s="55"/>
      <c r="E542" s="201"/>
      <c r="F542" s="201"/>
    </row>
    <row r="543" spans="1:6" ht="12.6" customHeight="1">
      <c r="A543" s="32"/>
      <c r="B543" s="73"/>
      <c r="C543" s="55"/>
      <c r="D543" s="55"/>
      <c r="E543" s="201"/>
      <c r="F543" s="201"/>
    </row>
    <row r="544" spans="1:6" ht="12.6" customHeight="1">
      <c r="A544" s="32"/>
      <c r="B544" s="73"/>
      <c r="C544" s="55"/>
      <c r="D544" s="55"/>
      <c r="E544" s="201"/>
      <c r="F544" s="201"/>
    </row>
    <row r="545" spans="1:6" ht="12.6" customHeight="1">
      <c r="A545" s="32"/>
      <c r="B545" s="73"/>
      <c r="C545" s="55"/>
      <c r="D545" s="55"/>
      <c r="E545" s="201"/>
      <c r="F545" s="201"/>
    </row>
    <row r="546" spans="1:6" ht="12.6" customHeight="1">
      <c r="A546" s="32"/>
      <c r="B546" s="73"/>
      <c r="C546" s="55"/>
      <c r="D546" s="55"/>
      <c r="E546" s="201"/>
      <c r="F546" s="201"/>
    </row>
    <row r="547" spans="1:6" ht="12.6" customHeight="1">
      <c r="A547" s="32"/>
      <c r="B547" s="73"/>
      <c r="C547" s="55"/>
      <c r="D547" s="55"/>
      <c r="E547" s="201"/>
      <c r="F547" s="201"/>
    </row>
    <row r="548" spans="1:6" ht="12.6" customHeight="1">
      <c r="A548" s="32"/>
      <c r="B548" s="73"/>
      <c r="C548" s="55"/>
      <c r="D548" s="55"/>
      <c r="E548" s="201"/>
      <c r="F548" s="201"/>
    </row>
    <row r="549" spans="1:6" ht="12.6" customHeight="1">
      <c r="A549" s="32"/>
      <c r="B549" s="73"/>
      <c r="C549" s="55"/>
      <c r="D549" s="55"/>
      <c r="E549" s="201"/>
      <c r="F549" s="201"/>
    </row>
    <row r="550" spans="1:6" ht="12.6" customHeight="1">
      <c r="A550" s="32"/>
      <c r="B550" s="73"/>
      <c r="C550" s="55"/>
      <c r="D550" s="55"/>
      <c r="E550" s="201"/>
      <c r="F550" s="201"/>
    </row>
    <row r="551" spans="1:6" ht="12.6" customHeight="1">
      <c r="A551" s="32"/>
      <c r="B551" s="73"/>
      <c r="C551" s="55"/>
      <c r="D551" s="55"/>
      <c r="E551" s="201"/>
      <c r="F551" s="201"/>
    </row>
    <row r="552" spans="1:6" ht="12.6" customHeight="1">
      <c r="A552" s="32"/>
      <c r="B552" s="73"/>
      <c r="C552" s="55"/>
      <c r="D552" s="55"/>
      <c r="E552" s="201"/>
      <c r="F552" s="201"/>
    </row>
    <row r="553" spans="1:6" ht="12.6" customHeight="1">
      <c r="A553" s="32"/>
      <c r="B553" s="73"/>
      <c r="C553" s="55"/>
      <c r="D553" s="55"/>
      <c r="E553" s="201"/>
      <c r="F553" s="201"/>
    </row>
    <row r="554" spans="1:6" ht="12.6" customHeight="1">
      <c r="A554" s="32"/>
      <c r="B554" s="73"/>
      <c r="C554" s="55"/>
      <c r="D554" s="55"/>
      <c r="E554" s="201"/>
      <c r="F554" s="201"/>
    </row>
    <row r="555" spans="1:6" ht="12.6" customHeight="1">
      <c r="A555" s="32"/>
      <c r="B555" s="73"/>
      <c r="C555" s="55"/>
      <c r="D555" s="55"/>
      <c r="E555" s="201"/>
      <c r="F555" s="201"/>
    </row>
    <row r="556" spans="1:6" ht="12.6" customHeight="1">
      <c r="A556" s="32"/>
      <c r="B556" s="73"/>
      <c r="C556" s="55"/>
      <c r="D556" s="55"/>
      <c r="E556" s="201"/>
      <c r="F556" s="201"/>
    </row>
    <row r="557" spans="1:6" ht="12.6" customHeight="1">
      <c r="A557" s="32"/>
      <c r="B557" s="73"/>
      <c r="C557" s="55"/>
      <c r="D557" s="55"/>
      <c r="E557" s="201"/>
      <c r="F557" s="201"/>
    </row>
    <row r="558" spans="1:6" ht="12.6" customHeight="1">
      <c r="A558" s="32"/>
      <c r="B558" s="73"/>
      <c r="C558" s="55"/>
      <c r="D558" s="55"/>
      <c r="E558" s="201"/>
      <c r="F558" s="201"/>
    </row>
    <row r="559" spans="1:6" ht="12.6" customHeight="1">
      <c r="A559" s="32"/>
      <c r="B559" s="73"/>
      <c r="C559" s="55"/>
      <c r="D559" s="55"/>
      <c r="E559" s="201"/>
      <c r="F559" s="201"/>
    </row>
    <row r="560" spans="1:6" ht="12.6" customHeight="1">
      <c r="A560" s="32"/>
      <c r="B560" s="73"/>
      <c r="C560" s="55"/>
      <c r="D560" s="55"/>
      <c r="E560" s="201"/>
      <c r="F560" s="201"/>
    </row>
    <row r="561" spans="1:6" ht="12.6" customHeight="1">
      <c r="A561" s="32"/>
      <c r="B561" s="73"/>
      <c r="C561" s="55"/>
      <c r="D561" s="55"/>
      <c r="E561" s="201"/>
      <c r="F561" s="201"/>
    </row>
    <row r="562" spans="1:6" ht="12.6" customHeight="1">
      <c r="A562" s="32"/>
      <c r="B562" s="73"/>
      <c r="C562" s="55"/>
      <c r="D562" s="55"/>
      <c r="E562" s="201"/>
      <c r="F562" s="201"/>
    </row>
    <row r="563" spans="1:6" ht="12.6" customHeight="1">
      <c r="A563" s="32"/>
      <c r="B563" s="73"/>
      <c r="C563" s="55"/>
      <c r="D563" s="55"/>
      <c r="E563" s="201"/>
      <c r="F563" s="201"/>
    </row>
    <row r="564" spans="1:6" ht="12.6" customHeight="1">
      <c r="A564" s="32"/>
      <c r="B564" s="73"/>
      <c r="C564" s="55"/>
      <c r="D564" s="55"/>
      <c r="E564" s="201"/>
      <c r="F564" s="201"/>
    </row>
    <row r="565" spans="1:6" ht="12.6" customHeight="1">
      <c r="A565" s="32"/>
      <c r="B565" s="73"/>
      <c r="C565" s="55"/>
      <c r="D565" s="55"/>
      <c r="E565" s="201"/>
      <c r="F565" s="201"/>
    </row>
    <row r="566" spans="1:6" ht="12.6" customHeight="1">
      <c r="A566" s="32"/>
      <c r="B566" s="73"/>
      <c r="C566" s="55"/>
      <c r="D566" s="55"/>
      <c r="E566" s="201"/>
      <c r="F566" s="201"/>
    </row>
    <row r="567" spans="1:6" ht="12.6" customHeight="1">
      <c r="A567" s="32"/>
      <c r="B567" s="73"/>
      <c r="C567" s="55"/>
      <c r="D567" s="55"/>
      <c r="E567" s="201"/>
      <c r="F567" s="201"/>
    </row>
    <row r="568" spans="1:6" ht="12.6" customHeight="1">
      <c r="A568" s="32"/>
      <c r="B568" s="73"/>
      <c r="C568" s="55"/>
      <c r="D568" s="55"/>
      <c r="E568" s="201"/>
      <c r="F568" s="201"/>
    </row>
    <row r="569" spans="1:6" ht="12.6" customHeight="1">
      <c r="A569" s="32"/>
      <c r="B569" s="73"/>
      <c r="C569" s="55"/>
      <c r="D569" s="55"/>
      <c r="E569" s="201"/>
      <c r="F569" s="201"/>
    </row>
    <row r="570" spans="1:6" ht="12.6" customHeight="1">
      <c r="A570" s="32"/>
      <c r="B570" s="73"/>
      <c r="C570" s="55"/>
      <c r="D570" s="55"/>
      <c r="E570" s="201"/>
      <c r="F570" s="201"/>
    </row>
    <row r="571" spans="1:6" ht="12.6" customHeight="1">
      <c r="A571" s="32"/>
      <c r="B571" s="73"/>
      <c r="C571" s="55"/>
      <c r="D571" s="55"/>
      <c r="E571" s="201"/>
      <c r="F571" s="201"/>
    </row>
    <row r="572" spans="1:6" ht="12.6" customHeight="1">
      <c r="A572" s="32"/>
      <c r="B572" s="73"/>
      <c r="C572" s="55"/>
      <c r="D572" s="55"/>
      <c r="E572" s="201"/>
      <c r="F572" s="201"/>
    </row>
    <row r="573" spans="1:6" ht="12.6" customHeight="1">
      <c r="A573" s="32"/>
      <c r="B573" s="73"/>
      <c r="C573" s="55"/>
      <c r="D573" s="55"/>
      <c r="E573" s="201"/>
      <c r="F573" s="201"/>
    </row>
    <row r="574" spans="1:6" ht="12.6" customHeight="1">
      <c r="A574" s="32"/>
      <c r="B574" s="73"/>
      <c r="C574" s="55"/>
      <c r="D574" s="55"/>
      <c r="E574" s="201"/>
      <c r="F574" s="201"/>
    </row>
    <row r="575" spans="1:6" ht="12.6" customHeight="1">
      <c r="A575" s="32"/>
      <c r="B575" s="73"/>
      <c r="C575" s="55"/>
      <c r="D575" s="55"/>
      <c r="E575" s="201"/>
      <c r="F575" s="201"/>
    </row>
    <row r="576" spans="1:6" ht="12.6" customHeight="1">
      <c r="A576" s="32"/>
      <c r="B576" s="73"/>
      <c r="C576" s="55"/>
      <c r="D576" s="55"/>
      <c r="E576" s="201"/>
      <c r="F576" s="201"/>
    </row>
    <row r="577" spans="1:6" ht="12.6" customHeight="1">
      <c r="A577" s="32"/>
      <c r="B577" s="73"/>
      <c r="C577" s="55"/>
      <c r="D577" s="55"/>
      <c r="E577" s="201"/>
      <c r="F577" s="201"/>
    </row>
    <row r="578" spans="1:6" ht="12.6" customHeight="1">
      <c r="A578" s="32"/>
      <c r="B578" s="73"/>
      <c r="C578" s="55"/>
      <c r="D578" s="55"/>
      <c r="E578" s="201"/>
      <c r="F578" s="201"/>
    </row>
    <row r="579" spans="1:6" ht="12.6" customHeight="1">
      <c r="A579" s="32"/>
      <c r="B579" s="73"/>
      <c r="C579" s="55"/>
      <c r="D579" s="55"/>
      <c r="E579" s="201"/>
      <c r="F579" s="201"/>
    </row>
    <row r="580" spans="1:6" ht="12.6" customHeight="1">
      <c r="A580" s="32"/>
      <c r="B580" s="73"/>
      <c r="C580" s="55"/>
      <c r="D580" s="55"/>
      <c r="E580" s="201"/>
      <c r="F580" s="201"/>
    </row>
    <row r="581" spans="1:6" ht="12.6" customHeight="1">
      <c r="A581" s="32"/>
      <c r="B581" s="73"/>
      <c r="C581" s="55"/>
      <c r="D581" s="55"/>
      <c r="E581" s="201"/>
      <c r="F581" s="201"/>
    </row>
    <row r="582" spans="1:6" ht="12.6" customHeight="1">
      <c r="A582" s="32"/>
      <c r="B582" s="73"/>
      <c r="C582" s="55"/>
      <c r="D582" s="55"/>
      <c r="E582" s="201"/>
      <c r="F582" s="201"/>
    </row>
    <row r="583" spans="1:6" ht="12.6" customHeight="1">
      <c r="A583" s="32"/>
      <c r="B583" s="73"/>
      <c r="C583" s="55"/>
      <c r="D583" s="55"/>
      <c r="E583" s="201"/>
      <c r="F583" s="201"/>
    </row>
    <row r="584" spans="1:6" ht="12.6" customHeight="1">
      <c r="A584" s="32"/>
      <c r="B584" s="73"/>
      <c r="C584" s="55"/>
      <c r="D584" s="55"/>
      <c r="E584" s="201"/>
      <c r="F584" s="201"/>
    </row>
    <row r="585" spans="1:6" ht="12.6" customHeight="1">
      <c r="A585" s="32"/>
      <c r="B585" s="73"/>
      <c r="C585" s="55"/>
      <c r="D585" s="55"/>
      <c r="E585" s="201"/>
      <c r="F585" s="201"/>
    </row>
    <row r="586" spans="1:6" ht="12.6" customHeight="1">
      <c r="A586" s="32"/>
      <c r="B586" s="73"/>
      <c r="C586" s="55"/>
      <c r="D586" s="55"/>
      <c r="E586" s="201"/>
      <c r="F586" s="201"/>
    </row>
    <row r="587" spans="1:6" ht="12.6" customHeight="1">
      <c r="A587" s="32"/>
      <c r="B587" s="73"/>
      <c r="C587" s="55"/>
      <c r="D587" s="55"/>
      <c r="E587" s="201"/>
      <c r="F587" s="201"/>
    </row>
    <row r="588" spans="1:6" ht="12.6" customHeight="1">
      <c r="A588" s="32"/>
      <c r="B588" s="73"/>
      <c r="C588" s="55"/>
      <c r="D588" s="55"/>
      <c r="E588" s="201"/>
      <c r="F588" s="201"/>
    </row>
    <row r="589" spans="1:6" ht="12.6" customHeight="1">
      <c r="A589" s="32"/>
      <c r="B589" s="73"/>
      <c r="C589" s="55"/>
      <c r="D589" s="55"/>
      <c r="E589" s="201"/>
      <c r="F589" s="201"/>
    </row>
    <row r="590" spans="1:6" ht="12.6" customHeight="1">
      <c r="A590" s="32"/>
      <c r="B590" s="73"/>
      <c r="C590" s="55"/>
      <c r="D590" s="55"/>
      <c r="E590" s="201"/>
      <c r="F590" s="201"/>
    </row>
    <row r="591" spans="1:6" ht="12.6" customHeight="1">
      <c r="A591" s="32"/>
      <c r="B591" s="73"/>
      <c r="C591" s="55"/>
      <c r="D591" s="55"/>
      <c r="E591" s="201"/>
      <c r="F591" s="201"/>
    </row>
    <row r="592" spans="1:6" ht="12.6" customHeight="1">
      <c r="A592" s="32"/>
      <c r="B592" s="73"/>
      <c r="C592" s="55"/>
      <c r="D592" s="55"/>
      <c r="E592" s="201"/>
      <c r="F592" s="201"/>
    </row>
    <row r="593" spans="1:6" ht="12.6" customHeight="1">
      <c r="A593" s="32"/>
      <c r="B593" s="73"/>
      <c r="C593" s="55"/>
      <c r="D593" s="55"/>
      <c r="E593" s="201"/>
      <c r="F593" s="201"/>
    </row>
    <row r="594" spans="1:6" ht="12.6" customHeight="1">
      <c r="A594" s="32"/>
      <c r="B594" s="73"/>
      <c r="C594" s="55"/>
      <c r="D594" s="55"/>
      <c r="E594" s="201"/>
      <c r="F594" s="201"/>
    </row>
    <row r="595" spans="1:6" ht="12.6" customHeight="1">
      <c r="A595" s="32"/>
      <c r="B595" s="73"/>
      <c r="C595" s="55"/>
      <c r="D595" s="55"/>
      <c r="E595" s="201"/>
      <c r="F595" s="201"/>
    </row>
    <row r="596" spans="1:6" ht="12.6" customHeight="1">
      <c r="A596" s="32"/>
      <c r="B596" s="73"/>
      <c r="C596" s="55"/>
      <c r="D596" s="55"/>
      <c r="E596" s="201"/>
      <c r="F596" s="201"/>
    </row>
    <row r="597" spans="1:6" ht="12.6" customHeight="1">
      <c r="A597" s="32"/>
      <c r="B597" s="73"/>
      <c r="C597" s="55"/>
      <c r="D597" s="55"/>
      <c r="E597" s="201"/>
      <c r="F597" s="201"/>
    </row>
    <row r="598" spans="1:6" ht="12.6" customHeight="1">
      <c r="A598" s="32"/>
      <c r="B598" s="73"/>
      <c r="C598" s="55"/>
      <c r="D598" s="55"/>
      <c r="E598" s="201"/>
      <c r="F598" s="201"/>
    </row>
    <row r="599" spans="1:6" ht="12.6" customHeight="1">
      <c r="A599" s="32"/>
      <c r="B599" s="73"/>
      <c r="C599" s="55"/>
      <c r="D599" s="55"/>
      <c r="E599" s="201"/>
      <c r="F599" s="201"/>
    </row>
    <row r="600" spans="1:6" ht="12.6" customHeight="1">
      <c r="A600" s="32"/>
      <c r="B600" s="73"/>
      <c r="C600" s="55"/>
      <c r="D600" s="55"/>
      <c r="E600" s="201"/>
      <c r="F600" s="201"/>
    </row>
    <row r="601" spans="1:6" ht="12.6" customHeight="1">
      <c r="A601" s="32"/>
      <c r="B601" s="73"/>
      <c r="C601" s="55"/>
      <c r="D601" s="55"/>
      <c r="E601" s="201"/>
      <c r="F601" s="201"/>
    </row>
    <row r="602" spans="1:6" ht="12.6" customHeight="1">
      <c r="A602" s="32"/>
      <c r="B602" s="73"/>
      <c r="C602" s="55"/>
      <c r="D602" s="55"/>
      <c r="E602" s="201"/>
      <c r="F602" s="201"/>
    </row>
    <row r="603" spans="1:6" ht="12.6" customHeight="1">
      <c r="A603" s="32"/>
      <c r="B603" s="73"/>
      <c r="C603" s="55"/>
      <c r="D603" s="55"/>
      <c r="E603" s="201"/>
      <c r="F603" s="201"/>
    </row>
    <row r="604" spans="1:6" ht="12.6" customHeight="1">
      <c r="A604" s="32"/>
      <c r="B604" s="73"/>
      <c r="C604" s="55"/>
      <c r="D604" s="55"/>
      <c r="E604" s="201"/>
      <c r="F604" s="201"/>
    </row>
    <row r="605" spans="1:6" ht="12.6" customHeight="1">
      <c r="A605" s="32"/>
      <c r="B605" s="73"/>
      <c r="C605" s="55"/>
      <c r="D605" s="55"/>
      <c r="E605" s="201"/>
      <c r="F605" s="201"/>
    </row>
    <row r="606" spans="1:6" ht="12.6" customHeight="1">
      <c r="A606" s="32"/>
      <c r="B606" s="73"/>
      <c r="C606" s="55"/>
      <c r="D606" s="55"/>
      <c r="E606" s="201"/>
      <c r="F606" s="201"/>
    </row>
    <row r="607" spans="1:6" ht="12.6" customHeight="1">
      <c r="A607" s="32"/>
      <c r="B607" s="73"/>
      <c r="C607" s="55"/>
      <c r="D607" s="55"/>
      <c r="E607" s="201"/>
      <c r="F607" s="201"/>
    </row>
    <row r="608" spans="1:6" ht="12.6" customHeight="1">
      <c r="A608" s="32"/>
      <c r="B608" s="73"/>
      <c r="C608" s="55"/>
      <c r="D608" s="55"/>
      <c r="E608" s="201"/>
      <c r="F608" s="201"/>
    </row>
    <row r="609" spans="1:6" ht="12.6" customHeight="1">
      <c r="A609" s="32"/>
      <c r="B609" s="73"/>
      <c r="C609" s="55"/>
      <c r="D609" s="55"/>
      <c r="E609" s="201"/>
      <c r="F609" s="201"/>
    </row>
    <row r="610" spans="1:6" ht="12.6" customHeight="1">
      <c r="A610" s="32"/>
      <c r="B610" s="73"/>
      <c r="C610" s="55"/>
      <c r="D610" s="55"/>
      <c r="E610" s="201"/>
      <c r="F610" s="201"/>
    </row>
    <row r="611" spans="1:6" ht="12.6" customHeight="1">
      <c r="A611" s="32"/>
      <c r="B611" s="73"/>
      <c r="C611" s="55"/>
      <c r="D611" s="55"/>
      <c r="E611" s="201"/>
      <c r="F611" s="201"/>
    </row>
    <row r="612" spans="1:6" ht="12.6" customHeight="1">
      <c r="A612" s="32"/>
      <c r="B612" s="73"/>
      <c r="C612" s="55"/>
      <c r="D612" s="55"/>
      <c r="E612" s="201"/>
      <c r="F612" s="201"/>
    </row>
    <row r="613" spans="1:6" ht="12.6" customHeight="1">
      <c r="A613" s="32"/>
      <c r="B613" s="73"/>
      <c r="C613" s="55"/>
      <c r="D613" s="55"/>
      <c r="E613" s="201"/>
      <c r="F613" s="201"/>
    </row>
    <row r="614" spans="1:6" ht="12.6" customHeight="1">
      <c r="A614" s="32"/>
      <c r="B614" s="73"/>
      <c r="C614" s="55"/>
      <c r="D614" s="55"/>
      <c r="E614" s="201"/>
      <c r="F614" s="201"/>
    </row>
    <row r="615" spans="1:6" ht="12.6" customHeight="1">
      <c r="A615" s="32"/>
      <c r="B615" s="73"/>
      <c r="C615" s="55"/>
      <c r="D615" s="55"/>
      <c r="E615" s="201"/>
      <c r="F615" s="201"/>
    </row>
    <row r="616" spans="1:6" ht="12.6" customHeight="1">
      <c r="A616" s="32"/>
      <c r="B616" s="73"/>
      <c r="C616" s="55"/>
      <c r="D616" s="55"/>
      <c r="E616" s="201"/>
      <c r="F616" s="201"/>
    </row>
    <row r="617" spans="1:6" ht="12.6" customHeight="1">
      <c r="A617" s="32"/>
      <c r="B617" s="73"/>
      <c r="C617" s="55"/>
      <c r="D617" s="55"/>
      <c r="E617" s="201"/>
      <c r="F617" s="201"/>
    </row>
    <row r="618" spans="1:6" ht="12.6" customHeight="1">
      <c r="A618" s="32"/>
      <c r="B618" s="73"/>
      <c r="C618" s="55"/>
      <c r="D618" s="55"/>
      <c r="E618" s="201"/>
      <c r="F618" s="201"/>
    </row>
    <row r="619" spans="1:6" ht="12.6" customHeight="1">
      <c r="A619" s="32"/>
      <c r="B619" s="73"/>
      <c r="C619" s="55"/>
      <c r="D619" s="55"/>
      <c r="E619" s="201"/>
      <c r="F619" s="201"/>
    </row>
    <row r="620" spans="1:6" ht="12.6" customHeight="1">
      <c r="A620" s="32"/>
      <c r="B620" s="73"/>
      <c r="C620" s="55"/>
      <c r="D620" s="55"/>
      <c r="E620" s="201"/>
      <c r="F620" s="201"/>
    </row>
    <row r="621" spans="1:6" ht="12.6" customHeight="1">
      <c r="A621" s="32"/>
      <c r="B621" s="73"/>
      <c r="C621" s="55"/>
      <c r="D621" s="55"/>
      <c r="E621" s="201"/>
      <c r="F621" s="201"/>
    </row>
    <row r="622" spans="1:6" ht="12.6" customHeight="1">
      <c r="A622" s="32"/>
      <c r="B622" s="73"/>
      <c r="C622" s="55"/>
      <c r="D622" s="55"/>
      <c r="E622" s="201"/>
      <c r="F622" s="201"/>
    </row>
    <row r="623" spans="1:6" ht="12.6" customHeight="1">
      <c r="A623" s="32"/>
      <c r="B623" s="73"/>
      <c r="C623" s="55"/>
      <c r="D623" s="55"/>
      <c r="E623" s="201"/>
      <c r="F623" s="201"/>
    </row>
    <row r="624" spans="1:6" ht="12.6" customHeight="1">
      <c r="A624" s="32"/>
      <c r="B624" s="73"/>
      <c r="C624" s="55"/>
      <c r="D624" s="55"/>
      <c r="E624" s="201"/>
      <c r="F624" s="201"/>
    </row>
    <row r="625" spans="1:6" ht="12.6" customHeight="1">
      <c r="A625" s="32"/>
      <c r="B625" s="73"/>
      <c r="C625" s="55"/>
      <c r="D625" s="55"/>
      <c r="E625" s="201"/>
      <c r="F625" s="201"/>
    </row>
    <row r="626" spans="1:6" ht="12.6" customHeight="1">
      <c r="A626" s="32"/>
      <c r="B626" s="73"/>
      <c r="C626" s="55"/>
      <c r="D626" s="55"/>
      <c r="E626" s="201"/>
      <c r="F626" s="201"/>
    </row>
    <row r="627" spans="1:6" ht="12.6" customHeight="1">
      <c r="A627" s="32"/>
      <c r="B627" s="73"/>
      <c r="C627" s="55"/>
      <c r="D627" s="55"/>
      <c r="E627" s="201"/>
      <c r="F627" s="201"/>
    </row>
    <row r="628" spans="1:6" ht="12.6" customHeight="1">
      <c r="A628" s="32"/>
      <c r="B628" s="73"/>
      <c r="C628" s="55"/>
      <c r="D628" s="55"/>
      <c r="E628" s="201"/>
      <c r="F628" s="201"/>
    </row>
    <row r="629" spans="1:6" ht="12.6" customHeight="1">
      <c r="A629" s="32"/>
      <c r="B629" s="73"/>
      <c r="C629" s="55"/>
      <c r="D629" s="55"/>
      <c r="E629" s="201"/>
      <c r="F629" s="201"/>
    </row>
    <row r="630" spans="1:6" ht="12.6" customHeight="1">
      <c r="A630" s="32"/>
      <c r="B630" s="73"/>
      <c r="C630" s="55"/>
      <c r="D630" s="55"/>
      <c r="E630" s="201"/>
      <c r="F630" s="201"/>
    </row>
    <row r="631" spans="1:6" ht="12.6" customHeight="1">
      <c r="A631" s="32"/>
      <c r="B631" s="73"/>
      <c r="C631" s="55"/>
      <c r="D631" s="55"/>
      <c r="E631" s="201"/>
      <c r="F631" s="201"/>
    </row>
    <row r="632" spans="1:6" ht="12.6" customHeight="1">
      <c r="A632" s="32"/>
      <c r="B632" s="73"/>
      <c r="C632" s="55"/>
      <c r="D632" s="55"/>
      <c r="E632" s="201"/>
      <c r="F632" s="201"/>
    </row>
    <row r="633" spans="1:6" ht="12.6" customHeight="1">
      <c r="A633" s="32"/>
      <c r="B633" s="73"/>
      <c r="C633" s="55"/>
      <c r="D633" s="55"/>
      <c r="E633" s="201"/>
      <c r="F633" s="201"/>
    </row>
    <row r="634" spans="1:6" ht="12.6" customHeight="1">
      <c r="A634" s="32"/>
      <c r="B634" s="73"/>
      <c r="C634" s="55"/>
      <c r="D634" s="55"/>
      <c r="E634" s="201"/>
      <c r="F634" s="201"/>
    </row>
    <row r="635" spans="1:6" ht="12.6" customHeight="1">
      <c r="A635" s="32"/>
      <c r="B635" s="73"/>
      <c r="C635" s="55"/>
      <c r="D635" s="55"/>
      <c r="E635" s="201"/>
      <c r="F635" s="201"/>
    </row>
    <row r="636" spans="1:6" ht="12.6" customHeight="1">
      <c r="A636" s="32"/>
      <c r="B636" s="73"/>
      <c r="C636" s="55"/>
      <c r="D636" s="55"/>
      <c r="E636" s="201"/>
      <c r="F636" s="201"/>
    </row>
    <row r="637" spans="1:6" ht="12.6" customHeight="1">
      <c r="A637" s="32"/>
      <c r="B637" s="73"/>
      <c r="C637" s="55"/>
      <c r="D637" s="55"/>
      <c r="E637" s="201"/>
      <c r="F637" s="201"/>
    </row>
    <row r="638" spans="1:6" ht="12.6" customHeight="1">
      <c r="A638" s="32"/>
      <c r="B638" s="73"/>
      <c r="C638" s="55"/>
      <c r="D638" s="55"/>
      <c r="E638" s="201"/>
      <c r="F638" s="201"/>
    </row>
    <row r="639" spans="1:6" ht="12.6" customHeight="1">
      <c r="A639" s="32"/>
      <c r="B639" s="73"/>
      <c r="C639" s="55"/>
      <c r="D639" s="55"/>
      <c r="E639" s="201"/>
      <c r="F639" s="201"/>
    </row>
    <row r="640" spans="1:6" ht="12.6" customHeight="1">
      <c r="A640" s="32"/>
      <c r="B640" s="73"/>
      <c r="C640" s="55"/>
      <c r="D640" s="55"/>
      <c r="E640" s="201"/>
      <c r="F640" s="201"/>
    </row>
    <row r="641" spans="1:6" ht="12.6" customHeight="1">
      <c r="A641" s="32"/>
      <c r="B641" s="73"/>
      <c r="C641" s="55"/>
      <c r="D641" s="55"/>
      <c r="E641" s="201"/>
      <c r="F641" s="201"/>
    </row>
    <row r="642" spans="1:6" ht="12.6" customHeight="1">
      <c r="A642" s="32"/>
      <c r="B642" s="73"/>
      <c r="C642" s="55"/>
      <c r="D642" s="55"/>
      <c r="E642" s="201"/>
      <c r="F642" s="201"/>
    </row>
    <row r="643" spans="1:6" ht="12.6" customHeight="1">
      <c r="A643" s="32"/>
      <c r="B643" s="73"/>
      <c r="C643" s="55"/>
      <c r="D643" s="55"/>
      <c r="E643" s="201"/>
      <c r="F643" s="201"/>
    </row>
    <row r="644" spans="1:6" ht="12.6" customHeight="1">
      <c r="A644" s="32"/>
      <c r="B644" s="73"/>
      <c r="C644" s="55"/>
      <c r="D644" s="55"/>
      <c r="E644" s="201"/>
      <c r="F644" s="201"/>
    </row>
    <row r="645" spans="1:6" ht="12.6" customHeight="1">
      <c r="A645" s="32"/>
      <c r="B645" s="73"/>
      <c r="C645" s="55"/>
      <c r="D645" s="55"/>
      <c r="E645" s="201"/>
      <c r="F645" s="201"/>
    </row>
    <row r="646" spans="1:6" ht="12.6" customHeight="1">
      <c r="A646" s="32"/>
      <c r="B646" s="73"/>
      <c r="C646" s="55"/>
      <c r="D646" s="55"/>
      <c r="E646" s="201"/>
      <c r="F646" s="201"/>
    </row>
    <row r="647" spans="1:6" ht="12.6" customHeight="1">
      <c r="A647" s="32"/>
      <c r="B647" s="73"/>
      <c r="C647" s="55"/>
      <c r="D647" s="55"/>
      <c r="E647" s="201"/>
      <c r="F647" s="201"/>
    </row>
    <row r="648" spans="1:6" ht="12.6" customHeight="1">
      <c r="A648" s="32"/>
      <c r="B648" s="73"/>
      <c r="C648" s="55"/>
      <c r="D648" s="55"/>
      <c r="E648" s="201"/>
      <c r="F648" s="201"/>
    </row>
    <row r="649" spans="1:6" ht="12.6" customHeight="1">
      <c r="A649" s="32"/>
      <c r="B649" s="73"/>
      <c r="C649" s="55"/>
      <c r="D649" s="55"/>
      <c r="E649" s="201"/>
      <c r="F649" s="201"/>
    </row>
    <row r="650" spans="1:6" ht="12.6" customHeight="1">
      <c r="A650" s="32"/>
      <c r="B650" s="73"/>
      <c r="C650" s="55"/>
      <c r="D650" s="55"/>
      <c r="E650" s="201"/>
      <c r="F650" s="201"/>
    </row>
    <row r="651" spans="1:6" ht="12.6" customHeight="1">
      <c r="A651" s="32"/>
      <c r="B651" s="73"/>
      <c r="C651" s="55"/>
      <c r="D651" s="55"/>
      <c r="E651" s="201"/>
      <c r="F651" s="201"/>
    </row>
    <row r="652" spans="1:6" ht="12.6" customHeight="1">
      <c r="A652" s="32"/>
      <c r="B652" s="73"/>
      <c r="C652" s="55"/>
      <c r="D652" s="55"/>
      <c r="E652" s="201"/>
      <c r="F652" s="201"/>
    </row>
    <row r="653" spans="1:6" ht="12.6" customHeight="1">
      <c r="A653" s="32"/>
      <c r="B653" s="73"/>
      <c r="C653" s="55"/>
      <c r="D653" s="55"/>
      <c r="E653" s="201"/>
      <c r="F653" s="201"/>
    </row>
    <row r="654" spans="1:6" ht="12.6" customHeight="1">
      <c r="A654" s="32"/>
      <c r="B654" s="73"/>
      <c r="C654" s="55"/>
      <c r="D654" s="55"/>
      <c r="E654" s="201"/>
      <c r="F654" s="201"/>
    </row>
    <row r="655" spans="1:6" ht="12.6" customHeight="1">
      <c r="A655" s="32"/>
      <c r="B655" s="73"/>
      <c r="C655" s="55"/>
      <c r="D655" s="55"/>
      <c r="E655" s="201"/>
      <c r="F655" s="201"/>
    </row>
    <row r="656" spans="1:6" ht="12.6" customHeight="1">
      <c r="A656" s="32"/>
      <c r="B656" s="73"/>
      <c r="C656" s="55"/>
      <c r="D656" s="55"/>
      <c r="E656" s="201"/>
      <c r="F656" s="201"/>
    </row>
    <row r="657" spans="1:6" ht="12.6" customHeight="1">
      <c r="A657" s="32"/>
      <c r="B657" s="73"/>
      <c r="C657" s="55"/>
      <c r="D657" s="55"/>
      <c r="E657" s="201"/>
      <c r="F657" s="201"/>
    </row>
    <row r="658" spans="1:6" ht="12.6" customHeight="1">
      <c r="A658" s="32"/>
      <c r="B658" s="73"/>
      <c r="C658" s="55"/>
      <c r="D658" s="55"/>
      <c r="E658" s="201"/>
      <c r="F658" s="201"/>
    </row>
    <row r="659" spans="1:6" ht="12.6" customHeight="1">
      <c r="A659" s="32"/>
      <c r="B659" s="73"/>
      <c r="C659" s="55"/>
      <c r="D659" s="55"/>
      <c r="E659" s="201"/>
      <c r="F659" s="201"/>
    </row>
    <row r="660" spans="1:6" ht="12.6" customHeight="1">
      <c r="A660" s="32"/>
      <c r="B660" s="73"/>
      <c r="C660" s="55"/>
      <c r="D660" s="55"/>
      <c r="E660" s="201"/>
      <c r="F660" s="201"/>
    </row>
    <row r="661" spans="1:6" ht="12.6" customHeight="1">
      <c r="A661" s="32"/>
      <c r="B661" s="73"/>
      <c r="C661" s="55"/>
      <c r="D661" s="55"/>
      <c r="E661" s="201"/>
      <c r="F661" s="201"/>
    </row>
    <row r="662" spans="1:6" ht="12.6" customHeight="1">
      <c r="A662" s="32"/>
      <c r="B662" s="73"/>
      <c r="C662" s="55"/>
      <c r="D662" s="55"/>
      <c r="E662" s="201"/>
      <c r="F662" s="201"/>
    </row>
    <row r="663" spans="1:6" ht="12.6" customHeight="1">
      <c r="A663" s="32"/>
      <c r="B663" s="73"/>
      <c r="C663" s="55"/>
      <c r="D663" s="55"/>
      <c r="E663" s="201"/>
      <c r="F663" s="201"/>
    </row>
    <row r="664" spans="1:6" ht="12.6" customHeight="1">
      <c r="A664" s="32"/>
      <c r="B664" s="73"/>
      <c r="C664" s="55"/>
      <c r="D664" s="55"/>
      <c r="E664" s="201"/>
      <c r="F664" s="201"/>
    </row>
    <row r="665" spans="1:6" ht="12.6" customHeight="1">
      <c r="A665" s="32"/>
      <c r="B665" s="73"/>
      <c r="C665" s="55"/>
      <c r="D665" s="55"/>
      <c r="E665" s="201"/>
      <c r="F665" s="201"/>
    </row>
    <row r="666" spans="1:6" ht="12.6" customHeight="1">
      <c r="A666" s="32"/>
      <c r="B666" s="73"/>
      <c r="C666" s="55"/>
      <c r="D666" s="55"/>
      <c r="E666" s="201"/>
      <c r="F666" s="201"/>
    </row>
    <row r="667" spans="1:6" ht="12.6" customHeight="1">
      <c r="A667" s="32"/>
      <c r="B667" s="73"/>
      <c r="C667" s="55"/>
      <c r="D667" s="55"/>
      <c r="E667" s="201"/>
      <c r="F667" s="201"/>
    </row>
    <row r="668" spans="1:6" ht="12.6" customHeight="1">
      <c r="A668" s="32"/>
      <c r="B668" s="73"/>
      <c r="C668" s="55"/>
      <c r="D668" s="55"/>
      <c r="E668" s="201"/>
      <c r="F668" s="201"/>
    </row>
    <row r="669" spans="1:6" ht="12.6" customHeight="1">
      <c r="A669" s="32"/>
      <c r="B669" s="73"/>
      <c r="C669" s="55"/>
      <c r="D669" s="55"/>
      <c r="E669" s="201"/>
      <c r="F669" s="201"/>
    </row>
    <row r="670" spans="1:6" ht="12.6" customHeight="1">
      <c r="A670" s="32"/>
      <c r="B670" s="73"/>
      <c r="C670" s="55"/>
      <c r="D670" s="55"/>
      <c r="E670" s="201"/>
      <c r="F670" s="201"/>
    </row>
    <row r="671" spans="1:6" ht="12.6" customHeight="1">
      <c r="A671" s="32"/>
      <c r="B671" s="73"/>
      <c r="C671" s="55"/>
      <c r="D671" s="55"/>
      <c r="E671" s="201"/>
      <c r="F671" s="201"/>
    </row>
    <row r="672" spans="1:6" ht="12.6" customHeight="1">
      <c r="A672" s="32"/>
      <c r="B672" s="73"/>
      <c r="C672" s="55"/>
      <c r="D672" s="55"/>
      <c r="E672" s="201"/>
      <c r="F672" s="201"/>
    </row>
    <row r="673" spans="1:6" ht="12.6" customHeight="1">
      <c r="A673" s="32"/>
      <c r="B673" s="73"/>
      <c r="C673" s="55"/>
      <c r="D673" s="55"/>
      <c r="E673" s="201"/>
      <c r="F673" s="201"/>
    </row>
    <row r="674" spans="1:6" ht="12.6" customHeight="1">
      <c r="A674" s="32"/>
      <c r="B674" s="73"/>
      <c r="C674" s="55"/>
      <c r="D674" s="55"/>
      <c r="E674" s="201"/>
      <c r="F674" s="201"/>
    </row>
    <row r="675" spans="1:6" ht="12.6" customHeight="1">
      <c r="A675" s="32"/>
      <c r="B675" s="73"/>
      <c r="C675" s="55"/>
      <c r="D675" s="55"/>
      <c r="E675" s="201"/>
      <c r="F675" s="201"/>
    </row>
    <row r="676" spans="1:6" ht="12.6" customHeight="1">
      <c r="A676" s="32"/>
      <c r="B676" s="73"/>
      <c r="C676" s="55"/>
      <c r="D676" s="55"/>
      <c r="E676" s="201"/>
      <c r="F676" s="201"/>
    </row>
    <row r="677" spans="1:6" ht="12.6" customHeight="1">
      <c r="A677" s="32"/>
      <c r="B677" s="73"/>
      <c r="C677" s="55"/>
      <c r="D677" s="55"/>
      <c r="E677" s="201"/>
      <c r="F677" s="201"/>
    </row>
    <row r="678" spans="1:6" ht="12.6" customHeight="1">
      <c r="A678" s="32"/>
      <c r="B678" s="73"/>
      <c r="C678" s="55"/>
      <c r="D678" s="55"/>
      <c r="E678" s="201"/>
      <c r="F678" s="201"/>
    </row>
    <row r="679" spans="1:6" ht="12.6" customHeight="1">
      <c r="A679" s="32"/>
      <c r="B679" s="73"/>
      <c r="C679" s="55"/>
      <c r="D679" s="55"/>
      <c r="E679" s="201"/>
      <c r="F679" s="201"/>
    </row>
    <row r="680" spans="1:6" ht="12.6" customHeight="1">
      <c r="A680" s="32"/>
      <c r="B680" s="73"/>
      <c r="C680" s="55"/>
      <c r="D680" s="55"/>
      <c r="E680" s="201"/>
      <c r="F680" s="201"/>
    </row>
    <row r="681" spans="1:6" ht="12.6" customHeight="1">
      <c r="A681" s="32"/>
      <c r="B681" s="73"/>
      <c r="C681" s="55"/>
      <c r="D681" s="55"/>
      <c r="E681" s="201"/>
      <c r="F681" s="201"/>
    </row>
    <row r="682" spans="1:6" ht="12.6" customHeight="1">
      <c r="A682" s="32"/>
      <c r="B682" s="73"/>
      <c r="C682" s="55"/>
      <c r="D682" s="55"/>
      <c r="E682" s="201"/>
      <c r="F682" s="201"/>
    </row>
    <row r="683" spans="1:6" ht="12.6" customHeight="1">
      <c r="A683" s="32"/>
      <c r="B683" s="73"/>
      <c r="C683" s="55"/>
      <c r="D683" s="55"/>
      <c r="E683" s="201"/>
      <c r="F683" s="201"/>
    </row>
    <row r="684" spans="1:6" ht="12.6" customHeight="1">
      <c r="A684" s="32"/>
      <c r="B684" s="73"/>
      <c r="C684" s="55"/>
      <c r="D684" s="55"/>
      <c r="E684" s="201"/>
      <c r="F684" s="201"/>
    </row>
    <row r="685" spans="1:6" ht="12.6" customHeight="1">
      <c r="A685" s="32"/>
      <c r="B685" s="73"/>
      <c r="C685" s="55"/>
      <c r="D685" s="55"/>
      <c r="E685" s="201"/>
      <c r="F685" s="201"/>
    </row>
    <row r="686" spans="1:6" ht="12.6" customHeight="1">
      <c r="A686" s="32"/>
      <c r="B686" s="73"/>
      <c r="C686" s="55"/>
      <c r="D686" s="55"/>
      <c r="E686" s="201"/>
      <c r="F686" s="201"/>
    </row>
    <row r="687" spans="1:6" ht="12.6" customHeight="1">
      <c r="A687" s="32"/>
      <c r="B687" s="73"/>
      <c r="C687" s="55"/>
      <c r="D687" s="55"/>
      <c r="E687" s="201"/>
      <c r="F687" s="201"/>
    </row>
    <row r="688" spans="1:6" ht="12.6" customHeight="1">
      <c r="A688" s="32"/>
      <c r="B688" s="73"/>
      <c r="C688" s="55"/>
      <c r="D688" s="55"/>
      <c r="E688" s="201"/>
      <c r="F688" s="201"/>
    </row>
    <row r="689" spans="1:6" ht="12.6" customHeight="1">
      <c r="A689" s="32"/>
      <c r="B689" s="73"/>
      <c r="C689" s="55"/>
      <c r="D689" s="55"/>
      <c r="E689" s="201"/>
      <c r="F689" s="201"/>
    </row>
    <row r="690" spans="1:6" ht="12.6" customHeight="1">
      <c r="A690" s="32"/>
      <c r="B690" s="73"/>
      <c r="C690" s="55"/>
      <c r="D690" s="55"/>
      <c r="E690" s="201"/>
      <c r="F690" s="201"/>
    </row>
    <row r="691" spans="1:6" ht="12.6" customHeight="1">
      <c r="A691" s="32"/>
      <c r="B691" s="73"/>
      <c r="C691" s="55"/>
      <c r="D691" s="55"/>
      <c r="E691" s="201"/>
      <c r="F691" s="201"/>
    </row>
    <row r="692" spans="1:6" ht="12.6" customHeight="1">
      <c r="A692" s="32"/>
      <c r="B692" s="73"/>
      <c r="C692" s="55"/>
      <c r="D692" s="55"/>
      <c r="E692" s="201"/>
      <c r="F692" s="201"/>
    </row>
    <row r="693" spans="1:6" ht="12.6" customHeight="1">
      <c r="A693" s="32"/>
      <c r="B693" s="73"/>
      <c r="C693" s="55"/>
      <c r="D693" s="55"/>
      <c r="E693" s="201"/>
      <c r="F693" s="201"/>
    </row>
    <row r="694" spans="1:6" ht="12.6" customHeight="1">
      <c r="A694" s="32"/>
      <c r="B694" s="73"/>
      <c r="C694" s="55"/>
      <c r="D694" s="55"/>
      <c r="E694" s="201"/>
      <c r="F694" s="201"/>
    </row>
    <row r="695" spans="1:6" ht="12.6" customHeight="1">
      <c r="A695" s="32"/>
      <c r="B695" s="73"/>
      <c r="C695" s="55"/>
      <c r="D695" s="55"/>
      <c r="E695" s="201"/>
      <c r="F695" s="201"/>
    </row>
    <row r="696" spans="1:6" ht="12.6" customHeight="1">
      <c r="A696" s="32"/>
      <c r="B696" s="73"/>
      <c r="C696" s="55"/>
      <c r="D696" s="55"/>
      <c r="E696" s="201"/>
      <c r="F696" s="201"/>
    </row>
    <row r="697" spans="1:6" ht="12.6" customHeight="1">
      <c r="A697" s="32"/>
      <c r="B697" s="73"/>
      <c r="C697" s="55"/>
      <c r="D697" s="55"/>
      <c r="E697" s="201"/>
      <c r="F697" s="201"/>
    </row>
    <row r="698" spans="1:6" ht="12.6" customHeight="1">
      <c r="A698" s="32"/>
      <c r="B698" s="73"/>
      <c r="C698" s="55"/>
      <c r="D698" s="55"/>
      <c r="E698" s="201"/>
      <c r="F698" s="201"/>
    </row>
    <row r="699" spans="1:6" ht="12.6" customHeight="1">
      <c r="A699" s="32"/>
      <c r="B699" s="73"/>
      <c r="C699" s="55"/>
      <c r="D699" s="55"/>
      <c r="E699" s="201"/>
      <c r="F699" s="201"/>
    </row>
    <row r="700" spans="1:6" ht="12.6" customHeight="1">
      <c r="A700" s="32"/>
      <c r="B700" s="73"/>
      <c r="C700" s="55"/>
      <c r="D700" s="55"/>
      <c r="E700" s="201"/>
      <c r="F700" s="201"/>
    </row>
    <row r="701" spans="1:6" ht="12.6" customHeight="1">
      <c r="A701" s="32"/>
      <c r="B701" s="73"/>
      <c r="C701" s="55"/>
      <c r="D701" s="55"/>
      <c r="E701" s="201"/>
      <c r="F701" s="201"/>
    </row>
    <row r="702" spans="1:6" ht="12.6" customHeight="1">
      <c r="A702" s="32"/>
      <c r="B702" s="73"/>
      <c r="C702" s="55"/>
      <c r="D702" s="55"/>
      <c r="E702" s="201"/>
      <c r="F702" s="201"/>
    </row>
    <row r="703" spans="1:6" ht="12.6" customHeight="1">
      <c r="A703" s="32"/>
      <c r="B703" s="73"/>
      <c r="C703" s="55"/>
      <c r="D703" s="55"/>
      <c r="E703" s="201"/>
      <c r="F703" s="201"/>
    </row>
    <row r="704" spans="1:6" ht="12.6" customHeight="1">
      <c r="A704" s="32"/>
      <c r="B704" s="73"/>
      <c r="C704" s="55"/>
      <c r="D704" s="55"/>
      <c r="E704" s="201"/>
      <c r="F704" s="201"/>
    </row>
    <row r="705" spans="1:6" ht="12.6" customHeight="1">
      <c r="A705" s="32"/>
      <c r="B705" s="73"/>
      <c r="C705" s="55"/>
      <c r="D705" s="55"/>
      <c r="E705" s="201"/>
      <c r="F705" s="201"/>
    </row>
    <row r="706" spans="1:6" ht="12.6" customHeight="1">
      <c r="A706" s="32"/>
      <c r="B706" s="73"/>
      <c r="C706" s="55"/>
      <c r="D706" s="55"/>
      <c r="E706" s="201"/>
      <c r="F706" s="201"/>
    </row>
    <row r="707" spans="1:6" ht="12.6" customHeight="1">
      <c r="A707" s="32"/>
      <c r="B707" s="73"/>
      <c r="C707" s="55"/>
      <c r="D707" s="55"/>
      <c r="E707" s="201"/>
      <c r="F707" s="201"/>
    </row>
    <row r="708" spans="1:6" ht="12.6" customHeight="1">
      <c r="A708" s="32"/>
      <c r="B708" s="73"/>
      <c r="C708" s="55"/>
      <c r="D708" s="55"/>
      <c r="E708" s="201"/>
      <c r="F708" s="201"/>
    </row>
    <row r="709" spans="1:6" ht="12.6" customHeight="1">
      <c r="A709" s="32"/>
      <c r="B709" s="73"/>
      <c r="C709" s="55"/>
      <c r="D709" s="55"/>
      <c r="E709" s="201"/>
      <c r="F709" s="201"/>
    </row>
    <row r="710" spans="1:6" ht="12.6" customHeight="1">
      <c r="A710" s="32"/>
      <c r="B710" s="73"/>
      <c r="C710" s="55"/>
      <c r="D710" s="55"/>
      <c r="E710" s="201"/>
      <c r="F710" s="201"/>
    </row>
    <row r="711" spans="1:6" ht="12.6" customHeight="1">
      <c r="A711" s="32"/>
      <c r="B711" s="73"/>
      <c r="C711" s="55"/>
      <c r="D711" s="55"/>
      <c r="E711" s="201"/>
      <c r="F711" s="201"/>
    </row>
    <row r="712" spans="1:6" ht="12.6" customHeight="1">
      <c r="A712" s="32"/>
      <c r="B712" s="73"/>
      <c r="C712" s="55"/>
      <c r="D712" s="55"/>
      <c r="E712" s="201"/>
      <c r="F712" s="201"/>
    </row>
    <row r="713" spans="1:6" ht="12.6" customHeight="1">
      <c r="A713" s="32"/>
      <c r="B713" s="73"/>
      <c r="C713" s="55"/>
      <c r="D713" s="55"/>
      <c r="E713" s="201"/>
      <c r="F713" s="201"/>
    </row>
    <row r="714" spans="1:6" ht="12.6" customHeight="1">
      <c r="A714" s="32"/>
      <c r="B714" s="73"/>
      <c r="C714" s="55"/>
      <c r="D714" s="55"/>
      <c r="E714" s="201"/>
      <c r="F714" s="201"/>
    </row>
    <row r="715" spans="1:6" ht="12.6" customHeight="1">
      <c r="A715" s="32"/>
      <c r="B715" s="73"/>
      <c r="C715" s="55"/>
      <c r="D715" s="55"/>
      <c r="E715" s="201"/>
      <c r="F715" s="201"/>
    </row>
    <row r="716" spans="1:6" ht="12.6" customHeight="1">
      <c r="A716" s="32"/>
      <c r="B716" s="73"/>
      <c r="C716" s="55"/>
      <c r="D716" s="55"/>
      <c r="E716" s="201"/>
      <c r="F716" s="201"/>
    </row>
    <row r="717" spans="1:6" ht="12.6" customHeight="1">
      <c r="A717" s="32"/>
      <c r="B717" s="73"/>
      <c r="C717" s="55"/>
      <c r="D717" s="55"/>
      <c r="E717" s="201"/>
      <c r="F717" s="201"/>
    </row>
    <row r="718" spans="1:6" ht="12.6" customHeight="1">
      <c r="A718" s="32"/>
      <c r="B718" s="73"/>
      <c r="C718" s="55"/>
      <c r="D718" s="55"/>
      <c r="E718" s="201"/>
      <c r="F718" s="201"/>
    </row>
    <row r="719" spans="1:6" ht="12.6" customHeight="1">
      <c r="A719" s="32"/>
      <c r="B719" s="73"/>
      <c r="C719" s="55"/>
      <c r="D719" s="55"/>
      <c r="E719" s="201"/>
      <c r="F719" s="201"/>
    </row>
    <row r="720" spans="1:6" ht="12.6" customHeight="1">
      <c r="A720" s="32"/>
      <c r="B720" s="73"/>
      <c r="C720" s="55"/>
      <c r="D720" s="55"/>
      <c r="E720" s="201"/>
      <c r="F720" s="201"/>
    </row>
    <row r="721" spans="1:6" ht="12.6" customHeight="1">
      <c r="A721" s="32"/>
      <c r="B721" s="73"/>
      <c r="C721" s="55"/>
      <c r="D721" s="55"/>
      <c r="E721" s="201"/>
      <c r="F721" s="201"/>
    </row>
    <row r="722" spans="1:6" ht="12.6" customHeight="1">
      <c r="A722" s="32"/>
      <c r="B722" s="73"/>
      <c r="C722" s="55"/>
      <c r="D722" s="55"/>
      <c r="E722" s="201"/>
      <c r="F722" s="201"/>
    </row>
    <row r="723" spans="1:6" ht="12.6" customHeight="1">
      <c r="A723" s="32"/>
      <c r="B723" s="73"/>
      <c r="C723" s="55"/>
      <c r="D723" s="55"/>
      <c r="E723" s="201"/>
      <c r="F723" s="201"/>
    </row>
    <row r="724" spans="1:6" ht="12.6" customHeight="1">
      <c r="A724" s="32"/>
      <c r="B724" s="73"/>
      <c r="C724" s="55"/>
      <c r="D724" s="55"/>
      <c r="E724" s="201"/>
      <c r="F724" s="201"/>
    </row>
    <row r="725" spans="1:6" ht="12.6" customHeight="1">
      <c r="A725" s="32"/>
      <c r="B725" s="73"/>
      <c r="C725" s="55"/>
      <c r="D725" s="55"/>
      <c r="E725" s="201"/>
      <c r="F725" s="201"/>
    </row>
    <row r="726" spans="1:6" ht="12.6" customHeight="1">
      <c r="A726" s="32"/>
      <c r="B726" s="73"/>
      <c r="C726" s="55"/>
      <c r="D726" s="55"/>
      <c r="E726" s="201"/>
      <c r="F726" s="201"/>
    </row>
    <row r="727" spans="1:6" ht="12.6" customHeight="1">
      <c r="A727" s="32"/>
      <c r="B727" s="73"/>
      <c r="C727" s="55"/>
      <c r="D727" s="55"/>
      <c r="E727" s="201"/>
      <c r="F727" s="201"/>
    </row>
    <row r="728" spans="1:6" ht="12.6" customHeight="1">
      <c r="A728" s="32"/>
      <c r="B728" s="73"/>
      <c r="C728" s="55"/>
      <c r="D728" s="55"/>
      <c r="E728" s="201"/>
      <c r="F728" s="201"/>
    </row>
    <row r="729" spans="1:6" ht="12.6" customHeight="1">
      <c r="A729" s="32"/>
      <c r="B729" s="73"/>
      <c r="C729" s="55"/>
      <c r="D729" s="55"/>
      <c r="E729" s="201"/>
      <c r="F729" s="201"/>
    </row>
    <row r="730" spans="1:6" ht="12.6" customHeight="1">
      <c r="A730" s="32"/>
      <c r="B730" s="73"/>
      <c r="C730" s="55"/>
      <c r="D730" s="55"/>
      <c r="E730" s="201"/>
      <c r="F730" s="201"/>
    </row>
    <row r="731" spans="1:6" ht="12.6" customHeight="1">
      <c r="A731" s="32"/>
      <c r="B731" s="73"/>
      <c r="C731" s="55"/>
      <c r="D731" s="55"/>
      <c r="E731" s="201"/>
      <c r="F731" s="201"/>
    </row>
    <row r="732" spans="1:6" ht="12.6" customHeight="1">
      <c r="A732" s="32"/>
      <c r="B732" s="73"/>
      <c r="C732" s="55"/>
      <c r="D732" s="55"/>
      <c r="E732" s="201"/>
      <c r="F732" s="201"/>
    </row>
    <row r="733" spans="1:6" ht="12.6" customHeight="1">
      <c r="A733" s="32"/>
      <c r="B733" s="73"/>
      <c r="C733" s="55"/>
      <c r="D733" s="55"/>
      <c r="E733" s="201"/>
      <c r="F733" s="201"/>
    </row>
    <row r="734" spans="1:6" ht="12.6" customHeight="1">
      <c r="A734" s="32"/>
      <c r="B734" s="73"/>
      <c r="C734" s="55"/>
      <c r="D734" s="55"/>
      <c r="E734" s="201"/>
      <c r="F734" s="201"/>
    </row>
    <row r="735" spans="1:6" ht="12.6" customHeight="1">
      <c r="A735" s="32"/>
      <c r="B735" s="73"/>
      <c r="C735" s="55"/>
      <c r="D735" s="55"/>
      <c r="E735" s="201"/>
      <c r="F735" s="201"/>
    </row>
    <row r="736" spans="1:6" ht="12.6" customHeight="1">
      <c r="A736" s="32"/>
      <c r="B736" s="73"/>
      <c r="C736" s="55"/>
      <c r="D736" s="55"/>
      <c r="E736" s="201"/>
      <c r="F736" s="201"/>
    </row>
    <row r="737" spans="1:6" ht="12.6" customHeight="1">
      <c r="A737" s="32"/>
      <c r="B737" s="73"/>
      <c r="C737" s="55"/>
      <c r="D737" s="55"/>
      <c r="E737" s="201"/>
      <c r="F737" s="201"/>
    </row>
    <row r="738" spans="1:6" ht="12.6" customHeight="1">
      <c r="A738" s="32"/>
      <c r="B738" s="73"/>
      <c r="C738" s="55"/>
      <c r="D738" s="55"/>
      <c r="E738" s="201"/>
      <c r="F738" s="201"/>
    </row>
    <row r="739" spans="1:6" ht="12.6" customHeight="1">
      <c r="A739" s="32"/>
      <c r="B739" s="73"/>
      <c r="C739" s="55"/>
      <c r="D739" s="55"/>
      <c r="E739" s="201"/>
      <c r="F739" s="201"/>
    </row>
    <row r="740" spans="1:6" ht="12.6" customHeight="1">
      <c r="A740" s="32"/>
      <c r="B740" s="73"/>
      <c r="C740" s="55"/>
      <c r="D740" s="55"/>
      <c r="E740" s="201"/>
      <c r="F740" s="201"/>
    </row>
    <row r="741" spans="1:6" ht="12.6" customHeight="1">
      <c r="A741" s="32"/>
      <c r="B741" s="73"/>
      <c r="C741" s="55"/>
      <c r="D741" s="55"/>
      <c r="E741" s="201"/>
      <c r="F741" s="201"/>
    </row>
    <row r="742" spans="1:6" ht="12.6" customHeight="1">
      <c r="A742" s="32"/>
      <c r="B742" s="73"/>
      <c r="C742" s="55"/>
      <c r="D742" s="55"/>
      <c r="E742" s="201"/>
      <c r="F742" s="201"/>
    </row>
    <row r="743" spans="1:6" ht="12.6" customHeight="1">
      <c r="A743" s="32"/>
      <c r="B743" s="73"/>
      <c r="C743" s="55"/>
      <c r="D743" s="55"/>
      <c r="E743" s="201"/>
      <c r="F743" s="201"/>
    </row>
    <row r="744" spans="1:6" ht="12.6" customHeight="1">
      <c r="A744" s="32"/>
      <c r="B744" s="73"/>
      <c r="C744" s="55"/>
      <c r="D744" s="55"/>
      <c r="E744" s="201"/>
      <c r="F744" s="201"/>
    </row>
    <row r="745" spans="1:6" ht="12.6" customHeight="1">
      <c r="A745" s="32"/>
      <c r="B745" s="73"/>
      <c r="C745" s="55"/>
      <c r="D745" s="55"/>
      <c r="E745" s="201"/>
      <c r="F745" s="201"/>
    </row>
    <row r="746" spans="1:6" ht="12.6" customHeight="1">
      <c r="A746" s="32"/>
      <c r="B746" s="73"/>
      <c r="C746" s="55"/>
      <c r="D746" s="55"/>
      <c r="E746" s="201"/>
      <c r="F746" s="201"/>
    </row>
    <row r="747" spans="1:6" ht="12.6" customHeight="1">
      <c r="A747" s="32"/>
      <c r="B747" s="73"/>
      <c r="C747" s="55"/>
      <c r="D747" s="55"/>
      <c r="E747" s="201"/>
      <c r="F747" s="201"/>
    </row>
    <row r="748" spans="1:6" ht="12.6" customHeight="1">
      <c r="A748" s="32"/>
      <c r="B748" s="73"/>
      <c r="C748" s="55"/>
      <c r="D748" s="55"/>
      <c r="E748" s="201"/>
      <c r="F748" s="201"/>
    </row>
    <row r="749" spans="1:6" ht="12.6" customHeight="1">
      <c r="A749" s="32"/>
      <c r="B749" s="73"/>
      <c r="C749" s="55"/>
      <c r="D749" s="55"/>
      <c r="E749" s="201"/>
      <c r="F749" s="201"/>
    </row>
    <row r="750" spans="1:6" ht="12.6" customHeight="1">
      <c r="A750" s="32"/>
      <c r="B750" s="73"/>
      <c r="C750" s="55"/>
      <c r="D750" s="55"/>
      <c r="E750" s="201"/>
      <c r="F750" s="201"/>
    </row>
    <row r="751" spans="1:6" ht="12.6" customHeight="1">
      <c r="A751" s="32"/>
      <c r="B751" s="73"/>
      <c r="C751" s="55"/>
      <c r="D751" s="55"/>
      <c r="E751" s="201"/>
      <c r="F751" s="201"/>
    </row>
    <row r="752" spans="1:6" ht="12.6" customHeight="1">
      <c r="A752" s="32"/>
      <c r="B752" s="73"/>
      <c r="C752" s="55"/>
      <c r="D752" s="55"/>
      <c r="E752" s="201"/>
      <c r="F752" s="201"/>
    </row>
    <row r="753" spans="1:6" ht="12.6" customHeight="1">
      <c r="A753" s="32"/>
      <c r="B753" s="73"/>
      <c r="C753" s="55"/>
      <c r="D753" s="55"/>
      <c r="E753" s="201"/>
      <c r="F753" s="201"/>
    </row>
    <row r="754" spans="1:6" ht="12.6" customHeight="1">
      <c r="A754" s="32"/>
      <c r="B754" s="73"/>
      <c r="C754" s="55"/>
      <c r="D754" s="55"/>
      <c r="E754" s="201"/>
      <c r="F754" s="201"/>
    </row>
    <row r="755" spans="1:6" ht="12.6" customHeight="1">
      <c r="A755" s="32"/>
      <c r="B755" s="73"/>
      <c r="C755" s="55"/>
      <c r="D755" s="55"/>
      <c r="E755" s="201"/>
      <c r="F755" s="201"/>
    </row>
    <row r="756" spans="1:6" ht="12.6" customHeight="1">
      <c r="A756" s="32"/>
      <c r="B756" s="73"/>
      <c r="C756" s="55"/>
      <c r="D756" s="55"/>
      <c r="E756" s="201"/>
      <c r="F756" s="201"/>
    </row>
    <row r="757" spans="1:6" ht="12.6" customHeight="1">
      <c r="A757" s="32"/>
      <c r="B757" s="73"/>
      <c r="C757" s="55"/>
      <c r="D757" s="55"/>
      <c r="E757" s="201"/>
      <c r="F757" s="201"/>
    </row>
    <row r="758" spans="1:6" ht="12.6" customHeight="1">
      <c r="A758" s="32"/>
      <c r="B758" s="73"/>
      <c r="C758" s="55"/>
      <c r="D758" s="55"/>
      <c r="E758" s="201"/>
      <c r="F758" s="201"/>
    </row>
    <row r="759" spans="1:6" ht="12.6" customHeight="1">
      <c r="A759" s="32"/>
      <c r="B759" s="73"/>
      <c r="C759" s="55"/>
      <c r="D759" s="55"/>
      <c r="E759" s="201"/>
      <c r="F759" s="201"/>
    </row>
    <row r="760" spans="1:6" ht="12.6" customHeight="1">
      <c r="A760" s="32"/>
      <c r="B760" s="73"/>
      <c r="C760" s="55"/>
      <c r="D760" s="55"/>
      <c r="E760" s="201"/>
      <c r="F760" s="201"/>
    </row>
    <row r="761" spans="1:6" ht="12.6" customHeight="1">
      <c r="A761" s="32"/>
      <c r="B761" s="73"/>
      <c r="C761" s="55"/>
      <c r="D761" s="55"/>
      <c r="E761" s="201"/>
      <c r="F761" s="201"/>
    </row>
    <row r="762" spans="1:6" ht="12.6" customHeight="1">
      <c r="A762" s="32"/>
      <c r="B762" s="73"/>
      <c r="C762" s="55"/>
      <c r="D762" s="55"/>
      <c r="E762" s="201"/>
      <c r="F762" s="201"/>
    </row>
    <row r="763" spans="1:6" ht="12.6" customHeight="1">
      <c r="A763" s="32"/>
      <c r="B763" s="73"/>
      <c r="C763" s="55"/>
      <c r="D763" s="55"/>
      <c r="E763" s="201"/>
      <c r="F763" s="201"/>
    </row>
    <row r="764" spans="1:6" ht="12.6" customHeight="1">
      <c r="A764" s="32"/>
      <c r="B764" s="73"/>
      <c r="C764" s="55"/>
      <c r="D764" s="55"/>
      <c r="E764" s="201"/>
      <c r="F764" s="201"/>
    </row>
    <row r="765" spans="1:6" ht="12.6" customHeight="1">
      <c r="A765" s="32"/>
      <c r="B765" s="73"/>
      <c r="C765" s="55"/>
      <c r="D765" s="55"/>
      <c r="E765" s="201"/>
      <c r="F765" s="201"/>
    </row>
    <row r="766" spans="1:6" ht="12.6" customHeight="1">
      <c r="A766" s="32"/>
      <c r="B766" s="73"/>
      <c r="C766" s="55"/>
      <c r="D766" s="55"/>
      <c r="E766" s="201"/>
      <c r="F766" s="201"/>
    </row>
    <row r="767" spans="1:6" ht="12.6" customHeight="1">
      <c r="A767" s="32"/>
      <c r="B767" s="73"/>
      <c r="C767" s="55"/>
      <c r="D767" s="55"/>
      <c r="E767" s="201"/>
      <c r="F767" s="201"/>
    </row>
    <row r="768" spans="1:6" ht="12.6" customHeight="1">
      <c r="A768" s="32"/>
      <c r="B768" s="73"/>
      <c r="C768" s="55"/>
      <c r="D768" s="55"/>
      <c r="E768" s="201"/>
      <c r="F768" s="201"/>
    </row>
    <row r="769" spans="1:6" ht="12.6" customHeight="1">
      <c r="A769" s="32"/>
      <c r="B769" s="73"/>
      <c r="C769" s="55"/>
      <c r="D769" s="55"/>
      <c r="E769" s="201"/>
      <c r="F769" s="201"/>
    </row>
    <row r="770" spans="1:6" ht="12.6" customHeight="1">
      <c r="A770" s="32"/>
      <c r="B770" s="73"/>
      <c r="C770" s="55"/>
      <c r="D770" s="55"/>
      <c r="E770" s="201"/>
      <c r="F770" s="201"/>
    </row>
    <row r="771" spans="1:6" ht="12.6" customHeight="1">
      <c r="A771" s="32"/>
      <c r="B771" s="73"/>
      <c r="C771" s="55"/>
      <c r="D771" s="55"/>
      <c r="E771" s="201"/>
      <c r="F771" s="201"/>
    </row>
    <row r="772" spans="1:6" ht="12.6" customHeight="1">
      <c r="A772" s="32"/>
      <c r="B772" s="73"/>
      <c r="C772" s="55"/>
      <c r="D772" s="55"/>
      <c r="E772" s="201"/>
      <c r="F772" s="201"/>
    </row>
    <row r="773" spans="1:6" ht="12.6" customHeight="1">
      <c r="A773" s="32"/>
      <c r="B773" s="73"/>
      <c r="C773" s="55"/>
      <c r="D773" s="55"/>
      <c r="E773" s="201"/>
      <c r="F773" s="201"/>
    </row>
    <row r="774" spans="1:6" ht="12.6" customHeight="1">
      <c r="A774" s="32"/>
      <c r="B774" s="73"/>
      <c r="C774" s="55"/>
      <c r="D774" s="55"/>
      <c r="E774" s="201"/>
      <c r="F774" s="201"/>
    </row>
    <row r="775" spans="1:6" ht="12.6" customHeight="1">
      <c r="A775" s="32"/>
      <c r="B775" s="73"/>
      <c r="C775" s="55"/>
      <c r="D775" s="55"/>
      <c r="E775" s="201"/>
      <c r="F775" s="201"/>
    </row>
    <row r="776" spans="1:6" ht="12.6" customHeight="1">
      <c r="A776" s="32"/>
      <c r="B776" s="73"/>
      <c r="C776" s="55"/>
      <c r="D776" s="55"/>
      <c r="E776" s="201"/>
      <c r="F776" s="201"/>
    </row>
    <row r="777" spans="1:6" ht="12.6" customHeight="1">
      <c r="A777" s="32"/>
      <c r="B777" s="73"/>
      <c r="C777" s="55"/>
      <c r="D777" s="55"/>
      <c r="E777" s="201"/>
      <c r="F777" s="201"/>
    </row>
    <row r="778" spans="1:6" ht="12.6" customHeight="1">
      <c r="A778" s="32"/>
      <c r="B778" s="73"/>
      <c r="C778" s="55"/>
      <c r="D778" s="55"/>
      <c r="E778" s="201"/>
      <c r="F778" s="201"/>
    </row>
    <row r="779" spans="1:6" ht="12.6" customHeight="1">
      <c r="A779" s="32"/>
      <c r="B779" s="73"/>
      <c r="C779" s="55"/>
      <c r="D779" s="55"/>
      <c r="E779" s="201"/>
      <c r="F779" s="201"/>
    </row>
    <row r="780" spans="1:6" ht="12.6" customHeight="1">
      <c r="A780" s="32"/>
      <c r="B780" s="73"/>
      <c r="C780" s="55"/>
      <c r="D780" s="55"/>
      <c r="E780" s="201"/>
      <c r="F780" s="201"/>
    </row>
    <row r="781" spans="1:6" ht="12.6" customHeight="1">
      <c r="A781" s="32"/>
      <c r="B781" s="73"/>
      <c r="C781" s="55"/>
      <c r="D781" s="55"/>
      <c r="E781" s="201"/>
      <c r="F781" s="201"/>
    </row>
    <row r="782" spans="1:6" ht="12.6" customHeight="1">
      <c r="A782" s="32"/>
      <c r="B782" s="73"/>
      <c r="C782" s="55"/>
      <c r="D782" s="55"/>
      <c r="E782" s="201"/>
      <c r="F782" s="201"/>
    </row>
    <row r="783" spans="1:6" ht="12.6" customHeight="1">
      <c r="A783" s="32"/>
      <c r="B783" s="73"/>
      <c r="C783" s="55"/>
      <c r="D783" s="55"/>
      <c r="E783" s="201"/>
      <c r="F783" s="201"/>
    </row>
    <row r="784" spans="1:6" ht="12.6" customHeight="1">
      <c r="A784" s="32"/>
      <c r="B784" s="73"/>
      <c r="C784" s="55"/>
      <c r="D784" s="55"/>
      <c r="E784" s="201"/>
      <c r="F784" s="201"/>
    </row>
    <row r="785" spans="1:6" ht="12.6" customHeight="1">
      <c r="A785" s="32"/>
      <c r="B785" s="73"/>
      <c r="C785" s="55"/>
      <c r="D785" s="55"/>
      <c r="E785" s="201"/>
      <c r="F785" s="201"/>
    </row>
    <row r="786" spans="1:6" ht="12.6" customHeight="1">
      <c r="A786" s="32"/>
      <c r="B786" s="73"/>
      <c r="C786" s="55"/>
      <c r="D786" s="55"/>
      <c r="E786" s="201"/>
      <c r="F786" s="201"/>
    </row>
    <row r="787" spans="1:6" ht="12.6" customHeight="1">
      <c r="A787" s="32"/>
      <c r="B787" s="73"/>
      <c r="C787" s="55"/>
      <c r="D787" s="55"/>
      <c r="E787" s="201"/>
      <c r="F787" s="201"/>
    </row>
    <row r="788" spans="1:6" ht="12.6" customHeight="1">
      <c r="A788" s="32"/>
      <c r="B788" s="73"/>
      <c r="C788" s="55"/>
      <c r="D788" s="55"/>
      <c r="E788" s="201"/>
      <c r="F788" s="201"/>
    </row>
    <row r="789" spans="1:6" ht="12.6" customHeight="1">
      <c r="A789" s="32"/>
      <c r="B789" s="73"/>
      <c r="C789" s="55"/>
      <c r="D789" s="55"/>
      <c r="E789" s="201"/>
      <c r="F789" s="201"/>
    </row>
    <row r="790" spans="1:6" ht="12.6" customHeight="1">
      <c r="A790" s="32"/>
      <c r="B790" s="73"/>
      <c r="C790" s="55"/>
      <c r="D790" s="55"/>
      <c r="E790" s="201"/>
      <c r="F790" s="201"/>
    </row>
    <row r="791" spans="1:6" ht="12.6" customHeight="1">
      <c r="A791" s="32"/>
      <c r="B791" s="73"/>
      <c r="C791" s="55"/>
      <c r="D791" s="55"/>
      <c r="E791" s="201"/>
      <c r="F791" s="201"/>
    </row>
    <row r="792" spans="1:6" ht="12.6" customHeight="1">
      <c r="A792" s="32"/>
      <c r="B792" s="73"/>
      <c r="C792" s="55"/>
      <c r="D792" s="55"/>
      <c r="E792" s="201"/>
      <c r="F792" s="201"/>
    </row>
    <row r="793" spans="1:6" ht="12.6" customHeight="1">
      <c r="A793" s="32"/>
      <c r="B793" s="73"/>
      <c r="C793" s="55"/>
      <c r="D793" s="55"/>
      <c r="E793" s="201"/>
      <c r="F793" s="201"/>
    </row>
    <row r="794" spans="1:6" ht="12.6" customHeight="1">
      <c r="A794" s="32"/>
      <c r="B794" s="73"/>
      <c r="C794" s="55"/>
      <c r="D794" s="55"/>
      <c r="E794" s="201"/>
      <c r="F794" s="201"/>
    </row>
    <row r="795" spans="1:6" ht="12.6" customHeight="1">
      <c r="A795" s="32"/>
      <c r="B795" s="73"/>
      <c r="C795" s="55"/>
      <c r="D795" s="55"/>
      <c r="E795" s="201"/>
      <c r="F795" s="201"/>
    </row>
    <row r="796" spans="1:6" ht="12.6" customHeight="1">
      <c r="A796" s="32"/>
      <c r="B796" s="73"/>
      <c r="C796" s="55"/>
      <c r="D796" s="55"/>
      <c r="E796" s="201"/>
      <c r="F796" s="201"/>
    </row>
    <row r="797" spans="1:6" ht="12.6" customHeight="1">
      <c r="A797" s="32"/>
      <c r="B797" s="73"/>
      <c r="C797" s="55"/>
      <c r="D797" s="55"/>
      <c r="E797" s="201"/>
      <c r="F797" s="201"/>
    </row>
    <row r="798" spans="1:6" ht="12.6" customHeight="1">
      <c r="A798" s="32"/>
      <c r="B798" s="73"/>
      <c r="C798" s="55"/>
      <c r="D798" s="55"/>
      <c r="E798" s="201"/>
      <c r="F798" s="201"/>
    </row>
    <row r="799" spans="1:6" ht="12.6" customHeight="1">
      <c r="A799" s="32"/>
      <c r="B799" s="73"/>
      <c r="C799" s="55"/>
      <c r="D799" s="55"/>
      <c r="E799" s="201"/>
      <c r="F799" s="201"/>
    </row>
    <row r="800" spans="1:6" ht="12.6" customHeight="1">
      <c r="A800" s="32"/>
      <c r="B800" s="73"/>
      <c r="C800" s="55"/>
      <c r="D800" s="55"/>
      <c r="E800" s="201"/>
      <c r="F800" s="201"/>
    </row>
    <row r="801" spans="1:6" ht="12.6" customHeight="1">
      <c r="A801" s="32"/>
      <c r="B801" s="73"/>
      <c r="C801" s="55"/>
      <c r="D801" s="55"/>
      <c r="E801" s="201"/>
      <c r="F801" s="201"/>
    </row>
    <row r="802" spans="1:6" ht="12.6" customHeight="1">
      <c r="A802" s="32"/>
      <c r="B802" s="73"/>
      <c r="C802" s="55"/>
      <c r="D802" s="55"/>
      <c r="E802" s="201"/>
      <c r="F802" s="201"/>
    </row>
    <row r="803" spans="1:6" ht="12.6" customHeight="1">
      <c r="A803" s="32"/>
      <c r="B803" s="73"/>
      <c r="C803" s="55"/>
      <c r="D803" s="55"/>
      <c r="E803" s="201"/>
      <c r="F803" s="201"/>
    </row>
    <row r="804" spans="1:6" ht="12.6" customHeight="1">
      <c r="A804" s="32"/>
      <c r="B804" s="73"/>
      <c r="C804" s="55"/>
      <c r="D804" s="55"/>
      <c r="E804" s="201"/>
      <c r="F804" s="201"/>
    </row>
    <row r="805" spans="1:6" ht="12.6" customHeight="1">
      <c r="A805" s="32"/>
      <c r="B805" s="73"/>
      <c r="C805" s="55"/>
      <c r="D805" s="55"/>
      <c r="E805" s="201"/>
      <c r="F805" s="201"/>
    </row>
    <row r="806" spans="1:6" ht="12.6" customHeight="1">
      <c r="A806" s="32"/>
      <c r="B806" s="73"/>
      <c r="C806" s="55"/>
      <c r="D806" s="55"/>
      <c r="E806" s="201"/>
      <c r="F806" s="201"/>
    </row>
    <row r="807" spans="1:6" ht="12.6" customHeight="1">
      <c r="A807" s="32"/>
      <c r="B807" s="73"/>
      <c r="C807" s="55"/>
      <c r="D807" s="55"/>
      <c r="E807" s="201"/>
      <c r="F807" s="201"/>
    </row>
    <row r="808" spans="1:6" ht="12.6" customHeight="1">
      <c r="A808" s="32"/>
      <c r="B808" s="73"/>
      <c r="C808" s="55"/>
      <c r="D808" s="55"/>
      <c r="E808" s="201"/>
      <c r="F808" s="201"/>
    </row>
    <row r="809" spans="1:6" ht="12.6" customHeight="1">
      <c r="A809" s="32"/>
      <c r="B809" s="73"/>
      <c r="C809" s="55"/>
      <c r="D809" s="55"/>
      <c r="E809" s="201"/>
      <c r="F809" s="201"/>
    </row>
    <row r="810" spans="1:6" ht="12.6" customHeight="1">
      <c r="A810" s="32"/>
      <c r="B810" s="73"/>
      <c r="C810" s="55"/>
      <c r="D810" s="55"/>
      <c r="E810" s="201"/>
      <c r="F810" s="201"/>
    </row>
    <row r="811" spans="1:6" ht="12.6" customHeight="1">
      <c r="A811" s="32"/>
      <c r="B811" s="73"/>
      <c r="C811" s="55"/>
      <c r="D811" s="55"/>
      <c r="E811" s="201"/>
      <c r="F811" s="201"/>
    </row>
    <row r="812" spans="1:6" ht="12.6" customHeight="1">
      <c r="A812" s="32"/>
      <c r="B812" s="73"/>
      <c r="C812" s="55"/>
      <c r="D812" s="55"/>
      <c r="E812" s="201"/>
      <c r="F812" s="201"/>
    </row>
    <row r="813" spans="1:6" ht="12.6" customHeight="1">
      <c r="A813" s="32"/>
      <c r="B813" s="73"/>
      <c r="C813" s="55"/>
      <c r="D813" s="55"/>
      <c r="E813" s="201"/>
      <c r="F813" s="201"/>
    </row>
    <row r="814" spans="1:6" ht="12.6" customHeight="1">
      <c r="A814" s="32"/>
      <c r="B814" s="73"/>
      <c r="C814" s="55"/>
      <c r="D814" s="55"/>
      <c r="E814" s="201"/>
      <c r="F814" s="201"/>
    </row>
    <row r="815" spans="1:6" ht="12.6" customHeight="1">
      <c r="A815" s="32"/>
      <c r="B815" s="73"/>
      <c r="C815" s="55"/>
      <c r="D815" s="55"/>
      <c r="E815" s="201"/>
      <c r="F815" s="201"/>
    </row>
    <row r="816" spans="1:6" ht="12.6" customHeight="1">
      <c r="A816" s="32"/>
      <c r="B816" s="73"/>
      <c r="C816" s="55"/>
      <c r="D816" s="55"/>
      <c r="E816" s="201"/>
      <c r="F816" s="201"/>
    </row>
    <row r="817" spans="1:6" ht="12.6" customHeight="1">
      <c r="A817" s="32"/>
      <c r="B817" s="73"/>
      <c r="C817" s="55"/>
      <c r="D817" s="55"/>
      <c r="E817" s="201"/>
      <c r="F817" s="201"/>
    </row>
    <row r="818" spans="1:6" ht="12.6" customHeight="1">
      <c r="A818" s="32"/>
      <c r="B818" s="73"/>
      <c r="C818" s="55"/>
      <c r="D818" s="55"/>
      <c r="E818" s="201"/>
      <c r="F818" s="201"/>
    </row>
    <row r="819" spans="1:6" ht="12.6" customHeight="1">
      <c r="A819" s="32"/>
      <c r="B819" s="73"/>
      <c r="C819" s="55"/>
      <c r="D819" s="55"/>
      <c r="E819" s="201"/>
      <c r="F819" s="201"/>
    </row>
    <row r="820" spans="1:6" ht="12.6" customHeight="1">
      <c r="A820" s="32"/>
      <c r="B820" s="73"/>
      <c r="C820" s="55"/>
      <c r="D820" s="55"/>
      <c r="E820" s="201"/>
      <c r="F820" s="201"/>
    </row>
    <row r="821" spans="1:6" ht="12.6" customHeight="1">
      <c r="A821" s="32"/>
      <c r="B821" s="73"/>
      <c r="C821" s="55"/>
      <c r="D821" s="55"/>
      <c r="E821" s="201"/>
      <c r="F821" s="201"/>
    </row>
    <row r="822" spans="1:6" ht="12.6" customHeight="1">
      <c r="A822" s="32"/>
      <c r="B822" s="73"/>
      <c r="C822" s="55"/>
      <c r="D822" s="55"/>
      <c r="E822" s="201"/>
      <c r="F822" s="201"/>
    </row>
    <row r="823" spans="1:6" ht="12.6" customHeight="1">
      <c r="A823" s="32"/>
      <c r="B823" s="73"/>
      <c r="C823" s="55"/>
      <c r="D823" s="55"/>
      <c r="E823" s="201"/>
      <c r="F823" s="201"/>
    </row>
    <row r="824" spans="1:6" ht="12.6" customHeight="1">
      <c r="A824" s="32"/>
      <c r="B824" s="73"/>
      <c r="C824" s="55"/>
      <c r="D824" s="55"/>
      <c r="E824" s="201"/>
      <c r="F824" s="201"/>
    </row>
    <row r="825" spans="1:6" ht="12.6" customHeight="1">
      <c r="A825" s="32"/>
      <c r="B825" s="73"/>
      <c r="C825" s="55"/>
      <c r="D825" s="55"/>
      <c r="E825" s="201"/>
      <c r="F825" s="201"/>
    </row>
    <row r="826" spans="1:6" ht="12.6" customHeight="1">
      <c r="A826" s="32"/>
      <c r="B826" s="73"/>
      <c r="C826" s="55"/>
      <c r="D826" s="55"/>
      <c r="E826" s="201"/>
      <c r="F826" s="201"/>
    </row>
    <row r="827" spans="1:6" ht="12.6" customHeight="1">
      <c r="A827" s="32"/>
      <c r="B827" s="73"/>
      <c r="C827" s="55"/>
      <c r="D827" s="55"/>
      <c r="E827" s="201"/>
      <c r="F827" s="201"/>
    </row>
    <row r="828" spans="1:6" ht="12.6" customHeight="1">
      <c r="A828" s="32"/>
      <c r="B828" s="73"/>
      <c r="C828" s="55"/>
      <c r="D828" s="55"/>
      <c r="E828" s="201"/>
      <c r="F828" s="201"/>
    </row>
    <row r="829" spans="1:6" ht="12.6" customHeight="1">
      <c r="A829" s="32"/>
      <c r="B829" s="73"/>
      <c r="C829" s="55"/>
      <c r="D829" s="55"/>
      <c r="E829" s="201"/>
      <c r="F829" s="201"/>
    </row>
    <row r="830" spans="1:6" ht="12.6" customHeight="1">
      <c r="A830" s="32"/>
      <c r="B830" s="73"/>
      <c r="C830" s="55"/>
      <c r="D830" s="55"/>
      <c r="E830" s="201"/>
      <c r="F830" s="201"/>
    </row>
    <row r="831" spans="1:6" ht="12.6" customHeight="1">
      <c r="A831" s="32"/>
      <c r="B831" s="73"/>
      <c r="C831" s="55"/>
      <c r="D831" s="55"/>
      <c r="E831" s="201"/>
      <c r="F831" s="201"/>
    </row>
    <row r="832" spans="1:6" ht="12.6" customHeight="1">
      <c r="A832" s="32"/>
      <c r="B832" s="73"/>
      <c r="C832" s="55"/>
      <c r="D832" s="55"/>
      <c r="E832" s="201"/>
      <c r="F832" s="201"/>
    </row>
    <row r="833" spans="1:6" ht="12.6" customHeight="1">
      <c r="A833" s="32"/>
      <c r="B833" s="73"/>
      <c r="C833" s="55"/>
      <c r="D833" s="55"/>
      <c r="E833" s="201"/>
      <c r="F833" s="201"/>
    </row>
    <row r="834" spans="1:6" ht="12.6" customHeight="1">
      <c r="A834" s="32"/>
      <c r="B834" s="73"/>
      <c r="C834" s="55"/>
      <c r="D834" s="55"/>
      <c r="E834" s="201"/>
      <c r="F834" s="201"/>
    </row>
    <row r="835" spans="1:6" ht="12.6" customHeight="1">
      <c r="A835" s="32"/>
      <c r="B835" s="73"/>
      <c r="C835" s="55"/>
      <c r="D835" s="55"/>
      <c r="E835" s="201"/>
      <c r="F835" s="201"/>
    </row>
    <row r="836" spans="1:6" ht="12.6" customHeight="1">
      <c r="A836" s="32"/>
      <c r="B836" s="73"/>
      <c r="C836" s="55"/>
      <c r="D836" s="55"/>
      <c r="E836" s="201"/>
      <c r="F836" s="201"/>
    </row>
    <row r="837" spans="1:6" ht="12.6" customHeight="1">
      <c r="A837" s="32"/>
      <c r="B837" s="73"/>
      <c r="C837" s="55"/>
      <c r="D837" s="55"/>
      <c r="E837" s="201"/>
      <c r="F837" s="201"/>
    </row>
    <row r="838" spans="1:6" ht="12.6" customHeight="1">
      <c r="A838" s="32"/>
      <c r="B838" s="73"/>
      <c r="C838" s="55"/>
      <c r="D838" s="55"/>
      <c r="E838" s="201"/>
      <c r="F838" s="201"/>
    </row>
    <row r="839" spans="1:6" ht="12.6" customHeight="1">
      <c r="A839" s="32"/>
      <c r="B839" s="73"/>
      <c r="C839" s="55"/>
      <c r="D839" s="55"/>
      <c r="E839" s="201"/>
      <c r="F839" s="201"/>
    </row>
    <row r="840" spans="1:6" ht="12.6" customHeight="1">
      <c r="A840" s="32"/>
      <c r="B840" s="73"/>
      <c r="C840" s="55"/>
      <c r="D840" s="55"/>
      <c r="E840" s="201"/>
      <c r="F840" s="201"/>
    </row>
    <row r="841" spans="1:6" ht="12.6" customHeight="1">
      <c r="A841" s="32"/>
      <c r="B841" s="73"/>
      <c r="C841" s="55"/>
      <c r="D841" s="55"/>
      <c r="E841" s="201"/>
      <c r="F841" s="201"/>
    </row>
    <row r="842" spans="1:6" ht="12.6" customHeight="1">
      <c r="A842" s="32"/>
      <c r="B842" s="73"/>
      <c r="C842" s="55"/>
      <c r="D842" s="55"/>
      <c r="E842" s="201"/>
      <c r="F842" s="201"/>
    </row>
    <row r="843" spans="1:6" ht="12.6" customHeight="1">
      <c r="A843" s="32"/>
      <c r="B843" s="73"/>
      <c r="C843" s="55"/>
      <c r="D843" s="55"/>
      <c r="E843" s="201"/>
      <c r="F843" s="201"/>
    </row>
    <row r="844" spans="1:6" ht="12.6" customHeight="1">
      <c r="A844" s="32"/>
      <c r="B844" s="73"/>
      <c r="C844" s="55"/>
      <c r="D844" s="55"/>
      <c r="E844" s="201"/>
      <c r="F844" s="201"/>
    </row>
    <row r="845" spans="1:6" ht="12.6" customHeight="1">
      <c r="A845" s="32"/>
      <c r="B845" s="73"/>
      <c r="C845" s="55"/>
      <c r="D845" s="55"/>
      <c r="E845" s="201"/>
      <c r="F845" s="201"/>
    </row>
    <row r="846" spans="1:6" ht="12.6" customHeight="1">
      <c r="A846" s="32"/>
      <c r="B846" s="73"/>
      <c r="C846" s="55"/>
      <c r="D846" s="55"/>
      <c r="E846" s="201"/>
      <c r="F846" s="201"/>
    </row>
    <row r="847" spans="1:6" ht="12.6" customHeight="1">
      <c r="A847" s="32"/>
      <c r="B847" s="73"/>
      <c r="C847" s="55"/>
      <c r="D847" s="55"/>
      <c r="E847" s="201"/>
      <c r="F847" s="201"/>
    </row>
    <row r="848" spans="1:6" ht="12.6" customHeight="1">
      <c r="A848" s="32"/>
      <c r="B848" s="73"/>
      <c r="C848" s="55"/>
      <c r="D848" s="55"/>
      <c r="E848" s="201"/>
      <c r="F848" s="201"/>
    </row>
    <row r="849" spans="1:6" ht="12.6" customHeight="1">
      <c r="A849" s="32"/>
      <c r="B849" s="73"/>
      <c r="C849" s="55"/>
      <c r="D849" s="55"/>
      <c r="E849" s="201"/>
      <c r="F849" s="201"/>
    </row>
    <row r="850" spans="1:6" ht="12.6" customHeight="1">
      <c r="A850" s="32"/>
      <c r="B850" s="73"/>
      <c r="C850" s="55"/>
      <c r="D850" s="55"/>
      <c r="E850" s="201"/>
      <c r="F850" s="201"/>
    </row>
    <row r="851" spans="1:6" ht="12.6" customHeight="1">
      <c r="A851" s="32"/>
      <c r="B851" s="73"/>
      <c r="C851" s="55"/>
      <c r="D851" s="55"/>
      <c r="E851" s="201"/>
      <c r="F851" s="201"/>
    </row>
    <row r="852" spans="1:6" ht="12.6" customHeight="1">
      <c r="A852" s="32"/>
      <c r="B852" s="73"/>
      <c r="C852" s="55"/>
      <c r="D852" s="55"/>
      <c r="E852" s="201"/>
      <c r="F852" s="201"/>
    </row>
    <row r="853" spans="1:6" ht="12.6" customHeight="1">
      <c r="A853" s="32"/>
      <c r="B853" s="73"/>
      <c r="C853" s="55"/>
      <c r="D853" s="55"/>
      <c r="E853" s="201"/>
      <c r="F853" s="201"/>
    </row>
    <row r="854" spans="1:6" ht="12.6" customHeight="1">
      <c r="A854" s="32"/>
      <c r="B854" s="73"/>
      <c r="C854" s="55"/>
      <c r="D854" s="55"/>
      <c r="E854" s="201"/>
      <c r="F854" s="201"/>
    </row>
    <row r="855" spans="1:6" ht="12.6" customHeight="1">
      <c r="A855" s="32"/>
      <c r="B855" s="73"/>
      <c r="C855" s="55"/>
      <c r="D855" s="55"/>
      <c r="E855" s="201"/>
      <c r="F855" s="201"/>
    </row>
    <row r="856" spans="1:6" ht="12.6" customHeight="1">
      <c r="A856" s="32"/>
      <c r="B856" s="73"/>
      <c r="C856" s="55"/>
      <c r="D856" s="55"/>
      <c r="E856" s="201"/>
      <c r="F856" s="201"/>
    </row>
    <row r="857" spans="1:6" ht="12.6" customHeight="1">
      <c r="A857" s="32"/>
      <c r="B857" s="73"/>
      <c r="C857" s="55"/>
      <c r="D857" s="55"/>
      <c r="E857" s="201"/>
      <c r="F857" s="201"/>
    </row>
    <row r="858" spans="1:6" ht="12.6" customHeight="1">
      <c r="A858" s="32"/>
      <c r="B858" s="73"/>
      <c r="C858" s="55"/>
      <c r="D858" s="55"/>
      <c r="E858" s="201"/>
      <c r="F858" s="201"/>
    </row>
    <row r="859" spans="1:6" ht="12.6" customHeight="1">
      <c r="A859" s="32"/>
      <c r="B859" s="73"/>
      <c r="C859" s="55"/>
      <c r="D859" s="55"/>
      <c r="E859" s="201"/>
      <c r="F859" s="201"/>
    </row>
    <row r="860" spans="1:6" ht="12.6" customHeight="1">
      <c r="A860" s="32"/>
      <c r="B860" s="73"/>
      <c r="C860" s="55"/>
      <c r="D860" s="55"/>
      <c r="E860" s="201"/>
      <c r="F860" s="201"/>
    </row>
    <row r="861" spans="1:6" ht="12.6" customHeight="1">
      <c r="A861" s="32"/>
      <c r="B861" s="73"/>
      <c r="C861" s="55"/>
      <c r="D861" s="55"/>
      <c r="E861" s="201"/>
      <c r="F861" s="201"/>
    </row>
    <row r="862" spans="1:6" ht="12.6" customHeight="1">
      <c r="A862" s="32"/>
      <c r="B862" s="73"/>
      <c r="C862" s="55"/>
      <c r="D862" s="55"/>
      <c r="E862" s="201"/>
      <c r="F862" s="201"/>
    </row>
    <row r="863" spans="1:6" ht="12.6" customHeight="1">
      <c r="A863" s="32"/>
      <c r="B863" s="73"/>
      <c r="C863" s="55"/>
      <c r="D863" s="55"/>
      <c r="E863" s="201"/>
      <c r="F863" s="201"/>
    </row>
    <row r="864" spans="1:6" ht="12.6" customHeight="1">
      <c r="A864" s="32"/>
      <c r="B864" s="73"/>
      <c r="C864" s="55"/>
      <c r="D864" s="55"/>
      <c r="E864" s="201"/>
      <c r="F864" s="201"/>
    </row>
    <row r="865" spans="1:6" ht="12.6" customHeight="1">
      <c r="A865" s="32"/>
      <c r="B865" s="73"/>
      <c r="C865" s="55"/>
      <c r="D865" s="55"/>
      <c r="E865" s="201"/>
      <c r="F865" s="201"/>
    </row>
    <row r="866" spans="1:6" ht="12.6" customHeight="1">
      <c r="A866" s="32"/>
      <c r="B866" s="73"/>
      <c r="C866" s="55"/>
      <c r="D866" s="55"/>
      <c r="E866" s="201"/>
      <c r="F866" s="201"/>
    </row>
    <row r="867" spans="1:6" ht="12.6" customHeight="1">
      <c r="A867" s="32"/>
      <c r="B867" s="73"/>
      <c r="C867" s="55"/>
      <c r="D867" s="55"/>
      <c r="E867" s="201"/>
      <c r="F867" s="201"/>
    </row>
    <row r="868" spans="1:6" ht="12.6" customHeight="1">
      <c r="A868" s="32"/>
      <c r="B868" s="73"/>
      <c r="C868" s="55"/>
      <c r="D868" s="55"/>
      <c r="E868" s="201"/>
      <c r="F868" s="201"/>
    </row>
    <row r="869" spans="1:6" ht="12.6" customHeight="1">
      <c r="A869" s="32"/>
      <c r="B869" s="73"/>
      <c r="C869" s="55"/>
      <c r="D869" s="55"/>
      <c r="E869" s="201"/>
      <c r="F869" s="201"/>
    </row>
    <row r="870" spans="1:6" ht="12.6" customHeight="1">
      <c r="A870" s="32"/>
      <c r="B870" s="73"/>
      <c r="C870" s="55"/>
      <c r="D870" s="55"/>
      <c r="E870" s="201"/>
      <c r="F870" s="201"/>
    </row>
    <row r="871" spans="1:6" ht="12.6" customHeight="1">
      <c r="A871" s="32"/>
      <c r="B871" s="73"/>
      <c r="C871" s="55"/>
      <c r="D871" s="55"/>
      <c r="E871" s="201"/>
      <c r="F871" s="201"/>
    </row>
    <row r="872" spans="1:6" ht="12.6" customHeight="1">
      <c r="A872" s="32"/>
      <c r="B872" s="73"/>
      <c r="C872" s="55"/>
      <c r="D872" s="55"/>
      <c r="E872" s="201"/>
      <c r="F872" s="201"/>
    </row>
    <row r="873" spans="1:6" ht="12.6" customHeight="1">
      <c r="A873" s="32"/>
      <c r="B873" s="73"/>
      <c r="C873" s="55"/>
      <c r="D873" s="55"/>
      <c r="E873" s="201"/>
      <c r="F873" s="201"/>
    </row>
    <row r="874" spans="1:6" ht="12.6" customHeight="1">
      <c r="A874" s="32"/>
      <c r="B874" s="73"/>
      <c r="C874" s="55"/>
      <c r="D874" s="55"/>
      <c r="E874" s="201"/>
      <c r="F874" s="201"/>
    </row>
    <row r="875" spans="1:6" ht="12.6" customHeight="1">
      <c r="A875" s="32"/>
      <c r="B875" s="73"/>
      <c r="C875" s="55"/>
      <c r="D875" s="55"/>
      <c r="E875" s="201"/>
      <c r="F875" s="201"/>
    </row>
    <row r="876" spans="1:6" ht="12.6" customHeight="1">
      <c r="A876" s="32"/>
      <c r="B876" s="73"/>
      <c r="C876" s="55"/>
      <c r="D876" s="55"/>
      <c r="E876" s="201"/>
      <c r="F876" s="201"/>
    </row>
    <row r="877" spans="1:6" ht="12.6" customHeight="1">
      <c r="A877" s="32"/>
      <c r="B877" s="73"/>
      <c r="C877" s="55"/>
      <c r="D877" s="55"/>
      <c r="E877" s="201"/>
      <c r="F877" s="201"/>
    </row>
    <row r="878" spans="1:6" ht="12.6" customHeight="1">
      <c r="A878" s="32"/>
      <c r="B878" s="73"/>
      <c r="C878" s="55"/>
      <c r="D878" s="55"/>
      <c r="E878" s="201"/>
      <c r="F878" s="201"/>
    </row>
    <row r="879" spans="1:6" ht="12.6" customHeight="1">
      <c r="A879" s="32"/>
      <c r="B879" s="73"/>
      <c r="C879" s="55"/>
      <c r="D879" s="55"/>
      <c r="E879" s="201"/>
      <c r="F879" s="201"/>
    </row>
    <row r="880" spans="1:6" ht="12.6" customHeight="1">
      <c r="A880" s="32"/>
      <c r="B880" s="73"/>
      <c r="C880" s="55"/>
      <c r="D880" s="55"/>
      <c r="E880" s="201"/>
      <c r="F880" s="201"/>
    </row>
    <row r="881" spans="1:6" ht="12.6" customHeight="1">
      <c r="A881" s="32"/>
      <c r="B881" s="73"/>
      <c r="C881" s="55"/>
      <c r="D881" s="55"/>
      <c r="E881" s="201"/>
      <c r="F881" s="201"/>
    </row>
    <row r="882" spans="1:6" ht="12.6" customHeight="1">
      <c r="A882" s="32"/>
      <c r="B882" s="73"/>
      <c r="C882" s="55"/>
      <c r="D882" s="55"/>
      <c r="E882" s="201"/>
      <c r="F882" s="201"/>
    </row>
    <row r="883" spans="1:6" ht="12.6" customHeight="1">
      <c r="A883" s="32"/>
      <c r="B883" s="73"/>
      <c r="C883" s="55"/>
      <c r="D883" s="55"/>
      <c r="E883" s="201"/>
      <c r="F883" s="201"/>
    </row>
    <row r="884" spans="1:6" ht="12.6" customHeight="1">
      <c r="A884" s="32"/>
      <c r="B884" s="73"/>
      <c r="C884" s="55"/>
      <c r="D884" s="55"/>
      <c r="E884" s="201"/>
      <c r="F884" s="201"/>
    </row>
    <row r="885" spans="1:6" ht="12.6" customHeight="1">
      <c r="A885" s="32"/>
      <c r="B885" s="73"/>
      <c r="C885" s="55"/>
      <c r="D885" s="55"/>
      <c r="E885" s="201"/>
      <c r="F885" s="201"/>
    </row>
    <row r="886" spans="1:6" ht="12.6" customHeight="1">
      <c r="A886" s="32"/>
      <c r="B886" s="73"/>
      <c r="C886" s="55"/>
      <c r="D886" s="55"/>
      <c r="E886" s="201"/>
      <c r="F886" s="201"/>
    </row>
    <row r="887" spans="1:6" ht="12.6" customHeight="1">
      <c r="A887" s="32"/>
      <c r="B887" s="73"/>
      <c r="C887" s="55"/>
      <c r="D887" s="55"/>
      <c r="E887" s="201"/>
      <c r="F887" s="201"/>
    </row>
    <row r="888" spans="1:6" ht="12.6" customHeight="1">
      <c r="A888" s="32"/>
      <c r="B888" s="73"/>
      <c r="C888" s="55"/>
      <c r="D888" s="55"/>
      <c r="E888" s="201"/>
      <c r="F888" s="201"/>
    </row>
    <row r="889" spans="1:6" ht="12.6" customHeight="1">
      <c r="A889" s="32"/>
      <c r="B889" s="73"/>
      <c r="C889" s="55"/>
      <c r="D889" s="55"/>
      <c r="E889" s="201"/>
      <c r="F889" s="201"/>
    </row>
    <row r="890" spans="1:6" ht="12.6" customHeight="1">
      <c r="A890" s="32"/>
      <c r="B890" s="73"/>
      <c r="C890" s="55"/>
      <c r="D890" s="55"/>
      <c r="E890" s="201"/>
      <c r="F890" s="201"/>
    </row>
    <row r="891" spans="1:6" ht="12.6" customHeight="1">
      <c r="A891" s="32"/>
      <c r="B891" s="73"/>
      <c r="C891" s="55"/>
      <c r="D891" s="55"/>
      <c r="E891" s="201"/>
      <c r="F891" s="201"/>
    </row>
    <row r="892" spans="1:6" ht="12.6" customHeight="1">
      <c r="A892" s="32"/>
      <c r="B892" s="73"/>
      <c r="C892" s="55"/>
      <c r="D892" s="55"/>
      <c r="E892" s="201"/>
      <c r="F892" s="201"/>
    </row>
    <row r="893" spans="1:6" ht="12.6" customHeight="1">
      <c r="A893" s="32"/>
      <c r="B893" s="73"/>
      <c r="C893" s="55"/>
      <c r="D893" s="55"/>
      <c r="E893" s="201"/>
      <c r="F893" s="201"/>
    </row>
    <row r="894" spans="1:6" ht="12.6" customHeight="1">
      <c r="A894" s="32"/>
      <c r="B894" s="73"/>
      <c r="C894" s="55"/>
      <c r="D894" s="55"/>
      <c r="E894" s="201"/>
      <c r="F894" s="201"/>
    </row>
    <row r="895" spans="1:6" ht="12.6" customHeight="1">
      <c r="A895" s="32"/>
      <c r="B895" s="73"/>
      <c r="C895" s="55"/>
      <c r="D895" s="55"/>
      <c r="E895" s="201"/>
      <c r="F895" s="201"/>
    </row>
    <row r="896" spans="1:6" ht="12.6" customHeight="1">
      <c r="A896" s="32"/>
      <c r="B896" s="73"/>
      <c r="C896" s="55"/>
      <c r="D896" s="55"/>
      <c r="E896" s="201"/>
      <c r="F896" s="201"/>
    </row>
    <row r="897" spans="1:6" ht="12.6" customHeight="1">
      <c r="A897" s="32"/>
      <c r="B897" s="73"/>
      <c r="C897" s="55"/>
      <c r="D897" s="55"/>
      <c r="E897" s="201"/>
      <c r="F897" s="201"/>
    </row>
    <row r="898" spans="1:6" ht="12.6" customHeight="1">
      <c r="A898" s="32"/>
      <c r="B898" s="73"/>
      <c r="C898" s="55"/>
      <c r="D898" s="55"/>
      <c r="E898" s="201"/>
      <c r="F898" s="201"/>
    </row>
    <row r="899" spans="1:6" ht="12.6" customHeight="1">
      <c r="A899" s="32"/>
      <c r="B899" s="73"/>
      <c r="C899" s="55"/>
      <c r="D899" s="55"/>
      <c r="E899" s="201"/>
      <c r="F899" s="201"/>
    </row>
    <row r="900" spans="1:6" ht="12.6" customHeight="1">
      <c r="A900" s="32"/>
      <c r="B900" s="73"/>
      <c r="C900" s="55"/>
      <c r="D900" s="55"/>
      <c r="E900" s="201"/>
      <c r="F900" s="201"/>
    </row>
    <row r="901" spans="1:6" ht="12.6" customHeight="1">
      <c r="A901" s="32"/>
      <c r="B901" s="73"/>
      <c r="C901" s="55"/>
      <c r="D901" s="55"/>
      <c r="E901" s="201"/>
      <c r="F901" s="201"/>
    </row>
    <row r="902" spans="1:6" ht="12.6" customHeight="1">
      <c r="A902" s="32"/>
      <c r="B902" s="73"/>
      <c r="C902" s="55"/>
      <c r="D902" s="55"/>
      <c r="E902" s="201"/>
      <c r="F902" s="201"/>
    </row>
    <row r="903" spans="1:6" ht="12.6" customHeight="1">
      <c r="A903" s="32"/>
      <c r="B903" s="73"/>
      <c r="C903" s="55"/>
      <c r="D903" s="55"/>
      <c r="E903" s="201"/>
      <c r="F903" s="201"/>
    </row>
    <row r="904" spans="1:6" ht="12.6" customHeight="1">
      <c r="A904" s="32"/>
      <c r="B904" s="73"/>
      <c r="C904" s="55"/>
      <c r="D904" s="55"/>
      <c r="E904" s="201"/>
      <c r="F904" s="201"/>
    </row>
    <row r="905" spans="1:6" ht="12.6" customHeight="1">
      <c r="A905" s="32"/>
      <c r="B905" s="73"/>
      <c r="C905" s="55"/>
      <c r="D905" s="55"/>
      <c r="E905" s="201"/>
      <c r="F905" s="201"/>
    </row>
    <row r="906" spans="1:6" ht="12.6" customHeight="1">
      <c r="A906" s="32"/>
      <c r="B906" s="73"/>
      <c r="C906" s="55"/>
      <c r="D906" s="55"/>
      <c r="E906" s="201"/>
      <c r="F906" s="201"/>
    </row>
    <row r="907" spans="1:6" ht="12.6" customHeight="1">
      <c r="A907" s="32"/>
      <c r="B907" s="73"/>
      <c r="C907" s="55"/>
      <c r="D907" s="55"/>
      <c r="E907" s="201"/>
      <c r="F907" s="201"/>
    </row>
    <row r="908" spans="1:6" ht="12.6" customHeight="1">
      <c r="A908" s="32"/>
      <c r="B908" s="73"/>
      <c r="C908" s="55"/>
      <c r="D908" s="55"/>
      <c r="E908" s="201"/>
      <c r="F908" s="201"/>
    </row>
    <row r="909" spans="1:6" ht="12.6" customHeight="1">
      <c r="A909" s="32"/>
      <c r="B909" s="73"/>
      <c r="C909" s="55"/>
      <c r="D909" s="55"/>
      <c r="E909" s="201"/>
      <c r="F909" s="201"/>
    </row>
    <row r="910" spans="1:6" ht="12.6" customHeight="1">
      <c r="A910" s="32"/>
      <c r="B910" s="73"/>
      <c r="C910" s="55"/>
      <c r="D910" s="55"/>
      <c r="E910" s="201"/>
      <c r="F910" s="201"/>
    </row>
    <row r="911" spans="1:6" ht="12.6" customHeight="1">
      <c r="A911" s="32"/>
      <c r="B911" s="73"/>
      <c r="C911" s="55"/>
      <c r="D911" s="55"/>
      <c r="E911" s="201"/>
      <c r="F911" s="201"/>
    </row>
    <row r="912" spans="1:6" ht="12.6" customHeight="1">
      <c r="A912" s="32"/>
      <c r="B912" s="73"/>
      <c r="C912" s="55"/>
      <c r="D912" s="55"/>
      <c r="E912" s="201"/>
      <c r="F912" s="201"/>
    </row>
    <row r="913" spans="1:6" ht="12.6" customHeight="1">
      <c r="A913" s="32"/>
      <c r="B913" s="73"/>
      <c r="C913" s="55"/>
      <c r="D913" s="55"/>
      <c r="E913" s="201"/>
      <c r="F913" s="201"/>
    </row>
    <row r="914" spans="1:6" ht="12.6" customHeight="1">
      <c r="A914" s="32"/>
      <c r="B914" s="73"/>
      <c r="C914" s="55"/>
      <c r="D914" s="55"/>
      <c r="E914" s="201"/>
      <c r="F914" s="201"/>
    </row>
    <row r="915" spans="1:6" ht="12.6" customHeight="1">
      <c r="A915" s="32"/>
      <c r="B915" s="73"/>
      <c r="C915" s="55"/>
      <c r="D915" s="55"/>
      <c r="E915" s="201"/>
      <c r="F915" s="201"/>
    </row>
    <row r="916" spans="1:6" ht="12.6" customHeight="1">
      <c r="A916" s="32"/>
      <c r="B916" s="73"/>
      <c r="C916" s="55"/>
      <c r="D916" s="55"/>
      <c r="E916" s="201"/>
      <c r="F916" s="201"/>
    </row>
    <row r="917" spans="1:6" ht="12.6" customHeight="1">
      <c r="A917" s="32"/>
      <c r="B917" s="73"/>
      <c r="C917" s="55"/>
      <c r="D917" s="55"/>
      <c r="E917" s="201"/>
      <c r="F917" s="201"/>
    </row>
    <row r="918" spans="1:6" ht="12.6" customHeight="1">
      <c r="A918" s="32"/>
      <c r="B918" s="73"/>
      <c r="C918" s="55"/>
      <c r="D918" s="55"/>
      <c r="E918" s="201"/>
      <c r="F918" s="201"/>
    </row>
    <row r="919" spans="1:6" ht="12.6" customHeight="1">
      <c r="A919" s="32"/>
      <c r="B919" s="73"/>
      <c r="C919" s="55"/>
      <c r="D919" s="55"/>
      <c r="E919" s="201"/>
      <c r="F919" s="201"/>
    </row>
    <row r="920" spans="1:6" ht="12.6" customHeight="1">
      <c r="A920" s="32"/>
      <c r="B920" s="73"/>
      <c r="C920" s="55"/>
      <c r="D920" s="55"/>
      <c r="E920" s="201"/>
      <c r="F920" s="201"/>
    </row>
    <row r="921" spans="1:6" ht="12.6" customHeight="1">
      <c r="A921" s="32"/>
      <c r="B921" s="73"/>
      <c r="C921" s="55"/>
      <c r="D921" s="55"/>
      <c r="E921" s="201"/>
      <c r="F921" s="201"/>
    </row>
    <row r="922" spans="1:6" ht="12.6" customHeight="1">
      <c r="A922" s="32"/>
      <c r="B922" s="73"/>
      <c r="C922" s="55"/>
      <c r="D922" s="55"/>
      <c r="E922" s="201"/>
      <c r="F922" s="201"/>
    </row>
    <row r="923" spans="1:6" ht="12.6" customHeight="1">
      <c r="A923" s="32"/>
      <c r="B923" s="73"/>
      <c r="C923" s="55"/>
      <c r="D923" s="55"/>
      <c r="E923" s="201"/>
      <c r="F923" s="201"/>
    </row>
    <row r="924" spans="1:6" ht="12.6" customHeight="1">
      <c r="A924" s="32"/>
      <c r="B924" s="73"/>
      <c r="C924" s="55"/>
      <c r="D924" s="55"/>
      <c r="E924" s="201"/>
      <c r="F924" s="201"/>
    </row>
    <row r="925" spans="1:6" ht="12.6" customHeight="1">
      <c r="A925" s="32"/>
      <c r="B925" s="73"/>
      <c r="C925" s="55"/>
      <c r="D925" s="55"/>
      <c r="E925" s="201"/>
      <c r="F925" s="201"/>
    </row>
    <row r="926" spans="1:6" ht="12.6" customHeight="1">
      <c r="A926" s="32"/>
      <c r="B926" s="73"/>
      <c r="C926" s="55"/>
      <c r="D926" s="55"/>
      <c r="E926" s="201"/>
      <c r="F926" s="201"/>
    </row>
    <row r="927" spans="1:6" ht="12.6" customHeight="1">
      <c r="A927" s="32"/>
      <c r="B927" s="73"/>
      <c r="C927" s="55"/>
      <c r="D927" s="55"/>
      <c r="E927" s="201"/>
      <c r="F927" s="201"/>
    </row>
    <row r="928" spans="1:6" ht="12.6" customHeight="1">
      <c r="A928" s="32"/>
      <c r="B928" s="73"/>
      <c r="C928" s="55"/>
      <c r="D928" s="55"/>
      <c r="E928" s="201"/>
      <c r="F928" s="201"/>
    </row>
    <row r="929" spans="1:6" ht="12.6" customHeight="1">
      <c r="A929" s="32"/>
      <c r="B929" s="73"/>
      <c r="C929" s="55"/>
      <c r="D929" s="55"/>
      <c r="E929" s="201"/>
      <c r="F929" s="201"/>
    </row>
    <row r="930" spans="1:6" ht="12.6" customHeight="1">
      <c r="A930" s="32"/>
      <c r="B930" s="73"/>
      <c r="C930" s="55"/>
      <c r="D930" s="55"/>
      <c r="E930" s="201"/>
      <c r="F930" s="201"/>
    </row>
    <row r="931" spans="1:6" ht="12.6" customHeight="1">
      <c r="A931" s="32"/>
      <c r="B931" s="73"/>
      <c r="C931" s="55"/>
      <c r="D931" s="55"/>
      <c r="E931" s="201"/>
      <c r="F931" s="201"/>
    </row>
    <row r="932" spans="1:6" ht="12.6" customHeight="1">
      <c r="A932" s="32"/>
      <c r="B932" s="73"/>
      <c r="C932" s="55"/>
      <c r="D932" s="55"/>
      <c r="E932" s="201"/>
      <c r="F932" s="201"/>
    </row>
    <row r="933" spans="1:6" ht="12.6" customHeight="1">
      <c r="A933" s="32"/>
      <c r="B933" s="73"/>
      <c r="C933" s="55"/>
      <c r="D933" s="55"/>
      <c r="E933" s="201"/>
      <c r="F933" s="201"/>
    </row>
    <row r="934" spans="1:6" ht="12.6" customHeight="1">
      <c r="A934" s="32"/>
      <c r="B934" s="73"/>
      <c r="C934" s="55"/>
      <c r="D934" s="55"/>
      <c r="E934" s="201"/>
      <c r="F934" s="201"/>
    </row>
    <row r="935" spans="1:6" ht="12.6" customHeight="1">
      <c r="A935" s="32"/>
      <c r="B935" s="73"/>
      <c r="C935" s="55"/>
      <c r="D935" s="55"/>
      <c r="E935" s="201"/>
      <c r="F935" s="201"/>
    </row>
    <row r="936" spans="1:6" ht="12.6" customHeight="1">
      <c r="A936" s="32"/>
      <c r="B936" s="73"/>
      <c r="C936" s="55"/>
      <c r="D936" s="55"/>
      <c r="E936" s="201"/>
      <c r="F936" s="201"/>
    </row>
    <row r="937" spans="1:6" ht="12.6" customHeight="1">
      <c r="A937" s="32"/>
      <c r="B937" s="73"/>
      <c r="C937" s="55"/>
      <c r="D937" s="55"/>
      <c r="E937" s="201"/>
      <c r="F937" s="201"/>
    </row>
    <row r="938" spans="1:6" ht="12.6" customHeight="1">
      <c r="A938" s="32"/>
      <c r="B938" s="73"/>
      <c r="C938" s="55"/>
      <c r="D938" s="55"/>
      <c r="E938" s="201"/>
      <c r="F938" s="201"/>
    </row>
    <row r="939" spans="1:6" ht="12.6" customHeight="1">
      <c r="A939" s="32"/>
      <c r="B939" s="73"/>
      <c r="C939" s="55"/>
      <c r="D939" s="55"/>
      <c r="E939" s="201"/>
      <c r="F939" s="201"/>
    </row>
    <row r="940" spans="1:6" ht="12.6" customHeight="1">
      <c r="A940" s="32"/>
      <c r="B940" s="73"/>
      <c r="C940" s="55"/>
      <c r="D940" s="55"/>
      <c r="E940" s="201"/>
      <c r="F940" s="201"/>
    </row>
    <row r="941" spans="1:6" ht="12.6" customHeight="1">
      <c r="A941" s="32"/>
      <c r="B941" s="73"/>
      <c r="C941" s="55"/>
      <c r="D941" s="55"/>
      <c r="E941" s="201"/>
      <c r="F941" s="201"/>
    </row>
    <row r="942" spans="1:6" ht="12.6" customHeight="1">
      <c r="A942" s="32"/>
      <c r="B942" s="73"/>
      <c r="C942" s="55"/>
      <c r="D942" s="55"/>
      <c r="E942" s="201"/>
      <c r="F942" s="201"/>
    </row>
    <row r="943" spans="1:6" ht="12.6" customHeight="1">
      <c r="A943" s="32"/>
      <c r="B943" s="73"/>
      <c r="C943" s="55"/>
      <c r="D943" s="55"/>
      <c r="E943" s="201"/>
      <c r="F943" s="201"/>
    </row>
    <row r="944" spans="1:6" ht="12.6" customHeight="1">
      <c r="A944" s="32"/>
      <c r="B944" s="73"/>
      <c r="C944" s="55"/>
      <c r="D944" s="55"/>
      <c r="E944" s="201"/>
      <c r="F944" s="201"/>
    </row>
    <row r="945" spans="1:6" ht="12.6" customHeight="1">
      <c r="A945" s="32"/>
      <c r="B945" s="73"/>
      <c r="C945" s="55"/>
      <c r="D945" s="55"/>
      <c r="E945" s="201"/>
      <c r="F945" s="201"/>
    </row>
    <row r="946" spans="1:6" ht="12.6" customHeight="1">
      <c r="A946" s="32"/>
      <c r="B946" s="73"/>
      <c r="C946" s="55"/>
      <c r="D946" s="55"/>
      <c r="E946" s="201"/>
      <c r="F946" s="201"/>
    </row>
    <row r="947" spans="1:6" ht="12.6" customHeight="1">
      <c r="A947" s="32"/>
      <c r="B947" s="73"/>
      <c r="C947" s="55"/>
      <c r="D947" s="55"/>
      <c r="E947" s="201"/>
      <c r="F947" s="201"/>
    </row>
    <row r="948" spans="1:6" ht="12.6" customHeight="1">
      <c r="A948" s="32"/>
      <c r="B948" s="73"/>
      <c r="C948" s="55"/>
      <c r="D948" s="55"/>
      <c r="E948" s="201"/>
      <c r="F948" s="201"/>
    </row>
    <row r="949" spans="1:6" ht="12.6" customHeight="1">
      <c r="A949" s="32"/>
      <c r="B949" s="73"/>
      <c r="C949" s="55"/>
      <c r="D949" s="55"/>
      <c r="E949" s="201"/>
      <c r="F949" s="201"/>
    </row>
    <row r="950" spans="1:6" ht="12.6" customHeight="1">
      <c r="A950" s="32"/>
      <c r="B950" s="73"/>
      <c r="C950" s="55"/>
      <c r="D950" s="55"/>
      <c r="E950" s="201"/>
      <c r="F950" s="201"/>
    </row>
    <row r="951" spans="1:6" ht="12.6" customHeight="1">
      <c r="A951" s="32"/>
      <c r="B951" s="73"/>
      <c r="C951" s="55"/>
      <c r="D951" s="55"/>
      <c r="E951" s="201"/>
      <c r="F951" s="201"/>
    </row>
    <row r="952" spans="1:6" ht="12.6" customHeight="1">
      <c r="A952" s="32"/>
      <c r="B952" s="73"/>
      <c r="C952" s="55"/>
      <c r="D952" s="55"/>
      <c r="E952" s="201"/>
      <c r="F952" s="201"/>
    </row>
    <row r="953" spans="1:6" ht="12.6" customHeight="1">
      <c r="A953" s="32"/>
      <c r="B953" s="73"/>
      <c r="C953" s="55"/>
      <c r="D953" s="55"/>
      <c r="E953" s="201"/>
      <c r="F953" s="201"/>
    </row>
    <row r="954" spans="1:6" ht="12.6" customHeight="1">
      <c r="A954" s="32"/>
      <c r="B954" s="73"/>
      <c r="C954" s="55"/>
      <c r="D954" s="55"/>
      <c r="E954" s="201"/>
      <c r="F954" s="201"/>
    </row>
    <row r="955" spans="1:6" ht="12.6" customHeight="1">
      <c r="A955" s="32"/>
      <c r="B955" s="73"/>
      <c r="C955" s="55"/>
      <c r="D955" s="55"/>
      <c r="E955" s="201"/>
      <c r="F955" s="201"/>
    </row>
    <row r="956" spans="1:6" ht="12.6" customHeight="1">
      <c r="A956" s="32"/>
      <c r="B956" s="73"/>
      <c r="C956" s="55"/>
      <c r="D956" s="55"/>
      <c r="E956" s="201"/>
      <c r="F956" s="201"/>
    </row>
    <row r="957" spans="1:6" ht="12.6" customHeight="1">
      <c r="A957" s="32"/>
      <c r="B957" s="73"/>
      <c r="C957" s="55"/>
      <c r="D957" s="55"/>
      <c r="E957" s="201"/>
      <c r="F957" s="201"/>
    </row>
    <row r="958" spans="1:6" ht="12.6" customHeight="1">
      <c r="A958" s="32"/>
      <c r="B958" s="73"/>
      <c r="C958" s="55"/>
      <c r="D958" s="55"/>
      <c r="E958" s="201"/>
      <c r="F958" s="201"/>
    </row>
    <row r="959" spans="1:6" ht="12.6" customHeight="1">
      <c r="A959" s="32"/>
      <c r="B959" s="73"/>
      <c r="C959" s="55"/>
      <c r="D959" s="55"/>
      <c r="E959" s="201"/>
      <c r="F959" s="201"/>
    </row>
    <row r="960" spans="1:6" ht="12.6" customHeight="1">
      <c r="A960" s="32"/>
      <c r="B960" s="73"/>
      <c r="C960" s="55"/>
      <c r="D960" s="55"/>
      <c r="E960" s="201"/>
      <c r="F960" s="201"/>
    </row>
    <row r="961" spans="1:6" ht="12.6" customHeight="1">
      <c r="A961" s="32"/>
      <c r="B961" s="73"/>
      <c r="C961" s="55"/>
      <c r="D961" s="55"/>
      <c r="E961" s="201"/>
      <c r="F961" s="201"/>
    </row>
    <row r="962" spans="1:6" ht="12.6" customHeight="1">
      <c r="A962" s="32"/>
      <c r="B962" s="73"/>
      <c r="C962" s="55"/>
      <c r="D962" s="55"/>
      <c r="E962" s="201"/>
      <c r="F962" s="201"/>
    </row>
    <row r="963" spans="1:6" ht="12.6" customHeight="1">
      <c r="A963" s="32"/>
      <c r="B963" s="73"/>
      <c r="C963" s="55"/>
      <c r="D963" s="55"/>
      <c r="E963" s="201"/>
      <c r="F963" s="201"/>
    </row>
    <row r="964" spans="1:6" ht="12.6" customHeight="1">
      <c r="A964" s="32"/>
      <c r="B964" s="73"/>
      <c r="C964" s="55"/>
      <c r="D964" s="55"/>
      <c r="E964" s="201"/>
      <c r="F964" s="201"/>
    </row>
    <row r="965" spans="1:6" ht="12.6" customHeight="1">
      <c r="A965" s="32"/>
      <c r="B965" s="73"/>
      <c r="C965" s="55"/>
      <c r="D965" s="55"/>
      <c r="E965" s="201"/>
      <c r="F965" s="201"/>
    </row>
    <row r="966" spans="1:6" ht="12.6" customHeight="1">
      <c r="A966" s="32"/>
      <c r="B966" s="73"/>
      <c r="C966" s="55"/>
      <c r="D966" s="55"/>
      <c r="E966" s="201"/>
      <c r="F966" s="201"/>
    </row>
    <row r="967" spans="1:6" ht="12.6" customHeight="1">
      <c r="A967" s="32"/>
      <c r="B967" s="73"/>
      <c r="C967" s="55"/>
      <c r="D967" s="55"/>
      <c r="E967" s="201"/>
      <c r="F967" s="201"/>
    </row>
    <row r="968" spans="1:6" ht="12.6" customHeight="1">
      <c r="A968" s="32"/>
      <c r="B968" s="73"/>
      <c r="C968" s="55"/>
      <c r="D968" s="55"/>
      <c r="E968" s="201"/>
      <c r="F968" s="201"/>
    </row>
    <row r="969" spans="1:6" ht="12.6" customHeight="1">
      <c r="A969" s="32"/>
      <c r="B969" s="73"/>
      <c r="C969" s="55"/>
      <c r="D969" s="55"/>
      <c r="E969" s="201"/>
      <c r="F969" s="201"/>
    </row>
    <row r="970" spans="1:6" ht="12.6" customHeight="1">
      <c r="A970" s="32"/>
      <c r="B970" s="73"/>
      <c r="C970" s="55"/>
      <c r="D970" s="55"/>
      <c r="E970" s="201"/>
      <c r="F970" s="201"/>
    </row>
    <row r="971" spans="1:6" ht="12.6" customHeight="1">
      <c r="A971" s="32"/>
      <c r="B971" s="73"/>
      <c r="C971" s="55"/>
      <c r="D971" s="55"/>
      <c r="E971" s="201"/>
      <c r="F971" s="201"/>
    </row>
    <row r="972" spans="1:6" ht="12.6" customHeight="1">
      <c r="A972" s="32"/>
      <c r="B972" s="73"/>
      <c r="C972" s="55"/>
      <c r="D972" s="55"/>
      <c r="E972" s="201"/>
      <c r="F972" s="201"/>
    </row>
    <row r="973" spans="1:6" ht="12.6" customHeight="1">
      <c r="A973" s="32"/>
      <c r="B973" s="73"/>
      <c r="C973" s="55"/>
      <c r="D973" s="55"/>
      <c r="E973" s="201"/>
      <c r="F973" s="201"/>
    </row>
    <row r="974" spans="1:6" ht="12.6" customHeight="1">
      <c r="A974" s="32"/>
      <c r="B974" s="73"/>
      <c r="C974" s="55"/>
      <c r="D974" s="55"/>
      <c r="E974" s="201"/>
      <c r="F974" s="201"/>
    </row>
    <row r="975" spans="1:6" ht="12.6" customHeight="1">
      <c r="A975" s="32"/>
      <c r="B975" s="73"/>
      <c r="C975" s="55"/>
      <c r="D975" s="55"/>
      <c r="E975" s="201"/>
      <c r="F975" s="201"/>
    </row>
    <row r="976" spans="1:6" ht="12.6" customHeight="1">
      <c r="A976" s="32"/>
      <c r="B976" s="73"/>
      <c r="C976" s="55"/>
      <c r="D976" s="55"/>
      <c r="E976" s="201"/>
      <c r="F976" s="201"/>
    </row>
    <row r="977" spans="1:6" ht="12.6" customHeight="1">
      <c r="A977" s="32"/>
      <c r="B977" s="73"/>
      <c r="C977" s="55"/>
      <c r="D977" s="55"/>
      <c r="E977" s="201"/>
      <c r="F977" s="201"/>
    </row>
    <row r="978" spans="1:6" ht="12.6" customHeight="1">
      <c r="A978" s="32"/>
      <c r="B978" s="73"/>
      <c r="C978" s="55"/>
      <c r="D978" s="55"/>
      <c r="E978" s="201"/>
      <c r="F978" s="201"/>
    </row>
    <row r="979" spans="1:6" ht="12.6" customHeight="1">
      <c r="A979" s="32"/>
      <c r="B979" s="73"/>
      <c r="C979" s="55"/>
      <c r="D979" s="55"/>
      <c r="E979" s="201"/>
      <c r="F979" s="201"/>
    </row>
    <row r="980" spans="1:6" ht="12.6" customHeight="1">
      <c r="A980" s="32"/>
      <c r="B980" s="73"/>
      <c r="C980" s="55"/>
      <c r="D980" s="55"/>
      <c r="E980" s="201"/>
      <c r="F980" s="201"/>
    </row>
    <row r="981" spans="1:6" ht="12.6" customHeight="1">
      <c r="A981" s="32"/>
      <c r="B981" s="73"/>
      <c r="C981" s="55"/>
      <c r="D981" s="55"/>
      <c r="E981" s="201"/>
      <c r="F981" s="201"/>
    </row>
    <row r="982" spans="1:6" ht="12.6" customHeight="1">
      <c r="A982" s="32"/>
      <c r="B982" s="73"/>
      <c r="C982" s="55"/>
      <c r="D982" s="55"/>
      <c r="E982" s="201"/>
      <c r="F982" s="201"/>
    </row>
    <row r="983" spans="1:6" ht="12.6" customHeight="1">
      <c r="A983" s="32"/>
      <c r="B983" s="73"/>
      <c r="C983" s="55"/>
      <c r="D983" s="55"/>
      <c r="E983" s="201"/>
      <c r="F983" s="201"/>
    </row>
    <row r="984" spans="1:6" ht="12.6" customHeight="1">
      <c r="A984" s="32"/>
      <c r="B984" s="73"/>
      <c r="C984" s="55"/>
      <c r="D984" s="55"/>
      <c r="E984" s="201"/>
      <c r="F984" s="201"/>
    </row>
    <row r="985" spans="1:6" ht="12.6" customHeight="1">
      <c r="A985" s="32"/>
      <c r="B985" s="73"/>
      <c r="C985" s="55"/>
      <c r="D985" s="55"/>
      <c r="E985" s="201"/>
      <c r="F985" s="201"/>
    </row>
    <row r="986" spans="1:6" ht="12.6" customHeight="1">
      <c r="A986" s="32"/>
      <c r="B986" s="73"/>
      <c r="C986" s="55"/>
      <c r="D986" s="55"/>
      <c r="E986" s="201"/>
      <c r="F986" s="201"/>
    </row>
    <row r="987" spans="1:6" ht="12.6" customHeight="1">
      <c r="A987" s="32"/>
      <c r="B987" s="73"/>
      <c r="C987" s="55"/>
      <c r="D987" s="55"/>
      <c r="E987" s="201"/>
      <c r="F987" s="201"/>
    </row>
    <row r="988" spans="1:6" ht="12.6" customHeight="1">
      <c r="A988" s="32"/>
      <c r="B988" s="73"/>
      <c r="C988" s="55"/>
      <c r="D988" s="55"/>
      <c r="E988" s="201"/>
      <c r="F988" s="201"/>
    </row>
    <row r="989" spans="1:6" ht="12.6" customHeight="1">
      <c r="A989" s="32"/>
      <c r="B989" s="73"/>
      <c r="C989" s="55"/>
      <c r="D989" s="55"/>
      <c r="E989" s="201"/>
      <c r="F989" s="201"/>
    </row>
    <row r="990" spans="1:6" ht="12.6" customHeight="1">
      <c r="A990" s="32"/>
      <c r="B990" s="73"/>
      <c r="C990" s="55"/>
      <c r="D990" s="55"/>
      <c r="E990" s="201"/>
      <c r="F990" s="201"/>
    </row>
    <row r="991" spans="1:6" ht="12.6" customHeight="1">
      <c r="A991" s="32"/>
      <c r="B991" s="73"/>
      <c r="C991" s="55"/>
      <c r="D991" s="55"/>
      <c r="E991" s="201"/>
      <c r="F991" s="201"/>
    </row>
    <row r="992" spans="1:6" ht="12.6" customHeight="1">
      <c r="A992" s="32"/>
      <c r="B992" s="73"/>
      <c r="C992" s="55"/>
      <c r="D992" s="55"/>
      <c r="E992" s="201"/>
      <c r="F992" s="201"/>
    </row>
    <row r="993" spans="1:6" ht="12.6" customHeight="1">
      <c r="A993" s="32"/>
      <c r="B993" s="73"/>
      <c r="C993" s="55"/>
      <c r="D993" s="55"/>
      <c r="E993" s="201"/>
      <c r="F993" s="201"/>
    </row>
    <row r="994" spans="1:6" ht="12.6" customHeight="1">
      <c r="A994" s="32"/>
      <c r="B994" s="73"/>
      <c r="C994" s="55"/>
      <c r="D994" s="55"/>
      <c r="E994" s="201"/>
      <c r="F994" s="201"/>
    </row>
    <row r="995" spans="1:6" ht="12.6" customHeight="1">
      <c r="A995" s="32"/>
      <c r="B995" s="73"/>
      <c r="C995" s="55"/>
      <c r="D995" s="55"/>
      <c r="E995" s="201"/>
      <c r="F995" s="201"/>
    </row>
    <row r="996" spans="1:6" ht="12.6" customHeight="1">
      <c r="A996" s="32"/>
      <c r="B996" s="73"/>
      <c r="C996" s="55"/>
      <c r="D996" s="55"/>
      <c r="E996" s="201"/>
      <c r="F996" s="201"/>
    </row>
    <row r="997" spans="1:6" ht="12.6" customHeight="1">
      <c r="A997" s="32"/>
      <c r="B997" s="73"/>
      <c r="C997" s="55"/>
      <c r="D997" s="55"/>
      <c r="E997" s="201"/>
      <c r="F997" s="201"/>
    </row>
    <row r="998" spans="1:6" ht="12.6" customHeight="1">
      <c r="A998" s="32"/>
      <c r="B998" s="73"/>
      <c r="C998" s="55"/>
      <c r="D998" s="55"/>
      <c r="E998" s="201"/>
      <c r="F998" s="201"/>
    </row>
    <row r="999" spans="1:6" ht="12.6" customHeight="1">
      <c r="A999" s="32"/>
      <c r="B999" s="73"/>
      <c r="C999" s="55"/>
      <c r="D999" s="55"/>
      <c r="E999" s="201"/>
      <c r="F999" s="201"/>
    </row>
    <row r="1000" spans="1:6" ht="12.6" customHeight="1">
      <c r="A1000" s="32"/>
      <c r="B1000" s="73"/>
      <c r="C1000" s="55"/>
      <c r="D1000" s="55"/>
      <c r="E1000" s="201"/>
      <c r="F1000" s="201"/>
    </row>
    <row r="1001" spans="1:6" ht="12.6" customHeight="1">
      <c r="A1001" s="32"/>
      <c r="B1001" s="73"/>
      <c r="C1001" s="55"/>
      <c r="D1001" s="55"/>
      <c r="E1001" s="201"/>
      <c r="F1001" s="201"/>
    </row>
    <row r="1002" spans="1:6" ht="12.6" customHeight="1">
      <c r="A1002" s="32"/>
      <c r="B1002" s="73"/>
      <c r="C1002" s="55"/>
      <c r="D1002" s="55"/>
      <c r="E1002" s="201"/>
      <c r="F1002" s="201"/>
    </row>
    <row r="1003" spans="1:6" ht="12.6" customHeight="1">
      <c r="A1003" s="32"/>
      <c r="B1003" s="73"/>
      <c r="C1003" s="55"/>
      <c r="D1003" s="55"/>
      <c r="E1003" s="201"/>
      <c r="F1003" s="201"/>
    </row>
    <row r="1004" spans="1:6" ht="12.6" customHeight="1">
      <c r="A1004" s="32"/>
      <c r="B1004" s="73"/>
      <c r="C1004" s="55"/>
      <c r="D1004" s="55"/>
      <c r="E1004" s="201"/>
      <c r="F1004" s="201"/>
    </row>
    <row r="1005" spans="1:6" ht="12.6" customHeight="1">
      <c r="A1005" s="32"/>
      <c r="B1005" s="73"/>
      <c r="C1005" s="55"/>
      <c r="D1005" s="55"/>
      <c r="E1005" s="201"/>
      <c r="F1005" s="201"/>
    </row>
    <row r="1006" spans="1:6" ht="12.6" customHeight="1">
      <c r="A1006" s="32"/>
      <c r="B1006" s="73"/>
      <c r="C1006" s="55"/>
      <c r="D1006" s="55"/>
      <c r="E1006" s="201"/>
      <c r="F1006" s="201"/>
    </row>
    <row r="1007" spans="1:6" ht="12.6" customHeight="1">
      <c r="A1007" s="32"/>
      <c r="B1007" s="73"/>
      <c r="C1007" s="55"/>
      <c r="D1007" s="55"/>
      <c r="E1007" s="201"/>
      <c r="F1007" s="201"/>
    </row>
    <row r="1008" spans="1:6" ht="12.6" customHeight="1">
      <c r="A1008" s="32"/>
      <c r="B1008" s="73"/>
      <c r="C1008" s="55"/>
      <c r="D1008" s="55"/>
      <c r="E1008" s="201"/>
      <c r="F1008" s="201"/>
    </row>
    <row r="1009" spans="1:6" ht="12.6" customHeight="1">
      <c r="A1009" s="32"/>
      <c r="B1009" s="73"/>
      <c r="C1009" s="55"/>
      <c r="D1009" s="55"/>
      <c r="E1009" s="201"/>
      <c r="F1009" s="201"/>
    </row>
    <row r="1010" spans="1:6" ht="12.6" customHeight="1">
      <c r="A1010" s="32"/>
      <c r="B1010" s="73"/>
      <c r="C1010" s="55"/>
      <c r="D1010" s="55"/>
      <c r="E1010" s="201"/>
      <c r="F1010" s="201"/>
    </row>
    <row r="1011" spans="1:6" ht="12.6" customHeight="1">
      <c r="A1011" s="32"/>
      <c r="B1011" s="73"/>
      <c r="C1011" s="55"/>
      <c r="D1011" s="55"/>
      <c r="E1011" s="201"/>
      <c r="F1011" s="201"/>
    </row>
    <row r="1012" spans="1:6" ht="12.6" customHeight="1">
      <c r="A1012" s="32"/>
      <c r="B1012" s="73"/>
      <c r="C1012" s="55"/>
      <c r="D1012" s="55"/>
      <c r="E1012" s="201"/>
      <c r="F1012" s="201"/>
    </row>
    <row r="1013" spans="1:6" ht="12.6" customHeight="1">
      <c r="A1013" s="32"/>
      <c r="B1013" s="73"/>
      <c r="C1013" s="55"/>
      <c r="D1013" s="55"/>
      <c r="E1013" s="201"/>
      <c r="F1013" s="201"/>
    </row>
    <row r="1014" spans="1:6" ht="12.6" customHeight="1">
      <c r="A1014" s="32"/>
      <c r="B1014" s="73"/>
      <c r="C1014" s="55"/>
      <c r="D1014" s="55"/>
      <c r="E1014" s="201"/>
      <c r="F1014" s="201"/>
    </row>
    <row r="1015" spans="1:6" ht="12.6" customHeight="1">
      <c r="A1015" s="32"/>
      <c r="B1015" s="73"/>
      <c r="C1015" s="55"/>
      <c r="D1015" s="55"/>
      <c r="E1015" s="201"/>
      <c r="F1015" s="201"/>
    </row>
    <row r="1016" spans="1:6" ht="12.6" customHeight="1">
      <c r="A1016" s="32"/>
      <c r="B1016" s="73"/>
      <c r="C1016" s="55"/>
      <c r="D1016" s="55"/>
      <c r="E1016" s="201"/>
      <c r="F1016" s="201"/>
    </row>
    <row r="1017" spans="1:6" ht="12.6" customHeight="1">
      <c r="A1017" s="32"/>
      <c r="B1017" s="73"/>
      <c r="C1017" s="55"/>
      <c r="D1017" s="55"/>
      <c r="E1017" s="201"/>
      <c r="F1017" s="201"/>
    </row>
    <row r="1018" spans="1:6" ht="12.6" customHeight="1">
      <c r="A1018" s="32"/>
      <c r="B1018" s="73"/>
      <c r="C1018" s="55"/>
      <c r="D1018" s="55"/>
      <c r="E1018" s="201"/>
      <c r="F1018" s="201"/>
    </row>
    <row r="1019" spans="1:6" ht="12.6" customHeight="1">
      <c r="A1019" s="32"/>
      <c r="B1019" s="73"/>
      <c r="C1019" s="55"/>
      <c r="D1019" s="55"/>
      <c r="E1019" s="201"/>
      <c r="F1019" s="201"/>
    </row>
    <row r="1020" spans="1:6" ht="12.6" customHeight="1">
      <c r="A1020" s="32"/>
      <c r="B1020" s="73"/>
      <c r="C1020" s="55"/>
      <c r="D1020" s="55"/>
      <c r="E1020" s="201"/>
      <c r="F1020" s="201"/>
    </row>
    <row r="1021" spans="1:6" ht="12.6" customHeight="1">
      <c r="A1021" s="32"/>
      <c r="B1021" s="73"/>
      <c r="C1021" s="55"/>
      <c r="D1021" s="55"/>
      <c r="E1021" s="201"/>
      <c r="F1021" s="201"/>
    </row>
    <row r="1022" spans="1:6" ht="12.6" customHeight="1">
      <c r="A1022" s="32"/>
      <c r="B1022" s="73"/>
      <c r="C1022" s="55"/>
      <c r="D1022" s="55"/>
      <c r="E1022" s="201"/>
      <c r="F1022" s="201"/>
    </row>
    <row r="1023" spans="1:6" ht="12.6" customHeight="1">
      <c r="A1023" s="32"/>
      <c r="B1023" s="73"/>
      <c r="C1023" s="55"/>
      <c r="D1023" s="55"/>
      <c r="E1023" s="201"/>
      <c r="F1023" s="201"/>
    </row>
    <row r="1024" spans="1:6" ht="12.6" customHeight="1">
      <c r="A1024" s="32"/>
      <c r="B1024" s="73"/>
      <c r="C1024" s="55"/>
      <c r="D1024" s="55"/>
      <c r="E1024" s="201"/>
      <c r="F1024" s="201"/>
    </row>
    <row r="1025" spans="1:6" ht="12.6" customHeight="1">
      <c r="A1025" s="32"/>
      <c r="B1025" s="73"/>
      <c r="C1025" s="55"/>
      <c r="D1025" s="55"/>
      <c r="E1025" s="201"/>
      <c r="F1025" s="201"/>
    </row>
    <row r="1026" spans="1:6" ht="12.6" customHeight="1">
      <c r="A1026" s="32"/>
      <c r="B1026" s="73"/>
      <c r="C1026" s="55"/>
      <c r="D1026" s="55"/>
      <c r="E1026" s="201"/>
      <c r="F1026" s="201"/>
    </row>
    <row r="1027" spans="1:6" ht="12.6" customHeight="1">
      <c r="A1027" s="32"/>
      <c r="B1027" s="73"/>
      <c r="C1027" s="55"/>
      <c r="D1027" s="55"/>
      <c r="E1027" s="201"/>
      <c r="F1027" s="201"/>
    </row>
    <row r="1028" spans="1:6" ht="12.6" customHeight="1">
      <c r="A1028" s="32"/>
      <c r="B1028" s="73"/>
      <c r="C1028" s="55"/>
      <c r="D1028" s="55"/>
      <c r="E1028" s="201"/>
      <c r="F1028" s="201"/>
    </row>
    <row r="1029" spans="1:6" ht="12.6" customHeight="1">
      <c r="A1029" s="32"/>
      <c r="B1029" s="73"/>
      <c r="C1029" s="55"/>
      <c r="D1029" s="55"/>
      <c r="E1029" s="201"/>
      <c r="F1029" s="201"/>
    </row>
    <row r="1030" spans="1:6" ht="12.6" customHeight="1">
      <c r="A1030" s="32"/>
      <c r="B1030" s="73"/>
      <c r="C1030" s="55"/>
      <c r="D1030" s="55"/>
      <c r="E1030" s="201"/>
      <c r="F1030" s="201"/>
    </row>
    <row r="1031" spans="1:6" ht="12.6" customHeight="1">
      <c r="A1031" s="32"/>
      <c r="B1031" s="73"/>
      <c r="C1031" s="55"/>
      <c r="D1031" s="55"/>
      <c r="E1031" s="201"/>
      <c r="F1031" s="201"/>
    </row>
    <row r="1032" spans="1:6" ht="12.6" customHeight="1">
      <c r="A1032" s="32"/>
      <c r="B1032" s="73"/>
      <c r="C1032" s="55"/>
      <c r="D1032" s="55"/>
      <c r="E1032" s="201"/>
      <c r="F1032" s="201"/>
    </row>
    <row r="1033" spans="1:6" ht="12.6" customHeight="1">
      <c r="A1033" s="32"/>
      <c r="B1033" s="73"/>
      <c r="C1033" s="55"/>
      <c r="D1033" s="55"/>
      <c r="E1033" s="201"/>
      <c r="F1033" s="201"/>
    </row>
    <row r="1034" spans="1:6" ht="12.6" customHeight="1">
      <c r="A1034" s="32"/>
      <c r="B1034" s="73"/>
      <c r="C1034" s="55"/>
      <c r="D1034" s="55"/>
      <c r="E1034" s="201"/>
      <c r="F1034" s="201"/>
    </row>
    <row r="1035" spans="1:6" ht="12.6" customHeight="1">
      <c r="A1035" s="32"/>
      <c r="B1035" s="73"/>
      <c r="C1035" s="55"/>
      <c r="D1035" s="55"/>
      <c r="E1035" s="201"/>
      <c r="F1035" s="201"/>
    </row>
    <row r="1036" spans="1:6" ht="12.6" customHeight="1">
      <c r="A1036" s="32"/>
      <c r="B1036" s="73"/>
      <c r="C1036" s="55"/>
      <c r="D1036" s="55"/>
      <c r="E1036" s="201"/>
      <c r="F1036" s="201"/>
    </row>
    <row r="1037" spans="1:6" ht="12.6" customHeight="1">
      <c r="A1037" s="32"/>
      <c r="B1037" s="73"/>
      <c r="C1037" s="55"/>
      <c r="D1037" s="55"/>
      <c r="E1037" s="201"/>
      <c r="F1037" s="201"/>
    </row>
    <row r="1038" spans="1:6" ht="12.6" customHeight="1">
      <c r="A1038" s="32"/>
      <c r="B1038" s="73"/>
      <c r="C1038" s="55"/>
      <c r="D1038" s="55"/>
      <c r="E1038" s="201"/>
      <c r="F1038" s="201"/>
    </row>
    <row r="1039" spans="1:6" ht="12.6" customHeight="1">
      <c r="A1039" s="32"/>
      <c r="B1039" s="73"/>
      <c r="C1039" s="55"/>
      <c r="D1039" s="55"/>
      <c r="E1039" s="201"/>
      <c r="F1039" s="201"/>
    </row>
    <row r="1040" spans="1:6" ht="12.6" customHeight="1">
      <c r="A1040" s="32"/>
      <c r="B1040" s="73"/>
      <c r="C1040" s="55"/>
      <c r="D1040" s="55"/>
      <c r="E1040" s="201"/>
      <c r="F1040" s="201"/>
    </row>
    <row r="1041" spans="1:6" ht="12.6" customHeight="1">
      <c r="A1041" s="32"/>
      <c r="B1041" s="73"/>
      <c r="C1041" s="55"/>
      <c r="D1041" s="55"/>
      <c r="E1041" s="201"/>
      <c r="F1041" s="201"/>
    </row>
    <row r="1042" spans="1:6" ht="12.6" customHeight="1">
      <c r="A1042" s="32"/>
      <c r="B1042" s="73"/>
      <c r="C1042" s="55"/>
      <c r="D1042" s="55"/>
      <c r="E1042" s="201"/>
      <c r="F1042" s="201"/>
    </row>
    <row r="1043" spans="1:6" ht="12.6" customHeight="1">
      <c r="A1043" s="32"/>
      <c r="B1043" s="73"/>
      <c r="C1043" s="55"/>
      <c r="D1043" s="55"/>
      <c r="E1043" s="201"/>
      <c r="F1043" s="201"/>
    </row>
    <row r="1044" spans="1:6" ht="12.6" customHeight="1">
      <c r="A1044" s="32"/>
      <c r="B1044" s="73"/>
      <c r="C1044" s="55"/>
      <c r="D1044" s="55"/>
      <c r="E1044" s="201"/>
      <c r="F1044" s="201"/>
    </row>
    <row r="1045" spans="1:6" ht="12.6" customHeight="1">
      <c r="A1045" s="32"/>
      <c r="B1045" s="73"/>
      <c r="C1045" s="55"/>
      <c r="D1045" s="55"/>
      <c r="E1045" s="201"/>
      <c r="F1045" s="201"/>
    </row>
    <row r="1046" spans="1:6" ht="12.6" customHeight="1">
      <c r="A1046" s="32"/>
      <c r="B1046" s="73"/>
      <c r="C1046" s="55"/>
      <c r="D1046" s="55"/>
      <c r="E1046" s="201"/>
      <c r="F1046" s="201"/>
    </row>
    <row r="1047" spans="1:6" ht="12.6" customHeight="1">
      <c r="A1047" s="32"/>
      <c r="B1047" s="73"/>
      <c r="C1047" s="55"/>
      <c r="D1047" s="55"/>
      <c r="E1047" s="201"/>
      <c r="F1047" s="201"/>
    </row>
    <row r="1048" spans="1:6" ht="12.6" customHeight="1">
      <c r="A1048" s="32"/>
      <c r="B1048" s="73"/>
      <c r="C1048" s="55"/>
      <c r="D1048" s="55"/>
      <c r="E1048" s="201"/>
      <c r="F1048" s="201"/>
    </row>
    <row r="1049" spans="1:6" ht="12.6" customHeight="1">
      <c r="A1049" s="32"/>
      <c r="B1049" s="73"/>
      <c r="C1049" s="55"/>
      <c r="D1049" s="55"/>
      <c r="E1049" s="201"/>
      <c r="F1049" s="201"/>
    </row>
    <row r="1050" spans="1:6" ht="12.6" customHeight="1">
      <c r="A1050" s="32"/>
      <c r="B1050" s="73"/>
      <c r="C1050" s="55"/>
      <c r="D1050" s="55"/>
      <c r="E1050" s="201"/>
      <c r="F1050" s="201"/>
    </row>
    <row r="1051" spans="1:6" ht="12.6" customHeight="1">
      <c r="A1051" s="32"/>
      <c r="B1051" s="73"/>
      <c r="C1051" s="55"/>
      <c r="D1051" s="55"/>
      <c r="E1051" s="201"/>
      <c r="F1051" s="201"/>
    </row>
    <row r="1052" spans="1:6" ht="12.6" customHeight="1">
      <c r="A1052" s="32"/>
      <c r="B1052" s="73"/>
      <c r="C1052" s="55"/>
      <c r="D1052" s="55"/>
      <c r="E1052" s="201"/>
      <c r="F1052" s="201"/>
    </row>
    <row r="1053" spans="1:6" ht="12.6" customHeight="1">
      <c r="A1053" s="32"/>
      <c r="B1053" s="73"/>
      <c r="C1053" s="55"/>
      <c r="D1053" s="55"/>
      <c r="E1053" s="201"/>
      <c r="F1053" s="201"/>
    </row>
    <row r="1054" spans="1:6" ht="12.6" customHeight="1">
      <c r="A1054" s="32"/>
      <c r="B1054" s="73"/>
      <c r="C1054" s="55"/>
      <c r="D1054" s="55"/>
      <c r="E1054" s="201"/>
      <c r="F1054" s="201"/>
    </row>
    <row r="1055" spans="1:6" ht="12.6" customHeight="1">
      <c r="A1055" s="32"/>
      <c r="B1055" s="73"/>
      <c r="C1055" s="55"/>
      <c r="D1055" s="55"/>
      <c r="E1055" s="201"/>
      <c r="F1055" s="201"/>
    </row>
    <row r="1056" spans="1:6" ht="12.6" customHeight="1">
      <c r="A1056" s="32"/>
      <c r="B1056" s="73"/>
      <c r="C1056" s="55"/>
      <c r="D1056" s="55"/>
      <c r="E1056" s="201"/>
      <c r="F1056" s="201"/>
    </row>
    <row r="1057" spans="1:6" ht="12.6" customHeight="1">
      <c r="A1057" s="32"/>
      <c r="B1057" s="73"/>
      <c r="C1057" s="55"/>
      <c r="D1057" s="55"/>
      <c r="E1057" s="201"/>
      <c r="F1057" s="201"/>
    </row>
    <row r="1058" spans="1:6" ht="12.6" customHeight="1">
      <c r="A1058" s="32"/>
      <c r="B1058" s="73"/>
      <c r="C1058" s="55"/>
      <c r="D1058" s="55"/>
      <c r="E1058" s="201"/>
      <c r="F1058" s="201"/>
    </row>
    <row r="1059" spans="1:6" ht="12.6" customHeight="1">
      <c r="A1059" s="32"/>
      <c r="B1059" s="73"/>
      <c r="C1059" s="55"/>
      <c r="D1059" s="55"/>
      <c r="E1059" s="201"/>
      <c r="F1059" s="201"/>
    </row>
    <row r="1060" spans="1:6" ht="12.6" customHeight="1">
      <c r="A1060" s="32"/>
      <c r="B1060" s="73"/>
      <c r="C1060" s="55"/>
      <c r="D1060" s="55"/>
      <c r="E1060" s="201"/>
      <c r="F1060" s="201"/>
    </row>
    <row r="1061" spans="1:6" ht="12.6" customHeight="1">
      <c r="A1061" s="32"/>
      <c r="B1061" s="73"/>
      <c r="C1061" s="55"/>
      <c r="D1061" s="55"/>
      <c r="E1061" s="201"/>
      <c r="F1061" s="201"/>
    </row>
    <row r="1062" spans="1:6" ht="12.6" customHeight="1">
      <c r="A1062" s="32"/>
      <c r="B1062" s="73"/>
      <c r="C1062" s="55"/>
      <c r="D1062" s="55"/>
      <c r="E1062" s="201"/>
      <c r="F1062" s="201"/>
    </row>
    <row r="1063" spans="1:6" ht="12.6" customHeight="1">
      <c r="A1063" s="32"/>
      <c r="B1063" s="73"/>
      <c r="C1063" s="55"/>
      <c r="D1063" s="55"/>
      <c r="E1063" s="201"/>
      <c r="F1063" s="201"/>
    </row>
    <row r="1064" spans="1:6" ht="12.6" customHeight="1">
      <c r="A1064" s="32"/>
      <c r="B1064" s="73"/>
      <c r="C1064" s="55"/>
      <c r="D1064" s="55"/>
      <c r="E1064" s="201"/>
      <c r="F1064" s="201"/>
    </row>
    <row r="1065" spans="1:6" ht="12.6" customHeight="1">
      <c r="A1065" s="32"/>
      <c r="B1065" s="73"/>
      <c r="C1065" s="55"/>
      <c r="D1065" s="55"/>
      <c r="E1065" s="201"/>
      <c r="F1065" s="201"/>
    </row>
    <row r="1066" spans="1:6" ht="12.6" customHeight="1">
      <c r="A1066" s="32"/>
      <c r="B1066" s="73"/>
      <c r="C1066" s="55"/>
      <c r="D1066" s="55"/>
      <c r="E1066" s="201"/>
      <c r="F1066" s="201"/>
    </row>
    <row r="1067" spans="1:6" ht="12.6" customHeight="1">
      <c r="A1067" s="32"/>
      <c r="B1067" s="73"/>
      <c r="C1067" s="55"/>
      <c r="D1067" s="55"/>
      <c r="E1067" s="201"/>
      <c r="F1067" s="201"/>
    </row>
    <row r="1068" spans="1:6" ht="12.6" customHeight="1">
      <c r="A1068" s="32"/>
      <c r="B1068" s="73"/>
      <c r="C1068" s="55"/>
      <c r="D1068" s="55"/>
      <c r="E1068" s="201"/>
      <c r="F1068" s="201"/>
    </row>
    <row r="1069" spans="1:6" ht="12.6" customHeight="1">
      <c r="A1069" s="32"/>
      <c r="B1069" s="73"/>
      <c r="C1069" s="55"/>
      <c r="D1069" s="55"/>
      <c r="E1069" s="201"/>
      <c r="F1069" s="201"/>
    </row>
    <row r="1070" spans="1:6" ht="12.6" customHeight="1">
      <c r="A1070" s="32"/>
      <c r="B1070" s="73"/>
      <c r="C1070" s="55"/>
      <c r="D1070" s="55"/>
      <c r="E1070" s="201"/>
      <c r="F1070" s="201"/>
    </row>
    <row r="1071" spans="1:6" ht="12.6" customHeight="1">
      <c r="A1071" s="32"/>
      <c r="B1071" s="73"/>
      <c r="C1071" s="55"/>
      <c r="D1071" s="55"/>
      <c r="E1071" s="201"/>
      <c r="F1071" s="201"/>
    </row>
    <row r="1072" spans="1:6" ht="12.6" customHeight="1">
      <c r="A1072" s="32"/>
      <c r="B1072" s="73"/>
      <c r="C1072" s="55"/>
      <c r="D1072" s="55"/>
      <c r="E1072" s="201"/>
      <c r="F1072" s="201"/>
    </row>
    <row r="1073" spans="1:6" ht="12.6" customHeight="1">
      <c r="A1073" s="32"/>
      <c r="B1073" s="73"/>
      <c r="C1073" s="55"/>
      <c r="D1073" s="55"/>
      <c r="E1073" s="201"/>
      <c r="F1073" s="201"/>
    </row>
    <row r="1074" spans="1:6" ht="12.6" customHeight="1">
      <c r="A1074" s="32"/>
      <c r="B1074" s="73"/>
      <c r="C1074" s="55"/>
      <c r="D1074" s="55"/>
      <c r="E1074" s="201"/>
      <c r="F1074" s="201"/>
    </row>
    <row r="1075" spans="1:6" ht="12.6" customHeight="1">
      <c r="A1075" s="32"/>
      <c r="B1075" s="73"/>
      <c r="C1075" s="55"/>
      <c r="D1075" s="55"/>
      <c r="E1075" s="201"/>
      <c r="F1075" s="201"/>
    </row>
    <row r="1076" spans="1:6" ht="12.6" customHeight="1">
      <c r="A1076" s="32"/>
      <c r="B1076" s="73"/>
      <c r="C1076" s="55"/>
      <c r="D1076" s="55"/>
      <c r="E1076" s="201"/>
      <c r="F1076" s="201"/>
    </row>
    <row r="1077" spans="1:6" ht="12.6" customHeight="1">
      <c r="A1077" s="32"/>
      <c r="B1077" s="73"/>
      <c r="C1077" s="55"/>
      <c r="D1077" s="55"/>
      <c r="E1077" s="201"/>
      <c r="F1077" s="201"/>
    </row>
    <row r="1078" spans="1:6" ht="12.6" customHeight="1">
      <c r="A1078" s="32"/>
      <c r="B1078" s="73"/>
      <c r="C1078" s="55"/>
      <c r="D1078" s="55"/>
      <c r="E1078" s="201"/>
      <c r="F1078" s="201"/>
    </row>
    <row r="1079" spans="1:6" ht="12.6" customHeight="1">
      <c r="A1079" s="32"/>
      <c r="B1079" s="73"/>
      <c r="C1079" s="55"/>
      <c r="D1079" s="55"/>
      <c r="E1079" s="201"/>
      <c r="F1079" s="201"/>
    </row>
    <row r="1080" spans="1:6" ht="12.6" customHeight="1">
      <c r="A1080" s="32"/>
      <c r="B1080" s="73"/>
      <c r="C1080" s="55"/>
      <c r="D1080" s="55"/>
      <c r="E1080" s="201"/>
      <c r="F1080" s="201"/>
    </row>
    <row r="1081" spans="1:6" ht="12.6" customHeight="1">
      <c r="A1081" s="32"/>
      <c r="B1081" s="73"/>
      <c r="C1081" s="55"/>
      <c r="D1081" s="55"/>
      <c r="E1081" s="201"/>
      <c r="F1081" s="201"/>
    </row>
    <row r="1082" spans="1:6" ht="12.6" customHeight="1">
      <c r="A1082" s="32"/>
      <c r="B1082" s="73"/>
      <c r="C1082" s="55"/>
      <c r="D1082" s="55"/>
      <c r="E1082" s="201"/>
      <c r="F1082" s="201"/>
    </row>
    <row r="1083" spans="1:6" ht="12.6" customHeight="1">
      <c r="A1083" s="32"/>
      <c r="B1083" s="73"/>
      <c r="C1083" s="55"/>
      <c r="D1083" s="55"/>
      <c r="E1083" s="201"/>
      <c r="F1083" s="201"/>
    </row>
    <row r="1084" spans="1:6" ht="12.6" customHeight="1">
      <c r="A1084" s="32"/>
      <c r="B1084" s="73"/>
      <c r="C1084" s="55"/>
      <c r="D1084" s="55"/>
      <c r="E1084" s="201"/>
      <c r="F1084" s="201"/>
    </row>
    <row r="1085" spans="1:6" ht="12.6" customHeight="1">
      <c r="A1085" s="32"/>
      <c r="B1085" s="73"/>
      <c r="C1085" s="55"/>
      <c r="D1085" s="55"/>
      <c r="E1085" s="201"/>
      <c r="F1085" s="201"/>
    </row>
    <row r="1086" spans="1:6" ht="12.6" customHeight="1">
      <c r="A1086" s="32"/>
      <c r="B1086" s="73"/>
      <c r="C1086" s="55"/>
      <c r="D1086" s="55"/>
      <c r="E1086" s="201"/>
      <c r="F1086" s="201"/>
    </row>
    <row r="1087" spans="1:6" ht="12.6" customHeight="1">
      <c r="A1087" s="32"/>
      <c r="B1087" s="73"/>
      <c r="C1087" s="55"/>
      <c r="D1087" s="55"/>
      <c r="E1087" s="201"/>
      <c r="F1087" s="201"/>
    </row>
    <row r="1088" spans="1:6" ht="12.6" customHeight="1">
      <c r="A1088" s="32"/>
      <c r="B1088" s="73"/>
      <c r="C1088" s="55"/>
      <c r="D1088" s="55"/>
      <c r="E1088" s="201"/>
      <c r="F1088" s="201"/>
    </row>
    <row r="1089" spans="1:6" ht="12.6" customHeight="1">
      <c r="A1089" s="32"/>
      <c r="B1089" s="73"/>
      <c r="C1089" s="55"/>
      <c r="D1089" s="55"/>
      <c r="E1089" s="201"/>
      <c r="F1089" s="201"/>
    </row>
    <row r="1090" spans="1:6" ht="12.6" customHeight="1">
      <c r="A1090" s="32"/>
      <c r="B1090" s="73"/>
      <c r="C1090" s="55"/>
      <c r="D1090" s="55"/>
      <c r="E1090" s="201"/>
      <c r="F1090" s="201"/>
    </row>
    <row r="1091" spans="1:6" ht="12.6" customHeight="1">
      <c r="A1091" s="32"/>
      <c r="B1091" s="73"/>
      <c r="C1091" s="55"/>
      <c r="D1091" s="55"/>
      <c r="E1091" s="201"/>
      <c r="F1091" s="201"/>
    </row>
    <row r="1092" spans="1:6" ht="12.6" customHeight="1">
      <c r="A1092" s="32"/>
      <c r="B1092" s="73"/>
      <c r="C1092" s="55"/>
      <c r="D1092" s="55"/>
      <c r="E1092" s="201"/>
      <c r="F1092" s="201"/>
    </row>
    <row r="1093" spans="1:6" ht="12.6" customHeight="1">
      <c r="A1093" s="32"/>
      <c r="B1093" s="73"/>
      <c r="C1093" s="55"/>
      <c r="D1093" s="55"/>
      <c r="E1093" s="201"/>
      <c r="F1093" s="201"/>
    </row>
    <row r="1094" spans="1:6" ht="12.6" customHeight="1">
      <c r="A1094" s="32"/>
      <c r="B1094" s="73"/>
      <c r="C1094" s="55"/>
      <c r="D1094" s="55"/>
      <c r="E1094" s="201"/>
      <c r="F1094" s="201"/>
    </row>
    <row r="1095" spans="1:6" ht="12.6" customHeight="1">
      <c r="A1095" s="32"/>
      <c r="B1095" s="73"/>
      <c r="C1095" s="55"/>
      <c r="D1095" s="55"/>
      <c r="E1095" s="201"/>
      <c r="F1095" s="201"/>
    </row>
    <row r="1096" spans="1:6" ht="12.6" customHeight="1">
      <c r="A1096" s="32"/>
      <c r="B1096" s="73"/>
      <c r="C1096" s="55"/>
      <c r="D1096" s="55"/>
      <c r="E1096" s="201"/>
      <c r="F1096" s="201"/>
    </row>
    <row r="1097" spans="1:6" ht="12.6" customHeight="1">
      <c r="A1097" s="32"/>
      <c r="B1097" s="73"/>
      <c r="C1097" s="55"/>
      <c r="D1097" s="55"/>
      <c r="E1097" s="201"/>
      <c r="F1097" s="201"/>
    </row>
    <row r="1098" spans="1:6" ht="12.6" customHeight="1">
      <c r="A1098" s="32"/>
      <c r="B1098" s="73"/>
      <c r="C1098" s="55"/>
      <c r="D1098" s="55"/>
      <c r="E1098" s="201"/>
      <c r="F1098" s="201"/>
    </row>
    <row r="1099" spans="1:6" ht="12.6" customHeight="1">
      <c r="A1099" s="32"/>
      <c r="B1099" s="73"/>
      <c r="C1099" s="55"/>
      <c r="D1099" s="55"/>
      <c r="E1099" s="201"/>
      <c r="F1099" s="201"/>
    </row>
    <row r="1100" spans="1:6" ht="12.6" customHeight="1">
      <c r="A1100" s="32"/>
      <c r="B1100" s="73"/>
      <c r="C1100" s="55"/>
      <c r="D1100" s="55"/>
      <c r="E1100" s="201"/>
      <c r="F1100" s="201"/>
    </row>
    <row r="1101" spans="1:6" ht="12.6" customHeight="1">
      <c r="A1101" s="32"/>
      <c r="B1101" s="73"/>
      <c r="C1101" s="55"/>
      <c r="D1101" s="55"/>
      <c r="E1101" s="201"/>
      <c r="F1101" s="201"/>
    </row>
    <row r="1102" spans="1:6" ht="12.6" customHeight="1">
      <c r="A1102" s="32"/>
      <c r="B1102" s="73"/>
      <c r="C1102" s="55"/>
      <c r="D1102" s="55"/>
      <c r="E1102" s="201"/>
      <c r="F1102" s="201"/>
    </row>
    <row r="1103" spans="1:6" ht="12.6" customHeight="1">
      <c r="A1103" s="32"/>
      <c r="B1103" s="73"/>
      <c r="C1103" s="55"/>
      <c r="D1103" s="55"/>
      <c r="E1103" s="201"/>
      <c r="F1103" s="201"/>
    </row>
    <row r="1104" spans="1:6" ht="12.6" customHeight="1">
      <c r="A1104" s="32"/>
      <c r="B1104" s="73"/>
      <c r="C1104" s="55"/>
      <c r="D1104" s="55"/>
      <c r="E1104" s="201"/>
      <c r="F1104" s="201"/>
    </row>
    <row r="1105" spans="1:6" ht="12.6" customHeight="1">
      <c r="A1105" s="32"/>
      <c r="B1105" s="73"/>
      <c r="C1105" s="55"/>
      <c r="D1105" s="55"/>
      <c r="E1105" s="201"/>
      <c r="F1105" s="201"/>
    </row>
    <row r="1106" spans="1:6" ht="12.6" customHeight="1">
      <c r="A1106" s="32"/>
      <c r="B1106" s="73"/>
      <c r="C1106" s="55"/>
      <c r="D1106" s="55"/>
      <c r="E1106" s="201"/>
      <c r="F1106" s="201"/>
    </row>
    <row r="1107" spans="1:6" ht="12.6" customHeight="1">
      <c r="A1107" s="32"/>
      <c r="B1107" s="73"/>
      <c r="C1107" s="55"/>
      <c r="D1107" s="55"/>
      <c r="E1107" s="201"/>
      <c r="F1107" s="201"/>
    </row>
    <row r="1108" spans="1:6" ht="12.6" customHeight="1">
      <c r="A1108" s="32"/>
      <c r="B1108" s="73"/>
      <c r="C1108" s="55"/>
      <c r="D1108" s="55"/>
      <c r="E1108" s="201"/>
      <c r="F1108" s="201"/>
    </row>
    <row r="1109" spans="1:6" ht="12.6" customHeight="1">
      <c r="A1109" s="32"/>
      <c r="B1109" s="73"/>
      <c r="C1109" s="55"/>
      <c r="D1109" s="55"/>
      <c r="E1109" s="201"/>
      <c r="F1109" s="201"/>
    </row>
    <row r="1110" spans="1:6" ht="12.6" customHeight="1">
      <c r="A1110" s="32"/>
      <c r="B1110" s="73"/>
      <c r="C1110" s="55"/>
      <c r="D1110" s="55"/>
      <c r="E1110" s="201"/>
      <c r="F1110" s="201"/>
    </row>
    <row r="1111" spans="1:6" ht="12.6" customHeight="1">
      <c r="A1111" s="32"/>
      <c r="B1111" s="73"/>
      <c r="C1111" s="55"/>
      <c r="D1111" s="55"/>
      <c r="E1111" s="201"/>
      <c r="F1111" s="201"/>
    </row>
    <row r="1112" spans="1:6" ht="12.6" customHeight="1">
      <c r="A1112" s="32"/>
      <c r="B1112" s="73"/>
      <c r="C1112" s="55"/>
      <c r="D1112" s="55"/>
      <c r="E1112" s="201"/>
      <c r="F1112" s="201"/>
    </row>
    <row r="1113" spans="1:6" ht="12.6" customHeight="1">
      <c r="A1113" s="32"/>
      <c r="B1113" s="73"/>
      <c r="C1113" s="55"/>
      <c r="D1113" s="55"/>
      <c r="E1113" s="201"/>
      <c r="F1113" s="201"/>
    </row>
    <row r="1114" spans="1:6" ht="12.6" customHeight="1">
      <c r="A1114" s="32"/>
      <c r="B1114" s="73"/>
      <c r="C1114" s="55"/>
      <c r="D1114" s="55"/>
      <c r="E1114" s="201"/>
      <c r="F1114" s="201"/>
    </row>
    <row r="1115" spans="1:6" ht="12.6" customHeight="1">
      <c r="A1115" s="32"/>
      <c r="B1115" s="73"/>
      <c r="C1115" s="55"/>
      <c r="D1115" s="55"/>
      <c r="E1115" s="201"/>
      <c r="F1115" s="201"/>
    </row>
    <row r="1116" spans="1:6" ht="12.6" customHeight="1">
      <c r="A1116" s="32"/>
      <c r="B1116" s="73"/>
      <c r="C1116" s="55"/>
      <c r="D1116" s="55"/>
      <c r="E1116" s="201"/>
      <c r="F1116" s="201"/>
    </row>
    <row r="1117" spans="1:6" ht="12.6" customHeight="1">
      <c r="A1117" s="32"/>
      <c r="B1117" s="73"/>
      <c r="C1117" s="55"/>
      <c r="D1117" s="55"/>
      <c r="E1117" s="201"/>
      <c r="F1117" s="201"/>
    </row>
    <row r="1118" spans="1:6" ht="12.6" customHeight="1">
      <c r="A1118" s="32"/>
      <c r="B1118" s="73"/>
      <c r="C1118" s="55"/>
      <c r="D1118" s="55"/>
      <c r="E1118" s="201"/>
      <c r="F1118" s="201"/>
    </row>
    <row r="1119" spans="1:6" ht="12.6" customHeight="1">
      <c r="A1119" s="32"/>
      <c r="B1119" s="73"/>
      <c r="C1119" s="55"/>
      <c r="D1119" s="55"/>
      <c r="E1119" s="201"/>
      <c r="F1119" s="201"/>
    </row>
    <row r="1120" spans="1:6" ht="12.6" customHeight="1">
      <c r="A1120" s="32"/>
      <c r="B1120" s="73"/>
      <c r="C1120" s="55"/>
      <c r="D1120" s="55"/>
      <c r="E1120" s="201"/>
      <c r="F1120" s="201"/>
    </row>
    <row r="1121" spans="1:6" ht="12.6" customHeight="1">
      <c r="A1121" s="32"/>
      <c r="B1121" s="73"/>
      <c r="C1121" s="55"/>
      <c r="D1121" s="55"/>
      <c r="E1121" s="201"/>
      <c r="F1121" s="201"/>
    </row>
    <row r="1122" spans="1:6" ht="12.6" customHeight="1">
      <c r="A1122" s="32"/>
      <c r="B1122" s="73"/>
      <c r="C1122" s="55"/>
      <c r="D1122" s="55"/>
      <c r="E1122" s="201"/>
      <c r="F1122" s="201"/>
    </row>
    <row r="1123" spans="1:6" ht="12.6" customHeight="1">
      <c r="A1123" s="32"/>
      <c r="B1123" s="73"/>
      <c r="C1123" s="55"/>
      <c r="D1123" s="55"/>
      <c r="E1123" s="201"/>
      <c r="F1123" s="201"/>
    </row>
    <row r="1124" spans="1:6" ht="12.6" customHeight="1">
      <c r="A1124" s="32"/>
      <c r="B1124" s="73"/>
      <c r="C1124" s="55"/>
      <c r="D1124" s="55"/>
      <c r="E1124" s="201"/>
      <c r="F1124" s="201"/>
    </row>
    <row r="1125" spans="1:6" ht="12.6" customHeight="1">
      <c r="A1125" s="32"/>
      <c r="B1125" s="73"/>
      <c r="C1125" s="55"/>
      <c r="D1125" s="55"/>
      <c r="E1125" s="201"/>
      <c r="F1125" s="201"/>
    </row>
    <row r="1126" spans="1:6" ht="12.6" customHeight="1">
      <c r="A1126" s="32"/>
      <c r="B1126" s="73"/>
      <c r="C1126" s="55"/>
      <c r="D1126" s="55"/>
      <c r="E1126" s="201"/>
      <c r="F1126" s="201"/>
    </row>
    <row r="1127" spans="1:6" ht="12.6" customHeight="1">
      <c r="A1127" s="32"/>
      <c r="B1127" s="73"/>
      <c r="C1127" s="55"/>
      <c r="D1127" s="55"/>
      <c r="E1127" s="201"/>
      <c r="F1127" s="201"/>
    </row>
    <row r="1128" spans="1:6" ht="12.6" customHeight="1">
      <c r="A1128" s="32"/>
      <c r="B1128" s="73"/>
      <c r="C1128" s="55"/>
      <c r="D1128" s="55"/>
      <c r="E1128" s="201"/>
      <c r="F1128" s="201"/>
    </row>
    <row r="1129" spans="1:6" ht="12.6" customHeight="1">
      <c r="A1129" s="32"/>
      <c r="B1129" s="73"/>
      <c r="C1129" s="55"/>
      <c r="D1129" s="55"/>
      <c r="E1129" s="201"/>
      <c r="F1129" s="201"/>
    </row>
    <row r="1130" spans="1:6" ht="12.6" customHeight="1">
      <c r="A1130" s="32"/>
      <c r="B1130" s="73"/>
      <c r="C1130" s="55"/>
      <c r="D1130" s="55"/>
      <c r="E1130" s="201"/>
      <c r="F1130" s="201"/>
    </row>
    <row r="1131" spans="1:6" ht="12.6" customHeight="1">
      <c r="A1131" s="32"/>
      <c r="B1131" s="73"/>
      <c r="C1131" s="55"/>
      <c r="D1131" s="55"/>
      <c r="E1131" s="201"/>
      <c r="F1131" s="201"/>
    </row>
    <row r="1132" spans="1:6" ht="12.6" customHeight="1">
      <c r="A1132" s="32"/>
      <c r="B1132" s="73"/>
      <c r="C1132" s="55"/>
      <c r="D1132" s="55"/>
      <c r="E1132" s="201"/>
      <c r="F1132" s="201"/>
    </row>
    <row r="1133" spans="1:6" ht="12.6" customHeight="1">
      <c r="A1133" s="32"/>
      <c r="B1133" s="73"/>
      <c r="C1133" s="55"/>
      <c r="D1133" s="55"/>
      <c r="E1133" s="201"/>
      <c r="F1133" s="201"/>
    </row>
    <row r="1134" spans="1:6" ht="12.6" customHeight="1">
      <c r="A1134" s="32"/>
      <c r="B1134" s="73"/>
      <c r="C1134" s="55"/>
      <c r="D1134" s="55"/>
      <c r="E1134" s="201"/>
      <c r="F1134" s="201"/>
    </row>
    <row r="1135" spans="1:6" ht="12.6" customHeight="1">
      <c r="A1135" s="32"/>
      <c r="B1135" s="73"/>
      <c r="C1135" s="55"/>
      <c r="D1135" s="55"/>
      <c r="E1135" s="201"/>
      <c r="F1135" s="201"/>
    </row>
    <row r="1136" spans="1:6" ht="12.6" customHeight="1">
      <c r="A1136" s="32"/>
      <c r="B1136" s="73"/>
      <c r="C1136" s="55"/>
      <c r="D1136" s="55"/>
      <c r="E1136" s="201"/>
      <c r="F1136" s="201"/>
    </row>
    <row r="1137" spans="1:6" ht="12.6" customHeight="1">
      <c r="A1137" s="32"/>
      <c r="B1137" s="73"/>
      <c r="C1137" s="55"/>
      <c r="D1137" s="55"/>
      <c r="E1137" s="201"/>
      <c r="F1137" s="201"/>
    </row>
    <row r="1138" spans="1:6" ht="12.6" customHeight="1">
      <c r="A1138" s="32"/>
      <c r="B1138" s="73"/>
      <c r="C1138" s="55"/>
      <c r="D1138" s="55"/>
      <c r="E1138" s="201"/>
      <c r="F1138" s="201"/>
    </row>
    <row r="1139" spans="1:6" ht="12.6" customHeight="1">
      <c r="A1139" s="32"/>
      <c r="B1139" s="73"/>
      <c r="C1139" s="55"/>
      <c r="D1139" s="55"/>
      <c r="E1139" s="201"/>
      <c r="F1139" s="201"/>
    </row>
    <row r="1140" spans="1:6" ht="12.6" customHeight="1">
      <c r="A1140" s="32"/>
      <c r="B1140" s="73"/>
      <c r="C1140" s="55"/>
      <c r="D1140" s="55"/>
      <c r="E1140" s="201"/>
      <c r="F1140" s="201"/>
    </row>
    <row r="1141" spans="1:6" ht="12.6" customHeight="1">
      <c r="A1141" s="32"/>
      <c r="B1141" s="73"/>
      <c r="C1141" s="55"/>
      <c r="D1141" s="55"/>
      <c r="E1141" s="201"/>
      <c r="F1141" s="201"/>
    </row>
    <row r="1142" spans="1:6" ht="12.6" customHeight="1">
      <c r="A1142" s="32"/>
      <c r="B1142" s="73"/>
      <c r="C1142" s="55"/>
      <c r="D1142" s="55"/>
      <c r="E1142" s="201"/>
      <c r="F1142" s="201"/>
    </row>
    <row r="1143" spans="1:6" ht="12.6" customHeight="1">
      <c r="A1143" s="32"/>
      <c r="B1143" s="73"/>
      <c r="C1143" s="55"/>
      <c r="D1143" s="55"/>
      <c r="E1143" s="201"/>
      <c r="F1143" s="201"/>
    </row>
    <row r="1144" spans="1:6" ht="12.6" customHeight="1">
      <c r="A1144" s="32"/>
      <c r="B1144" s="73"/>
      <c r="C1144" s="55"/>
      <c r="D1144" s="55"/>
      <c r="E1144" s="201"/>
      <c r="F1144" s="201"/>
    </row>
    <row r="1145" spans="1:6" ht="12.6" customHeight="1">
      <c r="A1145" s="32"/>
      <c r="B1145" s="73"/>
      <c r="C1145" s="55"/>
      <c r="D1145" s="55"/>
      <c r="E1145" s="201"/>
      <c r="F1145" s="201"/>
    </row>
    <row r="1146" spans="1:6" ht="12.6" customHeight="1">
      <c r="A1146" s="32"/>
      <c r="B1146" s="73"/>
      <c r="C1146" s="55"/>
      <c r="D1146" s="55"/>
      <c r="E1146" s="201"/>
      <c r="F1146" s="201"/>
    </row>
    <row r="1147" spans="1:6" ht="12.6" customHeight="1">
      <c r="A1147" s="32"/>
      <c r="B1147" s="73"/>
      <c r="C1147" s="55"/>
      <c r="D1147" s="55"/>
      <c r="E1147" s="201"/>
      <c r="F1147" s="201"/>
    </row>
    <row r="1148" spans="1:6" ht="12.6" customHeight="1">
      <c r="A1148" s="32"/>
      <c r="B1148" s="73"/>
      <c r="C1148" s="55"/>
      <c r="D1148" s="55"/>
      <c r="E1148" s="201"/>
      <c r="F1148" s="201"/>
    </row>
    <row r="1149" spans="1:6" ht="12.6" customHeight="1">
      <c r="A1149" s="32"/>
      <c r="B1149" s="73"/>
      <c r="C1149" s="55"/>
      <c r="D1149" s="55"/>
      <c r="E1149" s="201"/>
      <c r="F1149" s="201"/>
    </row>
    <row r="1150" spans="1:6" ht="12.6" customHeight="1">
      <c r="A1150" s="32"/>
      <c r="B1150" s="73"/>
      <c r="C1150" s="55"/>
      <c r="D1150" s="55"/>
      <c r="E1150" s="201"/>
      <c r="F1150" s="201"/>
    </row>
    <row r="1151" spans="1:6" ht="12.6" customHeight="1">
      <c r="A1151" s="32"/>
      <c r="B1151" s="73"/>
      <c r="C1151" s="55"/>
      <c r="D1151" s="55"/>
      <c r="E1151" s="201"/>
      <c r="F1151" s="201"/>
    </row>
    <row r="1152" spans="1:6" ht="12.6" customHeight="1">
      <c r="A1152" s="32"/>
      <c r="B1152" s="73"/>
      <c r="C1152" s="55"/>
      <c r="D1152" s="55"/>
      <c r="E1152" s="201"/>
      <c r="F1152" s="201"/>
    </row>
    <row r="1153" spans="1:6" ht="12.6" customHeight="1">
      <c r="A1153" s="32"/>
      <c r="B1153" s="73"/>
      <c r="C1153" s="55"/>
      <c r="D1153" s="55"/>
      <c r="E1153" s="201"/>
      <c r="F1153" s="201"/>
    </row>
    <row r="1154" spans="1:6" ht="12.6" customHeight="1">
      <c r="A1154" s="32"/>
      <c r="B1154" s="73"/>
      <c r="C1154" s="55"/>
      <c r="D1154" s="55"/>
      <c r="E1154" s="201"/>
      <c r="F1154" s="201"/>
    </row>
    <row r="1155" spans="1:6" ht="12.6" customHeight="1">
      <c r="A1155" s="32"/>
      <c r="B1155" s="73"/>
      <c r="C1155" s="55"/>
      <c r="D1155" s="55"/>
      <c r="E1155" s="201"/>
      <c r="F1155" s="201"/>
    </row>
    <row r="1156" spans="1:6" ht="12.6" customHeight="1">
      <c r="A1156" s="32"/>
      <c r="B1156" s="73"/>
      <c r="C1156" s="55"/>
      <c r="D1156" s="55"/>
      <c r="E1156" s="201"/>
      <c r="F1156" s="201"/>
    </row>
    <row r="1157" spans="1:6" ht="12.6" customHeight="1">
      <c r="A1157" s="32"/>
      <c r="B1157" s="73"/>
      <c r="C1157" s="55"/>
      <c r="D1157" s="55"/>
      <c r="E1157" s="201"/>
      <c r="F1157" s="201"/>
    </row>
    <row r="1158" spans="1:6" ht="12.6" customHeight="1">
      <c r="A1158" s="32"/>
      <c r="B1158" s="73"/>
      <c r="C1158" s="55"/>
      <c r="D1158" s="55"/>
      <c r="E1158" s="201"/>
      <c r="F1158" s="201"/>
    </row>
    <row r="1159" spans="1:6" ht="12.6" customHeight="1">
      <c r="A1159" s="32"/>
      <c r="B1159" s="73"/>
      <c r="C1159" s="55"/>
      <c r="D1159" s="55"/>
      <c r="E1159" s="201"/>
      <c r="F1159" s="201"/>
    </row>
    <row r="1160" spans="1:6" ht="12.6" customHeight="1">
      <c r="A1160" s="32"/>
      <c r="B1160" s="73"/>
      <c r="C1160" s="55"/>
      <c r="D1160" s="55"/>
      <c r="E1160" s="201"/>
      <c r="F1160" s="201"/>
    </row>
    <row r="1161" spans="1:6" ht="12.6" customHeight="1">
      <c r="A1161" s="32"/>
      <c r="B1161" s="73"/>
      <c r="C1161" s="55"/>
      <c r="D1161" s="55"/>
      <c r="E1161" s="201"/>
      <c r="F1161" s="201"/>
    </row>
    <row r="1162" spans="1:6" ht="12.6" customHeight="1">
      <c r="A1162" s="32"/>
      <c r="B1162" s="73"/>
      <c r="C1162" s="55"/>
      <c r="D1162" s="55"/>
      <c r="E1162" s="201"/>
      <c r="F1162" s="201"/>
    </row>
    <row r="1163" spans="1:6" ht="12.6" customHeight="1">
      <c r="A1163" s="32"/>
      <c r="B1163" s="73"/>
      <c r="C1163" s="55"/>
      <c r="D1163" s="55"/>
      <c r="E1163" s="201"/>
      <c r="F1163" s="201"/>
    </row>
    <row r="1164" spans="1:6" ht="12.6" customHeight="1">
      <c r="A1164" s="32"/>
      <c r="B1164" s="73"/>
      <c r="C1164" s="55"/>
      <c r="D1164" s="55"/>
      <c r="E1164" s="201"/>
      <c r="F1164" s="201"/>
    </row>
    <row r="1165" spans="1:6" ht="12.6" customHeight="1">
      <c r="A1165" s="32"/>
      <c r="B1165" s="73"/>
      <c r="C1165" s="55"/>
      <c r="D1165" s="55"/>
      <c r="E1165" s="201"/>
      <c r="F1165" s="201"/>
    </row>
    <row r="1166" spans="1:6" ht="12.6" customHeight="1">
      <c r="A1166" s="32"/>
      <c r="B1166" s="73"/>
      <c r="C1166" s="55"/>
      <c r="D1166" s="55"/>
      <c r="E1166" s="201"/>
      <c r="F1166" s="201"/>
    </row>
    <row r="1167" spans="1:6" ht="12.6" customHeight="1">
      <c r="A1167" s="32"/>
      <c r="B1167" s="73"/>
      <c r="C1167" s="55"/>
      <c r="D1167" s="55"/>
      <c r="E1167" s="201"/>
      <c r="F1167" s="201"/>
    </row>
    <row r="1168" spans="1:6" ht="12.6" customHeight="1">
      <c r="A1168" s="32"/>
      <c r="B1168" s="73"/>
      <c r="C1168" s="55"/>
      <c r="D1168" s="55"/>
      <c r="E1168" s="201"/>
      <c r="F1168" s="201"/>
    </row>
    <row r="1169" spans="1:6" ht="12.6" customHeight="1">
      <c r="A1169" s="32"/>
      <c r="B1169" s="73"/>
      <c r="C1169" s="55"/>
      <c r="D1169" s="55"/>
      <c r="E1169" s="201"/>
      <c r="F1169" s="201"/>
    </row>
    <row r="1170" spans="1:6" ht="12.6" customHeight="1">
      <c r="A1170" s="32"/>
      <c r="B1170" s="73"/>
      <c r="C1170" s="55"/>
      <c r="D1170" s="55"/>
      <c r="E1170" s="201"/>
      <c r="F1170" s="201"/>
    </row>
    <row r="1171" spans="1:6" ht="12.6" customHeight="1">
      <c r="A1171" s="32"/>
      <c r="B1171" s="73"/>
      <c r="C1171" s="55"/>
      <c r="D1171" s="55"/>
      <c r="E1171" s="201"/>
      <c r="F1171" s="201"/>
    </row>
    <row r="1172" spans="1:6" ht="12.6" customHeight="1">
      <c r="A1172" s="32"/>
      <c r="B1172" s="73"/>
      <c r="C1172" s="55"/>
      <c r="D1172" s="55"/>
      <c r="E1172" s="201"/>
      <c r="F1172" s="201"/>
    </row>
    <row r="1173" spans="1:6" ht="12.6" customHeight="1">
      <c r="A1173" s="32"/>
      <c r="B1173" s="73"/>
      <c r="C1173" s="55"/>
      <c r="D1173" s="55"/>
      <c r="E1173" s="201"/>
      <c r="F1173" s="201"/>
    </row>
    <row r="1174" spans="1:6" ht="12.6" customHeight="1">
      <c r="A1174" s="32"/>
      <c r="B1174" s="73"/>
      <c r="C1174" s="55"/>
      <c r="D1174" s="55"/>
      <c r="E1174" s="201"/>
      <c r="F1174" s="201"/>
    </row>
    <row r="1175" spans="1:6" ht="12.6" customHeight="1">
      <c r="A1175" s="32"/>
      <c r="B1175" s="73"/>
      <c r="C1175" s="55"/>
      <c r="D1175" s="55"/>
      <c r="E1175" s="201"/>
      <c r="F1175" s="201"/>
    </row>
    <row r="1176" spans="1:6" ht="12.6" customHeight="1">
      <c r="A1176" s="32"/>
      <c r="B1176" s="73"/>
      <c r="C1176" s="55"/>
      <c r="D1176" s="55"/>
      <c r="E1176" s="201"/>
      <c r="F1176" s="201"/>
    </row>
    <row r="1177" spans="1:6" ht="12.6" customHeight="1">
      <c r="A1177" s="32"/>
      <c r="B1177" s="73"/>
      <c r="C1177" s="55"/>
      <c r="D1177" s="55"/>
      <c r="E1177" s="201"/>
      <c r="F1177" s="201"/>
    </row>
    <row r="1178" spans="1:6" ht="12.6" customHeight="1">
      <c r="A1178" s="32"/>
      <c r="B1178" s="73"/>
      <c r="C1178" s="55"/>
      <c r="D1178" s="55"/>
      <c r="E1178" s="201"/>
      <c r="F1178" s="201"/>
    </row>
    <row r="1179" spans="1:6" ht="12.6" customHeight="1">
      <c r="A1179" s="32"/>
      <c r="B1179" s="73"/>
      <c r="C1179" s="55"/>
      <c r="D1179" s="55"/>
      <c r="E1179" s="201"/>
      <c r="F1179" s="201"/>
    </row>
    <row r="1180" spans="1:6" ht="12.6" customHeight="1">
      <c r="A1180" s="32"/>
      <c r="B1180" s="73"/>
      <c r="C1180" s="55"/>
      <c r="D1180" s="55"/>
      <c r="E1180" s="201"/>
      <c r="F1180" s="201"/>
    </row>
    <row r="1181" spans="1:6" ht="12.6" customHeight="1">
      <c r="A1181" s="32"/>
      <c r="B1181" s="73"/>
      <c r="C1181" s="55"/>
      <c r="D1181" s="55"/>
      <c r="E1181" s="201"/>
      <c r="F1181" s="201"/>
    </row>
    <row r="1182" spans="1:6" ht="12.6" customHeight="1">
      <c r="A1182" s="32"/>
      <c r="B1182" s="73"/>
      <c r="C1182" s="55"/>
      <c r="D1182" s="55"/>
      <c r="E1182" s="201"/>
      <c r="F1182" s="201"/>
    </row>
    <row r="1183" spans="1:6" ht="12.6" customHeight="1">
      <c r="A1183" s="32"/>
      <c r="B1183" s="73"/>
      <c r="C1183" s="55"/>
      <c r="D1183" s="55"/>
      <c r="E1183" s="201"/>
      <c r="F1183" s="201"/>
    </row>
    <row r="1184" spans="1:6" ht="12.6" customHeight="1">
      <c r="A1184" s="32"/>
      <c r="B1184" s="73"/>
      <c r="C1184" s="55"/>
      <c r="D1184" s="55"/>
      <c r="E1184" s="201"/>
      <c r="F1184" s="201"/>
    </row>
    <row r="1185" spans="1:6" ht="12.6" customHeight="1">
      <c r="A1185" s="32"/>
      <c r="B1185" s="73"/>
      <c r="C1185" s="55"/>
      <c r="D1185" s="55"/>
      <c r="E1185" s="201"/>
      <c r="F1185" s="201"/>
    </row>
    <row r="1186" spans="1:6" ht="12.6" customHeight="1">
      <c r="A1186" s="32"/>
      <c r="B1186" s="73"/>
      <c r="C1186" s="55"/>
      <c r="D1186" s="55"/>
      <c r="E1186" s="201"/>
      <c r="F1186" s="201"/>
    </row>
    <row r="1187" spans="1:6" ht="12.6" customHeight="1">
      <c r="A1187" s="32"/>
      <c r="B1187" s="73"/>
      <c r="C1187" s="55"/>
      <c r="D1187" s="55"/>
      <c r="E1187" s="201"/>
      <c r="F1187" s="201"/>
    </row>
    <row r="1188" spans="1:6" ht="12.6" customHeight="1">
      <c r="A1188" s="32"/>
      <c r="B1188" s="73"/>
      <c r="C1188" s="55"/>
      <c r="D1188" s="55"/>
      <c r="E1188" s="201"/>
      <c r="F1188" s="201"/>
    </row>
    <row r="1189" spans="1:6" ht="12.6" customHeight="1">
      <c r="A1189" s="32"/>
      <c r="B1189" s="73"/>
      <c r="C1189" s="55"/>
      <c r="D1189" s="55"/>
      <c r="E1189" s="201"/>
      <c r="F1189" s="201"/>
    </row>
    <row r="1190" spans="1:6" ht="12.6" customHeight="1">
      <c r="A1190" s="32"/>
      <c r="B1190" s="73"/>
      <c r="C1190" s="55"/>
      <c r="D1190" s="55"/>
      <c r="E1190" s="201"/>
      <c r="F1190" s="201"/>
    </row>
    <row r="1191" spans="1:6" ht="12.6" customHeight="1">
      <c r="A1191" s="32"/>
      <c r="B1191" s="73"/>
      <c r="C1191" s="55"/>
      <c r="D1191" s="55"/>
      <c r="E1191" s="201"/>
      <c r="F1191" s="201"/>
    </row>
    <row r="1192" spans="1:6" ht="12.6" customHeight="1">
      <c r="A1192" s="32"/>
      <c r="B1192" s="73"/>
      <c r="C1192" s="55"/>
      <c r="D1192" s="55"/>
      <c r="E1192" s="201"/>
      <c r="F1192" s="201"/>
    </row>
    <row r="1193" spans="1:6" ht="12.6" customHeight="1">
      <c r="A1193" s="32"/>
      <c r="B1193" s="73"/>
      <c r="C1193" s="55"/>
      <c r="D1193" s="55"/>
      <c r="E1193" s="201"/>
      <c r="F1193" s="201"/>
    </row>
    <row r="1194" spans="1:6" ht="12.6" customHeight="1">
      <c r="A1194" s="32"/>
      <c r="B1194" s="73"/>
      <c r="C1194" s="55"/>
      <c r="D1194" s="55"/>
      <c r="E1194" s="201"/>
      <c r="F1194" s="201"/>
    </row>
    <row r="1195" spans="1:6" ht="12.6" customHeight="1">
      <c r="A1195" s="32"/>
      <c r="B1195" s="73"/>
      <c r="C1195" s="55"/>
      <c r="D1195" s="55"/>
      <c r="E1195" s="201"/>
      <c r="F1195" s="201"/>
    </row>
    <row r="1196" spans="1:6" ht="12.6" customHeight="1">
      <c r="A1196" s="32"/>
      <c r="B1196" s="73"/>
      <c r="C1196" s="55"/>
      <c r="D1196" s="55"/>
      <c r="E1196" s="201"/>
      <c r="F1196" s="201"/>
    </row>
    <row r="1197" spans="1:6" ht="12.6" customHeight="1">
      <c r="A1197" s="32"/>
      <c r="B1197" s="73"/>
      <c r="C1197" s="55"/>
      <c r="D1197" s="55"/>
      <c r="E1197" s="201"/>
      <c r="F1197" s="201"/>
    </row>
    <row r="1198" spans="1:6" ht="12.6" customHeight="1">
      <c r="A1198" s="32"/>
      <c r="B1198" s="73"/>
      <c r="C1198" s="55"/>
      <c r="D1198" s="55"/>
      <c r="E1198" s="201"/>
      <c r="F1198" s="201"/>
    </row>
    <row r="1199" spans="1:6" ht="12.6" customHeight="1">
      <c r="A1199" s="32"/>
      <c r="B1199" s="73"/>
      <c r="C1199" s="55"/>
      <c r="D1199" s="55"/>
      <c r="E1199" s="201"/>
      <c r="F1199" s="201"/>
    </row>
    <row r="1200" spans="1:6" ht="12.6" customHeight="1">
      <c r="A1200" s="32"/>
      <c r="B1200" s="73"/>
      <c r="C1200" s="55"/>
      <c r="D1200" s="55"/>
      <c r="E1200" s="201"/>
      <c r="F1200" s="201"/>
    </row>
    <row r="1201" spans="1:6" ht="12.6" customHeight="1">
      <c r="A1201" s="32"/>
      <c r="B1201" s="73"/>
      <c r="C1201" s="55"/>
      <c r="D1201" s="55"/>
      <c r="E1201" s="201"/>
      <c r="F1201" s="201"/>
    </row>
    <row r="1202" spans="1:6" ht="12.6" customHeight="1">
      <c r="A1202" s="32"/>
      <c r="B1202" s="73"/>
      <c r="C1202" s="55"/>
      <c r="D1202" s="55"/>
      <c r="E1202" s="201"/>
      <c r="F1202" s="201"/>
    </row>
    <row r="1203" spans="1:6" ht="12.6" customHeight="1">
      <c r="A1203" s="32"/>
      <c r="B1203" s="73"/>
      <c r="C1203" s="55"/>
      <c r="D1203" s="55"/>
      <c r="E1203" s="201"/>
      <c r="F1203" s="201"/>
    </row>
    <row r="1204" spans="1:6" ht="12.6" customHeight="1">
      <c r="A1204" s="32"/>
      <c r="B1204" s="73"/>
      <c r="C1204" s="55"/>
      <c r="D1204" s="55"/>
      <c r="E1204" s="201"/>
      <c r="F1204" s="201"/>
    </row>
    <row r="1205" spans="1:6" ht="12.6" customHeight="1">
      <c r="A1205" s="32"/>
      <c r="B1205" s="73"/>
      <c r="C1205" s="55"/>
      <c r="D1205" s="55"/>
      <c r="E1205" s="201"/>
      <c r="F1205" s="201"/>
    </row>
    <row r="1206" spans="1:6" ht="12.6" customHeight="1">
      <c r="A1206" s="32"/>
      <c r="B1206" s="73"/>
      <c r="C1206" s="55"/>
      <c r="D1206" s="55"/>
      <c r="E1206" s="201"/>
      <c r="F1206" s="201"/>
    </row>
    <row r="1207" spans="1:6" ht="12.6" customHeight="1">
      <c r="A1207" s="32"/>
      <c r="B1207" s="73"/>
      <c r="C1207" s="55"/>
      <c r="D1207" s="55"/>
      <c r="E1207" s="201"/>
      <c r="F1207" s="201"/>
    </row>
    <row r="1208" spans="1:6" ht="12.6" customHeight="1">
      <c r="A1208" s="32"/>
      <c r="B1208" s="73"/>
      <c r="C1208" s="55"/>
      <c r="D1208" s="55"/>
      <c r="E1208" s="201"/>
      <c r="F1208" s="201"/>
    </row>
    <row r="1209" spans="1:6" ht="12.6" customHeight="1">
      <c r="A1209" s="32"/>
      <c r="B1209" s="73"/>
      <c r="C1209" s="55"/>
      <c r="D1209" s="55"/>
      <c r="E1209" s="201"/>
      <c r="F1209" s="201"/>
    </row>
    <row r="1210" spans="1:6" ht="12.6" customHeight="1">
      <c r="A1210" s="32"/>
      <c r="B1210" s="73"/>
      <c r="C1210" s="55"/>
      <c r="D1210" s="55"/>
      <c r="E1210" s="201"/>
      <c r="F1210" s="201"/>
    </row>
    <row r="1211" spans="1:6" ht="12.6" customHeight="1">
      <c r="A1211" s="32"/>
      <c r="B1211" s="73"/>
      <c r="C1211" s="55"/>
      <c r="D1211" s="55"/>
      <c r="E1211" s="201"/>
      <c r="F1211" s="201"/>
    </row>
    <row r="1212" spans="1:6" ht="12.6" customHeight="1">
      <c r="A1212" s="32"/>
      <c r="B1212" s="73"/>
      <c r="C1212" s="55"/>
      <c r="D1212" s="55"/>
      <c r="E1212" s="201"/>
      <c r="F1212" s="201"/>
    </row>
    <row r="1213" spans="1:6" ht="12.6" customHeight="1">
      <c r="A1213" s="32"/>
      <c r="B1213" s="73"/>
      <c r="C1213" s="55"/>
      <c r="D1213" s="55"/>
      <c r="E1213" s="201"/>
      <c r="F1213" s="201"/>
    </row>
    <row r="1214" spans="1:6" ht="12.6" customHeight="1">
      <c r="A1214" s="32"/>
      <c r="B1214" s="73"/>
      <c r="C1214" s="55"/>
      <c r="D1214" s="55"/>
      <c r="E1214" s="201"/>
      <c r="F1214" s="201"/>
    </row>
    <row r="1215" spans="1:6" ht="12.6" customHeight="1">
      <c r="A1215" s="32"/>
      <c r="B1215" s="73"/>
      <c r="C1215" s="55"/>
      <c r="D1215" s="55"/>
      <c r="E1215" s="201"/>
      <c r="F1215" s="201"/>
    </row>
    <row r="1216" spans="1:6" ht="12.6" customHeight="1">
      <c r="A1216" s="32"/>
      <c r="B1216" s="73"/>
      <c r="C1216" s="55"/>
      <c r="D1216" s="55"/>
      <c r="E1216" s="201"/>
      <c r="F1216" s="201"/>
    </row>
    <row r="1217" spans="1:6" ht="12.6" customHeight="1">
      <c r="A1217" s="32"/>
      <c r="B1217" s="73"/>
      <c r="C1217" s="55"/>
      <c r="D1217" s="55"/>
      <c r="E1217" s="201"/>
      <c r="F1217" s="201"/>
    </row>
    <row r="1218" spans="1:6" ht="12.6" customHeight="1">
      <c r="A1218" s="32"/>
      <c r="B1218" s="73"/>
      <c r="C1218" s="55"/>
      <c r="D1218" s="55"/>
      <c r="E1218" s="201"/>
      <c r="F1218" s="201"/>
    </row>
    <row r="1219" spans="1:6" ht="12.6" customHeight="1">
      <c r="A1219" s="32"/>
      <c r="B1219" s="73"/>
      <c r="C1219" s="55"/>
      <c r="D1219" s="55"/>
      <c r="E1219" s="201"/>
      <c r="F1219" s="201"/>
    </row>
    <row r="1220" spans="1:6" ht="12.6" customHeight="1">
      <c r="A1220" s="32"/>
      <c r="B1220" s="73"/>
      <c r="C1220" s="55"/>
      <c r="D1220" s="55"/>
      <c r="E1220" s="201"/>
      <c r="F1220" s="201"/>
    </row>
    <row r="1221" spans="1:6" ht="12.6" customHeight="1">
      <c r="A1221" s="32"/>
      <c r="B1221" s="73"/>
      <c r="C1221" s="55"/>
      <c r="D1221" s="55"/>
      <c r="E1221" s="201"/>
      <c r="F1221" s="201"/>
    </row>
    <row r="1222" spans="1:6" ht="12.6" customHeight="1">
      <c r="A1222" s="32"/>
      <c r="B1222" s="73"/>
      <c r="C1222" s="55"/>
      <c r="D1222" s="55"/>
      <c r="E1222" s="201"/>
      <c r="F1222" s="201"/>
    </row>
    <row r="1223" spans="1:6" ht="12.6" customHeight="1">
      <c r="A1223" s="32"/>
      <c r="B1223" s="73"/>
      <c r="C1223" s="55"/>
      <c r="D1223" s="55"/>
      <c r="E1223" s="201"/>
      <c r="F1223" s="201"/>
    </row>
    <row r="1224" spans="1:6" ht="12.6" customHeight="1">
      <c r="A1224" s="32"/>
      <c r="B1224" s="73"/>
      <c r="C1224" s="55"/>
      <c r="D1224" s="55"/>
      <c r="E1224" s="201"/>
      <c r="F1224" s="201"/>
    </row>
    <row r="1225" spans="1:6" ht="12.6" customHeight="1">
      <c r="A1225" s="32"/>
      <c r="B1225" s="73"/>
      <c r="C1225" s="55"/>
      <c r="D1225" s="55"/>
      <c r="E1225" s="201"/>
      <c r="F1225" s="201"/>
    </row>
    <row r="1226" spans="1:6" ht="12.6" customHeight="1">
      <c r="A1226" s="32"/>
      <c r="B1226" s="73"/>
      <c r="C1226" s="55"/>
      <c r="D1226" s="55"/>
      <c r="E1226" s="201"/>
      <c r="F1226" s="201"/>
    </row>
    <row r="1227" spans="1:6" ht="12.6" customHeight="1">
      <c r="A1227" s="32"/>
      <c r="B1227" s="73"/>
      <c r="C1227" s="55"/>
      <c r="D1227" s="55"/>
      <c r="E1227" s="201"/>
      <c r="F1227" s="201"/>
    </row>
    <row r="1228" spans="1:6" ht="12.6" customHeight="1">
      <c r="A1228" s="32"/>
      <c r="B1228" s="73"/>
      <c r="C1228" s="55"/>
      <c r="D1228" s="55"/>
      <c r="E1228" s="201"/>
      <c r="F1228" s="201"/>
    </row>
    <row r="1229" spans="1:6" ht="12.6" customHeight="1">
      <c r="A1229" s="32"/>
      <c r="B1229" s="73"/>
      <c r="C1229" s="55"/>
      <c r="D1229" s="55"/>
      <c r="E1229" s="201"/>
      <c r="F1229" s="201"/>
    </row>
    <row r="1230" spans="1:6" ht="12.6" customHeight="1">
      <c r="A1230" s="32"/>
      <c r="B1230" s="73"/>
      <c r="C1230" s="55"/>
      <c r="D1230" s="55"/>
      <c r="E1230" s="201"/>
      <c r="F1230" s="201"/>
    </row>
    <row r="1231" spans="1:6" ht="12.6" customHeight="1">
      <c r="A1231" s="32"/>
      <c r="B1231" s="73"/>
      <c r="C1231" s="55"/>
      <c r="D1231" s="55"/>
      <c r="E1231" s="201"/>
      <c r="F1231" s="201"/>
    </row>
    <row r="1232" spans="1:6" ht="12.6" customHeight="1">
      <c r="A1232" s="32"/>
      <c r="B1232" s="73"/>
      <c r="C1232" s="55"/>
      <c r="D1232" s="55"/>
      <c r="E1232" s="201"/>
      <c r="F1232" s="201"/>
    </row>
    <row r="1233" spans="1:6" ht="12.6" customHeight="1">
      <c r="A1233" s="32"/>
      <c r="B1233" s="73"/>
      <c r="C1233" s="55"/>
      <c r="D1233" s="55"/>
      <c r="E1233" s="201"/>
      <c r="F1233" s="201"/>
    </row>
    <row r="1234" spans="1:6" ht="12.6" customHeight="1">
      <c r="A1234" s="32"/>
      <c r="B1234" s="73"/>
      <c r="C1234" s="55"/>
      <c r="D1234" s="55"/>
      <c r="E1234" s="201"/>
      <c r="F1234" s="201"/>
    </row>
    <row r="1235" spans="1:6" ht="12.6" customHeight="1">
      <c r="A1235" s="32"/>
      <c r="B1235" s="73"/>
      <c r="C1235" s="55"/>
      <c r="D1235" s="55"/>
      <c r="E1235" s="201"/>
      <c r="F1235" s="201"/>
    </row>
    <row r="1236" spans="1:6" ht="12.6" customHeight="1">
      <c r="A1236" s="32"/>
      <c r="B1236" s="73"/>
      <c r="C1236" s="55"/>
      <c r="D1236" s="55"/>
      <c r="E1236" s="201"/>
      <c r="F1236" s="201"/>
    </row>
    <row r="1237" spans="1:6" ht="12.6" customHeight="1">
      <c r="A1237" s="32"/>
      <c r="B1237" s="73"/>
      <c r="C1237" s="55"/>
      <c r="D1237" s="55"/>
      <c r="E1237" s="201"/>
      <c r="F1237" s="201"/>
    </row>
    <row r="1238" spans="1:6" ht="12.6" customHeight="1">
      <c r="A1238" s="32"/>
      <c r="B1238" s="73"/>
      <c r="C1238" s="55"/>
      <c r="D1238" s="55"/>
      <c r="E1238" s="201"/>
      <c r="F1238" s="201"/>
    </row>
    <row r="1239" spans="1:6" ht="12.6" customHeight="1">
      <c r="A1239" s="32"/>
      <c r="B1239" s="73"/>
      <c r="C1239" s="55"/>
      <c r="D1239" s="55"/>
      <c r="E1239" s="201"/>
      <c r="F1239" s="201"/>
    </row>
    <row r="1240" spans="1:6" ht="12.6" customHeight="1">
      <c r="A1240" s="32"/>
      <c r="B1240" s="73"/>
      <c r="C1240" s="55"/>
      <c r="D1240" s="55"/>
      <c r="E1240" s="201"/>
      <c r="F1240" s="201"/>
    </row>
    <row r="1241" spans="1:6" ht="12.6" customHeight="1">
      <c r="A1241" s="32"/>
      <c r="B1241" s="73"/>
      <c r="C1241" s="55"/>
      <c r="D1241" s="55"/>
      <c r="E1241" s="201"/>
      <c r="F1241" s="201"/>
    </row>
    <row r="1242" spans="1:6" ht="12.6" customHeight="1">
      <c r="A1242" s="32"/>
      <c r="B1242" s="73"/>
      <c r="C1242" s="55"/>
      <c r="D1242" s="55"/>
      <c r="E1242" s="201"/>
      <c r="F1242" s="201"/>
    </row>
    <row r="1243" spans="1:6" ht="12.6" customHeight="1">
      <c r="A1243" s="32"/>
      <c r="B1243" s="73"/>
      <c r="C1243" s="55"/>
      <c r="D1243" s="55"/>
      <c r="E1243" s="201"/>
      <c r="F1243" s="201"/>
    </row>
    <row r="1244" spans="1:6" ht="12.6" customHeight="1">
      <c r="A1244" s="32"/>
      <c r="B1244" s="73"/>
      <c r="C1244" s="55"/>
      <c r="D1244" s="55"/>
      <c r="E1244" s="201"/>
      <c r="F1244" s="201"/>
    </row>
    <row r="1245" spans="1:6" ht="12.6" customHeight="1">
      <c r="A1245" s="32"/>
      <c r="B1245" s="73"/>
      <c r="C1245" s="55"/>
      <c r="D1245" s="55"/>
      <c r="E1245" s="201"/>
      <c r="F1245" s="201"/>
    </row>
    <row r="1246" spans="1:6" ht="12.6" customHeight="1">
      <c r="A1246" s="32"/>
      <c r="B1246" s="73"/>
      <c r="C1246" s="55"/>
      <c r="D1246" s="55"/>
      <c r="E1246" s="201"/>
      <c r="F1246" s="201"/>
    </row>
    <row r="1247" spans="1:6" ht="12.6" customHeight="1">
      <c r="A1247" s="32"/>
      <c r="B1247" s="73"/>
      <c r="C1247" s="55"/>
      <c r="D1247" s="55"/>
      <c r="E1247" s="201"/>
      <c r="F1247" s="201"/>
    </row>
    <row r="1248" spans="1:6" ht="12.6" customHeight="1">
      <c r="A1248" s="32"/>
      <c r="B1248" s="73"/>
      <c r="C1248" s="55"/>
      <c r="D1248" s="55"/>
      <c r="E1248" s="201"/>
      <c r="F1248" s="201"/>
    </row>
    <row r="1249" spans="1:6" ht="12.6" customHeight="1">
      <c r="A1249" s="32"/>
      <c r="B1249" s="73"/>
      <c r="C1249" s="55"/>
      <c r="D1249" s="55"/>
      <c r="E1249" s="201"/>
      <c r="F1249" s="201"/>
    </row>
    <row r="1250" spans="1:6" ht="12.6" customHeight="1">
      <c r="A1250" s="32"/>
      <c r="B1250" s="73"/>
      <c r="C1250" s="55"/>
      <c r="D1250" s="55"/>
      <c r="E1250" s="201"/>
      <c r="F1250" s="201"/>
    </row>
    <row r="1251" spans="1:6" ht="12.6" customHeight="1">
      <c r="A1251" s="32"/>
      <c r="B1251" s="73"/>
      <c r="C1251" s="55"/>
      <c r="D1251" s="55"/>
      <c r="E1251" s="201"/>
      <c r="F1251" s="201"/>
    </row>
    <row r="1252" spans="1:6" ht="12.6" customHeight="1">
      <c r="A1252" s="32"/>
      <c r="B1252" s="73"/>
      <c r="C1252" s="55"/>
      <c r="D1252" s="55"/>
      <c r="E1252" s="201"/>
      <c r="F1252" s="201"/>
    </row>
    <row r="1253" spans="1:6" ht="12.6" customHeight="1">
      <c r="A1253" s="32"/>
      <c r="B1253" s="73"/>
      <c r="C1253" s="55"/>
      <c r="D1253" s="55"/>
      <c r="E1253" s="201"/>
      <c r="F1253" s="201"/>
    </row>
    <row r="1254" spans="1:6" ht="12.6" customHeight="1">
      <c r="A1254" s="32"/>
      <c r="B1254" s="73"/>
      <c r="C1254" s="55"/>
      <c r="D1254" s="55"/>
      <c r="E1254" s="201"/>
      <c r="F1254" s="201"/>
    </row>
    <row r="1255" spans="1:6" ht="12.6" customHeight="1">
      <c r="A1255" s="32"/>
      <c r="B1255" s="73"/>
      <c r="C1255" s="55"/>
      <c r="D1255" s="55"/>
      <c r="E1255" s="201"/>
      <c r="F1255" s="201"/>
    </row>
    <row r="1256" spans="1:6" ht="12.6" customHeight="1">
      <c r="A1256" s="32"/>
      <c r="B1256" s="73"/>
      <c r="C1256" s="55"/>
      <c r="D1256" s="55"/>
      <c r="E1256" s="201"/>
      <c r="F1256" s="201"/>
    </row>
    <row r="1257" spans="1:6" ht="12.6" customHeight="1">
      <c r="A1257" s="32"/>
      <c r="B1257" s="73"/>
      <c r="C1257" s="55"/>
      <c r="D1257" s="55"/>
      <c r="E1257" s="201"/>
      <c r="F1257" s="201"/>
    </row>
    <row r="1258" spans="1:6" ht="12.6" customHeight="1">
      <c r="A1258" s="32"/>
      <c r="B1258" s="73"/>
      <c r="C1258" s="55"/>
      <c r="D1258" s="55"/>
      <c r="E1258" s="201"/>
      <c r="F1258" s="201"/>
    </row>
    <row r="1259" spans="1:6" ht="12.6" customHeight="1">
      <c r="A1259" s="32"/>
      <c r="B1259" s="73"/>
      <c r="C1259" s="55"/>
      <c r="D1259" s="55"/>
      <c r="E1259" s="201"/>
      <c r="F1259" s="201"/>
    </row>
    <row r="1260" spans="1:6" ht="12.6" customHeight="1">
      <c r="A1260" s="32"/>
      <c r="B1260" s="73"/>
      <c r="C1260" s="55"/>
      <c r="D1260" s="55"/>
      <c r="E1260" s="201"/>
      <c r="F1260" s="201"/>
    </row>
    <row r="1261" spans="1:6" ht="12.6" customHeight="1">
      <c r="A1261" s="32"/>
      <c r="B1261" s="73"/>
      <c r="C1261" s="55"/>
      <c r="D1261" s="55"/>
      <c r="E1261" s="201"/>
      <c r="F1261" s="201"/>
    </row>
    <row r="1262" spans="1:6" ht="12.6" customHeight="1">
      <c r="A1262" s="32"/>
      <c r="B1262" s="73"/>
      <c r="C1262" s="55"/>
      <c r="D1262" s="55"/>
      <c r="E1262" s="201"/>
      <c r="F1262" s="201"/>
    </row>
    <row r="1263" spans="1:6" ht="12.6" customHeight="1">
      <c r="A1263" s="32"/>
      <c r="B1263" s="73"/>
      <c r="C1263" s="55"/>
      <c r="D1263" s="55"/>
      <c r="E1263" s="201"/>
      <c r="F1263" s="201"/>
    </row>
    <row r="1264" spans="1:6" ht="12.6" customHeight="1">
      <c r="A1264" s="32"/>
      <c r="B1264" s="73"/>
      <c r="C1264" s="55"/>
      <c r="D1264" s="55"/>
      <c r="E1264" s="201"/>
      <c r="F1264" s="201"/>
    </row>
    <row r="1265" spans="1:6" ht="12.6" customHeight="1">
      <c r="A1265" s="32"/>
      <c r="B1265" s="73"/>
      <c r="C1265" s="55"/>
      <c r="D1265" s="55"/>
      <c r="E1265" s="201"/>
      <c r="F1265" s="201"/>
    </row>
    <row r="1266" spans="1:6" ht="12.6" customHeight="1">
      <c r="A1266" s="32"/>
      <c r="B1266" s="73"/>
      <c r="C1266" s="55"/>
      <c r="D1266" s="55"/>
      <c r="E1266" s="201"/>
      <c r="F1266" s="201"/>
    </row>
    <row r="1267" spans="1:6" ht="12.6" customHeight="1">
      <c r="A1267" s="32"/>
      <c r="B1267" s="73"/>
      <c r="C1267" s="55"/>
      <c r="D1267" s="55"/>
      <c r="E1267" s="201"/>
      <c r="F1267" s="201"/>
    </row>
    <row r="1268" spans="1:6" ht="12.6" customHeight="1">
      <c r="A1268" s="32"/>
      <c r="B1268" s="73"/>
      <c r="C1268" s="55"/>
      <c r="D1268" s="55"/>
      <c r="E1268" s="201"/>
      <c r="F1268" s="201"/>
    </row>
    <row r="1269" spans="1:6" ht="12.6" customHeight="1">
      <c r="A1269" s="32"/>
      <c r="B1269" s="73"/>
      <c r="C1269" s="55"/>
      <c r="D1269" s="55"/>
      <c r="E1269" s="201"/>
      <c r="F1269" s="201"/>
    </row>
    <row r="1270" spans="1:6" ht="12.6" customHeight="1">
      <c r="A1270" s="32"/>
      <c r="B1270" s="73"/>
      <c r="C1270" s="55"/>
      <c r="D1270" s="55"/>
      <c r="E1270" s="201"/>
      <c r="F1270" s="201"/>
    </row>
    <row r="1271" spans="1:6" ht="12.6" customHeight="1">
      <c r="A1271" s="32"/>
      <c r="B1271" s="73"/>
      <c r="C1271" s="55"/>
      <c r="D1271" s="55"/>
      <c r="E1271" s="201"/>
      <c r="F1271" s="201"/>
    </row>
    <row r="1272" spans="1:6" ht="12.6" customHeight="1">
      <c r="A1272" s="32"/>
      <c r="B1272" s="73"/>
      <c r="C1272" s="55"/>
      <c r="D1272" s="55"/>
      <c r="E1272" s="201"/>
      <c r="F1272" s="201"/>
    </row>
    <row r="1273" spans="1:6" ht="12.6" customHeight="1">
      <c r="A1273" s="32"/>
      <c r="B1273" s="73"/>
      <c r="C1273" s="55"/>
      <c r="D1273" s="55"/>
      <c r="E1273" s="201"/>
      <c r="F1273" s="201"/>
    </row>
    <row r="1274" spans="1:6" ht="12.6" customHeight="1">
      <c r="A1274" s="32"/>
      <c r="B1274" s="73"/>
      <c r="C1274" s="55"/>
      <c r="D1274" s="55"/>
      <c r="E1274" s="201"/>
      <c r="F1274" s="201"/>
    </row>
    <row r="1275" spans="1:6" ht="12.6" customHeight="1">
      <c r="A1275" s="32"/>
      <c r="B1275" s="73"/>
      <c r="C1275" s="55"/>
      <c r="D1275" s="55"/>
      <c r="E1275" s="201"/>
      <c r="F1275" s="201"/>
    </row>
    <row r="1276" spans="1:6" ht="12.6" customHeight="1">
      <c r="A1276" s="32"/>
      <c r="B1276" s="73"/>
      <c r="C1276" s="55"/>
      <c r="D1276" s="55"/>
      <c r="E1276" s="201"/>
      <c r="F1276" s="201"/>
    </row>
    <row r="1277" spans="1:6" ht="12.6" customHeight="1">
      <c r="A1277" s="32"/>
      <c r="B1277" s="73"/>
      <c r="C1277" s="55"/>
      <c r="D1277" s="55"/>
      <c r="E1277" s="201"/>
      <c r="F1277" s="201"/>
    </row>
    <row r="1278" spans="1:6" ht="12.6" customHeight="1">
      <c r="A1278" s="32"/>
      <c r="B1278" s="73"/>
      <c r="C1278" s="55"/>
      <c r="D1278" s="55"/>
      <c r="E1278" s="201"/>
      <c r="F1278" s="201"/>
    </row>
    <row r="1279" spans="1:6" ht="12.6" customHeight="1">
      <c r="A1279" s="32"/>
      <c r="B1279" s="73"/>
      <c r="C1279" s="55"/>
      <c r="D1279" s="55"/>
      <c r="E1279" s="201"/>
      <c r="F1279" s="201"/>
    </row>
    <row r="1280" spans="1:6" ht="12.6" customHeight="1">
      <c r="A1280" s="32"/>
      <c r="B1280" s="73"/>
      <c r="C1280" s="55"/>
      <c r="D1280" s="55"/>
      <c r="E1280" s="201"/>
      <c r="F1280" s="201"/>
    </row>
    <row r="1281" spans="1:6" ht="12.6" customHeight="1">
      <c r="A1281" s="32"/>
      <c r="B1281" s="73"/>
      <c r="C1281" s="55"/>
      <c r="D1281" s="55"/>
      <c r="E1281" s="201"/>
      <c r="F1281" s="201"/>
    </row>
    <row r="1282" spans="1:6" ht="12.6" customHeight="1">
      <c r="A1282" s="32"/>
      <c r="B1282" s="73"/>
      <c r="C1282" s="55"/>
      <c r="D1282" s="55"/>
      <c r="E1282" s="201"/>
      <c r="F1282" s="201"/>
    </row>
    <row r="1283" spans="1:6" ht="12.6" customHeight="1">
      <c r="A1283" s="32"/>
      <c r="B1283" s="73"/>
      <c r="C1283" s="55"/>
      <c r="D1283" s="55"/>
      <c r="E1283" s="201"/>
      <c r="F1283" s="201"/>
    </row>
    <row r="1284" spans="1:6" ht="12.6" customHeight="1">
      <c r="A1284" s="32"/>
      <c r="B1284" s="73"/>
      <c r="C1284" s="55"/>
      <c r="D1284" s="55"/>
      <c r="E1284" s="201"/>
      <c r="F1284" s="201"/>
    </row>
    <row r="1285" spans="1:6" ht="12.6" customHeight="1">
      <c r="A1285" s="32"/>
      <c r="B1285" s="73"/>
      <c r="C1285" s="55"/>
      <c r="D1285" s="55"/>
      <c r="E1285" s="201"/>
      <c r="F1285" s="201"/>
    </row>
    <row r="1286" spans="1:6" ht="12.6" customHeight="1">
      <c r="A1286" s="32"/>
      <c r="B1286" s="73"/>
      <c r="C1286" s="55"/>
      <c r="D1286" s="55"/>
      <c r="E1286" s="201"/>
      <c r="F1286" s="201"/>
    </row>
    <row r="1287" spans="1:6" ht="12.6" customHeight="1">
      <c r="A1287" s="32"/>
      <c r="B1287" s="73"/>
      <c r="C1287" s="55"/>
      <c r="D1287" s="55"/>
      <c r="E1287" s="201"/>
      <c r="F1287" s="201"/>
    </row>
    <row r="1288" spans="1:6" ht="12.6" customHeight="1">
      <c r="A1288" s="32"/>
      <c r="B1288" s="73"/>
      <c r="C1288" s="55"/>
      <c r="D1288" s="55"/>
      <c r="E1288" s="201"/>
      <c r="F1288" s="201"/>
    </row>
    <row r="1289" spans="1:6" ht="12.6" customHeight="1">
      <c r="A1289" s="32"/>
      <c r="B1289" s="73"/>
      <c r="C1289" s="55"/>
      <c r="D1289" s="55"/>
      <c r="E1289" s="201"/>
      <c r="F1289" s="201"/>
    </row>
    <row r="1290" spans="1:6" ht="12.6" customHeight="1">
      <c r="A1290" s="32"/>
      <c r="B1290" s="73"/>
      <c r="C1290" s="55"/>
      <c r="D1290" s="55"/>
      <c r="E1290" s="201"/>
      <c r="F1290" s="201"/>
    </row>
    <row r="1291" spans="1:6" ht="12.6" customHeight="1">
      <c r="A1291" s="32"/>
      <c r="B1291" s="73"/>
      <c r="C1291" s="55"/>
      <c r="D1291" s="55"/>
      <c r="E1291" s="201"/>
      <c r="F1291" s="201"/>
    </row>
    <row r="1292" spans="1:6" ht="12.6" customHeight="1">
      <c r="A1292" s="32"/>
      <c r="B1292" s="73"/>
      <c r="C1292" s="55"/>
      <c r="D1292" s="55"/>
      <c r="E1292" s="201"/>
      <c r="F1292" s="201"/>
    </row>
    <row r="1293" spans="1:6" ht="12.6" customHeight="1">
      <c r="A1293" s="32"/>
      <c r="B1293" s="73"/>
      <c r="C1293" s="55"/>
      <c r="D1293" s="55"/>
      <c r="E1293" s="201"/>
      <c r="F1293" s="201"/>
    </row>
    <row r="1294" spans="1:6" ht="12.6" customHeight="1">
      <c r="A1294" s="32"/>
      <c r="B1294" s="73"/>
      <c r="C1294" s="55"/>
      <c r="D1294" s="55"/>
      <c r="E1294" s="201"/>
      <c r="F1294" s="201"/>
    </row>
    <row r="1295" spans="1:6" ht="12.6" customHeight="1">
      <c r="A1295" s="32"/>
      <c r="B1295" s="73"/>
      <c r="C1295" s="55"/>
      <c r="D1295" s="55"/>
      <c r="E1295" s="201"/>
      <c r="F1295" s="201"/>
    </row>
    <row r="1296" spans="1:6" ht="12.6" customHeight="1">
      <c r="A1296" s="32"/>
      <c r="B1296" s="73"/>
      <c r="C1296" s="55"/>
      <c r="D1296" s="55"/>
      <c r="E1296" s="201"/>
      <c r="F1296" s="201"/>
    </row>
    <row r="1297" spans="1:6" ht="12.6" customHeight="1">
      <c r="A1297" s="32"/>
      <c r="B1297" s="73"/>
      <c r="C1297" s="55"/>
      <c r="D1297" s="55"/>
      <c r="E1297" s="201"/>
      <c r="F1297" s="201"/>
    </row>
    <row r="1298" spans="1:6" ht="12.6" customHeight="1">
      <c r="A1298" s="32"/>
      <c r="B1298" s="73"/>
      <c r="C1298" s="55"/>
      <c r="D1298" s="55"/>
      <c r="E1298" s="201"/>
      <c r="F1298" s="201"/>
    </row>
    <row r="1299" spans="1:6" ht="12.6" customHeight="1">
      <c r="A1299" s="32"/>
      <c r="B1299" s="73"/>
      <c r="C1299" s="55"/>
      <c r="D1299" s="55"/>
      <c r="E1299" s="201"/>
      <c r="F1299" s="201"/>
    </row>
    <row r="1300" spans="1:6" ht="12.6" customHeight="1">
      <c r="A1300" s="32"/>
      <c r="B1300" s="73"/>
      <c r="C1300" s="55"/>
      <c r="D1300" s="55"/>
      <c r="E1300" s="201"/>
      <c r="F1300" s="201"/>
    </row>
    <row r="1301" spans="1:6" ht="12.6" customHeight="1">
      <c r="A1301" s="32"/>
      <c r="B1301" s="73"/>
      <c r="C1301" s="55"/>
      <c r="D1301" s="55"/>
      <c r="E1301" s="201"/>
      <c r="F1301" s="201"/>
    </row>
    <row r="1302" spans="1:6" ht="12.6" customHeight="1">
      <c r="A1302" s="32"/>
      <c r="B1302" s="73"/>
      <c r="C1302" s="55"/>
      <c r="D1302" s="55"/>
      <c r="E1302" s="201"/>
      <c r="F1302" s="201"/>
    </row>
    <row r="1303" spans="1:6" ht="12.6" customHeight="1">
      <c r="A1303" s="32"/>
      <c r="B1303" s="73"/>
      <c r="C1303" s="55"/>
      <c r="D1303" s="55"/>
      <c r="E1303" s="201"/>
      <c r="F1303" s="201"/>
    </row>
    <row r="1304" spans="1:6" ht="12.6" customHeight="1">
      <c r="A1304" s="32"/>
      <c r="B1304" s="73"/>
      <c r="C1304" s="55"/>
      <c r="D1304" s="55"/>
      <c r="E1304" s="201"/>
      <c r="F1304" s="201"/>
    </row>
    <row r="1305" spans="1:6" ht="12.6" customHeight="1">
      <c r="A1305" s="32"/>
      <c r="B1305" s="73"/>
      <c r="C1305" s="55"/>
      <c r="D1305" s="55"/>
      <c r="E1305" s="201"/>
      <c r="F1305" s="201"/>
    </row>
    <row r="1306" spans="1:6" ht="12.6" customHeight="1">
      <c r="A1306" s="32"/>
      <c r="B1306" s="73"/>
      <c r="C1306" s="55"/>
      <c r="D1306" s="55"/>
      <c r="E1306" s="201"/>
      <c r="F1306" s="201"/>
    </row>
    <row r="1307" spans="1:6" ht="12.6" customHeight="1">
      <c r="A1307" s="32"/>
      <c r="B1307" s="73"/>
      <c r="C1307" s="55"/>
      <c r="D1307" s="55"/>
      <c r="E1307" s="201"/>
      <c r="F1307" s="201"/>
    </row>
    <row r="1308" spans="1:6" ht="12.6" customHeight="1">
      <c r="A1308" s="32"/>
      <c r="B1308" s="73"/>
      <c r="C1308" s="55"/>
      <c r="D1308" s="55"/>
      <c r="E1308" s="201"/>
      <c r="F1308" s="201"/>
    </row>
    <row r="1309" spans="1:6" ht="12.6" customHeight="1">
      <c r="A1309" s="32"/>
      <c r="B1309" s="73"/>
      <c r="C1309" s="55"/>
      <c r="D1309" s="55"/>
      <c r="E1309" s="201"/>
      <c r="F1309" s="201"/>
    </row>
    <row r="1310" spans="1:6" ht="12.6" customHeight="1">
      <c r="A1310" s="32"/>
      <c r="B1310" s="73"/>
      <c r="C1310" s="55"/>
      <c r="D1310" s="55"/>
      <c r="E1310" s="201"/>
      <c r="F1310" s="201"/>
    </row>
    <row r="1311" spans="1:6" ht="12.6" customHeight="1">
      <c r="A1311" s="32"/>
      <c r="B1311" s="73"/>
      <c r="C1311" s="55"/>
      <c r="D1311" s="55"/>
      <c r="E1311" s="201"/>
      <c r="F1311" s="201"/>
    </row>
    <row r="1312" spans="1:6" ht="12.6" customHeight="1">
      <c r="A1312" s="32"/>
      <c r="B1312" s="73"/>
      <c r="C1312" s="55"/>
      <c r="D1312" s="55"/>
      <c r="E1312" s="201"/>
      <c r="F1312" s="201"/>
    </row>
    <row r="1313" spans="1:6" ht="12.6" customHeight="1">
      <c r="A1313" s="32"/>
      <c r="B1313" s="73"/>
      <c r="C1313" s="55"/>
      <c r="D1313" s="55"/>
      <c r="E1313" s="201"/>
      <c r="F1313" s="201"/>
    </row>
    <row r="1314" spans="1:6" ht="12.6" customHeight="1">
      <c r="A1314" s="32"/>
      <c r="B1314" s="73"/>
      <c r="C1314" s="55"/>
      <c r="D1314" s="55"/>
      <c r="E1314" s="201"/>
      <c r="F1314" s="201"/>
    </row>
    <row r="1315" spans="1:6" ht="12.6" customHeight="1">
      <c r="A1315" s="32"/>
      <c r="B1315" s="73"/>
      <c r="C1315" s="55"/>
      <c r="D1315" s="55"/>
      <c r="E1315" s="201"/>
      <c r="F1315" s="201"/>
    </row>
    <row r="1316" spans="1:6" ht="12.6" customHeight="1">
      <c r="A1316" s="32"/>
      <c r="B1316" s="73"/>
      <c r="C1316" s="55"/>
      <c r="D1316" s="55"/>
      <c r="E1316" s="201"/>
      <c r="F1316" s="201"/>
    </row>
    <row r="1317" spans="1:6" ht="12.6" customHeight="1">
      <c r="A1317" s="32"/>
      <c r="B1317" s="73"/>
      <c r="C1317" s="55"/>
      <c r="D1317" s="55"/>
      <c r="E1317" s="201"/>
      <c r="F1317" s="201"/>
    </row>
    <row r="1318" spans="1:6" ht="12.6" customHeight="1">
      <c r="A1318" s="32"/>
      <c r="B1318" s="73"/>
      <c r="C1318" s="55"/>
      <c r="D1318" s="55"/>
      <c r="E1318" s="201"/>
      <c r="F1318" s="201"/>
    </row>
    <row r="1319" spans="1:6" ht="12.6" customHeight="1">
      <c r="A1319" s="32"/>
      <c r="B1319" s="73"/>
      <c r="C1319" s="55"/>
      <c r="D1319" s="55"/>
      <c r="E1319" s="201"/>
      <c r="F1319" s="201"/>
    </row>
    <row r="1320" spans="1:6" ht="12.6" customHeight="1">
      <c r="A1320" s="32"/>
      <c r="B1320" s="73"/>
      <c r="C1320" s="55"/>
      <c r="D1320" s="55"/>
      <c r="E1320" s="201"/>
      <c r="F1320" s="201"/>
    </row>
    <row r="1321" spans="1:6" ht="12.6" customHeight="1">
      <c r="A1321" s="32"/>
      <c r="B1321" s="73"/>
      <c r="C1321" s="55"/>
      <c r="D1321" s="55"/>
      <c r="E1321" s="201"/>
      <c r="F1321" s="201"/>
    </row>
    <row r="1322" spans="1:6" ht="12.6" customHeight="1">
      <c r="A1322" s="32"/>
      <c r="B1322" s="73"/>
      <c r="C1322" s="55"/>
      <c r="D1322" s="55"/>
      <c r="E1322" s="201"/>
      <c r="F1322" s="201"/>
    </row>
    <row r="1323" spans="1:6" ht="12.6" customHeight="1">
      <c r="A1323" s="32"/>
      <c r="B1323" s="73"/>
      <c r="C1323" s="55"/>
      <c r="D1323" s="55"/>
      <c r="E1323" s="201"/>
      <c r="F1323" s="201"/>
    </row>
    <row r="1324" spans="1:6" ht="12.6" customHeight="1">
      <c r="A1324" s="32"/>
      <c r="B1324" s="73"/>
      <c r="C1324" s="55"/>
      <c r="D1324" s="55"/>
      <c r="E1324" s="201"/>
      <c r="F1324" s="201"/>
    </row>
    <row r="1325" spans="1:6" ht="12.6" customHeight="1">
      <c r="A1325" s="32"/>
      <c r="B1325" s="73"/>
      <c r="C1325" s="55"/>
      <c r="D1325" s="55"/>
      <c r="E1325" s="201"/>
      <c r="F1325" s="201"/>
    </row>
    <row r="1326" spans="1:6" ht="12.6" customHeight="1">
      <c r="A1326" s="32"/>
      <c r="B1326" s="73"/>
      <c r="C1326" s="55"/>
      <c r="D1326" s="55"/>
      <c r="E1326" s="201"/>
      <c r="F1326" s="201"/>
    </row>
    <row r="1327" spans="1:6" ht="12.6" customHeight="1">
      <c r="A1327" s="32"/>
      <c r="B1327" s="73"/>
      <c r="C1327" s="55"/>
      <c r="D1327" s="55"/>
      <c r="E1327" s="201"/>
      <c r="F1327" s="201"/>
    </row>
    <row r="1328" spans="1:6" ht="12.6" customHeight="1">
      <c r="A1328" s="32"/>
      <c r="B1328" s="73"/>
      <c r="C1328" s="55"/>
      <c r="D1328" s="55"/>
      <c r="E1328" s="201"/>
      <c r="F1328" s="201"/>
    </row>
    <row r="1329" spans="1:6" ht="12.6" customHeight="1">
      <c r="A1329" s="32"/>
      <c r="B1329" s="73"/>
      <c r="C1329" s="55"/>
      <c r="D1329" s="55"/>
      <c r="E1329" s="201"/>
      <c r="F1329" s="201"/>
    </row>
    <row r="1330" spans="1:6" ht="12.6" customHeight="1">
      <c r="A1330" s="32"/>
      <c r="B1330" s="73"/>
      <c r="C1330" s="55"/>
      <c r="D1330" s="55"/>
      <c r="E1330" s="201"/>
      <c r="F1330" s="201"/>
    </row>
    <row r="1331" spans="1:6" ht="12.6" customHeight="1">
      <c r="A1331" s="32"/>
      <c r="B1331" s="73"/>
      <c r="C1331" s="55"/>
      <c r="D1331" s="55"/>
      <c r="E1331" s="201"/>
      <c r="F1331" s="201"/>
    </row>
    <row r="1332" spans="1:6" ht="12.6" customHeight="1">
      <c r="A1332" s="32"/>
      <c r="B1332" s="73"/>
      <c r="C1332" s="55"/>
      <c r="D1332" s="55"/>
      <c r="E1332" s="201"/>
      <c r="F1332" s="201"/>
    </row>
    <row r="1333" spans="1:6" ht="12.6" customHeight="1">
      <c r="A1333" s="32"/>
      <c r="B1333" s="73"/>
      <c r="C1333" s="55"/>
      <c r="D1333" s="55"/>
      <c r="E1333" s="201"/>
      <c r="F1333" s="201"/>
    </row>
    <row r="1334" spans="1:6" ht="12.6" customHeight="1">
      <c r="A1334" s="32"/>
      <c r="B1334" s="73"/>
      <c r="C1334" s="55"/>
      <c r="D1334" s="55"/>
      <c r="E1334" s="201"/>
      <c r="F1334" s="201"/>
    </row>
    <row r="1335" spans="1:6" ht="12.6" customHeight="1">
      <c r="A1335" s="32"/>
      <c r="B1335" s="73"/>
      <c r="C1335" s="55"/>
      <c r="D1335" s="55"/>
      <c r="E1335" s="201"/>
      <c r="F1335" s="201"/>
    </row>
    <row r="1336" spans="1:6" ht="12.6" customHeight="1">
      <c r="A1336" s="32"/>
      <c r="B1336" s="73"/>
      <c r="C1336" s="55"/>
      <c r="D1336" s="55"/>
      <c r="E1336" s="201"/>
      <c r="F1336" s="201"/>
    </row>
    <row r="1337" spans="1:6" ht="12.6" customHeight="1">
      <c r="A1337" s="32"/>
      <c r="B1337" s="73"/>
      <c r="C1337" s="55"/>
      <c r="D1337" s="55"/>
      <c r="E1337" s="201"/>
      <c r="F1337" s="201"/>
    </row>
    <row r="1338" spans="1:6" ht="12.6" customHeight="1">
      <c r="A1338" s="32"/>
      <c r="B1338" s="73"/>
      <c r="C1338" s="55"/>
      <c r="D1338" s="55"/>
      <c r="E1338" s="201"/>
      <c r="F1338" s="201"/>
    </row>
    <row r="1339" spans="1:6" ht="12.6" customHeight="1">
      <c r="A1339" s="32"/>
      <c r="B1339" s="73"/>
      <c r="C1339" s="55"/>
      <c r="D1339" s="55"/>
      <c r="E1339" s="201"/>
      <c r="F1339" s="201"/>
    </row>
    <row r="1340" spans="1:6" ht="12.6" customHeight="1">
      <c r="A1340" s="32"/>
      <c r="B1340" s="73"/>
      <c r="C1340" s="55"/>
      <c r="D1340" s="55"/>
      <c r="E1340" s="201"/>
      <c r="F1340" s="201"/>
    </row>
    <row r="1341" spans="1:6" ht="12.6" customHeight="1">
      <c r="A1341" s="32"/>
      <c r="B1341" s="73"/>
      <c r="C1341" s="55"/>
      <c r="D1341" s="55"/>
      <c r="E1341" s="201"/>
      <c r="F1341" s="201"/>
    </row>
    <row r="1342" spans="1:6" ht="12.6" customHeight="1">
      <c r="A1342" s="32"/>
      <c r="B1342" s="73"/>
      <c r="C1342" s="55"/>
      <c r="D1342" s="55"/>
      <c r="E1342" s="201"/>
      <c r="F1342" s="201"/>
    </row>
    <row r="1343" spans="1:6" ht="12.6" customHeight="1">
      <c r="A1343" s="32"/>
      <c r="B1343" s="73"/>
      <c r="C1343" s="55"/>
      <c r="D1343" s="55"/>
      <c r="E1343" s="201"/>
      <c r="F1343" s="201"/>
    </row>
    <row r="1344" spans="1:6" ht="12.6" customHeight="1">
      <c r="A1344" s="32"/>
      <c r="B1344" s="73"/>
      <c r="C1344" s="55"/>
      <c r="D1344" s="55"/>
      <c r="E1344" s="201"/>
      <c r="F1344" s="201"/>
    </row>
    <row r="1345" spans="1:6" ht="12.6" customHeight="1">
      <c r="A1345" s="32"/>
      <c r="B1345" s="73"/>
      <c r="C1345" s="55"/>
      <c r="D1345" s="55"/>
      <c r="E1345" s="201"/>
      <c r="F1345" s="201"/>
    </row>
    <row r="1346" spans="1:6" ht="12.6" customHeight="1">
      <c r="A1346" s="32"/>
      <c r="B1346" s="73"/>
      <c r="C1346" s="55"/>
      <c r="D1346" s="55"/>
      <c r="E1346" s="201"/>
      <c r="F1346" s="201"/>
    </row>
    <row r="1347" spans="1:6" ht="12.6" customHeight="1">
      <c r="A1347" s="32"/>
      <c r="B1347" s="73"/>
      <c r="C1347" s="55"/>
      <c r="D1347" s="55"/>
      <c r="E1347" s="201"/>
      <c r="F1347" s="201"/>
    </row>
    <row r="1348" spans="1:6" ht="12.6" customHeight="1">
      <c r="A1348" s="32"/>
      <c r="B1348" s="73"/>
      <c r="C1348" s="55"/>
      <c r="D1348" s="55"/>
      <c r="E1348" s="201"/>
      <c r="F1348" s="201"/>
    </row>
    <row r="1349" spans="1:6" ht="12.6" customHeight="1">
      <c r="A1349" s="32"/>
      <c r="B1349" s="73"/>
      <c r="C1349" s="55"/>
      <c r="D1349" s="55"/>
      <c r="E1349" s="201"/>
      <c r="F1349" s="201"/>
    </row>
    <row r="1350" spans="1:6" ht="12.6" customHeight="1">
      <c r="A1350" s="32"/>
      <c r="B1350" s="73"/>
      <c r="C1350" s="55"/>
      <c r="D1350" s="55"/>
      <c r="E1350" s="201"/>
      <c r="F1350" s="201"/>
    </row>
    <row r="1351" spans="1:6" ht="12.6" customHeight="1">
      <c r="A1351" s="32"/>
      <c r="B1351" s="73"/>
      <c r="C1351" s="55"/>
      <c r="D1351" s="55"/>
      <c r="E1351" s="201"/>
      <c r="F1351" s="201"/>
    </row>
    <row r="1352" spans="1:6" ht="12.6" customHeight="1">
      <c r="A1352" s="32"/>
      <c r="B1352" s="73"/>
      <c r="C1352" s="55"/>
      <c r="D1352" s="55"/>
      <c r="E1352" s="201"/>
      <c r="F1352" s="201"/>
    </row>
    <row r="1353" spans="1:6" ht="12.6" customHeight="1">
      <c r="A1353" s="32"/>
      <c r="B1353" s="73"/>
      <c r="C1353" s="55"/>
      <c r="D1353" s="55"/>
      <c r="E1353" s="201"/>
      <c r="F1353" s="201"/>
    </row>
    <row r="1354" spans="1:6" ht="12.6" customHeight="1">
      <c r="A1354" s="32"/>
      <c r="B1354" s="73"/>
      <c r="C1354" s="55"/>
      <c r="D1354" s="55"/>
      <c r="E1354" s="201"/>
      <c r="F1354" s="201"/>
    </row>
    <row r="1355" spans="1:6" ht="12.6" customHeight="1">
      <c r="A1355" s="32"/>
      <c r="B1355" s="73"/>
      <c r="C1355" s="55"/>
      <c r="D1355" s="55"/>
      <c r="E1355" s="201"/>
      <c r="F1355" s="201"/>
    </row>
    <row r="1356" spans="1:6" ht="12.6" customHeight="1">
      <c r="A1356" s="32"/>
      <c r="B1356" s="73"/>
      <c r="C1356" s="55"/>
      <c r="D1356" s="55"/>
      <c r="E1356" s="201"/>
      <c r="F1356" s="201"/>
    </row>
    <row r="1357" spans="1:6" ht="12.6" customHeight="1">
      <c r="A1357" s="32"/>
      <c r="B1357" s="73"/>
      <c r="C1357" s="55"/>
      <c r="D1357" s="55"/>
      <c r="E1357" s="201"/>
      <c r="F1357" s="201"/>
    </row>
    <row r="1358" spans="1:6" ht="12.6" customHeight="1">
      <c r="A1358" s="32"/>
      <c r="B1358" s="73"/>
      <c r="C1358" s="55"/>
      <c r="D1358" s="55"/>
      <c r="E1358" s="201"/>
      <c r="F1358" s="201"/>
    </row>
    <row r="1359" spans="1:6" ht="12.6" customHeight="1">
      <c r="A1359" s="32"/>
      <c r="B1359" s="73"/>
      <c r="C1359" s="55"/>
      <c r="D1359" s="55"/>
      <c r="E1359" s="201"/>
      <c r="F1359" s="201"/>
    </row>
    <row r="1360" spans="1:6" ht="12.6" customHeight="1">
      <c r="A1360" s="32"/>
      <c r="B1360" s="73"/>
      <c r="C1360" s="55"/>
      <c r="D1360" s="55"/>
      <c r="E1360" s="201"/>
      <c r="F1360" s="201"/>
    </row>
    <row r="1361" spans="1:6" ht="12.6" customHeight="1">
      <c r="A1361" s="32"/>
      <c r="B1361" s="73"/>
      <c r="C1361" s="55"/>
      <c r="D1361" s="55"/>
      <c r="E1361" s="201"/>
      <c r="F1361" s="201"/>
    </row>
    <row r="1362" spans="1:6" ht="12.6" customHeight="1">
      <c r="A1362" s="32"/>
      <c r="B1362" s="73"/>
      <c r="C1362" s="55"/>
      <c r="D1362" s="55"/>
      <c r="E1362" s="201"/>
      <c r="F1362" s="201"/>
    </row>
    <row r="1363" spans="1:6" ht="12.6" customHeight="1">
      <c r="A1363" s="32"/>
      <c r="B1363" s="73"/>
      <c r="C1363" s="55"/>
      <c r="D1363" s="55"/>
      <c r="E1363" s="201"/>
      <c r="F1363" s="201"/>
    </row>
    <row r="1364" spans="1:6" ht="12.6" customHeight="1">
      <c r="A1364" s="32"/>
      <c r="B1364" s="73"/>
      <c r="C1364" s="55"/>
      <c r="D1364" s="55"/>
      <c r="E1364" s="201"/>
      <c r="F1364" s="201"/>
    </row>
    <row r="1365" spans="1:6" ht="12.6" customHeight="1">
      <c r="A1365" s="32"/>
      <c r="B1365" s="73"/>
      <c r="C1365" s="55"/>
      <c r="D1365" s="55"/>
      <c r="E1365" s="201"/>
      <c r="F1365" s="201"/>
    </row>
    <row r="1366" spans="1:6" ht="12.6" customHeight="1">
      <c r="A1366" s="32"/>
      <c r="B1366" s="73"/>
      <c r="C1366" s="55"/>
      <c r="D1366" s="55"/>
      <c r="E1366" s="201"/>
      <c r="F1366" s="201"/>
    </row>
    <row r="1367" spans="1:6" ht="12.6" customHeight="1">
      <c r="A1367" s="32"/>
      <c r="B1367" s="73"/>
      <c r="C1367" s="55"/>
      <c r="D1367" s="55"/>
      <c r="E1367" s="201"/>
      <c r="F1367" s="201"/>
    </row>
    <row r="1368" spans="1:6" ht="12.6" customHeight="1">
      <c r="A1368" s="32"/>
      <c r="B1368" s="73"/>
      <c r="C1368" s="55"/>
      <c r="D1368" s="55"/>
      <c r="E1368" s="201"/>
      <c r="F1368" s="201"/>
    </row>
    <row r="1369" spans="1:6" ht="12.6" customHeight="1">
      <c r="A1369" s="32"/>
      <c r="B1369" s="73"/>
      <c r="C1369" s="55"/>
      <c r="D1369" s="55"/>
      <c r="E1369" s="201"/>
      <c r="F1369" s="201"/>
    </row>
    <row r="1370" spans="1:6" ht="12.6" customHeight="1">
      <c r="A1370" s="32"/>
      <c r="B1370" s="73"/>
      <c r="C1370" s="55"/>
      <c r="D1370" s="55"/>
      <c r="E1370" s="201"/>
      <c r="F1370" s="201"/>
    </row>
    <row r="1371" spans="1:6" ht="12.6" customHeight="1">
      <c r="A1371" s="32"/>
      <c r="B1371" s="73"/>
      <c r="C1371" s="55"/>
      <c r="D1371" s="55"/>
      <c r="E1371" s="201"/>
      <c r="F1371" s="201"/>
    </row>
    <row r="1372" spans="1:6" ht="12.6" customHeight="1">
      <c r="A1372" s="32"/>
      <c r="B1372" s="73"/>
      <c r="C1372" s="55"/>
      <c r="D1372" s="55"/>
      <c r="E1372" s="201"/>
      <c r="F1372" s="201"/>
    </row>
    <row r="1373" spans="1:6" ht="12.6" customHeight="1">
      <c r="A1373" s="32"/>
      <c r="B1373" s="73"/>
      <c r="C1373" s="55"/>
      <c r="D1373" s="55"/>
      <c r="E1373" s="201"/>
      <c r="F1373" s="201"/>
    </row>
    <row r="1374" spans="1:6" ht="12.6" customHeight="1">
      <c r="A1374" s="32"/>
      <c r="B1374" s="73"/>
      <c r="C1374" s="55"/>
      <c r="D1374" s="55"/>
      <c r="E1374" s="201"/>
      <c r="F1374" s="201"/>
    </row>
    <row r="1375" spans="1:6" ht="12.6" customHeight="1">
      <c r="A1375" s="32"/>
      <c r="B1375" s="73"/>
      <c r="C1375" s="55"/>
      <c r="D1375" s="55"/>
      <c r="E1375" s="201"/>
      <c r="F1375" s="201"/>
    </row>
    <row r="1376" spans="1:6" ht="12.6" customHeight="1">
      <c r="A1376" s="32"/>
      <c r="B1376" s="73"/>
      <c r="C1376" s="55"/>
      <c r="D1376" s="55"/>
      <c r="E1376" s="201"/>
      <c r="F1376" s="201"/>
    </row>
    <row r="1377" spans="1:6" ht="12.6" customHeight="1">
      <c r="A1377" s="32"/>
      <c r="B1377" s="73"/>
      <c r="C1377" s="55"/>
      <c r="D1377" s="55"/>
      <c r="E1377" s="201"/>
      <c r="F1377" s="201"/>
    </row>
    <row r="1378" spans="1:6" ht="12.6" customHeight="1">
      <c r="A1378" s="32"/>
      <c r="B1378" s="73"/>
      <c r="C1378" s="55"/>
      <c r="D1378" s="55"/>
      <c r="E1378" s="201"/>
      <c r="F1378" s="201"/>
    </row>
    <row r="1379" spans="1:6" ht="12.6" customHeight="1">
      <c r="A1379" s="32"/>
      <c r="B1379" s="73"/>
      <c r="C1379" s="55"/>
      <c r="D1379" s="55"/>
      <c r="E1379" s="201"/>
      <c r="F1379" s="201"/>
    </row>
    <row r="1380" spans="1:6" ht="12.6" customHeight="1">
      <c r="A1380" s="32"/>
      <c r="B1380" s="73"/>
      <c r="C1380" s="55"/>
      <c r="D1380" s="55"/>
      <c r="E1380" s="201"/>
      <c r="F1380" s="201"/>
    </row>
    <row r="1381" spans="1:6" ht="12.6" customHeight="1">
      <c r="A1381" s="32"/>
      <c r="B1381" s="73"/>
      <c r="C1381" s="55"/>
      <c r="D1381" s="55"/>
      <c r="E1381" s="201"/>
      <c r="F1381" s="201"/>
    </row>
    <row r="1382" spans="1:6" ht="12.6" customHeight="1">
      <c r="A1382" s="32"/>
      <c r="B1382" s="73"/>
      <c r="C1382" s="55"/>
      <c r="D1382" s="55"/>
      <c r="E1382" s="201"/>
      <c r="F1382" s="201"/>
    </row>
    <row r="1383" spans="1:6" ht="12.6" customHeight="1">
      <c r="A1383" s="32"/>
      <c r="B1383" s="73"/>
      <c r="C1383" s="55"/>
      <c r="D1383" s="55"/>
      <c r="E1383" s="201"/>
      <c r="F1383" s="201"/>
    </row>
    <row r="1384" spans="1:6" ht="12.6" customHeight="1">
      <c r="A1384" s="32"/>
      <c r="B1384" s="73"/>
      <c r="C1384" s="55"/>
      <c r="D1384" s="55"/>
      <c r="E1384" s="201"/>
      <c r="F1384" s="201"/>
    </row>
    <row r="1385" spans="1:6" ht="12.6" customHeight="1">
      <c r="A1385" s="32"/>
      <c r="B1385" s="73"/>
      <c r="C1385" s="55"/>
      <c r="D1385" s="55"/>
      <c r="E1385" s="201"/>
      <c r="F1385" s="201"/>
    </row>
    <row r="1386" spans="1:6" ht="12.6" customHeight="1">
      <c r="A1386" s="32"/>
      <c r="B1386" s="73"/>
      <c r="C1386" s="55"/>
      <c r="D1386" s="55"/>
      <c r="E1386" s="201"/>
      <c r="F1386" s="201"/>
    </row>
    <row r="1387" spans="1:6" ht="12.6" customHeight="1">
      <c r="A1387" s="32"/>
      <c r="B1387" s="73"/>
      <c r="C1387" s="55"/>
      <c r="D1387" s="55"/>
      <c r="E1387" s="201"/>
      <c r="F1387" s="201"/>
    </row>
    <row r="1388" spans="1:6" ht="12.6" customHeight="1">
      <c r="A1388" s="32"/>
      <c r="B1388" s="73"/>
      <c r="C1388" s="55"/>
      <c r="D1388" s="55"/>
      <c r="E1388" s="201"/>
      <c r="F1388" s="201"/>
    </row>
    <row r="1389" spans="1:6" ht="12.6" customHeight="1">
      <c r="A1389" s="32"/>
      <c r="B1389" s="73"/>
      <c r="C1389" s="55"/>
      <c r="D1389" s="55"/>
      <c r="E1389" s="201"/>
      <c r="F1389" s="201"/>
    </row>
    <row r="1390" spans="1:6" ht="12.6" customHeight="1">
      <c r="A1390" s="32"/>
      <c r="B1390" s="73"/>
      <c r="C1390" s="55"/>
      <c r="D1390" s="55"/>
      <c r="E1390" s="201"/>
      <c r="F1390" s="201"/>
    </row>
    <row r="1391" spans="1:6" ht="12.6" customHeight="1">
      <c r="A1391" s="32"/>
      <c r="B1391" s="73"/>
      <c r="C1391" s="55"/>
      <c r="D1391" s="55"/>
      <c r="E1391" s="201"/>
      <c r="F1391" s="201"/>
    </row>
    <row r="1392" spans="1:6" ht="12.6" customHeight="1">
      <c r="A1392" s="32"/>
      <c r="B1392" s="73"/>
      <c r="C1392" s="55"/>
      <c r="D1392" s="55"/>
      <c r="E1392" s="201"/>
      <c r="F1392" s="201"/>
    </row>
    <row r="1393" spans="1:6" ht="12.6" customHeight="1">
      <c r="A1393" s="32"/>
      <c r="B1393" s="73"/>
      <c r="C1393" s="55"/>
      <c r="D1393" s="55"/>
      <c r="E1393" s="201"/>
      <c r="F1393" s="201"/>
    </row>
    <row r="1394" spans="1:6" ht="12.6" customHeight="1">
      <c r="A1394" s="32"/>
      <c r="B1394" s="73"/>
      <c r="C1394" s="55"/>
      <c r="D1394" s="55"/>
      <c r="E1394" s="201"/>
      <c r="F1394" s="201"/>
    </row>
    <row r="1395" spans="1:6" ht="12.6" customHeight="1">
      <c r="A1395" s="32"/>
      <c r="B1395" s="73"/>
      <c r="C1395" s="55"/>
      <c r="D1395" s="55"/>
      <c r="E1395" s="201"/>
      <c r="F1395" s="201"/>
    </row>
    <row r="1396" spans="1:6" ht="12.6" customHeight="1">
      <c r="A1396" s="32"/>
      <c r="B1396" s="73"/>
      <c r="C1396" s="55"/>
      <c r="D1396" s="55"/>
      <c r="E1396" s="201"/>
      <c r="F1396" s="201"/>
    </row>
    <row r="1397" spans="1:6" ht="12.6" customHeight="1">
      <c r="A1397" s="32"/>
      <c r="B1397" s="73"/>
      <c r="C1397" s="55"/>
      <c r="D1397" s="55"/>
      <c r="E1397" s="201"/>
      <c r="F1397" s="201"/>
    </row>
    <row r="1398" spans="1:6" ht="12.6" customHeight="1">
      <c r="A1398" s="32"/>
      <c r="B1398" s="73"/>
      <c r="C1398" s="55"/>
      <c r="D1398" s="55"/>
      <c r="E1398" s="201"/>
      <c r="F1398" s="201"/>
    </row>
    <row r="1399" spans="1:6" ht="12.6" customHeight="1">
      <c r="A1399" s="32"/>
      <c r="B1399" s="73"/>
      <c r="C1399" s="55"/>
      <c r="D1399" s="55"/>
      <c r="E1399" s="201"/>
      <c r="F1399" s="201"/>
    </row>
    <row r="1400" spans="1:6" ht="12.6" customHeight="1">
      <c r="A1400" s="32"/>
      <c r="B1400" s="73"/>
      <c r="C1400" s="55"/>
      <c r="D1400" s="55"/>
      <c r="E1400" s="201"/>
      <c r="F1400" s="201"/>
    </row>
    <row r="1401" spans="1:6" ht="12.6" customHeight="1">
      <c r="A1401" s="32"/>
      <c r="B1401" s="73"/>
      <c r="C1401" s="55"/>
      <c r="D1401" s="55"/>
      <c r="E1401" s="201"/>
      <c r="F1401" s="201"/>
    </row>
    <row r="1402" spans="1:6" ht="12.6" customHeight="1">
      <c r="A1402" s="32"/>
      <c r="B1402" s="73"/>
      <c r="C1402" s="55"/>
      <c r="D1402" s="55"/>
      <c r="E1402" s="201"/>
      <c r="F1402" s="201"/>
    </row>
    <row r="1403" spans="1:6" ht="12.6" customHeight="1">
      <c r="A1403" s="32"/>
      <c r="B1403" s="73"/>
      <c r="C1403" s="55"/>
      <c r="D1403" s="55"/>
      <c r="E1403" s="201"/>
      <c r="F1403" s="201"/>
    </row>
    <row r="1404" spans="1:6" ht="12.6" customHeight="1">
      <c r="A1404" s="32"/>
      <c r="B1404" s="73"/>
      <c r="C1404" s="55"/>
      <c r="D1404" s="55"/>
      <c r="E1404" s="201"/>
      <c r="F1404" s="201"/>
    </row>
    <row r="1405" spans="1:6" ht="12.6" customHeight="1">
      <c r="A1405" s="32"/>
      <c r="B1405" s="73"/>
      <c r="C1405" s="55"/>
      <c r="D1405" s="55"/>
      <c r="E1405" s="201"/>
      <c r="F1405" s="201"/>
    </row>
    <row r="1406" spans="1:6" ht="12.6" customHeight="1">
      <c r="A1406" s="32"/>
      <c r="B1406" s="73"/>
      <c r="C1406" s="55"/>
      <c r="D1406" s="55"/>
      <c r="E1406" s="201"/>
      <c r="F1406" s="201"/>
    </row>
    <row r="1407" spans="1:6" ht="12.6" customHeight="1">
      <c r="A1407" s="32"/>
      <c r="B1407" s="73"/>
      <c r="C1407" s="55"/>
      <c r="D1407" s="55"/>
      <c r="E1407" s="201"/>
      <c r="F1407" s="201"/>
    </row>
    <row r="1408" spans="1:6" ht="12.6" customHeight="1">
      <c r="A1408" s="32"/>
      <c r="B1408" s="73"/>
      <c r="C1408" s="55"/>
      <c r="D1408" s="55"/>
      <c r="E1408" s="201"/>
      <c r="F1408" s="201"/>
    </row>
    <row r="1409" spans="1:6" ht="12.6" customHeight="1">
      <c r="A1409" s="32"/>
      <c r="B1409" s="73"/>
      <c r="C1409" s="55"/>
      <c r="D1409" s="55"/>
      <c r="E1409" s="201"/>
      <c r="F1409" s="201"/>
    </row>
    <row r="1410" spans="1:6" ht="12.6" customHeight="1">
      <c r="A1410" s="32"/>
      <c r="B1410" s="73"/>
      <c r="C1410" s="55"/>
      <c r="D1410" s="55"/>
      <c r="E1410" s="201"/>
      <c r="F1410" s="201"/>
    </row>
    <row r="1411" spans="1:6" ht="12.6" customHeight="1">
      <c r="A1411" s="32"/>
      <c r="B1411" s="73"/>
      <c r="C1411" s="55"/>
      <c r="D1411" s="55"/>
      <c r="E1411" s="201"/>
      <c r="F1411" s="201"/>
    </row>
    <row r="1412" spans="1:6" ht="12.6" customHeight="1">
      <c r="A1412" s="32"/>
      <c r="B1412" s="73"/>
      <c r="C1412" s="55"/>
      <c r="D1412" s="55"/>
      <c r="E1412" s="201"/>
      <c r="F1412" s="201"/>
    </row>
    <row r="1413" spans="1:6" ht="12.6" customHeight="1">
      <c r="A1413" s="32"/>
      <c r="B1413" s="73"/>
      <c r="C1413" s="55"/>
      <c r="D1413" s="55"/>
      <c r="E1413" s="201"/>
      <c r="F1413" s="201"/>
    </row>
    <row r="1414" spans="1:6" ht="12.6" customHeight="1">
      <c r="A1414" s="32"/>
      <c r="B1414" s="73"/>
      <c r="C1414" s="55"/>
      <c r="D1414" s="55"/>
      <c r="E1414" s="201"/>
      <c r="F1414" s="201"/>
    </row>
    <row r="1415" spans="1:6" ht="12.6" customHeight="1">
      <c r="A1415" s="32"/>
      <c r="B1415" s="73"/>
      <c r="C1415" s="55"/>
      <c r="D1415" s="55"/>
      <c r="E1415" s="201"/>
      <c r="F1415" s="201"/>
    </row>
    <row r="1416" spans="1:6" ht="12.6" customHeight="1">
      <c r="A1416" s="32"/>
      <c r="B1416" s="73"/>
      <c r="C1416" s="55"/>
      <c r="D1416" s="55"/>
      <c r="E1416" s="201"/>
      <c r="F1416" s="201"/>
    </row>
    <row r="1417" spans="1:6" ht="12.6" customHeight="1">
      <c r="A1417" s="32"/>
      <c r="B1417" s="73"/>
      <c r="C1417" s="55"/>
      <c r="D1417" s="55"/>
      <c r="E1417" s="201"/>
      <c r="F1417" s="201"/>
    </row>
    <row r="1418" spans="1:6" ht="12.6" customHeight="1">
      <c r="A1418" s="32"/>
      <c r="B1418" s="73"/>
      <c r="C1418" s="55"/>
      <c r="D1418" s="55"/>
      <c r="E1418" s="201"/>
      <c r="F1418" s="201"/>
    </row>
    <row r="1419" spans="1:6" ht="12.6" customHeight="1">
      <c r="A1419" s="32"/>
      <c r="B1419" s="73"/>
      <c r="C1419" s="55"/>
      <c r="D1419" s="55"/>
      <c r="E1419" s="201"/>
      <c r="F1419" s="201"/>
    </row>
    <row r="1420" spans="1:6" ht="12.6" customHeight="1">
      <c r="A1420" s="32"/>
      <c r="B1420" s="73"/>
      <c r="C1420" s="55"/>
      <c r="D1420" s="55"/>
      <c r="E1420" s="201"/>
      <c r="F1420" s="201"/>
    </row>
    <row r="1421" spans="1:6" ht="12.6" customHeight="1">
      <c r="A1421" s="32"/>
      <c r="B1421" s="73"/>
      <c r="C1421" s="55"/>
      <c r="D1421" s="55"/>
      <c r="E1421" s="201"/>
      <c r="F1421" s="201"/>
    </row>
    <row r="1422" spans="1:6" ht="12.6" customHeight="1">
      <c r="A1422" s="32"/>
      <c r="B1422" s="73"/>
      <c r="C1422" s="55"/>
      <c r="D1422" s="55"/>
      <c r="E1422" s="201"/>
      <c r="F1422" s="201"/>
    </row>
    <row r="1423" spans="1:6" ht="12.6" customHeight="1">
      <c r="A1423" s="32"/>
      <c r="B1423" s="73"/>
      <c r="C1423" s="55"/>
      <c r="D1423" s="55"/>
      <c r="E1423" s="201"/>
      <c r="F1423" s="201"/>
    </row>
    <row r="1424" spans="1:6" ht="12.6" customHeight="1">
      <c r="A1424" s="32"/>
      <c r="B1424" s="73"/>
      <c r="C1424" s="55"/>
      <c r="D1424" s="55"/>
      <c r="E1424" s="201"/>
      <c r="F1424" s="201"/>
    </row>
    <row r="1425" spans="1:6" ht="12.6" customHeight="1">
      <c r="A1425" s="32"/>
      <c r="B1425" s="73"/>
      <c r="C1425" s="55"/>
      <c r="D1425" s="55"/>
      <c r="E1425" s="201"/>
      <c r="F1425" s="201"/>
    </row>
    <row r="1426" spans="1:6" ht="12.6" customHeight="1">
      <c r="A1426" s="32"/>
      <c r="B1426" s="73"/>
      <c r="C1426" s="55"/>
      <c r="D1426" s="55"/>
      <c r="E1426" s="201"/>
      <c r="F1426" s="201"/>
    </row>
    <row r="1427" spans="1:6" ht="12.6" customHeight="1">
      <c r="A1427" s="32"/>
      <c r="B1427" s="73"/>
      <c r="C1427" s="55"/>
      <c r="D1427" s="55"/>
      <c r="E1427" s="201"/>
      <c r="F1427" s="201"/>
    </row>
    <row r="1428" spans="1:6" ht="12.6" customHeight="1">
      <c r="A1428" s="32"/>
      <c r="B1428" s="73"/>
      <c r="C1428" s="55"/>
      <c r="D1428" s="55"/>
      <c r="E1428" s="201"/>
      <c r="F1428" s="201"/>
    </row>
    <row r="1429" spans="1:6" ht="12.6" customHeight="1">
      <c r="A1429" s="32"/>
      <c r="B1429" s="73"/>
      <c r="C1429" s="55"/>
      <c r="D1429" s="55"/>
      <c r="E1429" s="201"/>
      <c r="F1429" s="201"/>
    </row>
    <row r="1430" spans="1:6" ht="12.6" customHeight="1">
      <c r="A1430" s="32"/>
      <c r="B1430" s="73"/>
      <c r="C1430" s="55"/>
      <c r="D1430" s="55"/>
      <c r="E1430" s="201"/>
      <c r="F1430" s="201"/>
    </row>
    <row r="1431" spans="1:6" ht="12.6" customHeight="1">
      <c r="A1431" s="32"/>
      <c r="B1431" s="73"/>
      <c r="C1431" s="55"/>
      <c r="D1431" s="55"/>
      <c r="E1431" s="201"/>
      <c r="F1431" s="201"/>
    </row>
    <row r="1432" spans="1:6" ht="12.6" customHeight="1">
      <c r="A1432" s="32"/>
      <c r="B1432" s="73"/>
      <c r="C1432" s="55"/>
      <c r="D1432" s="55"/>
      <c r="E1432" s="201"/>
      <c r="F1432" s="201"/>
    </row>
    <row r="1433" spans="1:6" ht="12.6" customHeight="1">
      <c r="A1433" s="32"/>
      <c r="B1433" s="73"/>
      <c r="C1433" s="55"/>
      <c r="D1433" s="55"/>
      <c r="E1433" s="201"/>
      <c r="F1433" s="201"/>
    </row>
    <row r="1434" spans="1:6" ht="12.6" customHeight="1">
      <c r="A1434" s="32"/>
      <c r="B1434" s="73"/>
      <c r="C1434" s="55"/>
      <c r="D1434" s="55"/>
      <c r="E1434" s="201"/>
      <c r="F1434" s="201"/>
    </row>
    <row r="1435" spans="1:6" ht="12.6" customHeight="1">
      <c r="A1435" s="32"/>
      <c r="B1435" s="73"/>
      <c r="C1435" s="55"/>
      <c r="D1435" s="55"/>
      <c r="E1435" s="201"/>
      <c r="F1435" s="201"/>
    </row>
    <row r="1436" spans="1:6" ht="12.6" customHeight="1">
      <c r="A1436" s="32"/>
      <c r="B1436" s="73"/>
      <c r="C1436" s="55"/>
      <c r="D1436" s="55"/>
      <c r="E1436" s="201"/>
      <c r="F1436" s="201"/>
    </row>
    <row r="1437" spans="1:6" ht="12.6" customHeight="1">
      <c r="A1437" s="32"/>
      <c r="B1437" s="73"/>
      <c r="C1437" s="55"/>
      <c r="D1437" s="55"/>
      <c r="E1437" s="201"/>
      <c r="F1437" s="201"/>
    </row>
    <row r="1438" spans="1:6" ht="12.6" customHeight="1">
      <c r="A1438" s="32"/>
      <c r="B1438" s="73"/>
      <c r="C1438" s="55"/>
      <c r="D1438" s="55"/>
      <c r="E1438" s="201"/>
      <c r="F1438" s="201"/>
    </row>
    <row r="1439" spans="1:6" ht="12.6" customHeight="1">
      <c r="A1439" s="32"/>
      <c r="B1439" s="73"/>
      <c r="C1439" s="55"/>
      <c r="D1439" s="55"/>
      <c r="E1439" s="201"/>
      <c r="F1439" s="201"/>
    </row>
    <row r="1440" spans="1:6" ht="12.6" customHeight="1">
      <c r="A1440" s="32"/>
      <c r="B1440" s="73"/>
      <c r="C1440" s="55"/>
      <c r="D1440" s="55"/>
      <c r="E1440" s="201"/>
      <c r="F1440" s="201"/>
    </row>
    <row r="1441" spans="1:6" ht="12.6" customHeight="1">
      <c r="A1441" s="32"/>
      <c r="B1441" s="73"/>
      <c r="C1441" s="55"/>
      <c r="D1441" s="55"/>
      <c r="E1441" s="201"/>
      <c r="F1441" s="201"/>
    </row>
    <row r="1442" spans="1:6" ht="12.6" customHeight="1">
      <c r="A1442" s="32"/>
      <c r="B1442" s="73"/>
      <c r="C1442" s="55"/>
      <c r="D1442" s="55"/>
      <c r="E1442" s="201"/>
      <c r="F1442" s="201"/>
    </row>
    <row r="1443" spans="1:6" ht="12.6" customHeight="1">
      <c r="A1443" s="32"/>
      <c r="B1443" s="73"/>
      <c r="C1443" s="55"/>
      <c r="D1443" s="55"/>
      <c r="E1443" s="201"/>
      <c r="F1443" s="201"/>
    </row>
    <row r="1444" spans="1:6" ht="12.6" customHeight="1">
      <c r="A1444" s="32"/>
      <c r="B1444" s="73"/>
      <c r="C1444" s="55"/>
      <c r="D1444" s="55"/>
      <c r="E1444" s="201"/>
      <c r="F1444" s="201"/>
    </row>
    <row r="1445" spans="1:6" ht="12.6" customHeight="1">
      <c r="A1445" s="32"/>
      <c r="B1445" s="73"/>
      <c r="C1445" s="55"/>
      <c r="D1445" s="55"/>
      <c r="E1445" s="201"/>
      <c r="F1445" s="201"/>
    </row>
    <row r="1446" spans="1:6" ht="12.6" customHeight="1">
      <c r="A1446" s="32"/>
      <c r="B1446" s="73"/>
      <c r="C1446" s="55"/>
      <c r="D1446" s="55"/>
      <c r="E1446" s="201"/>
      <c r="F1446" s="201"/>
    </row>
    <row r="1447" spans="1:6" ht="12.6" customHeight="1">
      <c r="A1447" s="32"/>
      <c r="B1447" s="73"/>
      <c r="C1447" s="55"/>
      <c r="D1447" s="55"/>
      <c r="E1447" s="201"/>
      <c r="F1447" s="201"/>
    </row>
    <row r="1448" spans="1:6" ht="12.6" customHeight="1">
      <c r="A1448" s="32"/>
      <c r="B1448" s="73"/>
      <c r="C1448" s="55"/>
      <c r="D1448" s="55"/>
      <c r="E1448" s="201"/>
      <c r="F1448" s="201"/>
    </row>
    <row r="1449" spans="1:6" ht="12.6" customHeight="1">
      <c r="A1449" s="32"/>
      <c r="B1449" s="73"/>
      <c r="C1449" s="55"/>
      <c r="D1449" s="55"/>
      <c r="E1449" s="201"/>
      <c r="F1449" s="201"/>
    </row>
    <row r="1450" spans="1:6" ht="12.6" customHeight="1">
      <c r="A1450" s="32"/>
      <c r="B1450" s="73"/>
      <c r="C1450" s="55"/>
      <c r="D1450" s="55"/>
      <c r="E1450" s="201"/>
      <c r="F1450" s="201"/>
    </row>
    <row r="1451" spans="1:6" ht="12.6" customHeight="1">
      <c r="A1451" s="32"/>
      <c r="B1451" s="73"/>
      <c r="C1451" s="55"/>
      <c r="D1451" s="55"/>
      <c r="E1451" s="201"/>
      <c r="F1451" s="201"/>
    </row>
    <row r="1452" spans="1:6" ht="12.6" customHeight="1">
      <c r="A1452" s="32"/>
      <c r="B1452" s="73"/>
      <c r="C1452" s="55"/>
      <c r="D1452" s="55"/>
      <c r="E1452" s="201"/>
      <c r="F1452" s="201"/>
    </row>
    <row r="1453" spans="1:6" ht="12.6" customHeight="1">
      <c r="A1453" s="32"/>
      <c r="B1453" s="73"/>
      <c r="C1453" s="55"/>
      <c r="D1453" s="55"/>
      <c r="E1453" s="201"/>
      <c r="F1453" s="201"/>
    </row>
    <row r="1454" spans="1:6" ht="12.6" customHeight="1">
      <c r="A1454" s="32"/>
      <c r="B1454" s="73"/>
      <c r="C1454" s="55"/>
      <c r="D1454" s="55"/>
      <c r="E1454" s="201"/>
      <c r="F1454" s="201"/>
    </row>
    <row r="1455" spans="1:6" ht="12.6" customHeight="1">
      <c r="A1455" s="32"/>
      <c r="B1455" s="73"/>
      <c r="C1455" s="55"/>
      <c r="D1455" s="55"/>
      <c r="E1455" s="201"/>
      <c r="F1455" s="201"/>
    </row>
    <row r="1456" spans="1:6" ht="12.6" customHeight="1">
      <c r="A1456" s="32"/>
      <c r="B1456" s="73"/>
      <c r="C1456" s="55"/>
      <c r="D1456" s="55"/>
      <c r="E1456" s="201"/>
      <c r="F1456" s="201"/>
    </row>
    <row r="1457" spans="1:6" ht="12.6" customHeight="1">
      <c r="A1457" s="32"/>
      <c r="B1457" s="73"/>
      <c r="C1457" s="55"/>
      <c r="D1457" s="55"/>
      <c r="E1457" s="201"/>
      <c r="F1457" s="201"/>
    </row>
    <row r="1458" spans="1:6" ht="12.6" customHeight="1">
      <c r="A1458" s="32"/>
      <c r="B1458" s="73"/>
      <c r="C1458" s="55"/>
      <c r="D1458" s="55"/>
      <c r="E1458" s="201"/>
      <c r="F1458" s="201"/>
    </row>
    <row r="1459" spans="1:6" ht="12.6" customHeight="1">
      <c r="A1459" s="32"/>
      <c r="B1459" s="73"/>
      <c r="C1459" s="55"/>
      <c r="D1459" s="55"/>
      <c r="E1459" s="201"/>
      <c r="F1459" s="201"/>
    </row>
    <row r="1460" spans="1:6" ht="12.6" customHeight="1">
      <c r="A1460" s="32"/>
      <c r="B1460" s="73"/>
      <c r="C1460" s="55"/>
      <c r="D1460" s="55"/>
      <c r="E1460" s="201"/>
      <c r="F1460" s="201"/>
    </row>
    <row r="1461" spans="1:6" ht="12.6" customHeight="1">
      <c r="A1461" s="32"/>
      <c r="B1461" s="73"/>
      <c r="C1461" s="55"/>
      <c r="D1461" s="55"/>
      <c r="E1461" s="201"/>
      <c r="F1461" s="201"/>
    </row>
    <row r="1462" spans="1:6" ht="12.6" customHeight="1">
      <c r="A1462" s="32"/>
      <c r="B1462" s="73"/>
      <c r="C1462" s="55"/>
      <c r="D1462" s="55"/>
      <c r="E1462" s="201"/>
      <c r="F1462" s="201"/>
    </row>
    <row r="1463" spans="1:6" ht="12.6" customHeight="1">
      <c r="A1463" s="32"/>
      <c r="B1463" s="73"/>
      <c r="C1463" s="55"/>
      <c r="D1463" s="55"/>
      <c r="E1463" s="201"/>
      <c r="F1463" s="201"/>
    </row>
    <row r="1464" spans="1:6" ht="12.6" customHeight="1">
      <c r="A1464" s="32"/>
      <c r="B1464" s="73"/>
      <c r="C1464" s="55"/>
      <c r="D1464" s="55"/>
      <c r="E1464" s="201"/>
      <c r="F1464" s="201"/>
    </row>
    <row r="1465" spans="1:6" ht="12.6" customHeight="1">
      <c r="A1465" s="32"/>
      <c r="B1465" s="73"/>
      <c r="C1465" s="55"/>
      <c r="D1465" s="55"/>
      <c r="E1465" s="201"/>
      <c r="F1465" s="201"/>
    </row>
    <row r="1466" spans="1:6" ht="12.6" customHeight="1">
      <c r="A1466" s="32"/>
      <c r="B1466" s="73"/>
      <c r="C1466" s="55"/>
      <c r="D1466" s="55"/>
      <c r="E1466" s="201"/>
      <c r="F1466" s="201"/>
    </row>
    <row r="1467" spans="1:6" ht="12.6" customHeight="1">
      <c r="A1467" s="32"/>
      <c r="B1467" s="73"/>
      <c r="C1467" s="55"/>
      <c r="D1467" s="55"/>
      <c r="E1467" s="201"/>
      <c r="F1467" s="201"/>
    </row>
    <row r="1468" spans="1:6" ht="12.6" customHeight="1">
      <c r="A1468" s="32"/>
      <c r="B1468" s="73"/>
      <c r="C1468" s="55"/>
      <c r="D1468" s="55"/>
      <c r="E1468" s="201"/>
      <c r="F1468" s="201"/>
    </row>
    <row r="1469" spans="1:6" ht="12.6" customHeight="1">
      <c r="A1469" s="32"/>
      <c r="B1469" s="73"/>
      <c r="C1469" s="55"/>
      <c r="D1469" s="55"/>
      <c r="E1469" s="201"/>
      <c r="F1469" s="201"/>
    </row>
    <row r="1470" spans="1:6" ht="12.6" customHeight="1">
      <c r="A1470" s="32"/>
      <c r="B1470" s="73"/>
      <c r="C1470" s="55"/>
      <c r="D1470" s="55"/>
      <c r="E1470" s="201"/>
      <c r="F1470" s="201"/>
    </row>
    <row r="1471" spans="1:6" ht="12.6" customHeight="1">
      <c r="A1471" s="32"/>
      <c r="B1471" s="73"/>
      <c r="C1471" s="55"/>
      <c r="D1471" s="55"/>
      <c r="E1471" s="201"/>
      <c r="F1471" s="201"/>
    </row>
    <row r="1472" spans="1:6" ht="12.6" customHeight="1">
      <c r="A1472" s="32"/>
      <c r="B1472" s="73"/>
      <c r="C1472" s="55"/>
      <c r="D1472" s="55"/>
      <c r="E1472" s="201"/>
      <c r="F1472" s="201"/>
    </row>
    <row r="1473" spans="1:6" ht="12.6" customHeight="1">
      <c r="A1473" s="32"/>
      <c r="B1473" s="73"/>
      <c r="C1473" s="55"/>
      <c r="D1473" s="55"/>
      <c r="E1473" s="201"/>
      <c r="F1473" s="201"/>
    </row>
    <row r="1474" spans="1:6" ht="12.6" customHeight="1">
      <c r="A1474" s="32"/>
      <c r="B1474" s="73"/>
      <c r="C1474" s="55"/>
      <c r="D1474" s="55"/>
      <c r="E1474" s="201"/>
      <c r="F1474" s="201"/>
    </row>
    <row r="1475" spans="1:6" ht="12.6" customHeight="1">
      <c r="A1475" s="32"/>
      <c r="B1475" s="73"/>
      <c r="C1475" s="55"/>
      <c r="D1475" s="55"/>
      <c r="E1475" s="201"/>
      <c r="F1475" s="201"/>
    </row>
    <row r="1476" spans="1:6" ht="12.6" customHeight="1">
      <c r="A1476" s="32"/>
      <c r="B1476" s="73"/>
      <c r="C1476" s="55"/>
      <c r="D1476" s="55"/>
      <c r="E1476" s="201"/>
      <c r="F1476" s="201"/>
    </row>
    <row r="1477" spans="1:6" ht="12.6" customHeight="1">
      <c r="A1477" s="32"/>
      <c r="B1477" s="73"/>
      <c r="C1477" s="55"/>
      <c r="D1477" s="55"/>
      <c r="E1477" s="201"/>
      <c r="F1477" s="201"/>
    </row>
    <row r="1478" spans="1:6" ht="12.6" customHeight="1">
      <c r="A1478" s="32"/>
      <c r="B1478" s="73"/>
      <c r="C1478" s="55"/>
      <c r="D1478" s="55"/>
      <c r="E1478" s="201"/>
      <c r="F1478" s="201"/>
    </row>
    <row r="1479" spans="1:6" ht="12.6" customHeight="1">
      <c r="A1479" s="32"/>
      <c r="B1479" s="73"/>
      <c r="C1479" s="55"/>
      <c r="D1479" s="55"/>
      <c r="E1479" s="201"/>
      <c r="F1479" s="201"/>
    </row>
    <row r="1480" spans="1:6" ht="12.6" customHeight="1">
      <c r="A1480" s="32"/>
      <c r="B1480" s="73"/>
      <c r="C1480" s="55"/>
      <c r="D1480" s="55"/>
      <c r="E1480" s="201"/>
      <c r="F1480" s="201"/>
    </row>
    <row r="1481" spans="1:6" ht="12.6" customHeight="1">
      <c r="A1481" s="32"/>
      <c r="B1481" s="73"/>
      <c r="C1481" s="55"/>
      <c r="D1481" s="55"/>
      <c r="E1481" s="201"/>
      <c r="F1481" s="201"/>
    </row>
    <row r="1482" spans="1:6" ht="12.6" customHeight="1">
      <c r="A1482" s="32"/>
      <c r="B1482" s="73"/>
      <c r="C1482" s="55"/>
      <c r="D1482" s="55"/>
      <c r="E1482" s="201"/>
      <c r="F1482" s="201"/>
    </row>
    <row r="1483" spans="1:6" ht="12.6" customHeight="1">
      <c r="A1483" s="32"/>
      <c r="B1483" s="73"/>
      <c r="C1483" s="55"/>
      <c r="D1483" s="55"/>
      <c r="E1483" s="201"/>
      <c r="F1483" s="201"/>
    </row>
    <row r="1484" spans="1:6" ht="12.6" customHeight="1">
      <c r="A1484" s="32"/>
      <c r="B1484" s="73"/>
      <c r="C1484" s="55"/>
      <c r="D1484" s="55"/>
      <c r="E1484" s="201"/>
      <c r="F1484" s="201"/>
    </row>
    <row r="1485" spans="1:6" ht="12.6" customHeight="1">
      <c r="A1485" s="32"/>
      <c r="B1485" s="73"/>
      <c r="C1485" s="55"/>
      <c r="D1485" s="55"/>
      <c r="E1485" s="201"/>
      <c r="F1485" s="201"/>
    </row>
    <row r="1486" spans="1:6" ht="12.6" customHeight="1">
      <c r="A1486" s="32"/>
      <c r="B1486" s="73"/>
      <c r="C1486" s="55"/>
      <c r="D1486" s="55"/>
      <c r="E1486" s="201"/>
      <c r="F1486" s="201"/>
    </row>
    <row r="1487" spans="1:6" ht="12.6" customHeight="1">
      <c r="A1487" s="32"/>
      <c r="B1487" s="73"/>
      <c r="C1487" s="55"/>
      <c r="D1487" s="55"/>
      <c r="E1487" s="201"/>
      <c r="F1487" s="201"/>
    </row>
    <row r="1488" spans="1:6" ht="12.6" customHeight="1">
      <c r="A1488" s="32"/>
      <c r="B1488" s="73"/>
      <c r="C1488" s="55"/>
      <c r="D1488" s="55"/>
      <c r="E1488" s="201"/>
      <c r="F1488" s="201"/>
    </row>
    <row r="1489" spans="1:6" ht="12.6" customHeight="1">
      <c r="A1489" s="32"/>
      <c r="B1489" s="73"/>
      <c r="C1489" s="55"/>
      <c r="D1489" s="55"/>
      <c r="E1489" s="201"/>
      <c r="F1489" s="201"/>
    </row>
    <row r="1490" spans="1:6" ht="12.6" customHeight="1">
      <c r="A1490" s="32"/>
      <c r="B1490" s="73"/>
      <c r="C1490" s="55"/>
      <c r="D1490" s="55"/>
      <c r="E1490" s="201"/>
      <c r="F1490" s="201"/>
    </row>
    <row r="1491" spans="1:6" ht="12.6" customHeight="1">
      <c r="A1491" s="32"/>
      <c r="B1491" s="73"/>
      <c r="C1491" s="55"/>
      <c r="D1491" s="55"/>
      <c r="E1491" s="201"/>
      <c r="F1491" s="201"/>
    </row>
    <row r="1492" spans="1:6" ht="12.6" customHeight="1">
      <c r="A1492" s="32"/>
      <c r="B1492" s="73"/>
      <c r="C1492" s="55"/>
      <c r="D1492" s="55"/>
      <c r="E1492" s="201"/>
      <c r="F1492" s="201"/>
    </row>
    <row r="1493" spans="1:6" ht="12.6" customHeight="1">
      <c r="A1493" s="32"/>
      <c r="B1493" s="73"/>
      <c r="C1493" s="55"/>
      <c r="D1493" s="55"/>
      <c r="E1493" s="201"/>
      <c r="F1493" s="201"/>
    </row>
    <row r="1494" spans="1:6" ht="12.6" customHeight="1">
      <c r="A1494" s="32"/>
      <c r="B1494" s="73"/>
      <c r="C1494" s="55"/>
      <c r="D1494" s="55"/>
      <c r="E1494" s="201"/>
      <c r="F1494" s="201"/>
    </row>
    <row r="1495" spans="1:6" ht="12.6" customHeight="1">
      <c r="A1495" s="32"/>
      <c r="B1495" s="73"/>
      <c r="C1495" s="55"/>
      <c r="D1495" s="55"/>
      <c r="E1495" s="201"/>
      <c r="F1495" s="201"/>
    </row>
    <row r="1496" spans="1:6" ht="12.6" customHeight="1">
      <c r="A1496" s="32"/>
      <c r="B1496" s="73"/>
      <c r="C1496" s="55"/>
      <c r="D1496" s="55"/>
      <c r="E1496" s="201"/>
      <c r="F1496" s="201"/>
    </row>
    <row r="1497" spans="1:6" ht="12.6" customHeight="1">
      <c r="A1497" s="32"/>
      <c r="B1497" s="73"/>
      <c r="C1497" s="55"/>
      <c r="D1497" s="55"/>
      <c r="E1497" s="201"/>
      <c r="F1497" s="201"/>
    </row>
    <row r="1498" spans="1:6" ht="12.6" customHeight="1">
      <c r="A1498" s="32"/>
      <c r="B1498" s="73"/>
      <c r="C1498" s="55"/>
      <c r="D1498" s="55"/>
      <c r="E1498" s="201"/>
      <c r="F1498" s="201"/>
    </row>
    <row r="1499" spans="1:6" ht="12.6" customHeight="1">
      <c r="A1499" s="32"/>
      <c r="B1499" s="73"/>
      <c r="C1499" s="55"/>
      <c r="D1499" s="55"/>
      <c r="E1499" s="201"/>
      <c r="F1499" s="201"/>
    </row>
    <row r="1500" spans="1:6" ht="12.6" customHeight="1">
      <c r="A1500" s="32"/>
      <c r="B1500" s="73"/>
      <c r="C1500" s="55"/>
      <c r="D1500" s="55"/>
      <c r="E1500" s="201"/>
      <c r="F1500" s="201"/>
    </row>
    <row r="1501" spans="1:6" ht="12.6" customHeight="1">
      <c r="A1501" s="32"/>
      <c r="B1501" s="73"/>
      <c r="C1501" s="55"/>
      <c r="D1501" s="55"/>
      <c r="E1501" s="201"/>
      <c r="F1501" s="201"/>
    </row>
    <row r="1502" spans="1:6" ht="12.6" customHeight="1">
      <c r="A1502" s="32"/>
      <c r="B1502" s="73"/>
      <c r="C1502" s="55"/>
      <c r="D1502" s="55"/>
      <c r="E1502" s="201"/>
      <c r="F1502" s="201"/>
    </row>
    <row r="1503" spans="1:6" ht="12.6" customHeight="1">
      <c r="A1503" s="32"/>
      <c r="B1503" s="73"/>
      <c r="C1503" s="55"/>
      <c r="D1503" s="55"/>
      <c r="E1503" s="201"/>
      <c r="F1503" s="201"/>
    </row>
    <row r="1504" spans="1:6" ht="12.6" customHeight="1">
      <c r="A1504" s="32"/>
      <c r="B1504" s="73"/>
      <c r="C1504" s="55"/>
      <c r="D1504" s="55"/>
      <c r="E1504" s="201"/>
      <c r="F1504" s="201"/>
    </row>
    <row r="1505" spans="1:6" ht="12.6" customHeight="1">
      <c r="A1505" s="32"/>
      <c r="B1505" s="73"/>
      <c r="C1505" s="55"/>
      <c r="D1505" s="55"/>
      <c r="E1505" s="201"/>
      <c r="F1505" s="201"/>
    </row>
    <row r="1506" spans="1:6" ht="12.6" customHeight="1">
      <c r="A1506" s="32"/>
      <c r="B1506" s="73"/>
      <c r="C1506" s="55"/>
      <c r="D1506" s="55"/>
      <c r="E1506" s="201"/>
      <c r="F1506" s="201"/>
    </row>
    <row r="1507" spans="1:6" ht="12.6" customHeight="1">
      <c r="A1507" s="32"/>
      <c r="B1507" s="73"/>
      <c r="C1507" s="55"/>
      <c r="D1507" s="55"/>
      <c r="E1507" s="201"/>
      <c r="F1507" s="201"/>
    </row>
    <row r="1508" spans="1:6" ht="12.6" customHeight="1">
      <c r="A1508" s="32"/>
      <c r="B1508" s="73"/>
      <c r="C1508" s="55"/>
      <c r="D1508" s="55"/>
      <c r="E1508" s="201"/>
      <c r="F1508" s="201"/>
    </row>
    <row r="1509" spans="1:6" ht="12.6" customHeight="1">
      <c r="A1509" s="32"/>
      <c r="B1509" s="73"/>
      <c r="C1509" s="55"/>
      <c r="D1509" s="55"/>
      <c r="E1509" s="201"/>
      <c r="F1509" s="201"/>
    </row>
    <row r="1510" spans="1:6" ht="12.6" customHeight="1">
      <c r="A1510" s="32"/>
      <c r="B1510" s="73"/>
      <c r="C1510" s="55"/>
      <c r="D1510" s="55"/>
      <c r="E1510" s="201"/>
      <c r="F1510" s="201"/>
    </row>
    <row r="1511" spans="1:6" ht="12.6" customHeight="1">
      <c r="A1511" s="32"/>
      <c r="B1511" s="73"/>
      <c r="C1511" s="55"/>
      <c r="D1511" s="55"/>
      <c r="E1511" s="201"/>
      <c r="F1511" s="201"/>
    </row>
    <row r="1512" spans="1:6" ht="12.6" customHeight="1">
      <c r="A1512" s="32"/>
      <c r="B1512" s="73"/>
      <c r="C1512" s="55"/>
      <c r="D1512" s="55"/>
      <c r="E1512" s="201"/>
      <c r="F1512" s="201"/>
    </row>
    <row r="1513" spans="1:6" ht="12.6" customHeight="1">
      <c r="A1513" s="32"/>
      <c r="B1513" s="73"/>
      <c r="C1513" s="55"/>
      <c r="D1513" s="55"/>
      <c r="E1513" s="201"/>
      <c r="F1513" s="201"/>
    </row>
    <row r="1514" spans="1:6" ht="12.6" customHeight="1">
      <c r="A1514" s="32"/>
      <c r="B1514" s="73"/>
      <c r="C1514" s="55"/>
      <c r="D1514" s="55"/>
      <c r="E1514" s="201"/>
      <c r="F1514" s="201"/>
    </row>
    <row r="1515" spans="1:6" ht="12.6" customHeight="1">
      <c r="A1515" s="32"/>
      <c r="B1515" s="73"/>
      <c r="C1515" s="55"/>
      <c r="D1515" s="55"/>
      <c r="E1515" s="201"/>
      <c r="F1515" s="201"/>
    </row>
    <row r="1516" spans="1:6" ht="12.6" customHeight="1">
      <c r="A1516" s="32"/>
      <c r="B1516" s="73"/>
      <c r="C1516" s="55"/>
      <c r="D1516" s="55"/>
      <c r="E1516" s="201"/>
      <c r="F1516" s="201"/>
    </row>
    <row r="1517" spans="1:6" ht="12.6" customHeight="1">
      <c r="A1517" s="32"/>
      <c r="B1517" s="73"/>
      <c r="C1517" s="55"/>
      <c r="D1517" s="55"/>
      <c r="E1517" s="201"/>
      <c r="F1517" s="201"/>
    </row>
    <row r="1518" spans="1:6" ht="12.6" customHeight="1">
      <c r="A1518" s="32"/>
      <c r="B1518" s="73"/>
      <c r="C1518" s="55"/>
      <c r="D1518" s="55"/>
      <c r="E1518" s="201"/>
      <c r="F1518" s="201"/>
    </row>
    <row r="1519" spans="1:6" ht="12.6" customHeight="1">
      <c r="A1519" s="32"/>
      <c r="B1519" s="73"/>
      <c r="C1519" s="55"/>
      <c r="D1519" s="55"/>
      <c r="E1519" s="201"/>
      <c r="F1519" s="201"/>
    </row>
    <row r="1520" spans="1:6" ht="12.6" customHeight="1">
      <c r="A1520" s="32"/>
      <c r="B1520" s="73"/>
      <c r="C1520" s="55"/>
      <c r="D1520" s="55"/>
      <c r="E1520" s="201"/>
      <c r="F1520" s="201"/>
    </row>
    <row r="1521" spans="1:6" ht="12.6" customHeight="1">
      <c r="A1521" s="32"/>
      <c r="B1521" s="73"/>
      <c r="C1521" s="55"/>
      <c r="D1521" s="55"/>
      <c r="E1521" s="201"/>
      <c r="F1521" s="201"/>
    </row>
    <row r="1522" spans="1:6" ht="12.6" customHeight="1">
      <c r="A1522" s="32"/>
      <c r="B1522" s="73"/>
      <c r="C1522" s="55"/>
      <c r="D1522" s="55"/>
      <c r="E1522" s="201"/>
      <c r="F1522" s="201"/>
    </row>
    <row r="1523" spans="1:6" ht="12.6" customHeight="1">
      <c r="A1523" s="32"/>
      <c r="B1523" s="73"/>
      <c r="C1523" s="55"/>
      <c r="D1523" s="55"/>
      <c r="E1523" s="201"/>
      <c r="F1523" s="201"/>
    </row>
    <row r="1524" spans="1:6" ht="12.6" customHeight="1">
      <c r="A1524" s="32"/>
      <c r="B1524" s="73"/>
      <c r="C1524" s="55"/>
      <c r="D1524" s="55"/>
      <c r="E1524" s="201"/>
      <c r="F1524" s="201"/>
    </row>
    <row r="1525" spans="1:6" ht="12.6" customHeight="1">
      <c r="A1525" s="32"/>
      <c r="B1525" s="73"/>
      <c r="C1525" s="55"/>
      <c r="D1525" s="55"/>
      <c r="E1525" s="201"/>
      <c r="F1525" s="201"/>
    </row>
    <row r="1526" spans="1:6" ht="12.6" customHeight="1">
      <c r="A1526" s="32"/>
      <c r="B1526" s="73"/>
      <c r="C1526" s="55"/>
      <c r="D1526" s="55"/>
      <c r="E1526" s="201"/>
      <c r="F1526" s="201"/>
    </row>
    <row r="1527" spans="1:6" ht="12.6" customHeight="1">
      <c r="A1527" s="32"/>
      <c r="B1527" s="73"/>
      <c r="C1527" s="55"/>
      <c r="D1527" s="55"/>
      <c r="E1527" s="201"/>
      <c r="F1527" s="201"/>
    </row>
    <row r="1528" spans="1:6" ht="12.6" customHeight="1">
      <c r="A1528" s="32"/>
      <c r="B1528" s="73"/>
      <c r="C1528" s="55"/>
      <c r="D1528" s="55"/>
      <c r="E1528" s="201"/>
      <c r="F1528" s="201"/>
    </row>
    <row r="1529" spans="1:6" ht="12.6" customHeight="1">
      <c r="A1529" s="32"/>
      <c r="B1529" s="73"/>
      <c r="C1529" s="55"/>
      <c r="D1529" s="55"/>
      <c r="E1529" s="201"/>
      <c r="F1529" s="201"/>
    </row>
    <row r="1530" spans="1:6" ht="12.6" customHeight="1">
      <c r="A1530" s="32"/>
      <c r="B1530" s="73"/>
      <c r="C1530" s="55"/>
      <c r="D1530" s="55"/>
      <c r="E1530" s="201"/>
      <c r="F1530" s="201"/>
    </row>
    <row r="1531" spans="1:6" ht="12.6" customHeight="1">
      <c r="A1531" s="32"/>
      <c r="B1531" s="73"/>
      <c r="C1531" s="55"/>
      <c r="D1531" s="55"/>
      <c r="E1531" s="201"/>
      <c r="F1531" s="201"/>
    </row>
    <row r="1532" spans="1:6" ht="12.6" customHeight="1">
      <c r="A1532" s="32"/>
      <c r="B1532" s="73"/>
      <c r="C1532" s="55"/>
      <c r="D1532" s="55"/>
      <c r="E1532" s="201"/>
      <c r="F1532" s="201"/>
    </row>
    <row r="1533" spans="1:6" ht="12.6" customHeight="1">
      <c r="A1533" s="32"/>
      <c r="B1533" s="73"/>
      <c r="C1533" s="55"/>
      <c r="D1533" s="55"/>
      <c r="E1533" s="201"/>
      <c r="F1533" s="201"/>
    </row>
    <row r="1534" spans="1:6" ht="12.6" customHeight="1">
      <c r="A1534" s="32"/>
      <c r="B1534" s="73"/>
      <c r="C1534" s="55"/>
      <c r="D1534" s="55"/>
      <c r="E1534" s="201"/>
      <c r="F1534" s="201"/>
    </row>
    <row r="1535" spans="1:6" ht="12.6" customHeight="1">
      <c r="A1535" s="32"/>
      <c r="B1535" s="73"/>
      <c r="C1535" s="55"/>
      <c r="D1535" s="55"/>
      <c r="E1535" s="201"/>
      <c r="F1535" s="201"/>
    </row>
    <row r="1536" spans="1:6" ht="12.6" customHeight="1">
      <c r="A1536" s="32"/>
      <c r="B1536" s="73"/>
      <c r="C1536" s="55"/>
      <c r="D1536" s="55"/>
      <c r="E1536" s="201"/>
      <c r="F1536" s="201"/>
    </row>
    <row r="1537" spans="1:6" ht="12.6" customHeight="1">
      <c r="A1537" s="32"/>
      <c r="B1537" s="73"/>
      <c r="C1537" s="55"/>
      <c r="D1537" s="55"/>
      <c r="E1537" s="201"/>
      <c r="F1537" s="201"/>
    </row>
    <row r="1538" spans="1:6" ht="12.6" customHeight="1">
      <c r="A1538" s="32"/>
      <c r="B1538" s="73"/>
      <c r="C1538" s="55"/>
      <c r="D1538" s="55"/>
      <c r="E1538" s="201"/>
      <c r="F1538" s="201"/>
    </row>
    <row r="1539" spans="1:6" ht="12.6" customHeight="1">
      <c r="A1539" s="32"/>
      <c r="B1539" s="73"/>
      <c r="C1539" s="55"/>
      <c r="D1539" s="55"/>
      <c r="E1539" s="201"/>
      <c r="F1539" s="201"/>
    </row>
    <row r="1540" spans="1:6" ht="12.6" customHeight="1">
      <c r="A1540" s="32"/>
      <c r="B1540" s="73"/>
      <c r="C1540" s="55"/>
      <c r="D1540" s="55"/>
      <c r="E1540" s="201"/>
      <c r="F1540" s="201"/>
    </row>
    <row r="1541" spans="1:6" ht="12.6" customHeight="1">
      <c r="A1541" s="32"/>
      <c r="B1541" s="73"/>
      <c r="C1541" s="55"/>
      <c r="D1541" s="55"/>
      <c r="E1541" s="201"/>
      <c r="F1541" s="201"/>
    </row>
    <row r="1542" spans="1:6" ht="12.6" customHeight="1">
      <c r="A1542" s="32"/>
      <c r="B1542" s="73"/>
      <c r="C1542" s="55"/>
      <c r="D1542" s="55"/>
      <c r="E1542" s="201"/>
      <c r="F1542" s="201"/>
    </row>
    <row r="1543" spans="1:6" ht="12.6" customHeight="1">
      <c r="A1543" s="32"/>
      <c r="B1543" s="73"/>
      <c r="C1543" s="55"/>
      <c r="D1543" s="55"/>
      <c r="E1543" s="201"/>
      <c r="F1543" s="201"/>
    </row>
    <row r="1544" spans="1:6" ht="12.6" customHeight="1">
      <c r="A1544" s="32"/>
      <c r="B1544" s="73"/>
      <c r="C1544" s="55"/>
      <c r="D1544" s="55"/>
      <c r="E1544" s="201"/>
      <c r="F1544" s="201"/>
    </row>
    <row r="1545" spans="1:6" ht="12.6" customHeight="1">
      <c r="A1545" s="32"/>
      <c r="B1545" s="73"/>
      <c r="C1545" s="55"/>
      <c r="D1545" s="55"/>
      <c r="E1545" s="201"/>
      <c r="F1545" s="201"/>
    </row>
    <row r="1546" spans="1:6" ht="12.6" customHeight="1">
      <c r="A1546" s="32"/>
      <c r="B1546" s="73"/>
      <c r="C1546" s="55"/>
      <c r="D1546" s="55"/>
      <c r="E1546" s="201"/>
      <c r="F1546" s="201"/>
    </row>
    <row r="1547" spans="1:6" ht="12.6" customHeight="1">
      <c r="A1547" s="32"/>
      <c r="B1547" s="73"/>
      <c r="C1547" s="55"/>
      <c r="D1547" s="55"/>
      <c r="E1547" s="201"/>
      <c r="F1547" s="201"/>
    </row>
    <row r="1548" spans="1:6" ht="12.6" customHeight="1">
      <c r="A1548" s="32"/>
      <c r="B1548" s="73"/>
      <c r="C1548" s="55"/>
      <c r="D1548" s="55"/>
      <c r="E1548" s="201"/>
      <c r="F1548" s="201"/>
    </row>
    <row r="1549" spans="1:6" ht="12.6" customHeight="1">
      <c r="A1549" s="32"/>
      <c r="B1549" s="73"/>
      <c r="C1549" s="55"/>
      <c r="D1549" s="55"/>
      <c r="E1549" s="201"/>
      <c r="F1549" s="201"/>
    </row>
    <row r="1550" spans="1:6" ht="12.6" customHeight="1">
      <c r="A1550" s="32"/>
      <c r="B1550" s="73"/>
      <c r="C1550" s="55"/>
      <c r="D1550" s="55"/>
      <c r="E1550" s="201"/>
      <c r="F1550" s="201"/>
    </row>
    <row r="1551" spans="1:6" ht="12.6" customHeight="1">
      <c r="A1551" s="32"/>
      <c r="B1551" s="73"/>
      <c r="C1551" s="55"/>
      <c r="D1551" s="55"/>
      <c r="E1551" s="201"/>
      <c r="F1551" s="201"/>
    </row>
    <row r="1552" spans="1:6" ht="12.6" customHeight="1">
      <c r="A1552" s="32"/>
      <c r="B1552" s="73"/>
      <c r="C1552" s="55"/>
      <c r="D1552" s="55"/>
      <c r="E1552" s="201"/>
      <c r="F1552" s="201"/>
    </row>
    <row r="1553" spans="1:6" ht="12.6" customHeight="1">
      <c r="A1553" s="32"/>
      <c r="B1553" s="73"/>
      <c r="C1553" s="55"/>
      <c r="D1553" s="55"/>
      <c r="E1553" s="201"/>
      <c r="F1553" s="201"/>
    </row>
    <row r="1554" spans="1:6" ht="12.6" customHeight="1">
      <c r="A1554" s="32"/>
      <c r="B1554" s="73"/>
      <c r="C1554" s="55"/>
      <c r="D1554" s="55"/>
      <c r="E1554" s="201"/>
      <c r="F1554" s="201"/>
    </row>
    <row r="1555" spans="1:6" ht="12.6" customHeight="1">
      <c r="A1555" s="32"/>
      <c r="B1555" s="73"/>
      <c r="C1555" s="55"/>
      <c r="D1555" s="55"/>
      <c r="E1555" s="201"/>
      <c r="F1555" s="201"/>
    </row>
    <row r="1556" spans="1:6" ht="12.6" customHeight="1">
      <c r="A1556" s="32"/>
      <c r="B1556" s="73"/>
      <c r="C1556" s="55"/>
      <c r="D1556" s="55"/>
      <c r="E1556" s="201"/>
      <c r="F1556" s="201"/>
    </row>
    <row r="1557" spans="1:6" ht="12.6" customHeight="1">
      <c r="A1557" s="32"/>
      <c r="B1557" s="73"/>
      <c r="C1557" s="55"/>
      <c r="D1557" s="55"/>
      <c r="E1557" s="201"/>
      <c r="F1557" s="201"/>
    </row>
    <row r="1558" spans="1:6" ht="12.6" customHeight="1">
      <c r="A1558" s="32"/>
      <c r="B1558" s="73"/>
      <c r="C1558" s="55"/>
      <c r="D1558" s="55"/>
      <c r="E1558" s="201"/>
      <c r="F1558" s="201"/>
    </row>
    <row r="1559" spans="1:6" ht="12.6" customHeight="1">
      <c r="A1559" s="32"/>
      <c r="B1559" s="73"/>
      <c r="C1559" s="55"/>
      <c r="D1559" s="55"/>
      <c r="E1559" s="201"/>
      <c r="F1559" s="201"/>
    </row>
    <row r="1560" spans="1:6" ht="12.6" customHeight="1">
      <c r="A1560" s="32"/>
      <c r="B1560" s="73"/>
      <c r="C1560" s="55"/>
      <c r="D1560" s="55"/>
      <c r="E1560" s="201"/>
      <c r="F1560" s="201"/>
    </row>
    <row r="1561" spans="1:6" ht="12.6" customHeight="1">
      <c r="A1561" s="32"/>
      <c r="B1561" s="73"/>
      <c r="C1561" s="55"/>
      <c r="D1561" s="55"/>
      <c r="E1561" s="201"/>
      <c r="F1561" s="201"/>
    </row>
    <row r="1562" spans="1:6" ht="12.6" customHeight="1">
      <c r="A1562" s="32"/>
      <c r="B1562" s="73"/>
      <c r="C1562" s="55"/>
      <c r="D1562" s="55"/>
      <c r="E1562" s="201"/>
      <c r="F1562" s="201"/>
    </row>
    <row r="1563" spans="1:6" ht="12.6" customHeight="1">
      <c r="A1563" s="32"/>
      <c r="B1563" s="73"/>
      <c r="C1563" s="55"/>
      <c r="D1563" s="55"/>
      <c r="E1563" s="201"/>
      <c r="F1563" s="201"/>
    </row>
    <row r="1564" spans="1:6" ht="12.6" customHeight="1">
      <c r="A1564" s="32"/>
      <c r="B1564" s="73"/>
      <c r="C1564" s="55"/>
      <c r="D1564" s="55"/>
      <c r="E1564" s="201"/>
      <c r="F1564" s="201"/>
    </row>
    <row r="1565" spans="1:6" ht="12.6" customHeight="1">
      <c r="A1565" s="32"/>
      <c r="B1565" s="73"/>
      <c r="C1565" s="55"/>
      <c r="D1565" s="55"/>
      <c r="E1565" s="201"/>
      <c r="F1565" s="201"/>
    </row>
    <row r="1566" spans="1:6" ht="12.6" customHeight="1">
      <c r="A1566" s="32"/>
      <c r="B1566" s="73"/>
      <c r="C1566" s="55"/>
      <c r="D1566" s="55"/>
      <c r="E1566" s="201"/>
      <c r="F1566" s="201"/>
    </row>
    <row r="1567" spans="1:6" ht="12.6" customHeight="1">
      <c r="A1567" s="32"/>
      <c r="B1567" s="73"/>
      <c r="C1567" s="55"/>
      <c r="D1567" s="55"/>
      <c r="E1567" s="201"/>
      <c r="F1567" s="201"/>
    </row>
    <row r="1568" spans="1:6" ht="12.6" customHeight="1">
      <c r="A1568" s="32"/>
      <c r="B1568" s="73"/>
      <c r="C1568" s="55"/>
      <c r="D1568" s="55"/>
      <c r="E1568" s="201"/>
      <c r="F1568" s="201"/>
    </row>
    <row r="1569" spans="1:6" ht="12.6" customHeight="1">
      <c r="A1569" s="32"/>
      <c r="B1569" s="73"/>
      <c r="C1569" s="55"/>
      <c r="D1569" s="55"/>
      <c r="E1569" s="201"/>
      <c r="F1569" s="201"/>
    </row>
    <row r="1570" spans="1:6" ht="12.6" customHeight="1">
      <c r="A1570" s="32"/>
      <c r="B1570" s="73"/>
      <c r="C1570" s="55"/>
      <c r="D1570" s="55"/>
      <c r="E1570" s="201"/>
      <c r="F1570" s="201"/>
    </row>
    <row r="1571" spans="1:6" ht="12.6" customHeight="1">
      <c r="A1571" s="32"/>
      <c r="B1571" s="73"/>
      <c r="C1571" s="55"/>
      <c r="D1571" s="55"/>
      <c r="E1571" s="201"/>
      <c r="F1571" s="201"/>
    </row>
    <row r="1572" spans="1:6" ht="12.6" customHeight="1">
      <c r="A1572" s="32"/>
      <c r="B1572" s="73"/>
      <c r="C1572" s="55"/>
      <c r="D1572" s="55"/>
      <c r="E1572" s="201"/>
      <c r="F1572" s="201"/>
    </row>
    <row r="1573" spans="1:6" ht="12.6" customHeight="1">
      <c r="A1573" s="32"/>
      <c r="B1573" s="73"/>
      <c r="C1573" s="55"/>
      <c r="D1573" s="55"/>
      <c r="E1573" s="201"/>
      <c r="F1573" s="201"/>
    </row>
    <row r="1574" spans="1:6" ht="12.6" customHeight="1">
      <c r="A1574" s="32"/>
      <c r="B1574" s="73"/>
      <c r="C1574" s="55"/>
      <c r="D1574" s="55"/>
      <c r="E1574" s="201"/>
      <c r="F1574" s="201"/>
    </row>
    <row r="1575" spans="1:6" ht="12.6" customHeight="1">
      <c r="A1575" s="32"/>
      <c r="B1575" s="73"/>
      <c r="C1575" s="55"/>
      <c r="D1575" s="55"/>
      <c r="E1575" s="201"/>
      <c r="F1575" s="201"/>
    </row>
    <row r="1576" spans="1:6" ht="12.6" customHeight="1">
      <c r="A1576" s="32"/>
      <c r="B1576" s="73"/>
      <c r="C1576" s="55"/>
      <c r="D1576" s="55"/>
      <c r="E1576" s="201"/>
      <c r="F1576" s="201"/>
    </row>
    <row r="1577" spans="1:6" ht="12.6" customHeight="1">
      <c r="A1577" s="32"/>
      <c r="B1577" s="73"/>
      <c r="C1577" s="55"/>
      <c r="D1577" s="55"/>
      <c r="E1577" s="201"/>
      <c r="F1577" s="201"/>
    </row>
    <row r="1578" spans="1:6" ht="12.6" customHeight="1">
      <c r="A1578" s="32"/>
      <c r="B1578" s="73"/>
      <c r="C1578" s="55"/>
      <c r="D1578" s="55"/>
      <c r="E1578" s="201"/>
      <c r="F1578" s="201"/>
    </row>
    <row r="1579" spans="1:6" ht="12.6" customHeight="1">
      <c r="A1579" s="32"/>
      <c r="B1579" s="73"/>
      <c r="C1579" s="55"/>
      <c r="D1579" s="55"/>
      <c r="E1579" s="201"/>
      <c r="F1579" s="201"/>
    </row>
    <row r="1580" spans="1:6" ht="12.6" customHeight="1">
      <c r="A1580" s="32"/>
      <c r="B1580" s="73"/>
      <c r="C1580" s="55"/>
      <c r="D1580" s="55"/>
      <c r="E1580" s="201"/>
      <c r="F1580" s="201"/>
    </row>
    <row r="1581" spans="1:6" ht="12.6" customHeight="1">
      <c r="A1581" s="32"/>
      <c r="B1581" s="73"/>
      <c r="C1581" s="55"/>
      <c r="D1581" s="55"/>
      <c r="E1581" s="201"/>
      <c r="F1581" s="201"/>
    </row>
    <row r="1582" spans="1:6" ht="12.6" customHeight="1">
      <c r="A1582" s="32"/>
      <c r="B1582" s="73"/>
      <c r="C1582" s="55"/>
      <c r="D1582" s="55"/>
      <c r="E1582" s="201"/>
      <c r="F1582" s="201"/>
    </row>
    <row r="1583" spans="1:6" ht="12.6" customHeight="1">
      <c r="A1583" s="32"/>
      <c r="B1583" s="73"/>
      <c r="C1583" s="55"/>
      <c r="D1583" s="55"/>
      <c r="E1583" s="201"/>
      <c r="F1583" s="201"/>
    </row>
    <row r="1584" spans="1:6" ht="12.6" customHeight="1">
      <c r="A1584" s="32"/>
      <c r="B1584" s="73"/>
      <c r="C1584" s="55"/>
      <c r="D1584" s="55"/>
      <c r="E1584" s="201"/>
      <c r="F1584" s="201"/>
    </row>
    <row r="1585" spans="1:6" ht="12.6" customHeight="1">
      <c r="A1585" s="32"/>
      <c r="B1585" s="73"/>
      <c r="C1585" s="55"/>
      <c r="D1585" s="55"/>
      <c r="E1585" s="201"/>
      <c r="F1585" s="201"/>
    </row>
    <row r="1586" spans="1:6" ht="12.6" customHeight="1">
      <c r="A1586" s="32"/>
      <c r="B1586" s="73"/>
      <c r="C1586" s="55"/>
      <c r="D1586" s="55"/>
      <c r="E1586" s="201"/>
      <c r="F1586" s="201"/>
    </row>
    <row r="1587" spans="1:6" ht="12.6" customHeight="1">
      <c r="A1587" s="32"/>
      <c r="B1587" s="73"/>
      <c r="C1587" s="55"/>
      <c r="D1587" s="55"/>
      <c r="E1587" s="201"/>
      <c r="F1587" s="201"/>
    </row>
    <row r="1588" spans="1:6" ht="12.6" customHeight="1">
      <c r="A1588" s="32"/>
      <c r="B1588" s="73"/>
      <c r="C1588" s="55"/>
      <c r="D1588" s="55"/>
      <c r="E1588" s="201"/>
      <c r="F1588" s="201"/>
    </row>
    <row r="1589" spans="1:6" ht="12.6" customHeight="1">
      <c r="A1589" s="32"/>
      <c r="B1589" s="73"/>
      <c r="C1589" s="55"/>
      <c r="D1589" s="55"/>
      <c r="E1589" s="201"/>
      <c r="F1589" s="201"/>
    </row>
    <row r="1590" spans="1:6" ht="12.6" customHeight="1">
      <c r="A1590" s="32"/>
      <c r="B1590" s="73"/>
      <c r="C1590" s="55"/>
      <c r="D1590" s="55"/>
      <c r="E1590" s="201"/>
      <c r="F1590" s="201"/>
    </row>
    <row r="1591" spans="1:6" ht="12.6" customHeight="1">
      <c r="A1591" s="32"/>
      <c r="B1591" s="73"/>
      <c r="C1591" s="55"/>
      <c r="D1591" s="55"/>
      <c r="E1591" s="201"/>
      <c r="F1591" s="201"/>
    </row>
    <row r="1592" spans="1:6" ht="12.6" customHeight="1">
      <c r="A1592" s="32"/>
      <c r="B1592" s="73"/>
      <c r="C1592" s="55"/>
      <c r="D1592" s="55"/>
      <c r="E1592" s="201"/>
      <c r="F1592" s="201"/>
    </row>
    <row r="1593" spans="1:6" ht="12.6" customHeight="1">
      <c r="A1593" s="32"/>
      <c r="B1593" s="73"/>
      <c r="C1593" s="55"/>
      <c r="D1593" s="55"/>
      <c r="E1593" s="201"/>
      <c r="F1593" s="201"/>
    </row>
    <row r="1594" spans="1:6" ht="12.6" customHeight="1">
      <c r="A1594" s="32"/>
      <c r="B1594" s="73"/>
      <c r="C1594" s="55"/>
      <c r="D1594" s="55"/>
      <c r="E1594" s="201"/>
      <c r="F1594" s="201"/>
    </row>
    <row r="1595" spans="1:6" ht="12.6" customHeight="1">
      <c r="A1595" s="32"/>
      <c r="B1595" s="73"/>
      <c r="C1595" s="55"/>
      <c r="D1595" s="55"/>
      <c r="E1595" s="201"/>
      <c r="F1595" s="201"/>
    </row>
    <row r="1596" spans="1:6" ht="12.6" customHeight="1">
      <c r="A1596" s="32"/>
      <c r="B1596" s="73"/>
      <c r="C1596" s="55"/>
      <c r="D1596" s="55"/>
      <c r="E1596" s="201"/>
      <c r="F1596" s="201"/>
    </row>
    <row r="1597" spans="1:6" ht="12.6" customHeight="1">
      <c r="A1597" s="32"/>
      <c r="B1597" s="73"/>
      <c r="C1597" s="55"/>
      <c r="D1597" s="55"/>
      <c r="E1597" s="201"/>
      <c r="F1597" s="201"/>
    </row>
    <row r="1598" spans="1:6" ht="12.6" customHeight="1">
      <c r="A1598" s="32"/>
      <c r="B1598" s="73"/>
      <c r="C1598" s="55"/>
      <c r="D1598" s="55"/>
      <c r="E1598" s="201"/>
      <c r="F1598" s="201"/>
    </row>
    <row r="1599" spans="1:6" ht="12.6" customHeight="1">
      <c r="A1599" s="32"/>
      <c r="B1599" s="73"/>
      <c r="C1599" s="55"/>
      <c r="D1599" s="55"/>
      <c r="E1599" s="201"/>
      <c r="F1599" s="201"/>
    </row>
    <row r="1600" spans="1:6" ht="12.6" customHeight="1">
      <c r="A1600" s="32"/>
      <c r="B1600" s="73"/>
      <c r="C1600" s="55"/>
      <c r="D1600" s="55"/>
      <c r="E1600" s="201"/>
      <c r="F1600" s="201"/>
    </row>
    <row r="1601" spans="1:6" ht="12.6" customHeight="1">
      <c r="A1601" s="32"/>
      <c r="B1601" s="73"/>
      <c r="C1601" s="55"/>
      <c r="D1601" s="55"/>
      <c r="E1601" s="201"/>
      <c r="F1601" s="201"/>
    </row>
    <row r="1602" spans="1:6" ht="12.6" customHeight="1">
      <c r="A1602" s="32"/>
      <c r="B1602" s="73"/>
      <c r="C1602" s="55"/>
      <c r="D1602" s="55"/>
      <c r="E1602" s="201"/>
      <c r="F1602" s="201"/>
    </row>
    <row r="1603" spans="1:6" ht="12.6" customHeight="1">
      <c r="A1603" s="32"/>
      <c r="B1603" s="73"/>
      <c r="C1603" s="55"/>
      <c r="D1603" s="55"/>
      <c r="E1603" s="201"/>
      <c r="F1603" s="201"/>
    </row>
    <row r="1604" spans="1:6" ht="12.6" customHeight="1">
      <c r="A1604" s="32"/>
      <c r="B1604" s="73"/>
      <c r="C1604" s="55"/>
      <c r="D1604" s="55"/>
      <c r="E1604" s="201"/>
      <c r="F1604" s="201"/>
    </row>
    <row r="1605" spans="1:6" ht="12.6" customHeight="1">
      <c r="A1605" s="32"/>
      <c r="B1605" s="73"/>
      <c r="C1605" s="55"/>
      <c r="D1605" s="55"/>
      <c r="E1605" s="201"/>
      <c r="F1605" s="201"/>
    </row>
    <row r="1606" spans="1:6" ht="12.6" customHeight="1">
      <c r="A1606" s="32"/>
      <c r="B1606" s="73"/>
      <c r="C1606" s="55"/>
      <c r="D1606" s="55"/>
      <c r="E1606" s="201"/>
      <c r="F1606" s="201"/>
    </row>
    <row r="1607" spans="1:6" ht="12.6" customHeight="1">
      <c r="A1607" s="32"/>
      <c r="B1607" s="73"/>
      <c r="C1607" s="55"/>
      <c r="D1607" s="55"/>
      <c r="E1607" s="201"/>
      <c r="F1607" s="201"/>
    </row>
    <row r="1608" spans="1:6" ht="12.6" customHeight="1">
      <c r="A1608" s="32"/>
      <c r="B1608" s="73"/>
      <c r="C1608" s="55"/>
      <c r="D1608" s="55"/>
      <c r="E1608" s="201"/>
      <c r="F1608" s="201"/>
    </row>
    <row r="1609" spans="1:6" ht="12.6" customHeight="1">
      <c r="A1609" s="32"/>
      <c r="B1609" s="73"/>
      <c r="C1609" s="55"/>
      <c r="D1609" s="55"/>
      <c r="E1609" s="201"/>
      <c r="F1609" s="201"/>
    </row>
    <row r="1610" spans="1:6" ht="12.6" customHeight="1">
      <c r="A1610" s="32"/>
      <c r="B1610" s="73"/>
      <c r="C1610" s="55"/>
      <c r="D1610" s="55"/>
      <c r="E1610" s="201"/>
      <c r="F1610" s="201"/>
    </row>
    <row r="1611" spans="1:6" ht="12.6" customHeight="1">
      <c r="A1611" s="32"/>
      <c r="B1611" s="73"/>
      <c r="C1611" s="55"/>
      <c r="D1611" s="55"/>
      <c r="E1611" s="201"/>
      <c r="F1611" s="201"/>
    </row>
    <row r="1612" spans="1:6" ht="12.6" customHeight="1">
      <c r="A1612" s="32"/>
      <c r="B1612" s="73"/>
      <c r="C1612" s="55"/>
      <c r="D1612" s="55"/>
      <c r="E1612" s="201"/>
      <c r="F1612" s="201"/>
    </row>
    <row r="1613" spans="1:6" ht="12.6" customHeight="1">
      <c r="A1613" s="32"/>
      <c r="B1613" s="73"/>
      <c r="C1613" s="55"/>
      <c r="D1613" s="55"/>
      <c r="E1613" s="201"/>
      <c r="F1613" s="201"/>
    </row>
    <row r="1614" spans="1:6" ht="12.6" customHeight="1">
      <c r="A1614" s="32"/>
      <c r="B1614" s="73"/>
      <c r="C1614" s="55"/>
      <c r="D1614" s="55"/>
      <c r="E1614" s="201"/>
      <c r="F1614" s="201"/>
    </row>
    <row r="1615" spans="1:6" ht="12.6" customHeight="1">
      <c r="A1615" s="32"/>
      <c r="B1615" s="73"/>
      <c r="C1615" s="55"/>
      <c r="D1615" s="55"/>
      <c r="E1615" s="201"/>
      <c r="F1615" s="201"/>
    </row>
    <row r="1616" spans="1:6" ht="12.6" customHeight="1">
      <c r="A1616" s="32"/>
      <c r="B1616" s="73"/>
      <c r="C1616" s="55"/>
      <c r="D1616" s="55"/>
      <c r="E1616" s="201"/>
      <c r="F1616" s="201"/>
    </row>
    <row r="1617" spans="1:6" ht="12.6" customHeight="1">
      <c r="A1617" s="32"/>
      <c r="B1617" s="73"/>
      <c r="C1617" s="55"/>
      <c r="D1617" s="55"/>
      <c r="E1617" s="201"/>
      <c r="F1617" s="201"/>
    </row>
    <row r="1618" spans="1:6" ht="12.6" customHeight="1">
      <c r="A1618" s="32"/>
      <c r="B1618" s="73"/>
      <c r="C1618" s="55"/>
      <c r="D1618" s="55"/>
      <c r="E1618" s="201"/>
      <c r="F1618" s="201"/>
    </row>
    <row r="1619" spans="1:6" ht="12.6" customHeight="1">
      <c r="A1619" s="32"/>
      <c r="B1619" s="73"/>
      <c r="C1619" s="55"/>
      <c r="D1619" s="55"/>
      <c r="E1619" s="201"/>
      <c r="F1619" s="201"/>
    </row>
    <row r="1620" spans="1:6" ht="12.6" customHeight="1">
      <c r="A1620" s="32"/>
      <c r="B1620" s="73"/>
      <c r="C1620" s="55"/>
      <c r="D1620" s="55"/>
      <c r="E1620" s="201"/>
      <c r="F1620" s="201"/>
    </row>
    <row r="1621" spans="1:6" ht="12.6" customHeight="1">
      <c r="A1621" s="32"/>
      <c r="B1621" s="73"/>
      <c r="C1621" s="55"/>
      <c r="D1621" s="55"/>
      <c r="E1621" s="201"/>
      <c r="F1621" s="201"/>
    </row>
    <row r="1622" spans="1:6" ht="12.6" customHeight="1">
      <c r="A1622" s="32"/>
      <c r="B1622" s="73"/>
      <c r="C1622" s="55"/>
      <c r="D1622" s="55"/>
      <c r="E1622" s="201"/>
      <c r="F1622" s="201"/>
    </row>
    <row r="1623" spans="1:6" ht="12.6" customHeight="1">
      <c r="A1623" s="32"/>
      <c r="B1623" s="73"/>
      <c r="C1623" s="55"/>
      <c r="D1623" s="55"/>
      <c r="E1623" s="201"/>
      <c r="F1623" s="201"/>
    </row>
    <row r="1624" spans="1:6" ht="12.6" customHeight="1">
      <c r="A1624" s="32"/>
      <c r="B1624" s="73"/>
      <c r="C1624" s="55"/>
      <c r="D1624" s="55"/>
      <c r="E1624" s="201"/>
      <c r="F1624" s="201"/>
    </row>
    <row r="1625" spans="1:6" ht="12.6" customHeight="1">
      <c r="A1625" s="32"/>
      <c r="B1625" s="73"/>
      <c r="C1625" s="55"/>
      <c r="D1625" s="55"/>
      <c r="E1625" s="201"/>
      <c r="F1625" s="201"/>
    </row>
    <row r="1626" spans="1:6" ht="12.6" customHeight="1">
      <c r="A1626" s="32"/>
      <c r="B1626" s="73"/>
      <c r="C1626" s="55"/>
      <c r="D1626" s="55"/>
      <c r="E1626" s="201"/>
      <c r="F1626" s="201"/>
    </row>
    <row r="1627" spans="1:6" ht="12.6" customHeight="1">
      <c r="A1627" s="32"/>
      <c r="B1627" s="73"/>
      <c r="C1627" s="55"/>
      <c r="D1627" s="55"/>
      <c r="E1627" s="201"/>
      <c r="F1627" s="201"/>
    </row>
    <row r="1628" spans="1:6" ht="12.6" customHeight="1">
      <c r="A1628" s="32"/>
      <c r="B1628" s="73"/>
      <c r="C1628" s="55"/>
      <c r="D1628" s="55"/>
      <c r="E1628" s="201"/>
      <c r="F1628" s="201"/>
    </row>
    <row r="1629" spans="1:6" ht="12.6" customHeight="1">
      <c r="A1629" s="32"/>
      <c r="B1629" s="73"/>
      <c r="C1629" s="55"/>
      <c r="D1629" s="55"/>
      <c r="E1629" s="201"/>
      <c r="F1629" s="201"/>
    </row>
    <row r="1630" spans="1:6" ht="12.6" customHeight="1">
      <c r="A1630" s="32"/>
      <c r="B1630" s="73"/>
      <c r="C1630" s="55"/>
      <c r="D1630" s="55"/>
      <c r="E1630" s="201"/>
      <c r="F1630" s="201"/>
    </row>
    <row r="1631" spans="1:6" ht="12.6" customHeight="1">
      <c r="A1631" s="32"/>
      <c r="B1631" s="73"/>
      <c r="C1631" s="55"/>
      <c r="D1631" s="55"/>
      <c r="E1631" s="201"/>
      <c r="F1631" s="201"/>
    </row>
    <row r="1632" spans="1:6" ht="12.6" customHeight="1">
      <c r="A1632" s="32"/>
      <c r="B1632" s="73"/>
      <c r="C1632" s="55"/>
      <c r="D1632" s="55"/>
      <c r="E1632" s="201"/>
      <c r="F1632" s="201"/>
    </row>
    <row r="1633" spans="1:6" ht="12.6" customHeight="1">
      <c r="A1633" s="32"/>
      <c r="B1633" s="73"/>
      <c r="C1633" s="55"/>
      <c r="D1633" s="55"/>
      <c r="E1633" s="201"/>
      <c r="F1633" s="201"/>
    </row>
    <row r="1634" spans="1:6" ht="12.6" customHeight="1">
      <c r="A1634" s="32"/>
      <c r="B1634" s="73"/>
      <c r="C1634" s="55"/>
      <c r="D1634" s="55"/>
      <c r="E1634" s="201"/>
      <c r="F1634" s="201"/>
    </row>
    <row r="1635" spans="1:6" ht="12.6" customHeight="1">
      <c r="A1635" s="32"/>
      <c r="B1635" s="73"/>
      <c r="C1635" s="55"/>
      <c r="D1635" s="55"/>
      <c r="E1635" s="201"/>
      <c r="F1635" s="201"/>
    </row>
    <row r="1636" spans="1:6" ht="12.6" customHeight="1">
      <c r="A1636" s="32"/>
      <c r="B1636" s="73"/>
      <c r="C1636" s="55"/>
      <c r="D1636" s="55"/>
      <c r="E1636" s="201"/>
      <c r="F1636" s="201"/>
    </row>
    <row r="1637" spans="1:6" ht="12.6" customHeight="1">
      <c r="A1637" s="32"/>
      <c r="B1637" s="73"/>
      <c r="C1637" s="55"/>
      <c r="D1637" s="55"/>
      <c r="E1637" s="201"/>
      <c r="F1637" s="201"/>
    </row>
    <row r="1638" spans="1:6" ht="12.6" customHeight="1">
      <c r="A1638" s="32"/>
      <c r="B1638" s="73"/>
      <c r="C1638" s="55"/>
      <c r="D1638" s="55"/>
      <c r="E1638" s="201"/>
      <c r="F1638" s="201"/>
    </row>
    <row r="1639" spans="1:6" ht="12.6" customHeight="1">
      <c r="A1639" s="32"/>
      <c r="B1639" s="73"/>
      <c r="C1639" s="55"/>
      <c r="D1639" s="55"/>
      <c r="E1639" s="201"/>
      <c r="F1639" s="201"/>
    </row>
    <row r="1640" spans="1:6" ht="12.6" customHeight="1">
      <c r="A1640" s="32"/>
      <c r="B1640" s="73"/>
      <c r="C1640" s="55"/>
      <c r="D1640" s="55"/>
      <c r="E1640" s="201"/>
      <c r="F1640" s="201"/>
    </row>
    <row r="1641" spans="1:6" ht="12.6" customHeight="1">
      <c r="A1641" s="32"/>
      <c r="B1641" s="73"/>
      <c r="C1641" s="55"/>
      <c r="D1641" s="55"/>
      <c r="E1641" s="201"/>
      <c r="F1641" s="201"/>
    </row>
    <row r="1642" spans="1:6" ht="12.6" customHeight="1">
      <c r="A1642" s="32"/>
      <c r="B1642" s="73"/>
      <c r="C1642" s="55"/>
      <c r="D1642" s="55"/>
      <c r="E1642" s="201"/>
      <c r="F1642" s="201"/>
    </row>
    <row r="1643" spans="1:6" ht="12.6" customHeight="1">
      <c r="A1643" s="32"/>
      <c r="B1643" s="73"/>
      <c r="C1643" s="55"/>
      <c r="D1643" s="55"/>
      <c r="E1643" s="201"/>
      <c r="F1643" s="201"/>
    </row>
    <row r="1644" spans="1:6" ht="12.6" customHeight="1">
      <c r="A1644" s="32"/>
      <c r="B1644" s="73"/>
      <c r="C1644" s="55"/>
      <c r="D1644" s="55"/>
      <c r="E1644" s="201"/>
      <c r="F1644" s="201"/>
    </row>
    <row r="1645" spans="1:6" ht="12.6" customHeight="1">
      <c r="A1645" s="32"/>
      <c r="B1645" s="73"/>
      <c r="C1645" s="55"/>
      <c r="D1645" s="55"/>
      <c r="E1645" s="201"/>
      <c r="F1645" s="201"/>
    </row>
    <row r="1646" spans="1:6" ht="12.6" customHeight="1">
      <c r="A1646" s="32"/>
      <c r="B1646" s="73"/>
      <c r="C1646" s="55"/>
      <c r="D1646" s="55"/>
      <c r="E1646" s="201"/>
      <c r="F1646" s="201"/>
    </row>
    <row r="1647" spans="1:6" ht="12.6" customHeight="1">
      <c r="A1647" s="32"/>
      <c r="B1647" s="73"/>
      <c r="C1647" s="55"/>
      <c r="D1647" s="55"/>
      <c r="E1647" s="201"/>
      <c r="F1647" s="201"/>
    </row>
    <row r="1648" spans="1:6" ht="12.6" customHeight="1">
      <c r="A1648" s="32"/>
      <c r="B1648" s="73"/>
      <c r="C1648" s="55"/>
      <c r="D1648" s="55"/>
      <c r="E1648" s="201"/>
      <c r="F1648" s="201"/>
    </row>
    <row r="1649" spans="1:6" ht="12.6" customHeight="1">
      <c r="A1649" s="32"/>
      <c r="B1649" s="73"/>
      <c r="C1649" s="55"/>
      <c r="D1649" s="55"/>
      <c r="E1649" s="201"/>
      <c r="F1649" s="201"/>
    </row>
    <row r="1650" spans="1:6" ht="12.6" customHeight="1">
      <c r="A1650" s="32"/>
      <c r="B1650" s="73"/>
      <c r="C1650" s="55"/>
      <c r="D1650" s="55"/>
      <c r="E1650" s="201"/>
      <c r="F1650" s="201"/>
    </row>
    <row r="1651" spans="1:6" ht="12.6" customHeight="1">
      <c r="A1651" s="32"/>
      <c r="B1651" s="73"/>
      <c r="C1651" s="55"/>
      <c r="D1651" s="55"/>
      <c r="E1651" s="201"/>
      <c r="F1651" s="201"/>
    </row>
    <row r="1652" spans="1:6" ht="12.6" customHeight="1">
      <c r="A1652" s="32"/>
      <c r="B1652" s="73"/>
      <c r="C1652" s="55"/>
      <c r="D1652" s="55"/>
      <c r="E1652" s="201"/>
      <c r="F1652" s="201"/>
    </row>
    <row r="1653" spans="1:6" ht="12.6" customHeight="1">
      <c r="A1653" s="32"/>
      <c r="B1653" s="73"/>
      <c r="C1653" s="55"/>
      <c r="D1653" s="55"/>
      <c r="E1653" s="201"/>
      <c r="F1653" s="201"/>
    </row>
    <row r="1654" spans="1:6" ht="12.6" customHeight="1">
      <c r="A1654" s="32"/>
      <c r="B1654" s="73"/>
      <c r="C1654" s="55"/>
      <c r="D1654" s="55"/>
      <c r="E1654" s="201"/>
      <c r="F1654" s="201"/>
    </row>
    <row r="1655" spans="1:6" ht="12.6" customHeight="1">
      <c r="A1655" s="32"/>
      <c r="B1655" s="73"/>
      <c r="C1655" s="55"/>
      <c r="D1655" s="55"/>
      <c r="E1655" s="201"/>
      <c r="F1655" s="201"/>
    </row>
    <row r="1656" spans="1:6" ht="12.6" customHeight="1">
      <c r="A1656" s="32"/>
      <c r="B1656" s="73"/>
      <c r="C1656" s="55"/>
      <c r="D1656" s="55"/>
      <c r="E1656" s="201"/>
      <c r="F1656" s="201"/>
    </row>
    <row r="1657" spans="1:6" ht="12.6" customHeight="1">
      <c r="A1657" s="32"/>
      <c r="B1657" s="73"/>
      <c r="C1657" s="55"/>
      <c r="D1657" s="55"/>
      <c r="E1657" s="201"/>
      <c r="F1657" s="201"/>
    </row>
    <row r="1658" spans="1:6" ht="12.6" customHeight="1">
      <c r="A1658" s="32"/>
      <c r="B1658" s="73"/>
      <c r="C1658" s="55"/>
      <c r="D1658" s="55"/>
      <c r="E1658" s="201"/>
      <c r="F1658" s="201"/>
    </row>
    <row r="1659" spans="1:6" ht="12.6" customHeight="1">
      <c r="A1659" s="32"/>
      <c r="B1659" s="73"/>
      <c r="C1659" s="55"/>
      <c r="D1659" s="55"/>
      <c r="E1659" s="201"/>
      <c r="F1659" s="201"/>
    </row>
    <row r="1660" spans="1:6" ht="12.6" customHeight="1">
      <c r="A1660" s="32"/>
      <c r="B1660" s="73"/>
      <c r="C1660" s="55"/>
      <c r="D1660" s="55"/>
      <c r="E1660" s="201"/>
      <c r="F1660" s="201"/>
    </row>
    <row r="1661" spans="1:6" ht="12.6" customHeight="1">
      <c r="A1661" s="32"/>
      <c r="B1661" s="73"/>
      <c r="C1661" s="55"/>
      <c r="D1661" s="55"/>
      <c r="E1661" s="201"/>
      <c r="F1661" s="201"/>
    </row>
    <row r="1662" spans="1:6" ht="12.6" customHeight="1">
      <c r="A1662" s="32"/>
      <c r="B1662" s="73"/>
      <c r="C1662" s="55"/>
      <c r="D1662" s="55"/>
      <c r="E1662" s="201"/>
      <c r="F1662" s="201"/>
    </row>
    <row r="1663" spans="1:6" ht="12.6" customHeight="1">
      <c r="A1663" s="32"/>
      <c r="B1663" s="73"/>
      <c r="C1663" s="55"/>
      <c r="D1663" s="55"/>
      <c r="E1663" s="201"/>
      <c r="F1663" s="201"/>
    </row>
    <row r="1664" spans="1:6" ht="12.6" customHeight="1">
      <c r="A1664" s="32"/>
      <c r="B1664" s="73"/>
      <c r="C1664" s="55"/>
      <c r="D1664" s="55"/>
      <c r="E1664" s="201"/>
      <c r="F1664" s="201"/>
    </row>
    <row r="1665" spans="1:6" ht="12.6" customHeight="1">
      <c r="A1665" s="32"/>
      <c r="B1665" s="73"/>
      <c r="C1665" s="55"/>
      <c r="D1665" s="55"/>
      <c r="E1665" s="201"/>
      <c r="F1665" s="201"/>
    </row>
    <row r="1666" spans="1:6" ht="12.6" customHeight="1">
      <c r="A1666" s="32"/>
      <c r="B1666" s="73"/>
      <c r="C1666" s="55"/>
      <c r="D1666" s="55"/>
      <c r="E1666" s="201"/>
      <c r="F1666" s="201"/>
    </row>
    <row r="1667" spans="1:6" ht="12.6" customHeight="1">
      <c r="A1667" s="32"/>
      <c r="B1667" s="73"/>
      <c r="C1667" s="55"/>
      <c r="D1667" s="55"/>
      <c r="E1667" s="201"/>
      <c r="F1667" s="201"/>
    </row>
    <row r="1668" spans="1:6" ht="12.6" customHeight="1">
      <c r="A1668" s="32"/>
      <c r="B1668" s="73"/>
      <c r="C1668" s="55"/>
      <c r="D1668" s="55"/>
      <c r="E1668" s="201"/>
      <c r="F1668" s="201"/>
    </row>
    <row r="1669" spans="1:6" ht="12.6" customHeight="1">
      <c r="A1669" s="32"/>
      <c r="B1669" s="73"/>
      <c r="C1669" s="55"/>
      <c r="D1669" s="55"/>
      <c r="E1669" s="201"/>
      <c r="F1669" s="201"/>
    </row>
    <row r="1670" spans="1:6" ht="12.6" customHeight="1">
      <c r="A1670" s="32"/>
      <c r="B1670" s="73"/>
      <c r="C1670" s="55"/>
      <c r="D1670" s="55"/>
      <c r="E1670" s="201"/>
      <c r="F1670" s="201"/>
    </row>
    <row r="1671" spans="1:6" ht="12.6" customHeight="1">
      <c r="A1671" s="32"/>
      <c r="B1671" s="73"/>
      <c r="C1671" s="55"/>
      <c r="D1671" s="55"/>
      <c r="E1671" s="201"/>
      <c r="F1671" s="201"/>
    </row>
    <row r="1672" spans="1:6" ht="12.6" customHeight="1">
      <c r="A1672" s="32"/>
      <c r="B1672" s="73"/>
      <c r="C1672" s="55"/>
      <c r="D1672" s="55"/>
      <c r="E1672" s="201"/>
      <c r="F1672" s="201"/>
    </row>
    <row r="1673" spans="1:6" ht="12.6" customHeight="1">
      <c r="A1673" s="32"/>
      <c r="B1673" s="73"/>
      <c r="C1673" s="55"/>
      <c r="D1673" s="55"/>
      <c r="E1673" s="201"/>
      <c r="F1673" s="201"/>
    </row>
    <row r="1674" spans="1:6" ht="12.6" customHeight="1">
      <c r="A1674" s="32"/>
      <c r="B1674" s="73"/>
      <c r="C1674" s="55"/>
      <c r="D1674" s="55"/>
      <c r="E1674" s="201"/>
      <c r="F1674" s="201"/>
    </row>
    <row r="1675" spans="1:6" ht="12.6" customHeight="1">
      <c r="A1675" s="32"/>
      <c r="B1675" s="73"/>
      <c r="C1675" s="55"/>
      <c r="D1675" s="55"/>
      <c r="E1675" s="201"/>
      <c r="F1675" s="201"/>
    </row>
    <row r="1676" spans="1:6" ht="12.6" customHeight="1">
      <c r="A1676" s="32"/>
      <c r="B1676" s="73"/>
      <c r="C1676" s="55"/>
      <c r="D1676" s="55"/>
      <c r="E1676" s="201"/>
      <c r="F1676" s="201"/>
    </row>
    <row r="1677" spans="1:6" ht="12.6" customHeight="1">
      <c r="A1677" s="32"/>
      <c r="B1677" s="73"/>
      <c r="C1677" s="55"/>
      <c r="D1677" s="55"/>
      <c r="E1677" s="201"/>
      <c r="F1677" s="201"/>
    </row>
    <row r="1678" spans="1:6" ht="12.6" customHeight="1">
      <c r="A1678" s="32"/>
      <c r="B1678" s="73"/>
      <c r="C1678" s="55"/>
      <c r="D1678" s="55"/>
      <c r="E1678" s="201"/>
      <c r="F1678" s="201"/>
    </row>
    <row r="1679" spans="1:6" ht="12.6" customHeight="1">
      <c r="A1679" s="32"/>
      <c r="B1679" s="73"/>
      <c r="C1679" s="55"/>
      <c r="D1679" s="55"/>
      <c r="E1679" s="201"/>
      <c r="F1679" s="201"/>
    </row>
    <row r="1680" spans="1:6" ht="12.6" customHeight="1">
      <c r="A1680" s="32"/>
      <c r="B1680" s="73"/>
      <c r="C1680" s="55"/>
      <c r="D1680" s="55"/>
      <c r="E1680" s="201"/>
      <c r="F1680" s="201"/>
    </row>
    <row r="1681" spans="1:6" ht="12.6" customHeight="1">
      <c r="A1681" s="32"/>
      <c r="B1681" s="73"/>
      <c r="C1681" s="55"/>
      <c r="D1681" s="55"/>
      <c r="E1681" s="201"/>
      <c r="F1681" s="201"/>
    </row>
    <row r="1682" spans="1:6" ht="12.6" customHeight="1">
      <c r="A1682" s="32"/>
      <c r="B1682" s="73"/>
      <c r="C1682" s="55"/>
      <c r="D1682" s="55"/>
      <c r="E1682" s="201"/>
      <c r="F1682" s="201"/>
    </row>
    <row r="1683" spans="1:6" ht="12.6" customHeight="1">
      <c r="A1683" s="32"/>
      <c r="B1683" s="73"/>
      <c r="C1683" s="55"/>
      <c r="D1683" s="55"/>
      <c r="E1683" s="201"/>
      <c r="F1683" s="201"/>
    </row>
    <row r="1684" spans="1:6" ht="12.6" customHeight="1">
      <c r="A1684" s="32"/>
      <c r="B1684" s="73"/>
      <c r="C1684" s="55"/>
      <c r="D1684" s="55"/>
      <c r="E1684" s="201"/>
      <c r="F1684" s="201"/>
    </row>
    <row r="1685" spans="1:6" ht="12.6" customHeight="1">
      <c r="A1685" s="32"/>
      <c r="B1685" s="73"/>
      <c r="C1685" s="55"/>
      <c r="D1685" s="55"/>
      <c r="E1685" s="201"/>
      <c r="F1685" s="201"/>
    </row>
    <row r="1686" spans="1:6" ht="12.6" customHeight="1">
      <c r="A1686" s="32"/>
      <c r="B1686" s="73"/>
      <c r="C1686" s="55"/>
      <c r="D1686" s="55"/>
      <c r="E1686" s="201"/>
      <c r="F1686" s="201"/>
    </row>
    <row r="1687" spans="1:6" ht="12.6" customHeight="1">
      <c r="A1687" s="32"/>
      <c r="B1687" s="73"/>
      <c r="C1687" s="55"/>
      <c r="D1687" s="55"/>
      <c r="E1687" s="201"/>
      <c r="F1687" s="201"/>
    </row>
    <row r="1688" spans="1:6" ht="12.6" customHeight="1">
      <c r="A1688" s="32"/>
      <c r="B1688" s="73"/>
      <c r="C1688" s="55"/>
      <c r="D1688" s="55"/>
      <c r="E1688" s="201"/>
      <c r="F1688" s="201"/>
    </row>
    <row r="1689" spans="1:6" ht="12.6" customHeight="1">
      <c r="A1689" s="32"/>
      <c r="B1689" s="73"/>
      <c r="C1689" s="55"/>
      <c r="D1689" s="55"/>
      <c r="E1689" s="201"/>
      <c r="F1689" s="201"/>
    </row>
    <row r="1690" spans="1:6" ht="12.6" customHeight="1">
      <c r="A1690" s="32"/>
      <c r="B1690" s="73"/>
      <c r="C1690" s="55"/>
      <c r="D1690" s="55"/>
      <c r="E1690" s="201"/>
      <c r="F1690" s="201"/>
    </row>
    <row r="1691" spans="1:6" ht="12.6" customHeight="1">
      <c r="A1691" s="32"/>
      <c r="B1691" s="73"/>
      <c r="C1691" s="55"/>
      <c r="D1691" s="55"/>
      <c r="E1691" s="201"/>
      <c r="F1691" s="201"/>
    </row>
    <row r="1692" spans="1:6" ht="12.6" customHeight="1">
      <c r="A1692" s="32"/>
      <c r="B1692" s="73"/>
      <c r="C1692" s="55"/>
      <c r="D1692" s="55"/>
      <c r="E1692" s="201"/>
      <c r="F1692" s="201"/>
    </row>
    <row r="1693" spans="1:6" ht="12.6" customHeight="1">
      <c r="A1693" s="32"/>
      <c r="B1693" s="73"/>
      <c r="C1693" s="55"/>
      <c r="D1693" s="55"/>
      <c r="E1693" s="201"/>
      <c r="F1693" s="201"/>
    </row>
    <row r="1694" spans="1:6" ht="12.6" customHeight="1">
      <c r="A1694" s="32"/>
      <c r="B1694" s="73"/>
      <c r="C1694" s="55"/>
      <c r="D1694" s="55"/>
      <c r="E1694" s="201"/>
      <c r="F1694" s="201"/>
    </row>
    <row r="1695" spans="1:6" ht="12.6" customHeight="1">
      <c r="A1695" s="32"/>
      <c r="B1695" s="73"/>
      <c r="C1695" s="55"/>
      <c r="D1695" s="55"/>
      <c r="E1695" s="201"/>
      <c r="F1695" s="201"/>
    </row>
    <row r="1696" spans="1:6" ht="12.6" customHeight="1">
      <c r="A1696" s="32"/>
      <c r="B1696" s="73"/>
      <c r="C1696" s="55"/>
      <c r="D1696" s="55"/>
      <c r="E1696" s="201"/>
      <c r="F1696" s="201"/>
    </row>
    <row r="1697" spans="1:6" ht="12.6" customHeight="1">
      <c r="A1697" s="32"/>
      <c r="B1697" s="73"/>
      <c r="C1697" s="55"/>
      <c r="D1697" s="55"/>
      <c r="E1697" s="201"/>
      <c r="F1697" s="201"/>
    </row>
    <row r="1698" spans="1:6" ht="12.6" customHeight="1">
      <c r="A1698" s="32"/>
      <c r="B1698" s="73"/>
      <c r="C1698" s="55"/>
      <c r="D1698" s="55"/>
      <c r="E1698" s="201"/>
      <c r="F1698" s="201"/>
    </row>
    <row r="1699" spans="1:6" ht="12.6" customHeight="1">
      <c r="A1699" s="32"/>
      <c r="B1699" s="73"/>
      <c r="C1699" s="55"/>
      <c r="D1699" s="55"/>
      <c r="E1699" s="201"/>
      <c r="F1699" s="201"/>
    </row>
    <row r="1700" spans="1:6" ht="12.6" customHeight="1">
      <c r="A1700" s="32"/>
      <c r="B1700" s="73"/>
      <c r="C1700" s="55"/>
      <c r="D1700" s="55"/>
      <c r="E1700" s="201"/>
      <c r="F1700" s="201"/>
    </row>
    <row r="1701" spans="1:6" ht="12.6" customHeight="1">
      <c r="A1701" s="32"/>
      <c r="B1701" s="73"/>
      <c r="C1701" s="55"/>
      <c r="D1701" s="55"/>
      <c r="E1701" s="201"/>
      <c r="F1701" s="201"/>
    </row>
    <row r="1702" spans="1:6" ht="12.6" customHeight="1">
      <c r="A1702" s="32"/>
      <c r="B1702" s="73"/>
      <c r="C1702" s="55"/>
      <c r="D1702" s="55"/>
      <c r="E1702" s="201"/>
      <c r="F1702" s="201"/>
    </row>
    <row r="1703" spans="1:6" ht="12.6" customHeight="1">
      <c r="A1703" s="32"/>
      <c r="B1703" s="73"/>
      <c r="C1703" s="55"/>
      <c r="D1703" s="55"/>
      <c r="E1703" s="201"/>
      <c r="F1703" s="201"/>
    </row>
    <row r="1704" spans="1:6" ht="12.6" customHeight="1">
      <c r="A1704" s="32"/>
      <c r="B1704" s="73"/>
      <c r="C1704" s="55"/>
      <c r="D1704" s="55"/>
      <c r="E1704" s="201"/>
      <c r="F1704" s="201"/>
    </row>
    <row r="1705" spans="1:6" ht="12.6" customHeight="1">
      <c r="A1705" s="32"/>
      <c r="B1705" s="73"/>
      <c r="C1705" s="55"/>
      <c r="D1705" s="55"/>
      <c r="E1705" s="201"/>
      <c r="F1705" s="201"/>
    </row>
    <row r="1706" spans="1:6" ht="12.6" customHeight="1">
      <c r="A1706" s="32"/>
      <c r="B1706" s="73"/>
      <c r="C1706" s="55"/>
      <c r="D1706" s="55"/>
      <c r="E1706" s="201"/>
      <c r="F1706" s="201"/>
    </row>
    <row r="1707" spans="1:6" ht="12.6" customHeight="1">
      <c r="A1707" s="32"/>
      <c r="B1707" s="73"/>
      <c r="C1707" s="55"/>
      <c r="D1707" s="55"/>
      <c r="E1707" s="201"/>
      <c r="F1707" s="201"/>
    </row>
    <row r="1708" spans="1:6" ht="12.6" customHeight="1">
      <c r="A1708" s="32"/>
      <c r="B1708" s="73"/>
      <c r="C1708" s="55"/>
      <c r="D1708" s="55"/>
      <c r="E1708" s="201"/>
      <c r="F1708" s="201"/>
    </row>
    <row r="1709" spans="1:6" ht="12.6" customHeight="1">
      <c r="A1709" s="32"/>
      <c r="B1709" s="73"/>
      <c r="C1709" s="55"/>
      <c r="D1709" s="55"/>
      <c r="E1709" s="201"/>
      <c r="F1709" s="201"/>
    </row>
    <row r="1710" spans="1:6" ht="12.6" customHeight="1">
      <c r="A1710" s="32"/>
      <c r="B1710" s="73"/>
      <c r="C1710" s="55"/>
      <c r="D1710" s="55"/>
      <c r="E1710" s="201"/>
      <c r="F1710" s="201"/>
    </row>
    <row r="1711" spans="1:6" ht="12.6" customHeight="1">
      <c r="A1711" s="32"/>
      <c r="B1711" s="73"/>
      <c r="C1711" s="55"/>
      <c r="D1711" s="55"/>
      <c r="E1711" s="201"/>
      <c r="F1711" s="201"/>
    </row>
    <row r="1712" spans="1:6" ht="12.6" customHeight="1">
      <c r="A1712" s="32"/>
      <c r="B1712" s="73"/>
      <c r="C1712" s="55"/>
      <c r="D1712" s="55"/>
      <c r="E1712" s="201"/>
      <c r="F1712" s="201"/>
    </row>
    <row r="1713" spans="1:6" ht="12.6" customHeight="1">
      <c r="A1713" s="32"/>
      <c r="B1713" s="73"/>
      <c r="C1713" s="55"/>
      <c r="D1713" s="55"/>
      <c r="E1713" s="201"/>
      <c r="F1713" s="201"/>
    </row>
    <row r="1714" spans="1:6" ht="12.6" customHeight="1">
      <c r="A1714" s="32"/>
      <c r="B1714" s="73"/>
      <c r="C1714" s="55"/>
      <c r="D1714" s="55"/>
      <c r="E1714" s="201"/>
      <c r="F1714" s="201"/>
    </row>
    <row r="1715" spans="1:6" ht="12.6" customHeight="1">
      <c r="A1715" s="32"/>
      <c r="B1715" s="73"/>
      <c r="C1715" s="55"/>
      <c r="D1715" s="55"/>
      <c r="E1715" s="201"/>
      <c r="F1715" s="201"/>
    </row>
    <row r="1716" spans="1:6" ht="12.6" customHeight="1">
      <c r="A1716" s="32"/>
      <c r="B1716" s="73"/>
      <c r="C1716" s="55"/>
      <c r="D1716" s="55"/>
      <c r="E1716" s="201"/>
      <c r="F1716" s="201"/>
    </row>
    <row r="1717" spans="1:6" ht="12.6" customHeight="1">
      <c r="A1717" s="32"/>
      <c r="B1717" s="73"/>
      <c r="C1717" s="55"/>
      <c r="D1717" s="55"/>
      <c r="E1717" s="201"/>
      <c r="F1717" s="201"/>
    </row>
    <row r="1718" spans="1:6" ht="12.6" customHeight="1">
      <c r="A1718" s="32"/>
      <c r="B1718" s="73"/>
      <c r="C1718" s="55"/>
      <c r="D1718" s="55"/>
      <c r="E1718" s="201"/>
      <c r="F1718" s="201"/>
    </row>
    <row r="1719" spans="1:6" ht="12.6" customHeight="1">
      <c r="A1719" s="32"/>
      <c r="B1719" s="73"/>
      <c r="C1719" s="55"/>
      <c r="D1719" s="55"/>
      <c r="E1719" s="201"/>
      <c r="F1719" s="201"/>
    </row>
    <row r="1720" spans="1:6" ht="12.6" customHeight="1">
      <c r="A1720" s="32"/>
      <c r="B1720" s="73"/>
      <c r="C1720" s="55"/>
      <c r="D1720" s="55"/>
      <c r="E1720" s="201"/>
      <c r="F1720" s="201"/>
    </row>
    <row r="1721" spans="1:6" ht="12.6" customHeight="1">
      <c r="A1721" s="32"/>
      <c r="B1721" s="73"/>
      <c r="C1721" s="55"/>
      <c r="D1721" s="55"/>
      <c r="E1721" s="201"/>
      <c r="F1721" s="201"/>
    </row>
    <row r="1722" spans="1:6" ht="12.6" customHeight="1">
      <c r="A1722" s="32"/>
      <c r="B1722" s="73"/>
      <c r="C1722" s="55"/>
      <c r="D1722" s="55"/>
      <c r="E1722" s="201"/>
      <c r="F1722" s="201"/>
    </row>
    <row r="1723" spans="1:6" ht="12.6" customHeight="1">
      <c r="A1723" s="32"/>
      <c r="B1723" s="73"/>
      <c r="C1723" s="55"/>
      <c r="D1723" s="55"/>
      <c r="E1723" s="201"/>
      <c r="F1723" s="201"/>
    </row>
    <row r="1724" spans="1:6" ht="12.6" customHeight="1">
      <c r="A1724" s="32"/>
      <c r="B1724" s="73"/>
      <c r="C1724" s="55"/>
      <c r="D1724" s="55"/>
      <c r="E1724" s="201"/>
      <c r="F1724" s="201"/>
    </row>
    <row r="1725" spans="1:6" ht="12.6" customHeight="1">
      <c r="A1725" s="32"/>
      <c r="B1725" s="73"/>
      <c r="C1725" s="55"/>
      <c r="D1725" s="55"/>
      <c r="E1725" s="201"/>
      <c r="F1725" s="201"/>
    </row>
    <row r="1726" spans="1:6" ht="12.6" customHeight="1">
      <c r="A1726" s="32"/>
      <c r="B1726" s="73"/>
      <c r="C1726" s="55"/>
      <c r="D1726" s="55"/>
      <c r="E1726" s="201"/>
      <c r="F1726" s="201"/>
    </row>
    <row r="1727" spans="1:6" ht="12.6" customHeight="1">
      <c r="A1727" s="32"/>
      <c r="B1727" s="73"/>
      <c r="C1727" s="55"/>
      <c r="D1727" s="55"/>
      <c r="E1727" s="201"/>
      <c r="F1727" s="201"/>
    </row>
    <row r="1728" spans="1:6" ht="12.6" customHeight="1">
      <c r="A1728" s="32"/>
      <c r="B1728" s="73"/>
      <c r="C1728" s="55"/>
      <c r="D1728" s="55"/>
      <c r="E1728" s="201"/>
      <c r="F1728" s="201"/>
    </row>
    <row r="1729" spans="1:6" ht="12.6" customHeight="1">
      <c r="A1729" s="32"/>
      <c r="B1729" s="73"/>
      <c r="C1729" s="55"/>
      <c r="D1729" s="55"/>
      <c r="E1729" s="201"/>
      <c r="F1729" s="201"/>
    </row>
    <row r="1730" spans="1:6" ht="12.6" customHeight="1">
      <c r="A1730" s="32"/>
      <c r="B1730" s="73"/>
      <c r="C1730" s="55"/>
      <c r="D1730" s="55"/>
      <c r="E1730" s="201"/>
      <c r="F1730" s="201"/>
    </row>
    <row r="1731" spans="1:6" ht="12.6" customHeight="1">
      <c r="A1731" s="32"/>
      <c r="B1731" s="73"/>
      <c r="C1731" s="55"/>
      <c r="D1731" s="55"/>
      <c r="E1731" s="201"/>
      <c r="F1731" s="201"/>
    </row>
    <row r="1732" spans="1:6" ht="12.6" customHeight="1">
      <c r="A1732" s="32"/>
      <c r="B1732" s="73"/>
      <c r="C1732" s="55"/>
      <c r="D1732" s="55"/>
      <c r="E1732" s="201"/>
      <c r="F1732" s="201"/>
    </row>
    <row r="1733" spans="1:6" ht="12.6" customHeight="1">
      <c r="A1733" s="32"/>
      <c r="B1733" s="73"/>
      <c r="C1733" s="55"/>
      <c r="D1733" s="55"/>
      <c r="E1733" s="201"/>
      <c r="F1733" s="201"/>
    </row>
    <row r="1734" spans="1:6" ht="12.6" customHeight="1">
      <c r="A1734" s="32"/>
      <c r="B1734" s="73"/>
      <c r="C1734" s="55"/>
      <c r="D1734" s="55"/>
      <c r="E1734" s="201"/>
      <c r="F1734" s="201"/>
    </row>
    <row r="1735" spans="1:6" ht="12.6" customHeight="1">
      <c r="A1735" s="32"/>
      <c r="B1735" s="73"/>
      <c r="C1735" s="55"/>
      <c r="D1735" s="55"/>
      <c r="E1735" s="201"/>
      <c r="F1735" s="201"/>
    </row>
    <row r="1736" spans="1:6" ht="12.6" customHeight="1">
      <c r="A1736" s="32"/>
      <c r="B1736" s="73"/>
      <c r="C1736" s="55"/>
      <c r="D1736" s="55"/>
      <c r="E1736" s="201"/>
      <c r="F1736" s="201"/>
    </row>
    <row r="1737" spans="1:6" ht="12.6" customHeight="1">
      <c r="A1737" s="32"/>
      <c r="B1737" s="73"/>
      <c r="C1737" s="55"/>
      <c r="D1737" s="55"/>
      <c r="E1737" s="201"/>
      <c r="F1737" s="201"/>
    </row>
    <row r="1738" spans="1:6" ht="12.6" customHeight="1">
      <c r="A1738" s="32"/>
      <c r="B1738" s="73"/>
      <c r="C1738" s="55"/>
      <c r="D1738" s="55"/>
      <c r="E1738" s="201"/>
      <c r="F1738" s="201"/>
    </row>
    <row r="1739" spans="1:6" ht="12.6" customHeight="1">
      <c r="A1739" s="32"/>
      <c r="B1739" s="73"/>
      <c r="C1739" s="55"/>
      <c r="D1739" s="55"/>
      <c r="E1739" s="201"/>
      <c r="F1739" s="201"/>
    </row>
    <row r="1740" spans="1:6" ht="12.6" customHeight="1">
      <c r="A1740" s="32"/>
      <c r="B1740" s="73"/>
      <c r="C1740" s="55"/>
      <c r="D1740" s="55"/>
      <c r="E1740" s="201"/>
      <c r="F1740" s="201"/>
    </row>
    <row r="1741" spans="1:6" ht="12.6" customHeight="1">
      <c r="A1741" s="32"/>
      <c r="B1741" s="73"/>
      <c r="C1741" s="55"/>
      <c r="D1741" s="55"/>
      <c r="E1741" s="201"/>
      <c r="F1741" s="201"/>
    </row>
    <row r="1742" spans="1:6" ht="12.6" customHeight="1">
      <c r="A1742" s="32"/>
      <c r="B1742" s="73"/>
      <c r="C1742" s="55"/>
      <c r="D1742" s="55"/>
      <c r="E1742" s="201"/>
      <c r="F1742" s="201"/>
    </row>
    <row r="1743" spans="1:6" ht="12.6" customHeight="1">
      <c r="A1743" s="32"/>
      <c r="B1743" s="73"/>
      <c r="C1743" s="55"/>
      <c r="D1743" s="55"/>
      <c r="E1743" s="201"/>
      <c r="F1743" s="201"/>
    </row>
    <row r="1744" spans="1:6" ht="12.6" customHeight="1">
      <c r="A1744" s="32"/>
      <c r="B1744" s="73"/>
      <c r="C1744" s="55"/>
      <c r="D1744" s="55"/>
      <c r="E1744" s="201"/>
      <c r="F1744" s="201"/>
    </row>
    <row r="1745" spans="1:6" ht="12.6" customHeight="1">
      <c r="A1745" s="32"/>
      <c r="B1745" s="73"/>
      <c r="C1745" s="55"/>
      <c r="D1745" s="55"/>
      <c r="E1745" s="201"/>
      <c r="F1745" s="201"/>
    </row>
    <row r="1746" spans="1:6" ht="12.6" customHeight="1">
      <c r="A1746" s="32"/>
      <c r="B1746" s="73"/>
      <c r="C1746" s="55"/>
      <c r="D1746" s="55"/>
      <c r="E1746" s="201"/>
      <c r="F1746" s="201"/>
    </row>
    <row r="1747" spans="1:6" ht="12.6" customHeight="1">
      <c r="A1747" s="32"/>
      <c r="B1747" s="73"/>
      <c r="C1747" s="55"/>
      <c r="D1747" s="55"/>
      <c r="E1747" s="201"/>
      <c r="F1747" s="201"/>
    </row>
    <row r="1748" spans="1:6" ht="12.6" customHeight="1">
      <c r="A1748" s="32"/>
      <c r="B1748" s="73"/>
      <c r="C1748" s="55"/>
      <c r="D1748" s="55"/>
      <c r="E1748" s="201"/>
      <c r="F1748" s="201"/>
    </row>
    <row r="1749" spans="1:6" ht="12.6" customHeight="1">
      <c r="A1749" s="32"/>
      <c r="B1749" s="73"/>
      <c r="C1749" s="55"/>
      <c r="D1749" s="55"/>
      <c r="E1749" s="201"/>
      <c r="F1749" s="201"/>
    </row>
    <row r="1750" spans="1:6" ht="12.6" customHeight="1">
      <c r="A1750" s="32"/>
      <c r="B1750" s="73"/>
      <c r="C1750" s="55"/>
      <c r="D1750" s="55"/>
      <c r="E1750" s="201"/>
      <c r="F1750" s="201"/>
    </row>
    <row r="1751" spans="1:6" ht="12.6" customHeight="1">
      <c r="A1751" s="32"/>
      <c r="B1751" s="73"/>
      <c r="C1751" s="55"/>
      <c r="D1751" s="55"/>
      <c r="E1751" s="201"/>
      <c r="F1751" s="201"/>
    </row>
    <row r="1752" spans="1:6" ht="12.6" customHeight="1">
      <c r="A1752" s="32"/>
      <c r="B1752" s="73"/>
      <c r="C1752" s="55"/>
      <c r="D1752" s="55"/>
      <c r="E1752" s="201"/>
      <c r="F1752" s="201"/>
    </row>
    <row r="1753" spans="1:6" ht="12.6" customHeight="1">
      <c r="A1753" s="32"/>
      <c r="B1753" s="73"/>
      <c r="C1753" s="55"/>
      <c r="D1753" s="55"/>
      <c r="E1753" s="201"/>
      <c r="F1753" s="201"/>
    </row>
    <row r="1754" spans="1:6" ht="12.6" customHeight="1">
      <c r="A1754" s="32"/>
      <c r="B1754" s="73"/>
      <c r="C1754" s="55"/>
      <c r="D1754" s="55"/>
      <c r="E1754" s="201"/>
      <c r="F1754" s="201"/>
    </row>
    <row r="1755" spans="1:6" ht="12.6" customHeight="1">
      <c r="A1755" s="32"/>
      <c r="B1755" s="73"/>
      <c r="C1755" s="55"/>
      <c r="D1755" s="55"/>
      <c r="E1755" s="201"/>
      <c r="F1755" s="201"/>
    </row>
    <row r="1756" spans="1:6" ht="12.6" customHeight="1">
      <c r="A1756" s="32"/>
      <c r="B1756" s="73"/>
      <c r="C1756" s="55"/>
      <c r="D1756" s="55"/>
      <c r="E1756" s="201"/>
      <c r="F1756" s="201"/>
    </row>
    <row r="1757" spans="1:6" ht="12.6" customHeight="1">
      <c r="A1757" s="32"/>
      <c r="B1757" s="73"/>
      <c r="C1757" s="55"/>
      <c r="D1757" s="55"/>
      <c r="E1757" s="201"/>
      <c r="F1757" s="201"/>
    </row>
    <row r="1758" spans="1:6" ht="12.6" customHeight="1">
      <c r="A1758" s="32"/>
      <c r="B1758" s="73"/>
      <c r="C1758" s="55"/>
      <c r="D1758" s="55"/>
      <c r="E1758" s="201"/>
      <c r="F1758" s="201"/>
    </row>
    <row r="1759" spans="1:6" ht="12.6" customHeight="1">
      <c r="A1759" s="32"/>
      <c r="B1759" s="73"/>
      <c r="C1759" s="55"/>
      <c r="D1759" s="55"/>
      <c r="E1759" s="201"/>
      <c r="F1759" s="201"/>
    </row>
    <row r="1760" spans="1:6" ht="12.6" customHeight="1">
      <c r="A1760" s="32"/>
      <c r="B1760" s="73"/>
      <c r="C1760" s="55"/>
      <c r="D1760" s="55"/>
      <c r="E1760" s="201"/>
      <c r="F1760" s="201"/>
    </row>
    <row r="1761" spans="1:6" ht="12.6" customHeight="1">
      <c r="A1761" s="32"/>
      <c r="B1761" s="73"/>
      <c r="C1761" s="55"/>
      <c r="D1761" s="55"/>
      <c r="E1761" s="201"/>
      <c r="F1761" s="201"/>
    </row>
    <row r="1762" spans="1:6" ht="12.6" customHeight="1">
      <c r="A1762" s="32"/>
      <c r="B1762" s="73"/>
      <c r="C1762" s="55"/>
      <c r="D1762" s="55"/>
      <c r="E1762" s="201"/>
      <c r="F1762" s="201"/>
    </row>
    <row r="1763" spans="1:6" ht="12.6" customHeight="1">
      <c r="A1763" s="32"/>
      <c r="B1763" s="73"/>
      <c r="C1763" s="55"/>
      <c r="D1763" s="55"/>
      <c r="E1763" s="201"/>
      <c r="F1763" s="201"/>
    </row>
    <row r="1764" spans="1:6" ht="12.6" customHeight="1">
      <c r="A1764" s="32"/>
      <c r="B1764" s="73"/>
      <c r="C1764" s="55"/>
      <c r="D1764" s="55"/>
      <c r="E1764" s="201"/>
      <c r="F1764" s="201"/>
    </row>
    <row r="1765" spans="1:6" ht="12.6" customHeight="1">
      <c r="A1765" s="32"/>
      <c r="B1765" s="73"/>
      <c r="C1765" s="55"/>
      <c r="D1765" s="55"/>
      <c r="E1765" s="201"/>
      <c r="F1765" s="201"/>
    </row>
    <row r="1766" spans="1:6" ht="12.6" customHeight="1">
      <c r="A1766" s="32"/>
      <c r="B1766" s="73"/>
      <c r="C1766" s="55"/>
      <c r="D1766" s="55"/>
      <c r="E1766" s="201"/>
      <c r="F1766" s="201"/>
    </row>
    <row r="1767" spans="1:6" ht="12.6" customHeight="1">
      <c r="A1767" s="32"/>
      <c r="B1767" s="73"/>
      <c r="C1767" s="55"/>
      <c r="D1767" s="55"/>
      <c r="E1767" s="201"/>
      <c r="F1767" s="201"/>
    </row>
    <row r="1768" spans="1:6" ht="12.6" customHeight="1">
      <c r="A1768" s="32"/>
      <c r="B1768" s="73"/>
      <c r="C1768" s="55"/>
      <c r="D1768" s="55"/>
      <c r="E1768" s="201"/>
      <c r="F1768" s="201"/>
    </row>
    <row r="1769" spans="1:6" ht="12.6" customHeight="1">
      <c r="A1769" s="32"/>
      <c r="B1769" s="73"/>
      <c r="C1769" s="55"/>
      <c r="D1769" s="55"/>
      <c r="E1769" s="201"/>
      <c r="F1769" s="201"/>
    </row>
    <row r="1770" spans="1:6" ht="12.6" customHeight="1">
      <c r="A1770" s="32"/>
      <c r="B1770" s="73"/>
      <c r="C1770" s="55"/>
      <c r="D1770" s="55"/>
      <c r="E1770" s="201"/>
      <c r="F1770" s="201"/>
    </row>
    <row r="1771" spans="1:6" ht="12.6" customHeight="1">
      <c r="A1771" s="32"/>
      <c r="B1771" s="73"/>
      <c r="C1771" s="55"/>
      <c r="D1771" s="55"/>
      <c r="E1771" s="201"/>
      <c r="F1771" s="201"/>
    </row>
    <row r="1772" spans="1:6" ht="12.6" customHeight="1">
      <c r="A1772" s="32"/>
      <c r="B1772" s="73"/>
      <c r="C1772" s="55"/>
      <c r="D1772" s="55"/>
      <c r="E1772" s="201"/>
      <c r="F1772" s="201"/>
    </row>
    <row r="1773" spans="1:6" ht="12.6" customHeight="1">
      <c r="A1773" s="32"/>
      <c r="B1773" s="73"/>
      <c r="C1773" s="55"/>
      <c r="D1773" s="55"/>
      <c r="E1773" s="201"/>
      <c r="F1773" s="201"/>
    </row>
    <row r="1774" spans="1:6" ht="12.6" customHeight="1">
      <c r="A1774" s="32"/>
      <c r="B1774" s="73"/>
      <c r="C1774" s="55"/>
      <c r="D1774" s="55"/>
      <c r="E1774" s="201"/>
      <c r="F1774" s="201"/>
    </row>
    <row r="1775" spans="1:6" ht="12.6" customHeight="1">
      <c r="A1775" s="32"/>
      <c r="B1775" s="73"/>
      <c r="C1775" s="55"/>
      <c r="D1775" s="55"/>
      <c r="E1775" s="201"/>
      <c r="F1775" s="201"/>
    </row>
    <row r="1776" spans="1:6" ht="12.6" customHeight="1">
      <c r="A1776" s="32"/>
      <c r="B1776" s="73"/>
      <c r="C1776" s="55"/>
      <c r="D1776" s="55"/>
      <c r="E1776" s="201"/>
      <c r="F1776" s="201"/>
    </row>
    <row r="1777" spans="1:6" ht="12.6" customHeight="1">
      <c r="A1777" s="32"/>
      <c r="B1777" s="73"/>
      <c r="C1777" s="55"/>
      <c r="D1777" s="55"/>
      <c r="E1777" s="201"/>
      <c r="F1777" s="201"/>
    </row>
    <row r="1778" spans="1:6" ht="12.6" customHeight="1">
      <c r="A1778" s="32"/>
      <c r="B1778" s="73"/>
      <c r="C1778" s="55"/>
      <c r="D1778" s="55"/>
      <c r="E1778" s="201"/>
      <c r="F1778" s="201"/>
    </row>
    <row r="1779" spans="1:6" ht="12.6" customHeight="1">
      <c r="A1779" s="32"/>
      <c r="B1779" s="73"/>
      <c r="C1779" s="55"/>
      <c r="D1779" s="55"/>
      <c r="E1779" s="201"/>
      <c r="F1779" s="201"/>
    </row>
    <row r="1780" spans="1:6" ht="12.6" customHeight="1">
      <c r="A1780" s="32"/>
      <c r="B1780" s="73"/>
      <c r="C1780" s="55"/>
      <c r="D1780" s="55"/>
      <c r="E1780" s="201"/>
      <c r="F1780" s="201"/>
    </row>
    <row r="1781" spans="1:6" ht="12.6" customHeight="1">
      <c r="A1781" s="32"/>
      <c r="B1781" s="73"/>
      <c r="C1781" s="55"/>
      <c r="D1781" s="55"/>
      <c r="E1781" s="201"/>
      <c r="F1781" s="201"/>
    </row>
    <row r="1782" spans="1:6" ht="12.6" customHeight="1">
      <c r="A1782" s="32"/>
      <c r="B1782" s="73"/>
      <c r="C1782" s="55"/>
      <c r="D1782" s="55"/>
      <c r="E1782" s="201"/>
      <c r="F1782" s="201"/>
    </row>
    <row r="1783" spans="1:6" ht="12.6" customHeight="1">
      <c r="A1783" s="32"/>
      <c r="B1783" s="73"/>
      <c r="C1783" s="55"/>
      <c r="D1783" s="55"/>
      <c r="E1783" s="201"/>
      <c r="F1783" s="201"/>
    </row>
    <row r="1784" spans="1:6" ht="12.6" customHeight="1">
      <c r="A1784" s="32"/>
      <c r="B1784" s="73"/>
      <c r="C1784" s="55"/>
      <c r="D1784" s="55"/>
      <c r="E1784" s="201"/>
      <c r="F1784" s="201"/>
    </row>
    <row r="1785" spans="1:6" ht="12.6" customHeight="1">
      <c r="A1785" s="32"/>
      <c r="B1785" s="73"/>
      <c r="C1785" s="55"/>
      <c r="D1785" s="55"/>
      <c r="E1785" s="201"/>
      <c r="F1785" s="201"/>
    </row>
    <row r="1786" spans="1:6" ht="12.6" customHeight="1">
      <c r="A1786" s="32"/>
      <c r="B1786" s="73"/>
      <c r="C1786" s="55"/>
      <c r="D1786" s="55"/>
      <c r="E1786" s="201"/>
      <c r="F1786" s="201"/>
    </row>
    <row r="1787" spans="1:6" ht="12.6" customHeight="1">
      <c r="A1787" s="32"/>
      <c r="B1787" s="73"/>
      <c r="C1787" s="55"/>
      <c r="D1787" s="55"/>
      <c r="E1787" s="201"/>
      <c r="F1787" s="201"/>
    </row>
    <row r="1788" spans="1:6" ht="12.6" customHeight="1">
      <c r="A1788" s="32"/>
      <c r="B1788" s="73"/>
      <c r="C1788" s="55"/>
      <c r="D1788" s="55"/>
      <c r="E1788" s="201"/>
      <c r="F1788" s="201"/>
    </row>
    <row r="1789" spans="1:6" ht="12.6" customHeight="1">
      <c r="A1789" s="32"/>
      <c r="B1789" s="73"/>
      <c r="C1789" s="55"/>
      <c r="D1789" s="55"/>
      <c r="E1789" s="201"/>
      <c r="F1789" s="201"/>
    </row>
    <row r="1790" spans="1:6" ht="12.6" customHeight="1">
      <c r="A1790" s="32"/>
      <c r="B1790" s="73"/>
      <c r="C1790" s="55"/>
      <c r="D1790" s="55"/>
      <c r="E1790" s="201"/>
      <c r="F1790" s="201"/>
    </row>
    <row r="1791" spans="1:6" ht="12.6" customHeight="1">
      <c r="A1791" s="32"/>
      <c r="B1791" s="73"/>
      <c r="C1791" s="55"/>
      <c r="D1791" s="55"/>
      <c r="E1791" s="201"/>
      <c r="F1791" s="201"/>
    </row>
    <row r="1792" spans="1:6" ht="12.6" customHeight="1">
      <c r="A1792" s="32"/>
      <c r="B1792" s="73"/>
      <c r="C1792" s="55"/>
      <c r="D1792" s="55"/>
      <c r="E1792" s="201"/>
      <c r="F1792" s="201"/>
    </row>
    <row r="1793" spans="1:6" ht="12.6" customHeight="1">
      <c r="A1793" s="32"/>
      <c r="B1793" s="73"/>
      <c r="C1793" s="55"/>
      <c r="D1793" s="55"/>
      <c r="E1793" s="201"/>
      <c r="F1793" s="201"/>
    </row>
    <row r="1794" spans="1:6" ht="12.6" customHeight="1">
      <c r="A1794" s="32"/>
      <c r="B1794" s="73"/>
      <c r="C1794" s="55"/>
      <c r="D1794" s="55"/>
      <c r="E1794" s="201"/>
      <c r="F1794" s="201"/>
    </row>
    <row r="1795" spans="1:6" ht="12.6" customHeight="1">
      <c r="A1795" s="32"/>
      <c r="B1795" s="73"/>
      <c r="C1795" s="55"/>
      <c r="D1795" s="55"/>
      <c r="E1795" s="201"/>
      <c r="F1795" s="201"/>
    </row>
    <row r="1796" spans="1:6" ht="12.6" customHeight="1">
      <c r="A1796" s="32"/>
      <c r="B1796" s="73"/>
      <c r="C1796" s="55"/>
      <c r="D1796" s="55"/>
      <c r="E1796" s="201"/>
      <c r="F1796" s="201"/>
    </row>
    <row r="1797" spans="1:6" ht="12.6" customHeight="1">
      <c r="A1797" s="32"/>
      <c r="B1797" s="73"/>
      <c r="C1797" s="55"/>
      <c r="D1797" s="55"/>
      <c r="E1797" s="201"/>
      <c r="F1797" s="201"/>
    </row>
    <row r="1798" spans="1:6" ht="12.6" customHeight="1">
      <c r="A1798" s="32"/>
      <c r="B1798" s="73"/>
      <c r="C1798" s="55"/>
      <c r="D1798" s="55"/>
      <c r="E1798" s="201"/>
      <c r="F1798" s="201"/>
    </row>
    <row r="1799" spans="1:6" ht="12.6" customHeight="1">
      <c r="A1799" s="32"/>
      <c r="B1799" s="73"/>
      <c r="C1799" s="55"/>
      <c r="D1799" s="55"/>
      <c r="E1799" s="201"/>
      <c r="F1799" s="201"/>
    </row>
    <row r="1800" spans="1:6" ht="12.6" customHeight="1">
      <c r="A1800" s="32"/>
      <c r="B1800" s="73"/>
      <c r="C1800" s="55"/>
      <c r="D1800" s="55"/>
      <c r="E1800" s="201"/>
      <c r="F1800" s="201"/>
    </row>
    <row r="1801" spans="1:6" ht="12.6" customHeight="1">
      <c r="A1801" s="32"/>
      <c r="B1801" s="73"/>
      <c r="C1801" s="55"/>
      <c r="D1801" s="55"/>
      <c r="E1801" s="201"/>
      <c r="F1801" s="201"/>
    </row>
    <row r="1802" spans="1:6" ht="12.6" customHeight="1">
      <c r="A1802" s="32"/>
      <c r="B1802" s="73"/>
      <c r="C1802" s="55"/>
      <c r="D1802" s="55"/>
      <c r="E1802" s="201"/>
      <c r="F1802" s="201"/>
    </row>
    <row r="1803" spans="1:6" ht="12.6" customHeight="1">
      <c r="A1803" s="32"/>
      <c r="B1803" s="73"/>
      <c r="C1803" s="55"/>
      <c r="D1803" s="55"/>
      <c r="E1803" s="201"/>
      <c r="F1803" s="201"/>
    </row>
    <row r="1804" spans="1:6" ht="12.6" customHeight="1">
      <c r="A1804" s="32"/>
      <c r="B1804" s="73"/>
      <c r="C1804" s="55"/>
      <c r="D1804" s="55"/>
      <c r="E1804" s="201"/>
      <c r="F1804" s="201"/>
    </row>
    <row r="1805" spans="1:6" ht="12.6" customHeight="1">
      <c r="A1805" s="32"/>
      <c r="B1805" s="73"/>
      <c r="C1805" s="55"/>
      <c r="D1805" s="55"/>
      <c r="E1805" s="201"/>
      <c r="F1805" s="201"/>
    </row>
    <row r="1806" spans="1:6" ht="12.6" customHeight="1">
      <c r="A1806" s="32"/>
      <c r="B1806" s="73"/>
      <c r="C1806" s="55"/>
      <c r="D1806" s="55"/>
      <c r="E1806" s="201"/>
      <c r="F1806" s="201"/>
    </row>
    <row r="1807" spans="1:6" ht="12.6" customHeight="1">
      <c r="A1807" s="32"/>
      <c r="B1807" s="73"/>
      <c r="C1807" s="55"/>
      <c r="D1807" s="55"/>
      <c r="E1807" s="201"/>
      <c r="F1807" s="201"/>
    </row>
    <row r="1808" spans="1:6" ht="12.6" customHeight="1">
      <c r="A1808" s="32"/>
      <c r="B1808" s="73"/>
      <c r="C1808" s="55"/>
      <c r="D1808" s="55"/>
      <c r="E1808" s="201"/>
      <c r="F1808" s="201"/>
    </row>
    <row r="1809" spans="1:6" ht="12.6" customHeight="1">
      <c r="A1809" s="32"/>
      <c r="B1809" s="73"/>
      <c r="C1809" s="55"/>
      <c r="D1809" s="55"/>
      <c r="E1809" s="201"/>
      <c r="F1809" s="201"/>
    </row>
    <row r="1810" spans="1:6" ht="12.6" customHeight="1">
      <c r="A1810" s="32"/>
      <c r="B1810" s="73"/>
      <c r="C1810" s="55"/>
      <c r="D1810" s="55"/>
      <c r="E1810" s="201"/>
      <c r="F1810" s="201"/>
    </row>
    <row r="1811" spans="1:6" ht="12.6" customHeight="1">
      <c r="A1811" s="32"/>
      <c r="B1811" s="73"/>
      <c r="C1811" s="55"/>
      <c r="D1811" s="55"/>
      <c r="E1811" s="201"/>
      <c r="F1811" s="201"/>
    </row>
    <row r="1812" spans="1:6" ht="12.6" customHeight="1">
      <c r="A1812" s="32"/>
      <c r="B1812" s="73"/>
      <c r="C1812" s="55"/>
      <c r="D1812" s="55"/>
      <c r="E1812" s="201"/>
      <c r="F1812" s="201"/>
    </row>
    <row r="1813" spans="1:6" ht="12.6" customHeight="1">
      <c r="A1813" s="32"/>
      <c r="B1813" s="73"/>
      <c r="C1813" s="55"/>
      <c r="D1813" s="55"/>
      <c r="E1813" s="201"/>
      <c r="F1813" s="201"/>
    </row>
    <row r="1814" spans="1:6" ht="12.6" customHeight="1">
      <c r="A1814" s="32"/>
      <c r="B1814" s="73"/>
      <c r="C1814" s="55"/>
      <c r="D1814" s="55"/>
      <c r="E1814" s="201"/>
      <c r="F1814" s="201"/>
    </row>
    <row r="1815" spans="1:6" ht="12.6" customHeight="1">
      <c r="A1815" s="32"/>
      <c r="B1815" s="73"/>
      <c r="C1815" s="55"/>
      <c r="D1815" s="55"/>
      <c r="E1815" s="201"/>
      <c r="F1815" s="201"/>
    </row>
    <row r="1816" spans="1:6" ht="12.6" customHeight="1">
      <c r="A1816" s="32"/>
      <c r="B1816" s="73"/>
      <c r="C1816" s="55"/>
      <c r="D1816" s="55"/>
      <c r="E1816" s="201"/>
      <c r="F1816" s="201"/>
    </row>
    <row r="1817" spans="1:6" ht="12.6" customHeight="1">
      <c r="A1817" s="32"/>
      <c r="B1817" s="73"/>
      <c r="C1817" s="55"/>
      <c r="D1817" s="55"/>
      <c r="E1817" s="201"/>
      <c r="F1817" s="201"/>
    </row>
    <row r="1818" spans="1:6" ht="12.6" customHeight="1">
      <c r="A1818" s="32"/>
      <c r="B1818" s="73"/>
      <c r="C1818" s="55"/>
      <c r="D1818" s="55"/>
      <c r="E1818" s="201"/>
      <c r="F1818" s="201"/>
    </row>
    <row r="1819" spans="1:6" ht="12.6" customHeight="1">
      <c r="A1819" s="32"/>
      <c r="B1819" s="73"/>
      <c r="C1819" s="55"/>
      <c r="D1819" s="55"/>
      <c r="E1819" s="201"/>
      <c r="F1819" s="201"/>
    </row>
    <row r="1820" spans="1:6" ht="12.6" customHeight="1">
      <c r="A1820" s="32"/>
      <c r="B1820" s="73"/>
      <c r="C1820" s="55"/>
      <c r="D1820" s="55"/>
      <c r="E1820" s="201"/>
      <c r="F1820" s="201"/>
    </row>
    <row r="1821" spans="1:6" ht="12.6" customHeight="1">
      <c r="A1821" s="32"/>
      <c r="B1821" s="73"/>
      <c r="C1821" s="55"/>
      <c r="D1821" s="55"/>
      <c r="E1821" s="201"/>
      <c r="F1821" s="201"/>
    </row>
    <row r="1822" spans="1:6" ht="12.6" customHeight="1">
      <c r="A1822" s="32"/>
      <c r="B1822" s="73"/>
      <c r="C1822" s="55"/>
      <c r="D1822" s="55"/>
      <c r="E1822" s="201"/>
      <c r="F1822" s="201"/>
    </row>
    <row r="1823" spans="1:6" ht="12.6" customHeight="1">
      <c r="A1823" s="32"/>
      <c r="B1823" s="73"/>
      <c r="C1823" s="55"/>
      <c r="D1823" s="55"/>
      <c r="E1823" s="201"/>
      <c r="F1823" s="201"/>
    </row>
    <row r="1824" spans="1:6" ht="12.6" customHeight="1">
      <c r="A1824" s="32"/>
      <c r="B1824" s="73"/>
      <c r="C1824" s="55"/>
      <c r="D1824" s="55"/>
      <c r="E1824" s="201"/>
      <c r="F1824" s="201"/>
    </row>
    <row r="1825" spans="1:6" ht="12.6" customHeight="1">
      <c r="A1825" s="32"/>
      <c r="B1825" s="73"/>
      <c r="C1825" s="55"/>
      <c r="D1825" s="55"/>
      <c r="E1825" s="201"/>
      <c r="F1825" s="201"/>
    </row>
    <row r="1826" spans="1:6" ht="12.6" customHeight="1">
      <c r="A1826" s="32"/>
      <c r="B1826" s="73"/>
      <c r="C1826" s="55"/>
      <c r="D1826" s="55"/>
      <c r="E1826" s="201"/>
      <c r="F1826" s="201"/>
    </row>
    <row r="1827" spans="1:6" ht="12.6" customHeight="1">
      <c r="A1827" s="32"/>
      <c r="B1827" s="73"/>
      <c r="C1827" s="55"/>
      <c r="D1827" s="55"/>
      <c r="E1827" s="201"/>
      <c r="F1827" s="201"/>
    </row>
    <row r="1828" spans="1:6" ht="12.6" customHeight="1">
      <c r="A1828" s="32"/>
      <c r="B1828" s="73"/>
      <c r="C1828" s="55"/>
      <c r="D1828" s="55"/>
      <c r="E1828" s="201"/>
      <c r="F1828" s="201"/>
    </row>
    <row r="1829" spans="1:6" ht="12.6" customHeight="1">
      <c r="A1829" s="32"/>
      <c r="B1829" s="73"/>
      <c r="C1829" s="55"/>
      <c r="D1829" s="55"/>
      <c r="E1829" s="201"/>
      <c r="F1829" s="201"/>
    </row>
    <row r="1830" spans="1:6" ht="12.6" customHeight="1">
      <c r="A1830" s="32"/>
      <c r="B1830" s="73"/>
      <c r="C1830" s="55"/>
      <c r="D1830" s="55"/>
      <c r="E1830" s="201"/>
      <c r="F1830" s="201"/>
    </row>
    <row r="1831" spans="1:6" ht="12.6" customHeight="1">
      <c r="A1831" s="32"/>
      <c r="B1831" s="73"/>
      <c r="C1831" s="55"/>
      <c r="D1831" s="55"/>
      <c r="E1831" s="201"/>
      <c r="F1831" s="201"/>
    </row>
    <row r="1832" spans="1:6" ht="12.6" customHeight="1">
      <c r="A1832" s="32"/>
      <c r="B1832" s="73"/>
      <c r="C1832" s="55"/>
      <c r="D1832" s="55"/>
      <c r="E1832" s="201"/>
      <c r="F1832" s="201"/>
    </row>
    <row r="1833" spans="1:6" ht="12.6" customHeight="1">
      <c r="A1833" s="32"/>
      <c r="B1833" s="73"/>
      <c r="C1833" s="55"/>
      <c r="D1833" s="55"/>
      <c r="E1833" s="201"/>
      <c r="F1833" s="201"/>
    </row>
    <row r="1834" spans="1:6" ht="12.6" customHeight="1">
      <c r="A1834" s="32"/>
      <c r="B1834" s="73"/>
      <c r="C1834" s="55"/>
      <c r="D1834" s="55"/>
      <c r="E1834" s="201"/>
      <c r="F1834" s="201"/>
    </row>
    <row r="1835" spans="1:6" ht="12.6" customHeight="1">
      <c r="A1835" s="32"/>
      <c r="B1835" s="73"/>
      <c r="C1835" s="55"/>
      <c r="D1835" s="55"/>
      <c r="E1835" s="201"/>
      <c r="F1835" s="201"/>
    </row>
    <row r="1836" spans="1:6" ht="12.6" customHeight="1">
      <c r="A1836" s="32"/>
      <c r="B1836" s="73"/>
      <c r="C1836" s="55"/>
      <c r="D1836" s="55"/>
      <c r="E1836" s="201"/>
      <c r="F1836" s="201"/>
    </row>
    <row r="1837" spans="1:6" ht="12.6" customHeight="1">
      <c r="A1837" s="32"/>
      <c r="B1837" s="73"/>
      <c r="C1837" s="55"/>
      <c r="D1837" s="55"/>
      <c r="E1837" s="201"/>
      <c r="F1837" s="201"/>
    </row>
    <row r="1838" spans="1:6" ht="12.6" customHeight="1">
      <c r="A1838" s="32"/>
      <c r="B1838" s="73"/>
      <c r="C1838" s="55"/>
      <c r="D1838" s="55"/>
      <c r="E1838" s="201"/>
      <c r="F1838" s="201"/>
    </row>
    <row r="1839" spans="1:6" ht="12.6" customHeight="1">
      <c r="A1839" s="32"/>
      <c r="B1839" s="73"/>
      <c r="C1839" s="55"/>
      <c r="D1839" s="55"/>
      <c r="E1839" s="201"/>
      <c r="F1839" s="201"/>
    </row>
    <row r="1840" spans="1:6" ht="12.6" customHeight="1">
      <c r="A1840" s="32"/>
      <c r="B1840" s="73"/>
      <c r="C1840" s="55"/>
      <c r="D1840" s="55"/>
      <c r="E1840" s="201"/>
      <c r="F1840" s="201"/>
    </row>
    <row r="1841" spans="1:6" ht="12.6" customHeight="1">
      <c r="A1841" s="32"/>
      <c r="B1841" s="73"/>
      <c r="C1841" s="55"/>
      <c r="D1841" s="55"/>
      <c r="E1841" s="201"/>
      <c r="F1841" s="201"/>
    </row>
    <row r="1842" spans="1:6" ht="12.6" customHeight="1">
      <c r="A1842" s="32"/>
      <c r="B1842" s="73"/>
      <c r="C1842" s="55"/>
      <c r="D1842" s="55"/>
      <c r="E1842" s="201"/>
      <c r="F1842" s="201"/>
    </row>
    <row r="1843" spans="1:6" ht="12.6" customHeight="1">
      <c r="A1843" s="32"/>
      <c r="B1843" s="73"/>
      <c r="C1843" s="55"/>
      <c r="D1843" s="55"/>
      <c r="E1843" s="201"/>
      <c r="F1843" s="201"/>
    </row>
    <row r="1844" spans="1:6" ht="12.6" customHeight="1">
      <c r="A1844" s="32"/>
      <c r="B1844" s="73"/>
      <c r="C1844" s="55"/>
      <c r="D1844" s="55"/>
      <c r="E1844" s="201"/>
      <c r="F1844" s="201"/>
    </row>
    <row r="1845" spans="1:6" ht="12.6" customHeight="1">
      <c r="A1845" s="32"/>
      <c r="B1845" s="73"/>
      <c r="C1845" s="55"/>
      <c r="D1845" s="55"/>
      <c r="E1845" s="201"/>
      <c r="F1845" s="201"/>
    </row>
    <row r="1846" spans="1:6" ht="12.6" customHeight="1">
      <c r="A1846" s="32"/>
      <c r="B1846" s="73"/>
      <c r="C1846" s="55"/>
      <c r="D1846" s="55"/>
      <c r="E1846" s="201"/>
      <c r="F1846" s="201"/>
    </row>
    <row r="1847" spans="1:6" ht="12.6" customHeight="1">
      <c r="A1847" s="32"/>
      <c r="B1847" s="73"/>
      <c r="C1847" s="55"/>
      <c r="D1847" s="55"/>
      <c r="E1847" s="201"/>
      <c r="F1847" s="201"/>
    </row>
    <row r="1848" spans="1:6" ht="12.6" customHeight="1">
      <c r="A1848" s="32"/>
      <c r="B1848" s="73"/>
      <c r="C1848" s="55"/>
      <c r="D1848" s="55"/>
      <c r="E1848" s="201"/>
      <c r="F1848" s="201"/>
    </row>
    <row r="1849" spans="1:6" ht="12.6" customHeight="1">
      <c r="A1849" s="32"/>
      <c r="B1849" s="73"/>
      <c r="C1849" s="55"/>
      <c r="D1849" s="55"/>
      <c r="E1849" s="201"/>
      <c r="F1849" s="201"/>
    </row>
    <row r="1850" spans="1:6" ht="12.6" customHeight="1">
      <c r="A1850" s="32"/>
      <c r="B1850" s="73"/>
      <c r="C1850" s="55"/>
      <c r="D1850" s="55"/>
      <c r="E1850" s="201"/>
      <c r="F1850" s="201"/>
    </row>
    <row r="1851" spans="1:6" ht="12.6" customHeight="1">
      <c r="A1851" s="32"/>
      <c r="B1851" s="73"/>
      <c r="C1851" s="55"/>
      <c r="D1851" s="55"/>
      <c r="E1851" s="201"/>
      <c r="F1851" s="201"/>
    </row>
    <row r="1852" spans="1:6" ht="12.6" customHeight="1">
      <c r="A1852" s="32"/>
      <c r="B1852" s="73"/>
      <c r="C1852" s="55"/>
      <c r="D1852" s="55"/>
      <c r="E1852" s="201"/>
      <c r="F1852" s="201"/>
    </row>
    <row r="1853" spans="1:6" ht="12.6" customHeight="1">
      <c r="A1853" s="32"/>
      <c r="B1853" s="73"/>
      <c r="C1853" s="55"/>
      <c r="D1853" s="55"/>
      <c r="E1853" s="201"/>
      <c r="F1853" s="201"/>
    </row>
    <row r="1854" spans="1:6" ht="12.6" customHeight="1">
      <c r="A1854" s="32"/>
      <c r="B1854" s="73"/>
      <c r="C1854" s="55"/>
      <c r="D1854" s="55"/>
      <c r="E1854" s="201"/>
      <c r="F1854" s="201"/>
    </row>
    <row r="1855" spans="1:6" ht="12.6" customHeight="1">
      <c r="A1855" s="32"/>
      <c r="B1855" s="73"/>
      <c r="C1855" s="55"/>
      <c r="D1855" s="55"/>
      <c r="E1855" s="201"/>
      <c r="F1855" s="201"/>
    </row>
    <row r="1856" spans="1:6" ht="12.6" customHeight="1">
      <c r="A1856" s="32"/>
      <c r="B1856" s="73"/>
      <c r="C1856" s="55"/>
      <c r="D1856" s="55"/>
      <c r="E1856" s="201"/>
      <c r="F1856" s="201"/>
    </row>
    <row r="1857" spans="1:6" ht="12.6" customHeight="1">
      <c r="A1857" s="32"/>
      <c r="B1857" s="73"/>
      <c r="C1857" s="55"/>
      <c r="D1857" s="55"/>
      <c r="E1857" s="201"/>
      <c r="F1857" s="201"/>
    </row>
    <row r="1858" spans="1:6" ht="12.6" customHeight="1">
      <c r="A1858" s="32"/>
      <c r="B1858" s="73"/>
      <c r="C1858" s="55"/>
      <c r="D1858" s="55"/>
      <c r="E1858" s="201"/>
      <c r="F1858" s="201"/>
    </row>
    <row r="1859" spans="1:6" ht="12.6" customHeight="1">
      <c r="A1859" s="32"/>
      <c r="B1859" s="73"/>
      <c r="C1859" s="55"/>
      <c r="D1859" s="55"/>
      <c r="E1859" s="201"/>
      <c r="F1859" s="201"/>
    </row>
    <row r="1860" spans="1:6" ht="12.6" customHeight="1">
      <c r="A1860" s="32"/>
      <c r="B1860" s="73"/>
      <c r="C1860" s="55"/>
      <c r="D1860" s="55"/>
      <c r="E1860" s="201"/>
      <c r="F1860" s="201"/>
    </row>
    <row r="1861" spans="1:6" ht="12.6" customHeight="1">
      <c r="A1861" s="32"/>
      <c r="B1861" s="73"/>
      <c r="C1861" s="55"/>
      <c r="D1861" s="55"/>
      <c r="E1861" s="201"/>
      <c r="F1861" s="201"/>
    </row>
    <row r="1862" spans="1:6" ht="12.6" customHeight="1">
      <c r="A1862" s="32"/>
      <c r="B1862" s="73"/>
      <c r="C1862" s="55"/>
      <c r="D1862" s="55"/>
      <c r="E1862" s="201"/>
      <c r="F1862" s="201"/>
    </row>
    <row r="1863" spans="1:6" ht="12.6" customHeight="1">
      <c r="A1863" s="32"/>
      <c r="B1863" s="73"/>
      <c r="C1863" s="55"/>
      <c r="D1863" s="55"/>
      <c r="E1863" s="201"/>
      <c r="F1863" s="201"/>
    </row>
    <row r="1864" spans="1:6" ht="12.6" customHeight="1">
      <c r="A1864" s="32"/>
      <c r="B1864" s="73"/>
      <c r="C1864" s="55"/>
      <c r="D1864" s="55"/>
      <c r="E1864" s="201"/>
      <c r="F1864" s="201"/>
    </row>
    <row r="1865" spans="1:6" ht="12.6" customHeight="1">
      <c r="A1865" s="32"/>
      <c r="B1865" s="73"/>
      <c r="C1865" s="55"/>
      <c r="D1865" s="55"/>
      <c r="E1865" s="201"/>
      <c r="F1865" s="201"/>
    </row>
    <row r="1866" spans="1:6" ht="12.6" customHeight="1">
      <c r="A1866" s="32"/>
      <c r="B1866" s="73"/>
      <c r="C1866" s="55"/>
      <c r="D1866" s="55"/>
      <c r="E1866" s="201"/>
      <c r="F1866" s="201"/>
    </row>
    <row r="1867" spans="1:6" ht="12.6" customHeight="1">
      <c r="A1867" s="32"/>
      <c r="B1867" s="73"/>
      <c r="C1867" s="55"/>
      <c r="D1867" s="55"/>
      <c r="E1867" s="201"/>
      <c r="F1867" s="201"/>
    </row>
    <row r="1868" spans="1:6" ht="12.6" customHeight="1">
      <c r="A1868" s="32"/>
      <c r="B1868" s="73"/>
      <c r="C1868" s="55"/>
      <c r="D1868" s="55"/>
      <c r="E1868" s="201"/>
      <c r="F1868" s="201"/>
    </row>
    <row r="1869" spans="1:6" ht="12.6" customHeight="1">
      <c r="A1869" s="32"/>
      <c r="B1869" s="73"/>
      <c r="C1869" s="55"/>
      <c r="D1869" s="55"/>
      <c r="E1869" s="201"/>
      <c r="F1869" s="201"/>
    </row>
    <row r="1870" spans="1:6" ht="12.6" customHeight="1">
      <c r="A1870" s="32"/>
      <c r="B1870" s="73"/>
      <c r="C1870" s="55"/>
      <c r="D1870" s="55"/>
      <c r="E1870" s="201"/>
      <c r="F1870" s="201"/>
    </row>
    <row r="1871" spans="1:6" ht="12.6" customHeight="1">
      <c r="A1871" s="32"/>
      <c r="B1871" s="73"/>
      <c r="C1871" s="55"/>
      <c r="D1871" s="55"/>
      <c r="E1871" s="201"/>
      <c r="F1871" s="201"/>
    </row>
    <row r="1872" spans="1:6" ht="12.6" customHeight="1">
      <c r="A1872" s="32"/>
      <c r="B1872" s="73"/>
      <c r="C1872" s="55"/>
      <c r="D1872" s="55"/>
      <c r="E1872" s="201"/>
      <c r="F1872" s="201"/>
    </row>
    <row r="1873" spans="1:6" ht="12.6" customHeight="1">
      <c r="A1873" s="32"/>
      <c r="B1873" s="73"/>
      <c r="C1873" s="55"/>
      <c r="D1873" s="55"/>
      <c r="E1873" s="201"/>
      <c r="F1873" s="201"/>
    </row>
    <row r="1874" spans="1:6" ht="12.6" customHeight="1">
      <c r="A1874" s="32"/>
      <c r="B1874" s="73"/>
      <c r="C1874" s="55"/>
      <c r="D1874" s="55"/>
      <c r="E1874" s="201"/>
      <c r="F1874" s="201"/>
    </row>
    <row r="1875" spans="1:6" ht="12.6" customHeight="1">
      <c r="A1875" s="32"/>
      <c r="B1875" s="73"/>
      <c r="C1875" s="55"/>
      <c r="D1875" s="55"/>
      <c r="E1875" s="201"/>
      <c r="F1875" s="201"/>
    </row>
    <row r="1876" spans="1:6" ht="12.6" customHeight="1">
      <c r="A1876" s="32"/>
      <c r="B1876" s="73"/>
      <c r="C1876" s="55"/>
      <c r="D1876" s="55"/>
      <c r="E1876" s="201"/>
      <c r="F1876" s="201"/>
    </row>
    <row r="1877" spans="1:6" ht="12.6" customHeight="1">
      <c r="A1877" s="32"/>
      <c r="B1877" s="73"/>
      <c r="C1877" s="55"/>
      <c r="D1877" s="55"/>
      <c r="E1877" s="201"/>
      <c r="F1877" s="201"/>
    </row>
    <row r="1878" spans="1:6" ht="12.6" customHeight="1">
      <c r="A1878" s="32"/>
      <c r="B1878" s="73"/>
      <c r="C1878" s="55"/>
      <c r="D1878" s="55"/>
      <c r="E1878" s="201"/>
      <c r="F1878" s="201"/>
    </row>
    <row r="1879" spans="1:6" ht="12.6" customHeight="1">
      <c r="A1879" s="32"/>
      <c r="B1879" s="73"/>
      <c r="C1879" s="55"/>
      <c r="D1879" s="55"/>
      <c r="E1879" s="201"/>
      <c r="F1879" s="201"/>
    </row>
    <row r="1880" spans="1:6" ht="12.6" customHeight="1">
      <c r="A1880" s="32"/>
      <c r="B1880" s="73"/>
      <c r="C1880" s="55"/>
      <c r="D1880" s="55"/>
      <c r="E1880" s="201"/>
      <c r="F1880" s="201"/>
    </row>
    <row r="1881" spans="1:6" ht="12.6" customHeight="1">
      <c r="A1881" s="32"/>
      <c r="B1881" s="73"/>
      <c r="C1881" s="55"/>
      <c r="D1881" s="55"/>
      <c r="E1881" s="201"/>
      <c r="F1881" s="201"/>
    </row>
    <row r="1882" spans="1:6" ht="12.6" customHeight="1">
      <c r="A1882" s="32"/>
      <c r="B1882" s="73"/>
      <c r="C1882" s="55"/>
      <c r="D1882" s="55"/>
      <c r="E1882" s="201"/>
      <c r="F1882" s="201"/>
    </row>
    <row r="1883" spans="1:6" ht="12.6" customHeight="1">
      <c r="A1883" s="32"/>
      <c r="B1883" s="73"/>
      <c r="C1883" s="55"/>
      <c r="D1883" s="55"/>
      <c r="E1883" s="201"/>
      <c r="F1883" s="201"/>
    </row>
    <row r="1884" spans="1:6" ht="12.6" customHeight="1">
      <c r="A1884" s="32"/>
      <c r="B1884" s="73"/>
      <c r="C1884" s="55"/>
      <c r="D1884" s="55"/>
      <c r="E1884" s="201"/>
      <c r="F1884" s="201"/>
    </row>
    <row r="1885" spans="1:6" ht="12.6" customHeight="1">
      <c r="A1885" s="32"/>
      <c r="B1885" s="73"/>
      <c r="C1885" s="55"/>
      <c r="D1885" s="55"/>
      <c r="E1885" s="201"/>
      <c r="F1885" s="201"/>
    </row>
    <row r="1886" spans="1:6" ht="12.6" customHeight="1">
      <c r="A1886" s="32"/>
      <c r="B1886" s="73"/>
      <c r="C1886" s="55"/>
      <c r="D1886" s="55"/>
      <c r="E1886" s="201"/>
      <c r="F1886" s="201"/>
    </row>
    <row r="1887" spans="1:6" ht="12.6" customHeight="1">
      <c r="A1887" s="32"/>
      <c r="B1887" s="73"/>
      <c r="C1887" s="55"/>
      <c r="D1887" s="55"/>
      <c r="E1887" s="201"/>
      <c r="F1887" s="201"/>
    </row>
    <row r="1888" spans="1:6" ht="12.6" customHeight="1">
      <c r="A1888" s="32"/>
      <c r="B1888" s="73"/>
      <c r="C1888" s="55"/>
      <c r="D1888" s="55"/>
      <c r="E1888" s="201"/>
      <c r="F1888" s="201"/>
    </row>
    <row r="1889" spans="1:6" ht="12.6" customHeight="1">
      <c r="A1889" s="32"/>
      <c r="B1889" s="73"/>
      <c r="C1889" s="55"/>
      <c r="D1889" s="55"/>
      <c r="E1889" s="201"/>
      <c r="F1889" s="201"/>
    </row>
    <row r="1890" spans="1:6" ht="12.6" customHeight="1">
      <c r="A1890" s="32"/>
      <c r="B1890" s="73"/>
      <c r="C1890" s="55"/>
      <c r="D1890" s="55"/>
      <c r="E1890" s="201"/>
      <c r="F1890" s="201"/>
    </row>
    <row r="1891" spans="1:6" ht="12.6" customHeight="1">
      <c r="A1891" s="32"/>
      <c r="B1891" s="73"/>
      <c r="C1891" s="55"/>
      <c r="D1891" s="55"/>
      <c r="E1891" s="201"/>
      <c r="F1891" s="201"/>
    </row>
    <row r="1892" spans="1:6" ht="12.6" customHeight="1">
      <c r="A1892" s="32"/>
      <c r="B1892" s="73"/>
      <c r="C1892" s="55"/>
      <c r="D1892" s="55"/>
      <c r="E1892" s="201"/>
      <c r="F1892" s="201"/>
    </row>
    <row r="1893" spans="1:6" ht="12.6" customHeight="1">
      <c r="A1893" s="32"/>
      <c r="B1893" s="73"/>
      <c r="C1893" s="55"/>
      <c r="D1893" s="55"/>
      <c r="E1893" s="201"/>
      <c r="F1893" s="201"/>
    </row>
    <row r="1894" spans="1:6" ht="12.6" customHeight="1">
      <c r="A1894" s="32"/>
      <c r="B1894" s="73"/>
      <c r="C1894" s="55"/>
      <c r="D1894" s="55"/>
      <c r="E1894" s="201"/>
      <c r="F1894" s="201"/>
    </row>
    <row r="1895" spans="1:6" ht="12.6" customHeight="1">
      <c r="A1895" s="32"/>
      <c r="B1895" s="73"/>
      <c r="C1895" s="55"/>
      <c r="D1895" s="55"/>
      <c r="E1895" s="201"/>
      <c r="F1895" s="201"/>
    </row>
    <row r="1896" spans="1:6" ht="12.6" customHeight="1">
      <c r="A1896" s="32"/>
      <c r="B1896" s="73"/>
      <c r="C1896" s="55"/>
      <c r="D1896" s="55"/>
      <c r="E1896" s="201"/>
      <c r="F1896" s="201"/>
    </row>
    <row r="1897" spans="1:6" ht="12.6" customHeight="1">
      <c r="A1897" s="32"/>
      <c r="B1897" s="73"/>
      <c r="C1897" s="55"/>
      <c r="D1897" s="55"/>
      <c r="E1897" s="201"/>
      <c r="F1897" s="201"/>
    </row>
    <row r="1898" spans="1:6" ht="12.6" customHeight="1">
      <c r="A1898" s="32"/>
      <c r="B1898" s="73"/>
      <c r="C1898" s="55"/>
      <c r="D1898" s="55"/>
      <c r="E1898" s="201"/>
      <c r="F1898" s="201"/>
    </row>
    <row r="1899" spans="1:6" ht="12.6" customHeight="1">
      <c r="A1899" s="32"/>
      <c r="B1899" s="73"/>
      <c r="C1899" s="55"/>
      <c r="D1899" s="55"/>
      <c r="E1899" s="201"/>
      <c r="F1899" s="201"/>
    </row>
    <row r="1900" spans="1:6" ht="12.6" customHeight="1">
      <c r="A1900" s="32"/>
      <c r="B1900" s="73"/>
      <c r="C1900" s="55"/>
      <c r="D1900" s="55"/>
      <c r="E1900" s="201"/>
      <c r="F1900" s="201"/>
    </row>
    <row r="1901" spans="1:6" ht="12.6" customHeight="1">
      <c r="A1901" s="32"/>
      <c r="B1901" s="73"/>
      <c r="C1901" s="55"/>
      <c r="D1901" s="55"/>
      <c r="E1901" s="201"/>
      <c r="F1901" s="201"/>
    </row>
    <row r="1902" spans="1:6" ht="12.6" customHeight="1">
      <c r="A1902" s="32"/>
      <c r="B1902" s="73"/>
      <c r="C1902" s="55"/>
      <c r="D1902" s="55"/>
      <c r="E1902" s="201"/>
      <c r="F1902" s="201"/>
    </row>
    <row r="1903" spans="1:6" ht="12.6" customHeight="1">
      <c r="A1903" s="32"/>
      <c r="B1903" s="73"/>
      <c r="C1903" s="55"/>
      <c r="D1903" s="55"/>
      <c r="E1903" s="201"/>
      <c r="F1903" s="201"/>
    </row>
    <row r="1904" spans="1:6" ht="12.6" customHeight="1">
      <c r="A1904" s="32"/>
      <c r="B1904" s="73"/>
      <c r="C1904" s="55"/>
      <c r="D1904" s="55"/>
      <c r="E1904" s="201"/>
      <c r="F1904" s="201"/>
    </row>
    <row r="1905" spans="1:6" ht="12.6" customHeight="1">
      <c r="A1905" s="32"/>
      <c r="B1905" s="73"/>
      <c r="C1905" s="55"/>
      <c r="D1905" s="55"/>
      <c r="E1905" s="201"/>
      <c r="F1905" s="201"/>
    </row>
    <row r="1906" spans="1:6" ht="12.6" customHeight="1">
      <c r="A1906" s="32"/>
      <c r="B1906" s="73"/>
      <c r="C1906" s="55"/>
      <c r="D1906" s="55"/>
      <c r="E1906" s="201"/>
      <c r="F1906" s="201"/>
    </row>
    <row r="1907" spans="1:6" ht="12.6" customHeight="1">
      <c r="A1907" s="32"/>
      <c r="B1907" s="73"/>
      <c r="C1907" s="55"/>
      <c r="D1907" s="55"/>
      <c r="E1907" s="201"/>
      <c r="F1907" s="201"/>
    </row>
    <row r="1908" spans="1:6" ht="12.6" customHeight="1">
      <c r="A1908" s="32"/>
      <c r="B1908" s="73"/>
      <c r="C1908" s="55"/>
      <c r="D1908" s="55"/>
      <c r="E1908" s="201"/>
      <c r="F1908" s="201"/>
    </row>
    <row r="1909" spans="1:6" ht="12.6" customHeight="1">
      <c r="A1909" s="32"/>
      <c r="B1909" s="73"/>
      <c r="C1909" s="55"/>
      <c r="D1909" s="55"/>
      <c r="E1909" s="201"/>
      <c r="F1909" s="201"/>
    </row>
    <row r="1910" spans="1:6" ht="12.6" customHeight="1">
      <c r="A1910" s="32"/>
      <c r="B1910" s="73"/>
      <c r="C1910" s="55"/>
      <c r="D1910" s="55"/>
      <c r="E1910" s="201"/>
      <c r="F1910" s="201"/>
    </row>
    <row r="1911" spans="1:6" ht="12.6" customHeight="1">
      <c r="A1911" s="32"/>
      <c r="B1911" s="73"/>
      <c r="C1911" s="55"/>
      <c r="D1911" s="55"/>
      <c r="E1911" s="201"/>
      <c r="F1911" s="201"/>
    </row>
    <row r="1912" spans="1:6" ht="12.6" customHeight="1">
      <c r="A1912" s="32"/>
      <c r="B1912" s="73"/>
      <c r="C1912" s="55"/>
      <c r="D1912" s="55"/>
      <c r="E1912" s="201"/>
      <c r="F1912" s="201"/>
    </row>
    <row r="1913" spans="1:6" ht="12.6" customHeight="1">
      <c r="A1913" s="32"/>
      <c r="B1913" s="73"/>
      <c r="C1913" s="55"/>
      <c r="D1913" s="55"/>
      <c r="E1913" s="201"/>
      <c r="F1913" s="201"/>
    </row>
    <row r="1914" spans="1:6" ht="12.6" customHeight="1">
      <c r="A1914" s="32"/>
      <c r="B1914" s="73"/>
      <c r="C1914" s="55"/>
      <c r="D1914" s="55"/>
      <c r="E1914" s="201"/>
      <c r="F1914" s="201"/>
    </row>
    <row r="1915" spans="1:6" ht="12.6" customHeight="1">
      <c r="A1915" s="32"/>
      <c r="B1915" s="73"/>
      <c r="C1915" s="55"/>
      <c r="D1915" s="55"/>
      <c r="E1915" s="201"/>
      <c r="F1915" s="201"/>
    </row>
    <row r="1916" spans="1:6" ht="12.6" customHeight="1">
      <c r="A1916" s="32"/>
      <c r="B1916" s="73"/>
      <c r="C1916" s="55"/>
      <c r="D1916" s="55"/>
      <c r="E1916" s="201"/>
      <c r="F1916" s="201"/>
    </row>
    <row r="1917" spans="1:6" ht="12.6" customHeight="1">
      <c r="A1917" s="32"/>
      <c r="B1917" s="73"/>
      <c r="C1917" s="55"/>
      <c r="D1917" s="55"/>
      <c r="E1917" s="201"/>
      <c r="F1917" s="201"/>
    </row>
    <row r="1918" spans="1:6" ht="12.6" customHeight="1">
      <c r="A1918" s="32"/>
      <c r="B1918" s="73"/>
      <c r="C1918" s="55"/>
      <c r="D1918" s="55"/>
      <c r="E1918" s="201"/>
      <c r="F1918" s="201"/>
    </row>
    <row r="1919" spans="1:6" ht="12.6" customHeight="1">
      <c r="A1919" s="32"/>
      <c r="B1919" s="73"/>
      <c r="C1919" s="55"/>
      <c r="D1919" s="55"/>
      <c r="E1919" s="201"/>
      <c r="F1919" s="201"/>
    </row>
    <row r="1920" spans="1:6" ht="12.6" customHeight="1">
      <c r="A1920" s="32"/>
      <c r="B1920" s="73"/>
      <c r="C1920" s="55"/>
      <c r="D1920" s="55"/>
      <c r="E1920" s="201"/>
      <c r="F1920" s="201"/>
    </row>
    <row r="1921" spans="1:6" ht="12.6" customHeight="1">
      <c r="A1921" s="32"/>
      <c r="B1921" s="73"/>
      <c r="C1921" s="55"/>
      <c r="D1921" s="55"/>
      <c r="E1921" s="201"/>
      <c r="F1921" s="201"/>
    </row>
    <row r="1922" spans="1:6" ht="12.6" customHeight="1">
      <c r="A1922" s="32"/>
      <c r="B1922" s="73"/>
      <c r="C1922" s="55"/>
      <c r="D1922" s="55"/>
      <c r="E1922" s="201"/>
      <c r="F1922" s="201"/>
    </row>
    <row r="1923" spans="1:6" ht="12.6" customHeight="1">
      <c r="A1923" s="32"/>
      <c r="B1923" s="73"/>
      <c r="C1923" s="55"/>
      <c r="D1923" s="55"/>
      <c r="E1923" s="201"/>
      <c r="F1923" s="201"/>
    </row>
    <row r="1924" spans="1:6" ht="12.6" customHeight="1">
      <c r="A1924" s="32"/>
      <c r="B1924" s="73"/>
      <c r="C1924" s="55"/>
      <c r="D1924" s="55"/>
      <c r="E1924" s="201"/>
      <c r="F1924" s="201"/>
    </row>
    <row r="1925" spans="1:6" ht="12.6" customHeight="1">
      <c r="A1925" s="32"/>
      <c r="B1925" s="73"/>
      <c r="C1925" s="55"/>
      <c r="D1925" s="55"/>
      <c r="E1925" s="201"/>
      <c r="F1925" s="201"/>
    </row>
    <row r="1926" spans="1:6" ht="12.6" customHeight="1">
      <c r="A1926" s="32"/>
      <c r="B1926" s="73"/>
      <c r="C1926" s="55"/>
      <c r="D1926" s="55"/>
      <c r="E1926" s="201"/>
      <c r="F1926" s="201"/>
    </row>
    <row r="1927" spans="1:6" ht="12.6" customHeight="1">
      <c r="A1927" s="32"/>
      <c r="B1927" s="73"/>
      <c r="C1927" s="55"/>
      <c r="D1927" s="55"/>
      <c r="E1927" s="201"/>
      <c r="F1927" s="201"/>
    </row>
    <row r="1928" spans="1:6" ht="12.6" customHeight="1">
      <c r="A1928" s="32"/>
      <c r="B1928" s="73"/>
      <c r="C1928" s="55"/>
      <c r="D1928" s="55"/>
      <c r="E1928" s="201"/>
      <c r="F1928" s="201"/>
    </row>
    <row r="1929" spans="1:6" ht="12.6" customHeight="1">
      <c r="A1929" s="32"/>
      <c r="B1929" s="73"/>
      <c r="C1929" s="55"/>
      <c r="D1929" s="55"/>
      <c r="E1929" s="201"/>
      <c r="F1929" s="201"/>
    </row>
    <row r="1930" spans="1:6" ht="12.6" customHeight="1">
      <c r="A1930" s="32"/>
      <c r="B1930" s="73"/>
      <c r="C1930" s="55"/>
      <c r="D1930" s="55"/>
      <c r="E1930" s="201"/>
      <c r="F1930" s="201"/>
    </row>
    <row r="1931" spans="1:6" ht="12.6" customHeight="1">
      <c r="A1931" s="32"/>
      <c r="B1931" s="73"/>
      <c r="C1931" s="55"/>
      <c r="D1931" s="55"/>
      <c r="E1931" s="201"/>
      <c r="F1931" s="201"/>
    </row>
    <row r="1932" spans="1:6" ht="12.6" customHeight="1">
      <c r="A1932" s="32"/>
      <c r="B1932" s="73"/>
      <c r="C1932" s="55"/>
      <c r="D1932" s="55"/>
      <c r="E1932" s="201"/>
      <c r="F1932" s="201"/>
    </row>
    <row r="1933" spans="1:6" ht="12.6" customHeight="1">
      <c r="A1933" s="32"/>
      <c r="B1933" s="73"/>
      <c r="C1933" s="55"/>
      <c r="D1933" s="55"/>
      <c r="E1933" s="201"/>
      <c r="F1933" s="201"/>
    </row>
    <row r="1934" spans="1:6" ht="12.6" customHeight="1">
      <c r="A1934" s="32"/>
      <c r="B1934" s="73"/>
      <c r="C1934" s="55"/>
      <c r="D1934" s="55"/>
      <c r="E1934" s="201"/>
      <c r="F1934" s="201"/>
    </row>
    <row r="1935" spans="1:6" ht="12.6" customHeight="1">
      <c r="A1935" s="32"/>
      <c r="B1935" s="73"/>
      <c r="C1935" s="55"/>
      <c r="D1935" s="55"/>
      <c r="E1935" s="201"/>
      <c r="F1935" s="201"/>
    </row>
    <row r="1936" spans="1:6" ht="12.6" customHeight="1">
      <c r="A1936" s="32"/>
      <c r="B1936" s="73"/>
      <c r="C1936" s="55"/>
      <c r="D1936" s="55"/>
      <c r="E1936" s="201"/>
      <c r="F1936" s="201"/>
    </row>
    <row r="1937" spans="1:6" ht="12.6" customHeight="1">
      <c r="A1937" s="32"/>
      <c r="B1937" s="73"/>
      <c r="C1937" s="55"/>
      <c r="D1937" s="55"/>
      <c r="E1937" s="201"/>
      <c r="F1937" s="201"/>
    </row>
    <row r="1938" spans="1:6" ht="12.6" customHeight="1">
      <c r="A1938" s="32"/>
      <c r="B1938" s="73"/>
      <c r="C1938" s="55"/>
      <c r="D1938" s="55"/>
      <c r="E1938" s="201"/>
      <c r="F1938" s="201"/>
    </row>
    <row r="1939" spans="1:6" ht="12.6" customHeight="1">
      <c r="A1939" s="32"/>
      <c r="B1939" s="73"/>
      <c r="C1939" s="55"/>
      <c r="D1939" s="55"/>
      <c r="E1939" s="201"/>
      <c r="F1939" s="201"/>
    </row>
    <row r="1940" spans="1:6" ht="12.6" customHeight="1">
      <c r="A1940" s="32"/>
      <c r="B1940" s="73"/>
      <c r="C1940" s="55"/>
      <c r="D1940" s="55"/>
      <c r="E1940" s="201"/>
      <c r="F1940" s="201"/>
    </row>
    <row r="1941" spans="1:6" ht="12.6" customHeight="1">
      <c r="A1941" s="32"/>
      <c r="B1941" s="73"/>
      <c r="C1941" s="55"/>
      <c r="D1941" s="55"/>
      <c r="E1941" s="201"/>
      <c r="F1941" s="201"/>
    </row>
    <row r="1942" spans="1:6" ht="12.6" customHeight="1">
      <c r="A1942" s="32"/>
      <c r="B1942" s="73"/>
      <c r="C1942" s="55"/>
      <c r="D1942" s="55"/>
      <c r="E1942" s="201"/>
      <c r="F1942" s="201"/>
    </row>
    <row r="1943" spans="1:6" ht="12.6" customHeight="1">
      <c r="A1943" s="32"/>
      <c r="B1943" s="73"/>
      <c r="C1943" s="55"/>
      <c r="D1943" s="55"/>
      <c r="E1943" s="201"/>
      <c r="F1943" s="201"/>
    </row>
    <row r="1944" spans="1:6" ht="12.6" customHeight="1">
      <c r="A1944" s="32"/>
      <c r="B1944" s="73"/>
      <c r="C1944" s="55"/>
      <c r="D1944" s="55"/>
      <c r="E1944" s="201"/>
      <c r="F1944" s="201"/>
    </row>
    <row r="1945" spans="1:6" ht="12.6" customHeight="1">
      <c r="A1945" s="32"/>
      <c r="B1945" s="73"/>
      <c r="C1945" s="55"/>
      <c r="D1945" s="55"/>
      <c r="E1945" s="201"/>
      <c r="F1945" s="201"/>
    </row>
    <row r="1946" spans="1:6" ht="12.6" customHeight="1">
      <c r="A1946" s="32"/>
      <c r="B1946" s="73"/>
      <c r="C1946" s="55"/>
      <c r="D1946" s="55"/>
      <c r="E1946" s="201"/>
      <c r="F1946" s="201"/>
    </row>
    <row r="1947" spans="1:6" ht="12.6" customHeight="1">
      <c r="A1947" s="32"/>
      <c r="B1947" s="73"/>
      <c r="C1947" s="55"/>
      <c r="D1947" s="55"/>
      <c r="E1947" s="201"/>
      <c r="F1947" s="201"/>
    </row>
    <row r="1948" spans="1:6" ht="12.6" customHeight="1">
      <c r="A1948" s="32"/>
      <c r="B1948" s="73"/>
      <c r="C1948" s="55"/>
      <c r="D1948" s="55"/>
      <c r="E1948" s="201"/>
      <c r="F1948" s="201"/>
    </row>
    <row r="1949" spans="1:6" ht="12.6" customHeight="1">
      <c r="A1949" s="32"/>
      <c r="B1949" s="73"/>
      <c r="C1949" s="55"/>
      <c r="D1949" s="55"/>
      <c r="E1949" s="201"/>
      <c r="F1949" s="201"/>
    </row>
    <row r="1950" spans="1:6" ht="12.6" customHeight="1">
      <c r="A1950" s="32"/>
      <c r="B1950" s="73"/>
      <c r="C1950" s="55"/>
      <c r="D1950" s="55"/>
      <c r="E1950" s="201"/>
      <c r="F1950" s="201"/>
    </row>
    <row r="1951" spans="1:6" ht="12.6" customHeight="1">
      <c r="A1951" s="32"/>
      <c r="B1951" s="73"/>
      <c r="C1951" s="55"/>
      <c r="D1951" s="55"/>
      <c r="E1951" s="201"/>
      <c r="F1951" s="201"/>
    </row>
    <row r="1952" spans="1:6" ht="12.6" customHeight="1">
      <c r="A1952" s="32"/>
      <c r="B1952" s="73"/>
      <c r="C1952" s="55"/>
      <c r="D1952" s="55"/>
      <c r="E1952" s="201"/>
      <c r="F1952" s="201"/>
    </row>
    <row r="1953" spans="1:6" ht="12.6" customHeight="1">
      <c r="A1953" s="32"/>
      <c r="B1953" s="73"/>
      <c r="C1953" s="55"/>
      <c r="D1953" s="55"/>
      <c r="E1953" s="201"/>
      <c r="F1953" s="201"/>
    </row>
    <row r="1954" spans="1:6" ht="12.6" customHeight="1">
      <c r="A1954" s="32"/>
      <c r="B1954" s="73"/>
      <c r="C1954" s="55"/>
      <c r="D1954" s="55"/>
      <c r="E1954" s="201"/>
      <c r="F1954" s="201"/>
    </row>
    <row r="1955" spans="1:6" ht="12.6" customHeight="1">
      <c r="A1955" s="32"/>
      <c r="B1955" s="73"/>
      <c r="C1955" s="55"/>
      <c r="D1955" s="55"/>
      <c r="E1955" s="201"/>
      <c r="F1955" s="201"/>
    </row>
    <row r="1956" spans="1:6" ht="12.6" customHeight="1">
      <c r="A1956" s="32"/>
      <c r="B1956" s="73"/>
      <c r="C1956" s="55"/>
      <c r="D1956" s="55"/>
      <c r="E1956" s="201"/>
      <c r="F1956" s="201"/>
    </row>
    <row r="1957" spans="1:6" ht="12.6" customHeight="1">
      <c r="A1957" s="32"/>
      <c r="B1957" s="73"/>
      <c r="C1957" s="55"/>
      <c r="D1957" s="55"/>
      <c r="E1957" s="201"/>
      <c r="F1957" s="201"/>
    </row>
    <row r="1958" spans="1:6" ht="12.6" customHeight="1">
      <c r="A1958" s="32"/>
      <c r="B1958" s="73"/>
      <c r="C1958" s="55"/>
      <c r="D1958" s="55"/>
      <c r="E1958" s="201"/>
      <c r="F1958" s="201"/>
    </row>
    <row r="1959" spans="1:6" ht="12.6" customHeight="1">
      <c r="A1959" s="32"/>
      <c r="B1959" s="73"/>
      <c r="C1959" s="55"/>
      <c r="D1959" s="55"/>
      <c r="E1959" s="201"/>
      <c r="F1959" s="201"/>
    </row>
    <row r="1960" spans="1:6" ht="12.6" customHeight="1">
      <c r="A1960" s="32"/>
      <c r="B1960" s="73"/>
      <c r="C1960" s="55"/>
      <c r="D1960" s="55"/>
      <c r="E1960" s="201"/>
      <c r="F1960" s="201"/>
    </row>
    <row r="1961" spans="1:6" ht="12.6" customHeight="1">
      <c r="A1961" s="32"/>
      <c r="B1961" s="73"/>
      <c r="C1961" s="55"/>
      <c r="D1961" s="55"/>
      <c r="E1961" s="201"/>
      <c r="F1961" s="201"/>
    </row>
    <row r="1962" spans="1:6" ht="12.6" customHeight="1">
      <c r="A1962" s="32"/>
      <c r="B1962" s="73"/>
      <c r="C1962" s="55"/>
      <c r="D1962" s="55"/>
      <c r="E1962" s="201"/>
      <c r="F1962" s="201"/>
    </row>
    <row r="1963" spans="1:6" ht="12.6" customHeight="1">
      <c r="A1963" s="32"/>
      <c r="B1963" s="73"/>
      <c r="C1963" s="55"/>
      <c r="D1963" s="55"/>
      <c r="E1963" s="201"/>
      <c r="F1963" s="201"/>
    </row>
    <row r="1964" spans="1:6" ht="12.6" customHeight="1">
      <c r="A1964" s="32"/>
      <c r="B1964" s="73"/>
      <c r="C1964" s="55"/>
      <c r="D1964" s="55"/>
      <c r="E1964" s="201"/>
      <c r="F1964" s="201"/>
    </row>
    <row r="1965" spans="1:6" ht="12.6" customHeight="1">
      <c r="A1965" s="32"/>
      <c r="B1965" s="73"/>
      <c r="C1965" s="55"/>
      <c r="D1965" s="55"/>
      <c r="E1965" s="201"/>
      <c r="F1965" s="201"/>
    </row>
    <row r="1966" spans="1:6" ht="12.6" customHeight="1">
      <c r="A1966" s="32"/>
      <c r="B1966" s="73"/>
      <c r="C1966" s="55"/>
      <c r="D1966" s="55"/>
      <c r="E1966" s="201"/>
      <c r="F1966" s="201"/>
    </row>
    <row r="1967" spans="1:6" ht="12.6" customHeight="1">
      <c r="A1967" s="32"/>
      <c r="B1967" s="73"/>
      <c r="C1967" s="55"/>
      <c r="D1967" s="55"/>
      <c r="E1967" s="201"/>
      <c r="F1967" s="201"/>
    </row>
    <row r="1968" spans="1:6" ht="12.6" customHeight="1">
      <c r="A1968" s="32"/>
      <c r="B1968" s="73"/>
      <c r="C1968" s="55"/>
      <c r="D1968" s="55"/>
      <c r="E1968" s="201"/>
      <c r="F1968" s="201"/>
    </row>
    <row r="1969" spans="1:6" ht="12.6" customHeight="1">
      <c r="A1969" s="32"/>
      <c r="B1969" s="73"/>
      <c r="C1969" s="55"/>
      <c r="D1969" s="55"/>
      <c r="E1969" s="201"/>
      <c r="F1969" s="201"/>
    </row>
    <row r="1970" spans="1:6" ht="12.6" customHeight="1">
      <c r="A1970" s="32"/>
      <c r="B1970" s="73"/>
      <c r="C1970" s="55"/>
      <c r="D1970" s="55"/>
      <c r="E1970" s="201"/>
      <c r="F1970" s="201"/>
    </row>
    <row r="1971" spans="1:6" ht="12.6" customHeight="1">
      <c r="A1971" s="32"/>
      <c r="B1971" s="73"/>
      <c r="C1971" s="55"/>
      <c r="D1971" s="55"/>
      <c r="E1971" s="201"/>
      <c r="F1971" s="201"/>
    </row>
    <row r="1972" spans="1:6" ht="12.6" customHeight="1">
      <c r="A1972" s="32"/>
      <c r="B1972" s="73"/>
      <c r="C1972" s="55"/>
      <c r="D1972" s="55"/>
      <c r="E1972" s="201"/>
      <c r="F1972" s="201"/>
    </row>
    <row r="1973" spans="1:6" ht="12.6" customHeight="1">
      <c r="A1973" s="32"/>
      <c r="B1973" s="73"/>
      <c r="C1973" s="55"/>
      <c r="D1973" s="55"/>
      <c r="E1973" s="201"/>
      <c r="F1973" s="201"/>
    </row>
    <row r="1974" spans="1:6" ht="12.6" customHeight="1">
      <c r="A1974" s="32"/>
      <c r="B1974" s="73"/>
      <c r="C1974" s="55"/>
      <c r="D1974" s="55"/>
      <c r="E1974" s="201"/>
      <c r="F1974" s="201"/>
    </row>
    <row r="1975" spans="1:6" ht="12.6" customHeight="1">
      <c r="A1975" s="32"/>
      <c r="B1975" s="73"/>
      <c r="C1975" s="55"/>
      <c r="D1975" s="55"/>
      <c r="E1975" s="201"/>
      <c r="F1975" s="201"/>
    </row>
    <row r="1976" spans="1:6" ht="12.6" customHeight="1">
      <c r="A1976" s="32"/>
      <c r="B1976" s="73"/>
      <c r="C1976" s="55"/>
      <c r="D1976" s="55"/>
      <c r="E1976" s="201"/>
      <c r="F1976" s="201"/>
    </row>
    <row r="1977" spans="1:6" ht="12.6" customHeight="1">
      <c r="A1977" s="32"/>
      <c r="B1977" s="73"/>
      <c r="C1977" s="55"/>
      <c r="D1977" s="55"/>
      <c r="E1977" s="201"/>
      <c r="F1977" s="201"/>
    </row>
    <row r="1978" spans="1:6" ht="12.6" customHeight="1">
      <c r="A1978" s="32"/>
      <c r="B1978" s="73"/>
      <c r="C1978" s="55"/>
      <c r="D1978" s="55"/>
      <c r="E1978" s="201"/>
      <c r="F1978" s="201"/>
    </row>
    <row r="1979" spans="1:6" ht="12.6" customHeight="1">
      <c r="A1979" s="32"/>
      <c r="B1979" s="73"/>
      <c r="C1979" s="55"/>
      <c r="D1979" s="55"/>
      <c r="E1979" s="201"/>
      <c r="F1979" s="201"/>
    </row>
    <row r="1980" spans="1:6" ht="12.6" customHeight="1">
      <c r="A1980" s="32"/>
      <c r="B1980" s="73"/>
      <c r="C1980" s="55"/>
      <c r="D1980" s="55"/>
      <c r="E1980" s="201"/>
      <c r="F1980" s="201"/>
    </row>
    <row r="1981" spans="1:6" ht="12.6" customHeight="1">
      <c r="A1981" s="32"/>
      <c r="B1981" s="73"/>
      <c r="C1981" s="55"/>
      <c r="D1981" s="55"/>
      <c r="E1981" s="201"/>
      <c r="F1981" s="201"/>
    </row>
    <row r="1982" spans="1:6" ht="12.6" customHeight="1">
      <c r="A1982" s="32"/>
      <c r="B1982" s="73"/>
      <c r="C1982" s="55"/>
      <c r="D1982" s="55"/>
      <c r="E1982" s="201"/>
      <c r="F1982" s="201"/>
    </row>
    <row r="1983" spans="1:6" ht="12.6" customHeight="1">
      <c r="A1983" s="32"/>
      <c r="B1983" s="73"/>
      <c r="C1983" s="55"/>
      <c r="D1983" s="55"/>
      <c r="E1983" s="201"/>
      <c r="F1983" s="201"/>
    </row>
    <row r="1984" spans="1:6" ht="12.6" customHeight="1">
      <c r="A1984" s="32"/>
      <c r="B1984" s="73"/>
      <c r="C1984" s="55"/>
      <c r="D1984" s="55"/>
      <c r="E1984" s="201"/>
      <c r="F1984" s="201"/>
    </row>
    <row r="1985" spans="1:6" ht="12.6" customHeight="1">
      <c r="A1985" s="32"/>
      <c r="B1985" s="73"/>
      <c r="C1985" s="55"/>
      <c r="D1985" s="55"/>
      <c r="E1985" s="201"/>
      <c r="F1985" s="201"/>
    </row>
    <row r="1986" spans="1:6" ht="12.6" customHeight="1">
      <c r="A1986" s="32"/>
      <c r="B1986" s="73"/>
      <c r="C1986" s="55"/>
      <c r="D1986" s="55"/>
      <c r="E1986" s="201"/>
      <c r="F1986" s="201"/>
    </row>
    <row r="1987" spans="1:6" ht="12.6" customHeight="1">
      <c r="A1987" s="32"/>
      <c r="B1987" s="73"/>
      <c r="C1987" s="55"/>
      <c r="D1987" s="55"/>
      <c r="E1987" s="201"/>
      <c r="F1987" s="201"/>
    </row>
    <row r="1988" spans="1:6" ht="12.6" customHeight="1">
      <c r="A1988" s="32"/>
      <c r="B1988" s="73"/>
      <c r="C1988" s="55"/>
      <c r="D1988" s="55"/>
      <c r="E1988" s="201"/>
      <c r="F1988" s="201"/>
    </row>
    <row r="1989" spans="1:6" ht="12.6" customHeight="1">
      <c r="A1989" s="32"/>
      <c r="B1989" s="73"/>
      <c r="C1989" s="55"/>
      <c r="D1989" s="55"/>
      <c r="E1989" s="201"/>
      <c r="F1989" s="201"/>
    </row>
    <row r="1990" spans="1:6" ht="12.6" customHeight="1">
      <c r="A1990" s="32"/>
      <c r="B1990" s="73"/>
      <c r="C1990" s="55"/>
      <c r="D1990" s="55"/>
      <c r="E1990" s="201"/>
      <c r="F1990" s="201"/>
    </row>
    <row r="1991" spans="1:6" ht="12.6" customHeight="1">
      <c r="A1991" s="32"/>
      <c r="B1991" s="73"/>
      <c r="C1991" s="55"/>
      <c r="D1991" s="55"/>
      <c r="E1991" s="201"/>
      <c r="F1991" s="201"/>
    </row>
    <row r="1992" spans="1:6" ht="12.6" customHeight="1">
      <c r="A1992" s="32"/>
      <c r="B1992" s="73"/>
      <c r="C1992" s="55"/>
      <c r="D1992" s="55"/>
      <c r="E1992" s="201"/>
      <c r="F1992" s="201"/>
    </row>
    <row r="1993" spans="1:6" ht="12.6" customHeight="1">
      <c r="A1993" s="32"/>
      <c r="B1993" s="73"/>
      <c r="C1993" s="55"/>
      <c r="D1993" s="55"/>
      <c r="E1993" s="201"/>
      <c r="F1993" s="201"/>
    </row>
    <row r="1994" spans="1:6" ht="12.6" customHeight="1">
      <c r="A1994" s="32"/>
      <c r="B1994" s="73"/>
      <c r="C1994" s="55"/>
      <c r="D1994" s="55"/>
      <c r="E1994" s="201"/>
      <c r="F1994" s="201"/>
    </row>
    <row r="1995" spans="1:6" ht="12.6" customHeight="1">
      <c r="A1995" s="32"/>
      <c r="B1995" s="73"/>
      <c r="C1995" s="55"/>
      <c r="D1995" s="55"/>
      <c r="E1995" s="201"/>
      <c r="F1995" s="201"/>
    </row>
    <row r="1996" spans="1:6" ht="12.6" customHeight="1">
      <c r="A1996" s="32"/>
      <c r="B1996" s="73"/>
      <c r="C1996" s="55"/>
      <c r="D1996" s="55"/>
      <c r="E1996" s="201"/>
      <c r="F1996" s="201"/>
    </row>
    <row r="1997" spans="1:6" ht="12.6" customHeight="1">
      <c r="A1997" s="32"/>
      <c r="B1997" s="73"/>
      <c r="C1997" s="55"/>
      <c r="D1997" s="55"/>
      <c r="E1997" s="201"/>
      <c r="F1997" s="201"/>
    </row>
    <row r="1998" spans="1:6" ht="12.6" customHeight="1">
      <c r="A1998" s="32"/>
      <c r="B1998" s="73"/>
      <c r="C1998" s="55"/>
      <c r="D1998" s="55"/>
      <c r="E1998" s="201"/>
      <c r="F1998" s="201"/>
    </row>
    <row r="1999" spans="1:6" ht="12.6" customHeight="1">
      <c r="A1999" s="32"/>
      <c r="B1999" s="73"/>
      <c r="C1999" s="55"/>
      <c r="D1999" s="55"/>
      <c r="E1999" s="201"/>
      <c r="F1999" s="201"/>
    </row>
    <row r="2000" spans="1:6" ht="12.6" customHeight="1">
      <c r="A2000" s="32"/>
      <c r="B2000" s="73"/>
      <c r="C2000" s="55"/>
      <c r="D2000" s="55"/>
      <c r="E2000" s="201"/>
      <c r="F2000" s="201"/>
    </row>
    <row r="2001" spans="1:6" ht="12.6" customHeight="1">
      <c r="A2001" s="32"/>
      <c r="B2001" s="73"/>
      <c r="C2001" s="55"/>
      <c r="D2001" s="55"/>
      <c r="E2001" s="201"/>
      <c r="F2001" s="201"/>
    </row>
    <row r="2002" spans="1:6" ht="12.6" customHeight="1">
      <c r="A2002" s="32"/>
      <c r="B2002" s="73"/>
      <c r="C2002" s="55"/>
      <c r="D2002" s="55"/>
      <c r="E2002" s="201"/>
      <c r="F2002" s="201"/>
    </row>
    <row r="2003" spans="1:6" ht="12.6" customHeight="1">
      <c r="A2003" s="32"/>
      <c r="B2003" s="73"/>
      <c r="C2003" s="55"/>
      <c r="D2003" s="55"/>
      <c r="E2003" s="201"/>
      <c r="F2003" s="201"/>
    </row>
    <row r="2004" spans="1:6" ht="12.6" customHeight="1">
      <c r="A2004" s="32"/>
      <c r="B2004" s="73"/>
      <c r="C2004" s="55"/>
      <c r="D2004" s="55"/>
      <c r="E2004" s="201"/>
      <c r="F2004" s="201"/>
    </row>
    <row r="2005" spans="1:6" ht="12.6" customHeight="1">
      <c r="A2005" s="32"/>
      <c r="B2005" s="73"/>
      <c r="C2005" s="55"/>
      <c r="D2005" s="55"/>
      <c r="E2005" s="201"/>
      <c r="F2005" s="201"/>
    </row>
    <row r="2006" spans="1:6" ht="12.6" customHeight="1">
      <c r="A2006" s="32"/>
      <c r="B2006" s="73"/>
      <c r="C2006" s="55"/>
      <c r="D2006" s="55"/>
      <c r="E2006" s="201"/>
      <c r="F2006" s="201"/>
    </row>
    <row r="2007" spans="1:6" ht="12.6" customHeight="1">
      <c r="A2007" s="32"/>
      <c r="B2007" s="73"/>
      <c r="C2007" s="55"/>
      <c r="D2007" s="55"/>
      <c r="E2007" s="201"/>
      <c r="F2007" s="201"/>
    </row>
    <row r="2008" spans="1:6" ht="12.6" customHeight="1">
      <c r="A2008" s="32"/>
      <c r="B2008" s="73"/>
      <c r="C2008" s="55"/>
      <c r="D2008" s="55"/>
      <c r="E2008" s="201"/>
      <c r="F2008" s="201"/>
    </row>
    <row r="2009" spans="1:6" ht="12.6" customHeight="1">
      <c r="A2009" s="32"/>
      <c r="B2009" s="73"/>
      <c r="C2009" s="55"/>
      <c r="D2009" s="55"/>
      <c r="E2009" s="201"/>
      <c r="F2009" s="201"/>
    </row>
    <row r="2010" spans="1:6" ht="12.6" customHeight="1">
      <c r="A2010" s="32"/>
      <c r="B2010" s="73"/>
      <c r="C2010" s="55"/>
      <c r="D2010" s="55"/>
      <c r="E2010" s="201"/>
      <c r="F2010" s="201"/>
    </row>
    <row r="2011" spans="1:6" ht="12.6" customHeight="1">
      <c r="A2011" s="32"/>
      <c r="B2011" s="73"/>
      <c r="C2011" s="55"/>
      <c r="D2011" s="55"/>
      <c r="E2011" s="201"/>
      <c r="F2011" s="201"/>
    </row>
    <row r="2012" spans="1:6" ht="12.6" customHeight="1">
      <c r="A2012" s="32"/>
      <c r="B2012" s="73"/>
      <c r="C2012" s="55"/>
      <c r="D2012" s="55"/>
      <c r="E2012" s="201"/>
      <c r="F2012" s="201"/>
    </row>
    <row r="2013" spans="1:6" ht="12.6" customHeight="1">
      <c r="A2013" s="32"/>
      <c r="B2013" s="73"/>
      <c r="C2013" s="55"/>
      <c r="D2013" s="55"/>
      <c r="E2013" s="201"/>
      <c r="F2013" s="201"/>
    </row>
    <row r="2014" spans="1:6" ht="12.6" customHeight="1">
      <c r="A2014" s="32"/>
      <c r="B2014" s="73"/>
      <c r="C2014" s="55"/>
      <c r="D2014" s="55"/>
      <c r="E2014" s="201"/>
      <c r="F2014" s="201"/>
    </row>
    <row r="2015" spans="1:6" ht="12.6" customHeight="1">
      <c r="A2015" s="32"/>
      <c r="B2015" s="73"/>
      <c r="C2015" s="55"/>
      <c r="D2015" s="55"/>
      <c r="E2015" s="201"/>
      <c r="F2015" s="201"/>
    </row>
    <row r="2016" spans="1:6" ht="12.6" customHeight="1">
      <c r="A2016" s="32"/>
      <c r="B2016" s="73"/>
      <c r="C2016" s="55"/>
      <c r="D2016" s="55"/>
      <c r="E2016" s="201"/>
      <c r="F2016" s="201"/>
    </row>
    <row r="2017" spans="1:6" ht="12.6" customHeight="1">
      <c r="A2017" s="32"/>
      <c r="B2017" s="73"/>
      <c r="C2017" s="55"/>
      <c r="D2017" s="55"/>
      <c r="E2017" s="201"/>
      <c r="F2017" s="201"/>
    </row>
    <row r="2018" spans="1:6" ht="12.6" customHeight="1">
      <c r="A2018" s="32"/>
      <c r="B2018" s="73"/>
      <c r="C2018" s="55"/>
      <c r="D2018" s="55"/>
      <c r="E2018" s="201"/>
      <c r="F2018" s="201"/>
    </row>
    <row r="2019" spans="1:6" ht="12.6" customHeight="1">
      <c r="A2019" s="32"/>
      <c r="B2019" s="73"/>
      <c r="C2019" s="55"/>
      <c r="D2019" s="55"/>
      <c r="E2019" s="201"/>
      <c r="F2019" s="201"/>
    </row>
    <row r="2020" spans="1:6" ht="12.6" customHeight="1">
      <c r="A2020" s="32"/>
      <c r="B2020" s="73"/>
      <c r="C2020" s="55"/>
      <c r="D2020" s="55"/>
      <c r="E2020" s="201"/>
      <c r="F2020" s="201"/>
    </row>
    <row r="2021" spans="1:6" ht="12.6" customHeight="1">
      <c r="A2021" s="32"/>
      <c r="B2021" s="73"/>
      <c r="C2021" s="55"/>
      <c r="D2021" s="55"/>
      <c r="E2021" s="201"/>
      <c r="F2021" s="201"/>
    </row>
    <row r="2022" spans="1:6" ht="12.6" customHeight="1">
      <c r="A2022" s="32"/>
      <c r="B2022" s="73"/>
      <c r="C2022" s="55"/>
      <c r="D2022" s="55"/>
      <c r="E2022" s="201"/>
      <c r="F2022" s="201"/>
    </row>
    <row r="2023" spans="1:6" ht="12.6" customHeight="1">
      <c r="A2023" s="32"/>
      <c r="B2023" s="73"/>
      <c r="C2023" s="55"/>
      <c r="D2023" s="55"/>
      <c r="E2023" s="201"/>
      <c r="F2023" s="201"/>
    </row>
    <row r="2024" spans="1:6" ht="12.6" customHeight="1">
      <c r="A2024" s="32"/>
      <c r="B2024" s="73"/>
      <c r="C2024" s="55"/>
      <c r="D2024" s="55"/>
      <c r="E2024" s="201"/>
      <c r="F2024" s="201"/>
    </row>
    <row r="2025" spans="1:6" ht="12.6" customHeight="1">
      <c r="A2025" s="32"/>
      <c r="B2025" s="73"/>
      <c r="C2025" s="55"/>
      <c r="D2025" s="55"/>
      <c r="E2025" s="201"/>
      <c r="F2025" s="201"/>
    </row>
    <row r="2026" spans="1:6" ht="12.6" customHeight="1">
      <c r="A2026" s="32"/>
      <c r="B2026" s="73"/>
      <c r="C2026" s="55"/>
      <c r="D2026" s="55"/>
      <c r="E2026" s="201"/>
      <c r="F2026" s="201"/>
    </row>
    <row r="2027" spans="1:6" ht="12.6" customHeight="1">
      <c r="A2027" s="32"/>
      <c r="B2027" s="73"/>
      <c r="C2027" s="55"/>
      <c r="D2027" s="55"/>
      <c r="E2027" s="201"/>
      <c r="F2027" s="201"/>
    </row>
    <row r="2028" spans="1:6" ht="12.6" customHeight="1">
      <c r="A2028" s="32"/>
      <c r="B2028" s="73"/>
      <c r="C2028" s="55"/>
      <c r="D2028" s="55"/>
      <c r="E2028" s="201"/>
      <c r="F2028" s="201"/>
    </row>
    <row r="2029" spans="1:6" ht="12.6" customHeight="1">
      <c r="A2029" s="32"/>
      <c r="B2029" s="73"/>
      <c r="C2029" s="55"/>
      <c r="D2029" s="55"/>
      <c r="E2029" s="201"/>
      <c r="F2029" s="201"/>
    </row>
    <row r="2030" spans="1:6" ht="12.6" customHeight="1">
      <c r="A2030" s="32"/>
      <c r="B2030" s="73"/>
      <c r="C2030" s="55"/>
      <c r="D2030" s="55"/>
      <c r="E2030" s="201"/>
      <c r="F2030" s="201"/>
    </row>
    <row r="2031" spans="1:6" ht="12.6" customHeight="1">
      <c r="A2031" s="32"/>
      <c r="B2031" s="73"/>
      <c r="C2031" s="55"/>
      <c r="D2031" s="55"/>
      <c r="E2031" s="201"/>
      <c r="F2031" s="201"/>
    </row>
    <row r="2032" spans="1:6" ht="12.6" customHeight="1">
      <c r="A2032" s="32"/>
      <c r="B2032" s="73"/>
      <c r="C2032" s="55"/>
      <c r="D2032" s="55"/>
      <c r="E2032" s="201"/>
      <c r="F2032" s="201"/>
    </row>
    <row r="2033" spans="1:6" ht="12.6" customHeight="1">
      <c r="A2033" s="32"/>
      <c r="B2033" s="73"/>
      <c r="C2033" s="55"/>
      <c r="D2033" s="55"/>
      <c r="E2033" s="201"/>
      <c r="F2033" s="201"/>
    </row>
    <row r="2034" spans="1:6" ht="12.6" customHeight="1">
      <c r="A2034" s="32"/>
      <c r="B2034" s="73"/>
      <c r="C2034" s="55"/>
      <c r="D2034" s="55"/>
      <c r="E2034" s="201"/>
      <c r="F2034" s="201"/>
    </row>
    <row r="2035" spans="1:6" ht="12.6" customHeight="1">
      <c r="A2035" s="32"/>
      <c r="B2035" s="73"/>
      <c r="C2035" s="55"/>
      <c r="D2035" s="55"/>
      <c r="E2035" s="201"/>
      <c r="F2035" s="201"/>
    </row>
    <row r="2036" spans="1:6" ht="12.6" customHeight="1">
      <c r="A2036" s="32"/>
      <c r="B2036" s="73"/>
      <c r="C2036" s="55"/>
      <c r="D2036" s="55"/>
      <c r="E2036" s="201"/>
      <c r="F2036" s="201"/>
    </row>
    <row r="2037" spans="1:6" ht="12.6" customHeight="1">
      <c r="A2037" s="32"/>
      <c r="B2037" s="73"/>
      <c r="C2037" s="55"/>
      <c r="D2037" s="55"/>
      <c r="E2037" s="201"/>
      <c r="F2037" s="201"/>
    </row>
    <row r="2038" spans="1:6" ht="12.6" customHeight="1">
      <c r="A2038" s="32"/>
      <c r="B2038" s="73"/>
      <c r="C2038" s="55"/>
      <c r="D2038" s="55"/>
      <c r="E2038" s="201"/>
      <c r="F2038" s="201"/>
    </row>
    <row r="2039" spans="1:6" ht="12.6" customHeight="1">
      <c r="A2039" s="32"/>
      <c r="B2039" s="73"/>
      <c r="C2039" s="55"/>
      <c r="D2039" s="55"/>
      <c r="E2039" s="201"/>
      <c r="F2039" s="201"/>
    </row>
    <row r="2040" spans="1:6" ht="12.6" customHeight="1">
      <c r="A2040" s="32"/>
      <c r="B2040" s="73"/>
      <c r="C2040" s="55"/>
      <c r="D2040" s="55"/>
      <c r="E2040" s="201"/>
      <c r="F2040" s="201"/>
    </row>
    <row r="2041" spans="1:6" ht="12.6" customHeight="1">
      <c r="A2041" s="32"/>
      <c r="B2041" s="73"/>
      <c r="C2041" s="55"/>
      <c r="D2041" s="55"/>
      <c r="E2041" s="201"/>
      <c r="F2041" s="201"/>
    </row>
    <row r="2042" spans="1:6" ht="12.6" customHeight="1">
      <c r="A2042" s="32"/>
      <c r="B2042" s="73"/>
      <c r="C2042" s="55"/>
      <c r="D2042" s="55"/>
      <c r="E2042" s="201"/>
      <c r="F2042" s="201"/>
    </row>
    <row r="2043" spans="1:6" ht="12.6" customHeight="1">
      <c r="A2043" s="32"/>
      <c r="B2043" s="73"/>
      <c r="C2043" s="55"/>
      <c r="D2043" s="55"/>
      <c r="E2043" s="201"/>
      <c r="F2043" s="201"/>
    </row>
    <row r="2044" spans="1:6" ht="12.6" customHeight="1">
      <c r="A2044" s="32"/>
      <c r="B2044" s="73"/>
      <c r="C2044" s="55"/>
      <c r="D2044" s="55"/>
      <c r="E2044" s="201"/>
      <c r="F2044" s="201"/>
    </row>
    <row r="2045" spans="1:6" ht="12.6" customHeight="1">
      <c r="A2045" s="32"/>
      <c r="B2045" s="73"/>
      <c r="C2045" s="55"/>
      <c r="D2045" s="55"/>
      <c r="E2045" s="201"/>
      <c r="F2045" s="201"/>
    </row>
    <row r="2046" spans="1:6" ht="12.6" customHeight="1">
      <c r="A2046" s="32"/>
      <c r="B2046" s="73"/>
      <c r="C2046" s="55"/>
      <c r="D2046" s="55"/>
      <c r="E2046" s="201"/>
      <c r="F2046" s="201"/>
    </row>
    <row r="2047" spans="1:6" ht="12.6" customHeight="1">
      <c r="A2047" s="32"/>
      <c r="B2047" s="73"/>
      <c r="C2047" s="55"/>
      <c r="D2047" s="55"/>
      <c r="E2047" s="201"/>
      <c r="F2047" s="201"/>
    </row>
    <row r="2048" spans="1:6" ht="12.6" customHeight="1">
      <c r="A2048" s="32"/>
      <c r="B2048" s="73"/>
      <c r="C2048" s="55"/>
      <c r="D2048" s="55"/>
      <c r="E2048" s="201"/>
      <c r="F2048" s="201"/>
    </row>
    <row r="2049" spans="1:6" ht="12.6" customHeight="1">
      <c r="A2049" s="32"/>
      <c r="B2049" s="73"/>
      <c r="C2049" s="55"/>
      <c r="D2049" s="55"/>
      <c r="E2049" s="201"/>
      <c r="F2049" s="201"/>
    </row>
    <row r="2050" spans="1:6" ht="12.6" customHeight="1">
      <c r="A2050" s="32"/>
      <c r="B2050" s="73"/>
      <c r="C2050" s="55"/>
      <c r="D2050" s="55"/>
      <c r="E2050" s="201"/>
      <c r="F2050" s="201"/>
    </row>
    <row r="2051" spans="1:6" ht="12.6" customHeight="1">
      <c r="A2051" s="32"/>
      <c r="B2051" s="73"/>
      <c r="C2051" s="55"/>
      <c r="D2051" s="55"/>
      <c r="E2051" s="201"/>
      <c r="F2051" s="201"/>
    </row>
    <row r="2052" spans="1:6" ht="12.6" customHeight="1">
      <c r="A2052" s="32"/>
      <c r="B2052" s="73"/>
      <c r="C2052" s="55"/>
      <c r="D2052" s="55"/>
      <c r="E2052" s="201"/>
      <c r="F2052" s="201"/>
    </row>
    <row r="2053" spans="1:6" ht="12.6" customHeight="1">
      <c r="A2053" s="32"/>
      <c r="B2053" s="73"/>
      <c r="C2053" s="55"/>
      <c r="D2053" s="55"/>
      <c r="E2053" s="201"/>
      <c r="F2053" s="201"/>
    </row>
    <row r="2054" spans="1:6" ht="12.6" customHeight="1">
      <c r="A2054" s="32"/>
      <c r="B2054" s="73"/>
      <c r="C2054" s="55"/>
      <c r="D2054" s="55"/>
      <c r="E2054" s="201"/>
      <c r="F2054" s="201"/>
    </row>
    <row r="2055" spans="1:6" ht="12.6" customHeight="1">
      <c r="A2055" s="32"/>
      <c r="B2055" s="73"/>
      <c r="C2055" s="55"/>
      <c r="D2055" s="55"/>
      <c r="E2055" s="201"/>
      <c r="F2055" s="201"/>
    </row>
    <row r="2056" spans="1:6" ht="12.6" customHeight="1">
      <c r="A2056" s="32"/>
      <c r="B2056" s="73"/>
      <c r="C2056" s="55"/>
      <c r="D2056" s="55"/>
      <c r="E2056" s="201"/>
      <c r="F2056" s="201"/>
    </row>
    <row r="2057" spans="1:6" ht="12.6" customHeight="1">
      <c r="A2057" s="32"/>
      <c r="B2057" s="73"/>
      <c r="C2057" s="55"/>
      <c r="D2057" s="55"/>
      <c r="E2057" s="201"/>
      <c r="F2057" s="201"/>
    </row>
    <row r="2058" spans="1:6" ht="12.6" customHeight="1">
      <c r="A2058" s="32"/>
      <c r="B2058" s="73"/>
      <c r="C2058" s="55"/>
      <c r="D2058" s="55"/>
      <c r="E2058" s="201"/>
      <c r="F2058" s="201"/>
    </row>
    <row r="2059" spans="1:6" ht="12.6" customHeight="1">
      <c r="A2059" s="32"/>
      <c r="B2059" s="73"/>
      <c r="C2059" s="55"/>
      <c r="D2059" s="55"/>
      <c r="E2059" s="201"/>
      <c r="F2059" s="201"/>
    </row>
    <row r="2060" spans="1:6" ht="12.6" customHeight="1">
      <c r="A2060" s="32"/>
      <c r="B2060" s="73"/>
      <c r="C2060" s="55"/>
      <c r="D2060" s="55"/>
      <c r="E2060" s="201"/>
      <c r="F2060" s="201"/>
    </row>
    <row r="2061" spans="1:6" ht="12.6" customHeight="1">
      <c r="A2061" s="32"/>
      <c r="B2061" s="73"/>
      <c r="C2061" s="55"/>
      <c r="D2061" s="55"/>
      <c r="E2061" s="201"/>
      <c r="F2061" s="201"/>
    </row>
    <row r="2062" spans="1:6" ht="12.6" customHeight="1">
      <c r="A2062" s="32"/>
      <c r="B2062" s="73"/>
      <c r="C2062" s="55"/>
      <c r="D2062" s="55"/>
      <c r="E2062" s="201"/>
      <c r="F2062" s="201"/>
    </row>
    <row r="2063" spans="1:6" ht="12.6" customHeight="1">
      <c r="A2063" s="32"/>
      <c r="B2063" s="73"/>
      <c r="C2063" s="55"/>
      <c r="D2063" s="55"/>
      <c r="E2063" s="201"/>
      <c r="F2063" s="201"/>
    </row>
    <row r="2064" spans="1:6" ht="12.6" customHeight="1">
      <c r="A2064" s="32"/>
      <c r="B2064" s="73"/>
      <c r="C2064" s="55"/>
      <c r="D2064" s="55"/>
      <c r="E2064" s="201"/>
      <c r="F2064" s="201"/>
    </row>
    <row r="2065" spans="1:6" ht="12.6" customHeight="1">
      <c r="A2065" s="32"/>
      <c r="B2065" s="73"/>
      <c r="C2065" s="55"/>
      <c r="D2065" s="55"/>
      <c r="E2065" s="201"/>
      <c r="F2065" s="201"/>
    </row>
    <row r="2066" spans="1:6" ht="12.6" customHeight="1">
      <c r="A2066" s="32"/>
      <c r="B2066" s="73"/>
      <c r="C2066" s="55"/>
      <c r="D2066" s="55"/>
      <c r="E2066" s="201"/>
      <c r="F2066" s="201"/>
    </row>
    <row r="2067" spans="1:6" ht="12.6" customHeight="1">
      <c r="A2067" s="32"/>
      <c r="B2067" s="73"/>
      <c r="C2067" s="55"/>
      <c r="D2067" s="55"/>
      <c r="E2067" s="201"/>
      <c r="F2067" s="201"/>
    </row>
    <row r="2068" spans="1:6" ht="12.6" customHeight="1">
      <c r="A2068" s="32"/>
      <c r="B2068" s="73"/>
      <c r="C2068" s="55"/>
      <c r="D2068" s="55"/>
      <c r="E2068" s="201"/>
      <c r="F2068" s="201"/>
    </row>
    <row r="2069" spans="1:6" ht="12.6" customHeight="1">
      <c r="A2069" s="32"/>
      <c r="B2069" s="73"/>
      <c r="C2069" s="55"/>
      <c r="D2069" s="55"/>
      <c r="E2069" s="201"/>
      <c r="F2069" s="201"/>
    </row>
    <row r="2070" spans="1:6" ht="12.6" customHeight="1">
      <c r="A2070" s="32"/>
      <c r="B2070" s="73"/>
      <c r="C2070" s="55"/>
      <c r="D2070" s="55"/>
      <c r="E2070" s="201"/>
      <c r="F2070" s="201"/>
    </row>
    <row r="2071" spans="1:6" ht="12.6" customHeight="1">
      <c r="A2071" s="32"/>
      <c r="B2071" s="73"/>
      <c r="C2071" s="55"/>
      <c r="D2071" s="55"/>
      <c r="E2071" s="201"/>
      <c r="F2071" s="201"/>
    </row>
    <row r="2072" spans="1:6" ht="12.6" customHeight="1">
      <c r="A2072" s="32"/>
      <c r="B2072" s="73"/>
      <c r="C2072" s="55"/>
      <c r="D2072" s="55"/>
      <c r="E2072" s="201"/>
      <c r="F2072" s="201"/>
    </row>
    <row r="2073" spans="1:6" ht="12.6" customHeight="1">
      <c r="A2073" s="32"/>
      <c r="B2073" s="73"/>
      <c r="C2073" s="55"/>
      <c r="D2073" s="55"/>
      <c r="E2073" s="201"/>
      <c r="F2073" s="201"/>
    </row>
    <row r="2074" spans="1:6" ht="12.6" customHeight="1">
      <c r="A2074" s="32"/>
      <c r="B2074" s="73"/>
      <c r="C2074" s="55"/>
      <c r="D2074" s="55"/>
      <c r="E2074" s="201"/>
      <c r="F2074" s="201"/>
    </row>
    <row r="2075" spans="1:6" ht="12.6" customHeight="1">
      <c r="A2075" s="32"/>
      <c r="B2075" s="73"/>
      <c r="C2075" s="55"/>
      <c r="D2075" s="55"/>
      <c r="E2075" s="201"/>
      <c r="F2075" s="201"/>
    </row>
    <row r="2076" spans="1:6" ht="12.6" customHeight="1">
      <c r="A2076" s="32"/>
      <c r="B2076" s="73"/>
      <c r="C2076" s="55"/>
      <c r="D2076" s="55"/>
      <c r="E2076" s="201"/>
      <c r="F2076" s="201"/>
    </row>
    <row r="2077" spans="1:6" ht="12.6" customHeight="1">
      <c r="A2077" s="32"/>
      <c r="B2077" s="73"/>
      <c r="C2077" s="55"/>
      <c r="D2077" s="55"/>
      <c r="E2077" s="201"/>
      <c r="F2077" s="201"/>
    </row>
    <row r="2078" spans="1:6" ht="12.6" customHeight="1">
      <c r="A2078" s="32"/>
      <c r="B2078" s="73"/>
      <c r="C2078" s="55"/>
      <c r="D2078" s="55"/>
      <c r="E2078" s="201"/>
      <c r="F2078" s="201"/>
    </row>
    <row r="2079" spans="1:6" ht="12.6" customHeight="1">
      <c r="A2079" s="32"/>
      <c r="B2079" s="73"/>
      <c r="C2079" s="55"/>
      <c r="D2079" s="55"/>
      <c r="E2079" s="201"/>
      <c r="F2079" s="201"/>
    </row>
    <row r="2080" spans="1:6" ht="12.6" customHeight="1">
      <c r="A2080" s="32"/>
      <c r="B2080" s="73"/>
      <c r="C2080" s="55"/>
      <c r="D2080" s="55"/>
      <c r="E2080" s="201"/>
      <c r="F2080" s="201"/>
    </row>
    <row r="2081" spans="1:6" ht="12.6" customHeight="1">
      <c r="A2081" s="32"/>
      <c r="B2081" s="73"/>
      <c r="C2081" s="55"/>
      <c r="D2081" s="55"/>
      <c r="E2081" s="201"/>
      <c r="F2081" s="201"/>
    </row>
    <row r="2082" spans="1:6" ht="12.6" customHeight="1">
      <c r="A2082" s="32"/>
      <c r="B2082" s="73"/>
      <c r="C2082" s="55"/>
      <c r="D2082" s="55"/>
      <c r="E2082" s="201"/>
      <c r="F2082" s="201"/>
    </row>
    <row r="2083" spans="1:6" ht="12.6" customHeight="1">
      <c r="A2083" s="32"/>
      <c r="B2083" s="73"/>
      <c r="C2083" s="55"/>
      <c r="D2083" s="55"/>
      <c r="E2083" s="201"/>
      <c r="F2083" s="201"/>
    </row>
    <row r="2084" spans="1:6" ht="12.6" customHeight="1">
      <c r="A2084" s="32"/>
      <c r="B2084" s="73"/>
      <c r="C2084" s="55"/>
      <c r="D2084" s="55"/>
      <c r="E2084" s="201"/>
      <c r="F2084" s="201"/>
    </row>
    <row r="2085" spans="1:6" ht="12.6" customHeight="1">
      <c r="A2085" s="32"/>
      <c r="B2085" s="73"/>
      <c r="C2085" s="55"/>
      <c r="D2085" s="55"/>
      <c r="E2085" s="201"/>
      <c r="F2085" s="201"/>
    </row>
    <row r="2086" spans="1:6" ht="12.6" customHeight="1">
      <c r="A2086" s="32"/>
      <c r="B2086" s="73"/>
      <c r="C2086" s="55"/>
      <c r="D2086" s="55"/>
      <c r="E2086" s="201"/>
      <c r="F2086" s="201"/>
    </row>
    <row r="2087" spans="1:6" ht="12.6" customHeight="1">
      <c r="A2087" s="32"/>
      <c r="B2087" s="73"/>
      <c r="C2087" s="55"/>
      <c r="D2087" s="55"/>
      <c r="E2087" s="201"/>
      <c r="F2087" s="201"/>
    </row>
    <row r="2088" spans="1:6" ht="12.6" customHeight="1">
      <c r="A2088" s="32"/>
      <c r="B2088" s="73"/>
      <c r="C2088" s="55"/>
      <c r="D2088" s="55"/>
      <c r="E2088" s="201"/>
      <c r="F2088" s="201"/>
    </row>
    <row r="2089" spans="1:6" ht="12.6" customHeight="1">
      <c r="A2089" s="32"/>
      <c r="B2089" s="73"/>
      <c r="C2089" s="55"/>
      <c r="D2089" s="55"/>
      <c r="E2089" s="201"/>
      <c r="F2089" s="201"/>
    </row>
    <row r="2090" spans="1:6" ht="12.6" customHeight="1">
      <c r="A2090" s="32"/>
      <c r="B2090" s="73"/>
      <c r="C2090" s="55"/>
      <c r="D2090" s="55"/>
      <c r="E2090" s="201"/>
      <c r="F2090" s="201"/>
    </row>
    <row r="2091" spans="1:6" ht="12.6" customHeight="1">
      <c r="A2091" s="32"/>
      <c r="B2091" s="73"/>
      <c r="C2091" s="55"/>
      <c r="D2091" s="55"/>
      <c r="E2091" s="201"/>
      <c r="F2091" s="201"/>
    </row>
    <row r="2092" spans="1:6" ht="12.6" customHeight="1">
      <c r="A2092" s="32"/>
      <c r="B2092" s="73"/>
      <c r="C2092" s="55"/>
      <c r="D2092" s="55"/>
      <c r="E2092" s="201"/>
      <c r="F2092" s="201"/>
    </row>
    <row r="2093" spans="1:6" ht="12.6" customHeight="1">
      <c r="A2093" s="32"/>
      <c r="B2093" s="73"/>
      <c r="C2093" s="55"/>
      <c r="D2093" s="55"/>
      <c r="E2093" s="201"/>
      <c r="F2093" s="201"/>
    </row>
    <row r="2094" spans="1:6" ht="12.6" customHeight="1">
      <c r="A2094" s="32"/>
      <c r="B2094" s="73"/>
      <c r="C2094" s="55"/>
      <c r="D2094" s="55"/>
      <c r="E2094" s="201"/>
      <c r="F2094" s="201"/>
    </row>
    <row r="2095" spans="1:6" ht="12.6" customHeight="1">
      <c r="A2095" s="32"/>
      <c r="B2095" s="73"/>
      <c r="C2095" s="55"/>
      <c r="D2095" s="55"/>
      <c r="E2095" s="201"/>
      <c r="F2095" s="201"/>
    </row>
    <row r="2096" spans="1:6" ht="12.6" customHeight="1">
      <c r="A2096" s="32"/>
      <c r="B2096" s="73"/>
      <c r="C2096" s="55"/>
      <c r="D2096" s="55"/>
      <c r="E2096" s="201"/>
      <c r="F2096" s="201"/>
    </row>
    <row r="2097" spans="1:6" ht="12.6" customHeight="1">
      <c r="A2097" s="32"/>
      <c r="B2097" s="73"/>
      <c r="C2097" s="55"/>
      <c r="D2097" s="55"/>
      <c r="E2097" s="201"/>
      <c r="F2097" s="201"/>
    </row>
    <row r="2098" spans="1:6" ht="12.6" customHeight="1">
      <c r="A2098" s="32"/>
      <c r="B2098" s="73"/>
      <c r="C2098" s="55"/>
      <c r="D2098" s="55"/>
      <c r="E2098" s="201"/>
      <c r="F2098" s="201"/>
    </row>
    <row r="2099" spans="1:6" ht="12.6" customHeight="1">
      <c r="A2099" s="32"/>
      <c r="B2099" s="73"/>
      <c r="C2099" s="55"/>
      <c r="D2099" s="55"/>
      <c r="E2099" s="201"/>
      <c r="F2099" s="201"/>
    </row>
    <row r="2100" spans="1:6" ht="12.6" customHeight="1">
      <c r="A2100" s="32"/>
      <c r="B2100" s="73"/>
      <c r="C2100" s="55"/>
      <c r="D2100" s="55"/>
      <c r="E2100" s="201"/>
      <c r="F2100" s="201"/>
    </row>
    <row r="2101" spans="1:6" ht="12.6" customHeight="1">
      <c r="A2101" s="32"/>
      <c r="B2101" s="73"/>
      <c r="C2101" s="55"/>
      <c r="D2101" s="55"/>
      <c r="E2101" s="201"/>
      <c r="F2101" s="201"/>
    </row>
    <row r="2102" spans="1:6" ht="12.6" customHeight="1">
      <c r="A2102" s="32"/>
      <c r="B2102" s="73"/>
      <c r="C2102" s="55"/>
      <c r="D2102" s="55"/>
      <c r="E2102" s="201"/>
      <c r="F2102" s="201"/>
    </row>
    <row r="2103" spans="1:6" ht="12.6" customHeight="1">
      <c r="A2103" s="32"/>
      <c r="B2103" s="73"/>
      <c r="C2103" s="55"/>
      <c r="D2103" s="55"/>
      <c r="E2103" s="201"/>
      <c r="F2103" s="201"/>
    </row>
    <row r="2104" spans="1:6" ht="12.6" customHeight="1">
      <c r="A2104" s="32"/>
      <c r="B2104" s="73"/>
      <c r="C2104" s="55"/>
      <c r="D2104" s="55"/>
      <c r="E2104" s="201"/>
      <c r="F2104" s="201"/>
    </row>
    <row r="2105" spans="1:6" ht="12.6" customHeight="1">
      <c r="A2105" s="32"/>
      <c r="B2105" s="73"/>
      <c r="C2105" s="55"/>
      <c r="D2105" s="55"/>
      <c r="E2105" s="201"/>
      <c r="F2105" s="201"/>
    </row>
    <row r="2106" spans="1:6" ht="12.6" customHeight="1">
      <c r="A2106" s="32"/>
      <c r="B2106" s="73"/>
      <c r="C2106" s="55"/>
      <c r="D2106" s="55"/>
      <c r="E2106" s="201"/>
      <c r="F2106" s="201"/>
    </row>
    <row r="2107" spans="1:6" ht="12.6" customHeight="1">
      <c r="A2107" s="32"/>
      <c r="B2107" s="73"/>
      <c r="C2107" s="55"/>
      <c r="D2107" s="55"/>
      <c r="E2107" s="201"/>
      <c r="F2107" s="201"/>
    </row>
    <row r="2108" spans="1:6" ht="12.6" customHeight="1">
      <c r="A2108" s="32"/>
      <c r="B2108" s="73"/>
      <c r="C2108" s="55"/>
      <c r="D2108" s="55"/>
      <c r="E2108" s="201"/>
      <c r="F2108" s="201"/>
    </row>
    <row r="2109" spans="1:6" ht="12.6" customHeight="1">
      <c r="A2109" s="32"/>
      <c r="B2109" s="73"/>
      <c r="C2109" s="55"/>
      <c r="D2109" s="55"/>
      <c r="E2109" s="201"/>
      <c r="F2109" s="201"/>
    </row>
    <row r="2110" spans="1:6" ht="12.6" customHeight="1">
      <c r="A2110" s="32"/>
      <c r="B2110" s="73"/>
      <c r="C2110" s="55"/>
      <c r="D2110" s="55"/>
      <c r="E2110" s="201"/>
      <c r="F2110" s="201"/>
    </row>
    <row r="2111" spans="1:6" ht="12.6" customHeight="1">
      <c r="A2111" s="32"/>
      <c r="B2111" s="73"/>
      <c r="C2111" s="55"/>
      <c r="D2111" s="55"/>
      <c r="E2111" s="201"/>
      <c r="F2111" s="201"/>
    </row>
    <row r="2112" spans="1:6" ht="12.6" customHeight="1">
      <c r="A2112" s="32"/>
      <c r="B2112" s="73"/>
      <c r="C2112" s="55"/>
      <c r="D2112" s="55"/>
      <c r="E2112" s="201"/>
      <c r="F2112" s="201"/>
    </row>
    <row r="2113" spans="1:6" ht="12.6" customHeight="1">
      <c r="A2113" s="32"/>
      <c r="B2113" s="73"/>
      <c r="C2113" s="55"/>
      <c r="D2113" s="55"/>
      <c r="E2113" s="201"/>
      <c r="F2113" s="201"/>
    </row>
    <row r="2114" spans="1:6" ht="12.6" customHeight="1">
      <c r="A2114" s="32"/>
      <c r="B2114" s="73"/>
      <c r="C2114" s="55"/>
      <c r="D2114" s="55"/>
      <c r="E2114" s="201"/>
      <c r="F2114" s="201"/>
    </row>
    <row r="2115" spans="1:6" ht="12.6" customHeight="1">
      <c r="A2115" s="32"/>
      <c r="B2115" s="73"/>
      <c r="C2115" s="55"/>
      <c r="D2115" s="55"/>
      <c r="E2115" s="201"/>
      <c r="F2115" s="201"/>
    </row>
    <row r="2116" spans="1:6" ht="12.6" customHeight="1">
      <c r="A2116" s="32"/>
      <c r="B2116" s="73"/>
      <c r="C2116" s="55"/>
      <c r="D2116" s="55"/>
      <c r="E2116" s="201"/>
      <c r="F2116" s="201"/>
    </row>
    <row r="2117" spans="1:6" ht="12.6" customHeight="1">
      <c r="A2117" s="32"/>
      <c r="B2117" s="73"/>
      <c r="C2117" s="55"/>
      <c r="D2117" s="55"/>
      <c r="E2117" s="201"/>
      <c r="F2117" s="201"/>
    </row>
    <row r="2118" spans="1:6" ht="12.6" customHeight="1">
      <c r="A2118" s="32"/>
      <c r="B2118" s="73"/>
      <c r="C2118" s="55"/>
      <c r="D2118" s="55"/>
      <c r="E2118" s="201"/>
      <c r="F2118" s="201"/>
    </row>
    <row r="2119" spans="1:6" ht="12.6" customHeight="1">
      <c r="A2119" s="32"/>
      <c r="B2119" s="73"/>
      <c r="C2119" s="55"/>
      <c r="D2119" s="55"/>
      <c r="E2119" s="201"/>
      <c r="F2119" s="201"/>
    </row>
    <row r="2120" spans="1:6" ht="12.6" customHeight="1">
      <c r="A2120" s="32"/>
      <c r="B2120" s="73"/>
      <c r="C2120" s="55"/>
      <c r="D2120" s="55"/>
      <c r="E2120" s="201"/>
      <c r="F2120" s="201"/>
    </row>
    <row r="2121" spans="1:6" ht="12.6" customHeight="1">
      <c r="A2121" s="32"/>
      <c r="B2121" s="73"/>
      <c r="C2121" s="55"/>
      <c r="D2121" s="55"/>
      <c r="E2121" s="201"/>
      <c r="F2121" s="201"/>
    </row>
    <row r="2122" spans="1:6" ht="12.6" customHeight="1">
      <c r="A2122" s="32"/>
      <c r="B2122" s="73"/>
      <c r="C2122" s="55"/>
      <c r="D2122" s="55"/>
      <c r="E2122" s="201"/>
      <c r="F2122" s="201"/>
    </row>
    <row r="2123" spans="1:6" ht="12.6" customHeight="1">
      <c r="A2123" s="32"/>
      <c r="B2123" s="73"/>
      <c r="C2123" s="55"/>
      <c r="D2123" s="55"/>
      <c r="E2123" s="201"/>
      <c r="F2123" s="201"/>
    </row>
    <row r="2124" spans="1:6" ht="12.6" customHeight="1">
      <c r="A2124" s="32"/>
      <c r="B2124" s="73"/>
      <c r="C2124" s="55"/>
      <c r="D2124" s="55"/>
      <c r="E2124" s="201"/>
      <c r="F2124" s="201"/>
    </row>
    <row r="2125" spans="1:6" ht="12.6" customHeight="1">
      <c r="A2125" s="32"/>
      <c r="B2125" s="73"/>
      <c r="C2125" s="55"/>
      <c r="D2125" s="55"/>
      <c r="E2125" s="201"/>
      <c r="F2125" s="201"/>
    </row>
    <row r="2126" spans="1:6" ht="12.6" customHeight="1">
      <c r="A2126" s="32"/>
      <c r="B2126" s="73"/>
      <c r="C2126" s="55"/>
      <c r="D2126" s="55"/>
      <c r="E2126" s="201"/>
      <c r="F2126" s="201"/>
    </row>
    <row r="2127" spans="1:6" ht="12.6" customHeight="1">
      <c r="A2127" s="32"/>
      <c r="B2127" s="73"/>
      <c r="C2127" s="55"/>
      <c r="D2127" s="55"/>
      <c r="E2127" s="201"/>
      <c r="F2127" s="201"/>
    </row>
    <row r="2128" spans="1:6" ht="12.6" customHeight="1">
      <c r="A2128" s="32"/>
      <c r="B2128" s="73"/>
      <c r="C2128" s="55"/>
      <c r="D2128" s="55"/>
      <c r="E2128" s="201"/>
      <c r="F2128" s="201"/>
    </row>
    <row r="2129" spans="1:6" ht="12.6" customHeight="1">
      <c r="A2129" s="32"/>
      <c r="B2129" s="73"/>
      <c r="C2129" s="55"/>
      <c r="D2129" s="55"/>
      <c r="E2129" s="201"/>
      <c r="F2129" s="201"/>
    </row>
    <row r="2130" spans="1:6" ht="12.6" customHeight="1">
      <c r="A2130" s="32"/>
      <c r="B2130" s="73"/>
      <c r="C2130" s="55"/>
      <c r="D2130" s="55"/>
      <c r="E2130" s="201"/>
      <c r="F2130" s="201"/>
    </row>
    <row r="2131" spans="1:6" ht="12.6" customHeight="1">
      <c r="A2131" s="32"/>
      <c r="B2131" s="73"/>
      <c r="C2131" s="55"/>
      <c r="D2131" s="55"/>
      <c r="E2131" s="201"/>
      <c r="F2131" s="201"/>
    </row>
    <row r="2132" spans="1:6" ht="12.6" customHeight="1">
      <c r="A2132" s="32"/>
      <c r="B2132" s="73"/>
      <c r="C2132" s="55"/>
      <c r="D2132" s="55"/>
      <c r="E2132" s="201"/>
      <c r="F2132" s="201"/>
    </row>
    <row r="2133" spans="1:6" ht="12.6" customHeight="1">
      <c r="A2133" s="32"/>
      <c r="B2133" s="73"/>
      <c r="C2133" s="55"/>
      <c r="D2133" s="55"/>
      <c r="E2133" s="201"/>
      <c r="F2133" s="201"/>
    </row>
    <row r="2134" spans="1:6" ht="12.6" customHeight="1">
      <c r="A2134" s="32"/>
      <c r="B2134" s="73"/>
      <c r="C2134" s="55"/>
      <c r="D2134" s="55"/>
      <c r="E2134" s="201"/>
      <c r="F2134" s="201"/>
    </row>
    <row r="2135" spans="1:6" ht="12.6" customHeight="1">
      <c r="A2135" s="32"/>
      <c r="B2135" s="73"/>
      <c r="C2135" s="55"/>
      <c r="D2135" s="55"/>
      <c r="E2135" s="201"/>
      <c r="F2135" s="201"/>
    </row>
    <row r="2136" spans="1:6" ht="12.6" customHeight="1">
      <c r="A2136" s="32"/>
      <c r="B2136" s="73"/>
      <c r="C2136" s="55"/>
      <c r="D2136" s="55"/>
      <c r="E2136" s="201"/>
      <c r="F2136" s="201"/>
    </row>
    <row r="2137" spans="1:6" ht="12.6" customHeight="1">
      <c r="A2137" s="32"/>
      <c r="B2137" s="73"/>
      <c r="C2137" s="55"/>
      <c r="D2137" s="55"/>
      <c r="E2137" s="201"/>
      <c r="F2137" s="201"/>
    </row>
    <row r="2138" spans="1:6" ht="12.6" customHeight="1">
      <c r="A2138" s="32"/>
      <c r="B2138" s="73"/>
      <c r="C2138" s="55"/>
      <c r="D2138" s="55"/>
      <c r="E2138" s="201"/>
      <c r="F2138" s="201"/>
    </row>
    <row r="2139" spans="1:6" ht="12.6" customHeight="1">
      <c r="A2139" s="32"/>
      <c r="B2139" s="73"/>
      <c r="C2139" s="55"/>
      <c r="D2139" s="55"/>
      <c r="E2139" s="201"/>
      <c r="F2139" s="201"/>
    </row>
    <row r="2140" spans="1:6" ht="12.6" customHeight="1">
      <c r="A2140" s="32"/>
      <c r="B2140" s="73"/>
      <c r="C2140" s="55"/>
      <c r="D2140" s="55"/>
      <c r="E2140" s="201"/>
      <c r="F2140" s="201"/>
    </row>
    <row r="2141" spans="1:6" ht="12.6" customHeight="1">
      <c r="A2141" s="32"/>
      <c r="B2141" s="73"/>
      <c r="C2141" s="55"/>
      <c r="D2141" s="55"/>
      <c r="E2141" s="201"/>
      <c r="F2141" s="201"/>
    </row>
    <row r="2142" spans="1:6" ht="12.6" customHeight="1">
      <c r="A2142" s="32"/>
      <c r="B2142" s="73"/>
      <c r="C2142" s="55"/>
      <c r="D2142" s="55"/>
      <c r="E2142" s="201"/>
      <c r="F2142" s="201"/>
    </row>
    <row r="2143" spans="1:6" ht="12.6" customHeight="1">
      <c r="A2143" s="32"/>
      <c r="B2143" s="73"/>
      <c r="C2143" s="55"/>
      <c r="D2143" s="55"/>
      <c r="E2143" s="201"/>
      <c r="F2143" s="201"/>
    </row>
    <row r="2144" spans="1:6" ht="12.6" customHeight="1">
      <c r="A2144" s="32"/>
      <c r="B2144" s="73"/>
      <c r="C2144" s="55"/>
      <c r="D2144" s="55"/>
      <c r="E2144" s="201"/>
      <c r="F2144" s="201"/>
    </row>
    <row r="2145" spans="1:6" ht="12.6" customHeight="1">
      <c r="A2145" s="32"/>
      <c r="B2145" s="73"/>
      <c r="C2145" s="55"/>
      <c r="D2145" s="55"/>
      <c r="E2145" s="201"/>
      <c r="F2145" s="201"/>
    </row>
    <row r="2146" spans="1:6" ht="12.6" customHeight="1">
      <c r="A2146" s="32"/>
      <c r="B2146" s="73"/>
      <c r="C2146" s="55"/>
      <c r="D2146" s="55"/>
      <c r="E2146" s="201"/>
      <c r="F2146" s="201"/>
    </row>
    <row r="2147" spans="1:6" ht="12.6" customHeight="1">
      <c r="A2147" s="32"/>
      <c r="B2147" s="73"/>
      <c r="C2147" s="55"/>
      <c r="D2147" s="55"/>
      <c r="E2147" s="201"/>
      <c r="F2147" s="201"/>
    </row>
    <row r="2148" spans="1:6" ht="12.6" customHeight="1">
      <c r="A2148" s="32"/>
      <c r="B2148" s="73"/>
      <c r="C2148" s="55"/>
      <c r="D2148" s="55"/>
      <c r="E2148" s="201"/>
      <c r="F2148" s="201"/>
    </row>
    <row r="2149" spans="1:6" ht="12.6" customHeight="1">
      <c r="A2149" s="32"/>
      <c r="B2149" s="73"/>
      <c r="C2149" s="55"/>
      <c r="D2149" s="55"/>
      <c r="E2149" s="201"/>
      <c r="F2149" s="201"/>
    </row>
    <row r="2150" spans="1:6" ht="12.6" customHeight="1">
      <c r="A2150" s="32"/>
      <c r="B2150" s="73"/>
      <c r="C2150" s="55"/>
      <c r="D2150" s="55"/>
      <c r="E2150" s="201"/>
      <c r="F2150" s="201"/>
    </row>
    <row r="2151" spans="1:6" ht="12.6" customHeight="1">
      <c r="A2151" s="32"/>
      <c r="B2151" s="73"/>
      <c r="C2151" s="55"/>
      <c r="D2151" s="55"/>
      <c r="E2151" s="201"/>
      <c r="F2151" s="201"/>
    </row>
    <row r="2152" spans="1:6" ht="12.6" customHeight="1">
      <c r="A2152" s="32"/>
      <c r="B2152" s="73"/>
      <c r="C2152" s="55"/>
      <c r="D2152" s="55"/>
      <c r="E2152" s="201"/>
      <c r="F2152" s="201"/>
    </row>
    <row r="2153" spans="1:6" ht="12.6" customHeight="1">
      <c r="A2153" s="32"/>
      <c r="B2153" s="73"/>
      <c r="C2153" s="55"/>
      <c r="D2153" s="55"/>
      <c r="E2153" s="201"/>
      <c r="F2153" s="201"/>
    </row>
    <row r="2154" spans="1:6" ht="12.6" customHeight="1">
      <c r="A2154" s="32"/>
      <c r="B2154" s="73"/>
      <c r="C2154" s="55"/>
      <c r="D2154" s="55"/>
      <c r="E2154" s="201"/>
      <c r="F2154" s="201"/>
    </row>
    <row r="2155" spans="1:6" ht="12.6" customHeight="1">
      <c r="A2155" s="32"/>
      <c r="B2155" s="73"/>
      <c r="C2155" s="55"/>
      <c r="D2155" s="55"/>
      <c r="E2155" s="201"/>
      <c r="F2155" s="201"/>
    </row>
    <row r="2156" spans="1:6" ht="12.6" customHeight="1">
      <c r="A2156" s="32"/>
      <c r="B2156" s="73"/>
      <c r="C2156" s="55"/>
      <c r="D2156" s="55"/>
      <c r="E2156" s="201"/>
      <c r="F2156" s="201"/>
    </row>
    <row r="2157" spans="1:6" ht="12.6" customHeight="1">
      <c r="A2157" s="32"/>
      <c r="B2157" s="73"/>
      <c r="C2157" s="55"/>
      <c r="D2157" s="55"/>
      <c r="E2157" s="201"/>
      <c r="F2157" s="201"/>
    </row>
    <row r="2158" spans="1:6" ht="12.6" customHeight="1">
      <c r="A2158" s="32"/>
      <c r="B2158" s="73"/>
      <c r="C2158" s="55"/>
      <c r="D2158" s="55"/>
      <c r="E2158" s="201"/>
      <c r="F2158" s="201"/>
    </row>
    <row r="2159" spans="1:6" ht="12.6" customHeight="1">
      <c r="A2159" s="32"/>
      <c r="B2159" s="73"/>
      <c r="C2159" s="55"/>
      <c r="D2159" s="55"/>
      <c r="E2159" s="201"/>
      <c r="F2159" s="201"/>
    </row>
    <row r="2160" spans="1:6" ht="12.6" customHeight="1">
      <c r="A2160" s="32"/>
      <c r="B2160" s="73"/>
      <c r="C2160" s="55"/>
      <c r="D2160" s="55"/>
      <c r="E2160" s="201"/>
      <c r="F2160" s="201"/>
    </row>
    <row r="2161" spans="1:6" ht="12.6" customHeight="1">
      <c r="A2161" s="32"/>
      <c r="B2161" s="73"/>
      <c r="C2161" s="55"/>
      <c r="D2161" s="55"/>
      <c r="E2161" s="201"/>
      <c r="F2161" s="201"/>
    </row>
    <row r="2162" spans="1:6" ht="12.6" customHeight="1">
      <c r="A2162" s="32"/>
      <c r="B2162" s="73"/>
      <c r="C2162" s="55"/>
      <c r="D2162" s="55"/>
      <c r="E2162" s="201"/>
      <c r="F2162" s="201"/>
    </row>
    <row r="2163" spans="1:6" ht="12.6" customHeight="1">
      <c r="A2163" s="32"/>
      <c r="B2163" s="73"/>
      <c r="C2163" s="55"/>
      <c r="D2163" s="55"/>
      <c r="E2163" s="201"/>
      <c r="F2163" s="201"/>
    </row>
    <row r="2164" spans="1:6" ht="12.6" customHeight="1">
      <c r="A2164" s="32"/>
      <c r="B2164" s="73"/>
      <c r="C2164" s="55"/>
      <c r="D2164" s="55"/>
      <c r="E2164" s="201"/>
      <c r="F2164" s="201"/>
    </row>
    <row r="2165" spans="1:6" ht="12.6" customHeight="1">
      <c r="A2165" s="32"/>
      <c r="B2165" s="73"/>
      <c r="C2165" s="55"/>
      <c r="D2165" s="55"/>
      <c r="E2165" s="201"/>
      <c r="F2165" s="201"/>
    </row>
    <row r="2166" spans="1:6" ht="12.6" customHeight="1">
      <c r="A2166" s="32"/>
      <c r="B2166" s="73"/>
      <c r="C2166" s="55"/>
      <c r="D2166" s="55"/>
      <c r="E2166" s="201"/>
      <c r="F2166" s="201"/>
    </row>
    <row r="2167" spans="1:6" ht="12.6" customHeight="1">
      <c r="A2167" s="32"/>
      <c r="B2167" s="73"/>
      <c r="C2167" s="55"/>
      <c r="D2167" s="55"/>
      <c r="E2167" s="201"/>
      <c r="F2167" s="201"/>
    </row>
    <row r="2168" spans="1:6" ht="12.6" customHeight="1">
      <c r="A2168" s="32"/>
      <c r="B2168" s="73"/>
      <c r="C2168" s="55"/>
      <c r="D2168" s="55"/>
      <c r="E2168" s="201"/>
      <c r="F2168" s="201"/>
    </row>
    <row r="2169" spans="1:6" ht="12.6" customHeight="1">
      <c r="A2169" s="32"/>
      <c r="B2169" s="73"/>
      <c r="C2169" s="55"/>
      <c r="D2169" s="55"/>
      <c r="E2169" s="201"/>
      <c r="F2169" s="201"/>
    </row>
    <row r="2170" spans="1:6" ht="12.6" customHeight="1">
      <c r="A2170" s="32"/>
      <c r="B2170" s="73"/>
      <c r="C2170" s="55"/>
      <c r="D2170" s="55"/>
      <c r="E2170" s="201"/>
      <c r="F2170" s="201"/>
    </row>
    <row r="2171" spans="1:6" ht="12.6" customHeight="1">
      <c r="A2171" s="32"/>
      <c r="B2171" s="73"/>
      <c r="C2171" s="55"/>
      <c r="D2171" s="55"/>
      <c r="E2171" s="201"/>
      <c r="F2171" s="201"/>
    </row>
    <row r="2172" spans="1:6" ht="12.6" customHeight="1">
      <c r="A2172" s="32"/>
      <c r="B2172" s="73"/>
      <c r="C2172" s="55"/>
      <c r="D2172" s="55"/>
      <c r="E2172" s="201"/>
      <c r="F2172" s="201"/>
    </row>
    <row r="2173" spans="1:6" ht="12.6" customHeight="1">
      <c r="A2173" s="32"/>
      <c r="B2173" s="73"/>
      <c r="C2173" s="55"/>
      <c r="D2173" s="55"/>
      <c r="E2173" s="201"/>
      <c r="F2173" s="201"/>
    </row>
    <row r="2174" spans="1:6" ht="12.6" customHeight="1">
      <c r="A2174" s="32"/>
      <c r="B2174" s="73"/>
      <c r="C2174" s="55"/>
      <c r="D2174" s="55"/>
      <c r="E2174" s="201"/>
      <c r="F2174" s="201"/>
    </row>
    <row r="2175" spans="1:6" ht="12.6" customHeight="1">
      <c r="A2175" s="32"/>
      <c r="B2175" s="73"/>
      <c r="C2175" s="55"/>
      <c r="D2175" s="55"/>
      <c r="E2175" s="201"/>
      <c r="F2175" s="201"/>
    </row>
    <row r="2176" spans="1:6" ht="12.6" customHeight="1">
      <c r="A2176" s="32"/>
      <c r="B2176" s="73"/>
      <c r="C2176" s="55"/>
      <c r="D2176" s="55"/>
      <c r="E2176" s="201"/>
      <c r="F2176" s="201"/>
    </row>
    <row r="2177" spans="1:6" ht="12.6" customHeight="1">
      <c r="A2177" s="32"/>
      <c r="B2177" s="73"/>
      <c r="C2177" s="55"/>
      <c r="D2177" s="55"/>
      <c r="E2177" s="201"/>
      <c r="F2177" s="201"/>
    </row>
    <row r="2178" spans="1:6" ht="12.6" customHeight="1">
      <c r="A2178" s="32"/>
      <c r="B2178" s="73"/>
      <c r="C2178" s="55"/>
      <c r="D2178" s="55"/>
      <c r="E2178" s="201"/>
      <c r="F2178" s="201"/>
    </row>
    <row r="2179" spans="1:6" ht="12.6" customHeight="1">
      <c r="A2179" s="32"/>
      <c r="B2179" s="73"/>
      <c r="C2179" s="55"/>
      <c r="D2179" s="55"/>
      <c r="E2179" s="201"/>
      <c r="F2179" s="201"/>
    </row>
    <row r="2180" spans="1:6" ht="12.6" customHeight="1">
      <c r="A2180" s="32"/>
      <c r="B2180" s="73"/>
      <c r="C2180" s="55"/>
      <c r="D2180" s="55"/>
      <c r="E2180" s="201"/>
      <c r="F2180" s="201"/>
    </row>
    <row r="2181" spans="1:6" ht="12.6" customHeight="1">
      <c r="A2181" s="32"/>
      <c r="B2181" s="73"/>
      <c r="C2181" s="55"/>
      <c r="D2181" s="55"/>
      <c r="E2181" s="201"/>
      <c r="F2181" s="201"/>
    </row>
    <row r="2182" spans="1:6" ht="12.6" customHeight="1">
      <c r="A2182" s="32"/>
      <c r="B2182" s="73"/>
      <c r="C2182" s="55"/>
      <c r="D2182" s="55"/>
      <c r="E2182" s="201"/>
      <c r="F2182" s="201"/>
    </row>
    <row r="2183" spans="1:6" ht="12.6" customHeight="1">
      <c r="A2183" s="32"/>
      <c r="B2183" s="73"/>
      <c r="C2183" s="55"/>
      <c r="D2183" s="55"/>
      <c r="E2183" s="201"/>
      <c r="F2183" s="201"/>
    </row>
    <row r="2184" spans="1:6" ht="12.6" customHeight="1">
      <c r="A2184" s="32"/>
      <c r="B2184" s="73"/>
      <c r="C2184" s="55"/>
      <c r="D2184" s="55"/>
      <c r="E2184" s="201"/>
      <c r="F2184" s="201"/>
    </row>
    <row r="2185" spans="1:6" ht="12.6" customHeight="1">
      <c r="A2185" s="32"/>
      <c r="B2185" s="73"/>
      <c r="C2185" s="55"/>
      <c r="D2185" s="55"/>
      <c r="E2185" s="201"/>
      <c r="F2185" s="201"/>
    </row>
    <row r="2186" spans="1:6" ht="12.6" customHeight="1">
      <c r="A2186" s="32"/>
      <c r="B2186" s="73"/>
      <c r="C2186" s="55"/>
      <c r="D2186" s="55"/>
      <c r="E2186" s="201"/>
      <c r="F2186" s="201"/>
    </row>
    <row r="2187" spans="1:6" ht="12.6" customHeight="1">
      <c r="A2187" s="32"/>
      <c r="B2187" s="73"/>
      <c r="C2187" s="55"/>
      <c r="D2187" s="55"/>
      <c r="E2187" s="201"/>
      <c r="F2187" s="201"/>
    </row>
    <row r="2188" spans="1:6" ht="12.6" customHeight="1">
      <c r="A2188" s="32"/>
      <c r="B2188" s="73"/>
      <c r="C2188" s="55"/>
      <c r="D2188" s="55"/>
      <c r="E2188" s="201"/>
      <c r="F2188" s="201"/>
    </row>
    <row r="2189" spans="1:6" ht="12.6" customHeight="1">
      <c r="A2189" s="32"/>
      <c r="B2189" s="73"/>
      <c r="C2189" s="55"/>
      <c r="D2189" s="55"/>
      <c r="E2189" s="201"/>
      <c r="F2189" s="201"/>
    </row>
    <row r="2190" spans="1:6" ht="12.6" customHeight="1">
      <c r="A2190" s="32"/>
      <c r="B2190" s="73"/>
      <c r="C2190" s="55"/>
      <c r="D2190" s="55"/>
      <c r="E2190" s="201"/>
      <c r="F2190" s="201"/>
    </row>
    <row r="2191" spans="1:6" ht="12.6" customHeight="1">
      <c r="A2191" s="32"/>
      <c r="B2191" s="73"/>
      <c r="C2191" s="55"/>
      <c r="D2191" s="55"/>
      <c r="E2191" s="201"/>
      <c r="F2191" s="201"/>
    </row>
    <row r="2192" spans="1:6" ht="12.6" customHeight="1">
      <c r="A2192" s="32"/>
      <c r="B2192" s="73"/>
      <c r="C2192" s="55"/>
      <c r="D2192" s="55"/>
      <c r="E2192" s="201"/>
      <c r="F2192" s="201"/>
    </row>
    <row r="2193" spans="1:6" ht="12.6" customHeight="1">
      <c r="A2193" s="32"/>
      <c r="B2193" s="73"/>
      <c r="C2193" s="55"/>
      <c r="D2193" s="55"/>
      <c r="E2193" s="201"/>
      <c r="F2193" s="201"/>
    </row>
    <row r="2194" spans="1:6" ht="12.6" customHeight="1">
      <c r="A2194" s="32"/>
      <c r="B2194" s="73"/>
      <c r="C2194" s="55"/>
      <c r="D2194" s="55"/>
      <c r="E2194" s="201"/>
      <c r="F2194" s="201"/>
    </row>
    <row r="2195" spans="1:6" ht="12.6" customHeight="1">
      <c r="A2195" s="32"/>
      <c r="B2195" s="73"/>
      <c r="C2195" s="55"/>
      <c r="D2195" s="55"/>
      <c r="E2195" s="201"/>
      <c r="F2195" s="201"/>
    </row>
    <row r="2196" spans="1:6" ht="12.6" customHeight="1">
      <c r="A2196" s="32"/>
      <c r="B2196" s="73"/>
      <c r="C2196" s="55"/>
      <c r="D2196" s="55"/>
      <c r="E2196" s="201"/>
      <c r="F2196" s="201"/>
    </row>
    <row r="2197" spans="1:6" ht="12.6" customHeight="1">
      <c r="A2197" s="32"/>
      <c r="B2197" s="73"/>
      <c r="C2197" s="55"/>
      <c r="D2197" s="55"/>
      <c r="E2197" s="201"/>
      <c r="F2197" s="201"/>
    </row>
    <row r="2198" spans="1:6" ht="12.6" customHeight="1">
      <c r="A2198" s="32"/>
      <c r="B2198" s="73"/>
      <c r="C2198" s="55"/>
      <c r="D2198" s="55"/>
      <c r="E2198" s="201"/>
      <c r="F2198" s="201"/>
    </row>
    <row r="2199" spans="1:6" ht="12.6" customHeight="1">
      <c r="A2199" s="32"/>
      <c r="B2199" s="73"/>
      <c r="C2199" s="55"/>
      <c r="D2199" s="55"/>
      <c r="E2199" s="201"/>
      <c r="F2199" s="201"/>
    </row>
    <row r="2200" spans="1:6" ht="12.6" customHeight="1">
      <c r="A2200" s="32"/>
      <c r="B2200" s="73"/>
      <c r="C2200" s="55"/>
      <c r="D2200" s="55"/>
      <c r="E2200" s="201"/>
      <c r="F2200" s="201"/>
    </row>
    <row r="2201" spans="1:6" ht="12.6" customHeight="1">
      <c r="A2201" s="32"/>
      <c r="B2201" s="73"/>
      <c r="C2201" s="55"/>
      <c r="D2201" s="55"/>
      <c r="E2201" s="201"/>
      <c r="F2201" s="201"/>
    </row>
    <row r="2202" spans="1:6" ht="12.6" customHeight="1">
      <c r="A2202" s="32"/>
      <c r="B2202" s="73"/>
      <c r="C2202" s="55"/>
      <c r="D2202" s="55"/>
      <c r="E2202" s="201"/>
      <c r="F2202" s="201"/>
    </row>
    <row r="2203" spans="1:6" ht="12.6" customHeight="1">
      <c r="A2203" s="32"/>
      <c r="B2203" s="73"/>
      <c r="C2203" s="55"/>
      <c r="D2203" s="55"/>
      <c r="E2203" s="201"/>
      <c r="F2203" s="201"/>
    </row>
    <row r="2204" spans="1:6" ht="12.6" customHeight="1">
      <c r="A2204" s="32"/>
      <c r="B2204" s="73"/>
      <c r="C2204" s="55"/>
      <c r="D2204" s="55"/>
      <c r="E2204" s="201"/>
      <c r="F2204" s="201"/>
    </row>
    <row r="2205" spans="1:6" ht="12.6" customHeight="1">
      <c r="A2205" s="32"/>
      <c r="B2205" s="73"/>
      <c r="C2205" s="55"/>
      <c r="D2205" s="55"/>
      <c r="E2205" s="201"/>
      <c r="F2205" s="201"/>
    </row>
    <row r="2206" spans="1:6" ht="12.6" customHeight="1">
      <c r="A2206" s="32"/>
      <c r="B2206" s="73"/>
      <c r="C2206" s="55"/>
      <c r="D2206" s="55"/>
      <c r="E2206" s="201"/>
      <c r="F2206" s="201"/>
    </row>
    <row r="2207" spans="1:6" ht="12.6" customHeight="1">
      <c r="A2207" s="32"/>
      <c r="B2207" s="73"/>
      <c r="C2207" s="55"/>
      <c r="D2207" s="55"/>
      <c r="E2207" s="201"/>
      <c r="F2207" s="201"/>
    </row>
    <row r="2208" spans="1:6" ht="12.6" customHeight="1">
      <c r="A2208" s="32"/>
      <c r="B2208" s="73"/>
      <c r="C2208" s="55"/>
      <c r="D2208" s="55"/>
      <c r="E2208" s="201"/>
      <c r="F2208" s="201"/>
    </row>
    <row r="2209" spans="1:6" ht="12.6" customHeight="1">
      <c r="A2209" s="32"/>
      <c r="B2209" s="73"/>
      <c r="C2209" s="55"/>
      <c r="D2209" s="55"/>
      <c r="E2209" s="201"/>
      <c r="F2209" s="201"/>
    </row>
    <row r="2210" spans="1:6" ht="12.6" customHeight="1">
      <c r="A2210" s="32"/>
      <c r="B2210" s="73"/>
      <c r="C2210" s="55"/>
      <c r="D2210" s="55"/>
      <c r="E2210" s="201"/>
      <c r="F2210" s="201"/>
    </row>
    <row r="2211" spans="1:6" ht="12.6" customHeight="1">
      <c r="A2211" s="32"/>
      <c r="B2211" s="73"/>
      <c r="C2211" s="55"/>
      <c r="D2211" s="55"/>
      <c r="E2211" s="201"/>
      <c r="F2211" s="201"/>
    </row>
    <row r="2212" spans="1:6" ht="12.6" customHeight="1">
      <c r="A2212" s="32"/>
      <c r="B2212" s="73"/>
      <c r="C2212" s="55"/>
      <c r="D2212" s="55"/>
      <c r="E2212" s="201"/>
      <c r="F2212" s="201"/>
    </row>
    <row r="2213" spans="1:6" ht="12.6" customHeight="1">
      <c r="A2213" s="32"/>
      <c r="B2213" s="73"/>
      <c r="C2213" s="55"/>
      <c r="D2213" s="55"/>
      <c r="E2213" s="201"/>
      <c r="F2213" s="201"/>
    </row>
    <row r="2214" spans="1:6" ht="12.6" customHeight="1">
      <c r="A2214" s="32"/>
      <c r="B2214" s="73"/>
      <c r="C2214" s="55"/>
      <c r="D2214" s="55"/>
      <c r="E2214" s="201"/>
      <c r="F2214" s="201"/>
    </row>
    <row r="2215" spans="1:6" ht="12.6" customHeight="1">
      <c r="A2215" s="32"/>
      <c r="B2215" s="73"/>
      <c r="C2215" s="55"/>
      <c r="D2215" s="55"/>
      <c r="E2215" s="201"/>
      <c r="F2215" s="201"/>
    </row>
    <row r="2216" spans="1:6" ht="12.6" customHeight="1">
      <c r="A2216" s="32"/>
      <c r="B2216" s="73"/>
      <c r="C2216" s="55"/>
      <c r="D2216" s="55"/>
      <c r="E2216" s="201"/>
      <c r="F2216" s="201"/>
    </row>
    <row r="2217" spans="1:6" ht="12.6" customHeight="1">
      <c r="A2217" s="32"/>
      <c r="B2217" s="73"/>
      <c r="C2217" s="55"/>
      <c r="D2217" s="55"/>
      <c r="E2217" s="201"/>
      <c r="F2217" s="201"/>
    </row>
    <row r="2218" spans="1:6" ht="12.6" customHeight="1">
      <c r="A2218" s="32"/>
      <c r="B2218" s="73"/>
      <c r="C2218" s="55"/>
      <c r="D2218" s="55"/>
      <c r="E2218" s="201"/>
      <c r="F2218" s="201"/>
    </row>
    <row r="2219" spans="1:6" ht="12.6" customHeight="1">
      <c r="A2219" s="32"/>
      <c r="B2219" s="73"/>
      <c r="C2219" s="55"/>
      <c r="D2219" s="55"/>
      <c r="E2219" s="201"/>
      <c r="F2219" s="201"/>
    </row>
    <row r="2220" spans="1:6" ht="12.6" customHeight="1">
      <c r="A2220" s="32"/>
      <c r="B2220" s="73"/>
      <c r="C2220" s="55"/>
      <c r="D2220" s="55"/>
      <c r="E2220" s="201"/>
      <c r="F2220" s="201"/>
    </row>
    <row r="2221" spans="1:6" ht="12.6" customHeight="1">
      <c r="A2221" s="32"/>
      <c r="B2221" s="73"/>
      <c r="C2221" s="55"/>
      <c r="D2221" s="55"/>
      <c r="E2221" s="201"/>
      <c r="F2221" s="201"/>
    </row>
    <row r="2222" spans="1:6" ht="12.6" customHeight="1">
      <c r="A2222" s="32"/>
      <c r="B2222" s="73"/>
      <c r="C2222" s="55"/>
      <c r="D2222" s="55"/>
      <c r="E2222" s="201"/>
      <c r="F2222" s="201"/>
    </row>
    <row r="2223" spans="1:6" ht="12.6" customHeight="1">
      <c r="A2223" s="32"/>
      <c r="B2223" s="73"/>
      <c r="C2223" s="55"/>
      <c r="D2223" s="55"/>
      <c r="E2223" s="201"/>
      <c r="F2223" s="201"/>
    </row>
    <row r="2224" spans="1:6" ht="12.6" customHeight="1">
      <c r="A2224" s="32"/>
      <c r="B2224" s="73"/>
      <c r="C2224" s="55"/>
      <c r="D2224" s="55"/>
      <c r="E2224" s="201"/>
      <c r="F2224" s="201"/>
    </row>
    <row r="2225" spans="1:6" ht="12.6" customHeight="1">
      <c r="A2225" s="32"/>
      <c r="B2225" s="73"/>
      <c r="C2225" s="55"/>
      <c r="D2225" s="55"/>
      <c r="E2225" s="201"/>
      <c r="F2225" s="201"/>
    </row>
    <row r="2226" spans="1:6" ht="12.6" customHeight="1">
      <c r="A2226" s="32"/>
      <c r="B2226" s="73"/>
      <c r="C2226" s="55"/>
      <c r="D2226" s="55"/>
      <c r="E2226" s="201"/>
      <c r="F2226" s="201"/>
    </row>
    <row r="2227" spans="1:6" ht="12.6" customHeight="1">
      <c r="A2227" s="32"/>
      <c r="B2227" s="73"/>
      <c r="C2227" s="55"/>
      <c r="D2227" s="55"/>
      <c r="E2227" s="201"/>
      <c r="F2227" s="201"/>
    </row>
    <row r="2228" spans="1:6" ht="12.6" customHeight="1">
      <c r="A2228" s="32"/>
      <c r="B2228" s="73"/>
      <c r="C2228" s="55"/>
      <c r="D2228" s="55"/>
      <c r="E2228" s="201"/>
      <c r="F2228" s="201"/>
    </row>
    <row r="2229" spans="1:6" ht="12.6" customHeight="1">
      <c r="A2229" s="32"/>
      <c r="B2229" s="73"/>
      <c r="C2229" s="55"/>
      <c r="D2229" s="55"/>
      <c r="E2229" s="201"/>
      <c r="F2229" s="201"/>
    </row>
    <row r="2230" spans="1:6" ht="12.6" customHeight="1">
      <c r="A2230" s="32"/>
      <c r="B2230" s="73"/>
      <c r="C2230" s="55"/>
      <c r="D2230" s="55"/>
      <c r="E2230" s="201"/>
      <c r="F2230" s="201"/>
    </row>
    <row r="2231" spans="1:6" ht="12.6" customHeight="1">
      <c r="A2231" s="32"/>
      <c r="B2231" s="73"/>
      <c r="C2231" s="55"/>
      <c r="D2231" s="55"/>
      <c r="E2231" s="201"/>
      <c r="F2231" s="201"/>
    </row>
    <row r="2232" spans="1:6" ht="12.6" customHeight="1">
      <c r="A2232" s="32"/>
      <c r="B2232" s="73"/>
      <c r="C2232" s="55"/>
      <c r="D2232" s="55"/>
      <c r="E2232" s="201"/>
      <c r="F2232" s="201"/>
    </row>
    <row r="2233" spans="1:6" ht="12.6" customHeight="1">
      <c r="A2233" s="32"/>
      <c r="B2233" s="73"/>
      <c r="C2233" s="55"/>
      <c r="D2233" s="55"/>
      <c r="E2233" s="201"/>
      <c r="F2233" s="201"/>
    </row>
    <row r="2234" spans="1:6" ht="12.6" customHeight="1">
      <c r="A2234" s="32"/>
      <c r="B2234" s="73"/>
      <c r="C2234" s="55"/>
      <c r="D2234" s="55"/>
      <c r="E2234" s="201"/>
      <c r="F2234" s="201"/>
    </row>
    <row r="2235" spans="1:6" ht="12.6" customHeight="1">
      <c r="A2235" s="32"/>
      <c r="B2235" s="73"/>
      <c r="C2235" s="55"/>
      <c r="D2235" s="55"/>
      <c r="E2235" s="201"/>
      <c r="F2235" s="201"/>
    </row>
    <row r="2236" spans="1:6" ht="12.6" customHeight="1">
      <c r="A2236" s="32"/>
      <c r="B2236" s="73"/>
      <c r="C2236" s="55"/>
      <c r="D2236" s="55"/>
      <c r="E2236" s="201"/>
      <c r="F2236" s="201"/>
    </row>
    <row r="2237" spans="1:6" ht="12.6" customHeight="1">
      <c r="A2237" s="32"/>
      <c r="B2237" s="73"/>
      <c r="C2237" s="55"/>
      <c r="D2237" s="55"/>
      <c r="E2237" s="201"/>
      <c r="F2237" s="201"/>
    </row>
    <row r="2238" spans="1:6" ht="12.6" customHeight="1">
      <c r="A2238" s="32"/>
      <c r="B2238" s="73"/>
      <c r="C2238" s="55"/>
      <c r="D2238" s="55"/>
      <c r="E2238" s="201"/>
      <c r="F2238" s="201"/>
    </row>
    <row r="2239" spans="1:6" ht="12.6" customHeight="1">
      <c r="A2239" s="32"/>
      <c r="B2239" s="73"/>
      <c r="C2239" s="55"/>
      <c r="D2239" s="55"/>
      <c r="E2239" s="201"/>
      <c r="F2239" s="201"/>
    </row>
    <row r="2240" spans="1:6" ht="12.6" customHeight="1">
      <c r="A2240" s="32"/>
      <c r="B2240" s="73"/>
      <c r="C2240" s="55"/>
      <c r="D2240" s="55"/>
      <c r="E2240" s="201"/>
      <c r="F2240" s="201"/>
    </row>
    <row r="2241" spans="1:6" ht="12.6" customHeight="1">
      <c r="A2241" s="32"/>
      <c r="B2241" s="73"/>
      <c r="C2241" s="55"/>
      <c r="D2241" s="55"/>
      <c r="E2241" s="201"/>
      <c r="F2241" s="201"/>
    </row>
    <row r="2242" spans="1:6" ht="12.6" customHeight="1">
      <c r="A2242" s="32"/>
      <c r="B2242" s="73"/>
      <c r="C2242" s="55"/>
      <c r="D2242" s="55"/>
      <c r="E2242" s="201"/>
      <c r="F2242" s="201"/>
    </row>
    <row r="2243" spans="1:6" ht="12.6" customHeight="1">
      <c r="A2243" s="32"/>
      <c r="B2243" s="73"/>
      <c r="C2243" s="55"/>
      <c r="D2243" s="55"/>
      <c r="E2243" s="201"/>
      <c r="F2243" s="201"/>
    </row>
    <row r="2244" spans="1:6" ht="12.6" customHeight="1">
      <c r="A2244" s="32"/>
      <c r="B2244" s="73"/>
      <c r="C2244" s="55"/>
      <c r="D2244" s="55"/>
      <c r="E2244" s="201"/>
      <c r="F2244" s="201"/>
    </row>
    <row r="2245" spans="1:6" ht="12.6" customHeight="1">
      <c r="A2245" s="32"/>
      <c r="B2245" s="73"/>
      <c r="C2245" s="55"/>
      <c r="D2245" s="55"/>
      <c r="E2245" s="201"/>
      <c r="F2245" s="201"/>
    </row>
    <row r="2246" spans="1:6" ht="12.6" customHeight="1">
      <c r="A2246" s="32"/>
      <c r="B2246" s="73"/>
      <c r="C2246" s="55"/>
      <c r="D2246" s="55"/>
      <c r="E2246" s="201"/>
      <c r="F2246" s="201"/>
    </row>
    <row r="2247" spans="1:6" ht="12.6" customHeight="1">
      <c r="A2247" s="32"/>
      <c r="B2247" s="73"/>
      <c r="C2247" s="55"/>
      <c r="D2247" s="55"/>
      <c r="E2247" s="201"/>
      <c r="F2247" s="201"/>
    </row>
    <row r="2248" spans="1:6" ht="12.6" customHeight="1">
      <c r="A2248" s="32"/>
      <c r="B2248" s="73"/>
      <c r="C2248" s="55"/>
      <c r="D2248" s="55"/>
      <c r="E2248" s="201"/>
      <c r="F2248" s="201"/>
    </row>
    <row r="2249" spans="1:6" ht="12.6" customHeight="1">
      <c r="A2249" s="32"/>
      <c r="B2249" s="73"/>
      <c r="C2249" s="55"/>
      <c r="D2249" s="55"/>
      <c r="E2249" s="201"/>
      <c r="F2249" s="201"/>
    </row>
    <row r="2250" spans="1:6" ht="12.6" customHeight="1">
      <c r="A2250" s="32"/>
      <c r="B2250" s="73"/>
      <c r="C2250" s="55"/>
      <c r="D2250" s="55"/>
      <c r="E2250" s="201"/>
      <c r="F2250" s="201"/>
    </row>
    <row r="2251" spans="1:6" ht="12.6" customHeight="1">
      <c r="A2251" s="32"/>
      <c r="B2251" s="73"/>
      <c r="C2251" s="55"/>
      <c r="D2251" s="55"/>
      <c r="E2251" s="201"/>
      <c r="F2251" s="201"/>
    </row>
    <row r="2252" spans="1:6" ht="12.6" customHeight="1">
      <c r="A2252" s="32"/>
      <c r="B2252" s="73"/>
      <c r="C2252" s="55"/>
      <c r="D2252" s="55"/>
      <c r="E2252" s="201"/>
      <c r="F2252" s="201"/>
    </row>
    <row r="2253" spans="1:6" ht="12.6" customHeight="1">
      <c r="A2253" s="32"/>
      <c r="B2253" s="73"/>
      <c r="C2253" s="55"/>
      <c r="D2253" s="55"/>
      <c r="E2253" s="201"/>
      <c r="F2253" s="201"/>
    </row>
    <row r="2254" spans="1:6" ht="12.6" customHeight="1">
      <c r="A2254" s="32"/>
      <c r="B2254" s="73"/>
      <c r="C2254" s="55"/>
      <c r="D2254" s="55"/>
      <c r="E2254" s="201"/>
      <c r="F2254" s="201"/>
    </row>
    <row r="2255" spans="1:6" ht="12.6" customHeight="1">
      <c r="A2255" s="32"/>
      <c r="B2255" s="73"/>
      <c r="C2255" s="55"/>
      <c r="D2255" s="55"/>
      <c r="E2255" s="201"/>
      <c r="F2255" s="201"/>
    </row>
    <row r="2256" spans="1:6" ht="12.6" customHeight="1">
      <c r="A2256" s="32"/>
      <c r="B2256" s="73"/>
      <c r="C2256" s="55"/>
      <c r="D2256" s="55"/>
      <c r="E2256" s="201"/>
      <c r="F2256" s="201"/>
    </row>
    <row r="2257" spans="1:6" ht="12.6" customHeight="1">
      <c r="A2257" s="32"/>
      <c r="B2257" s="73"/>
      <c r="C2257" s="55"/>
      <c r="D2257" s="55"/>
      <c r="E2257" s="201"/>
      <c r="F2257" s="201"/>
    </row>
    <row r="2258" spans="1:6" ht="12.6" customHeight="1">
      <c r="A2258" s="32"/>
      <c r="B2258" s="73"/>
      <c r="C2258" s="55"/>
      <c r="D2258" s="55"/>
      <c r="E2258" s="201"/>
      <c r="F2258" s="201"/>
    </row>
    <row r="2259" spans="1:6" ht="12.6" customHeight="1">
      <c r="A2259" s="32"/>
      <c r="B2259" s="73"/>
      <c r="C2259" s="55"/>
      <c r="D2259" s="55"/>
      <c r="E2259" s="201"/>
      <c r="F2259" s="201"/>
    </row>
    <row r="2260" spans="1:6" ht="12.6" customHeight="1">
      <c r="A2260" s="32"/>
      <c r="B2260" s="73"/>
      <c r="C2260" s="55"/>
      <c r="D2260" s="55"/>
      <c r="E2260" s="201"/>
      <c r="F2260" s="201"/>
    </row>
    <row r="2261" spans="1:6" ht="12.6" customHeight="1">
      <c r="A2261" s="32"/>
      <c r="B2261" s="73"/>
      <c r="C2261" s="55"/>
      <c r="D2261" s="55"/>
      <c r="E2261" s="201"/>
      <c r="F2261" s="201"/>
    </row>
    <row r="2262" spans="1:6" ht="12.6" customHeight="1">
      <c r="A2262" s="32"/>
      <c r="B2262" s="73"/>
      <c r="C2262" s="55"/>
      <c r="D2262" s="55"/>
      <c r="E2262" s="201"/>
      <c r="F2262" s="201"/>
    </row>
    <row r="2263" spans="1:6" ht="12.6" customHeight="1">
      <c r="A2263" s="32"/>
      <c r="B2263" s="73"/>
      <c r="C2263" s="55"/>
      <c r="D2263" s="55"/>
      <c r="E2263" s="201"/>
      <c r="F2263" s="201"/>
    </row>
    <row r="2264" spans="1:6" ht="12.6" customHeight="1">
      <c r="A2264" s="32"/>
      <c r="B2264" s="73"/>
      <c r="C2264" s="55"/>
      <c r="D2264" s="55"/>
      <c r="E2264" s="201"/>
      <c r="F2264" s="201"/>
    </row>
    <row r="2265" spans="1:6" ht="12.6" customHeight="1">
      <c r="A2265" s="32"/>
      <c r="B2265" s="73"/>
      <c r="C2265" s="55"/>
      <c r="D2265" s="55"/>
      <c r="E2265" s="201"/>
      <c r="F2265" s="201"/>
    </row>
    <row r="2266" spans="1:6" ht="12.6" customHeight="1">
      <c r="A2266" s="32"/>
      <c r="B2266" s="73"/>
      <c r="C2266" s="55"/>
      <c r="D2266" s="55"/>
      <c r="E2266" s="201"/>
      <c r="F2266" s="201"/>
    </row>
    <row r="2267" spans="1:6" ht="12.6" customHeight="1">
      <c r="A2267" s="32"/>
      <c r="B2267" s="73"/>
      <c r="C2267" s="55"/>
      <c r="D2267" s="55"/>
      <c r="E2267" s="201"/>
      <c r="F2267" s="201"/>
    </row>
    <row r="2268" spans="1:6" ht="12.6" customHeight="1">
      <c r="A2268" s="32"/>
      <c r="B2268" s="73"/>
      <c r="C2268" s="55"/>
      <c r="D2268" s="55"/>
      <c r="E2268" s="201"/>
      <c r="F2268" s="201"/>
    </row>
    <row r="2269" spans="1:6" ht="12.6" customHeight="1">
      <c r="A2269" s="32"/>
      <c r="B2269" s="73"/>
      <c r="C2269" s="55"/>
      <c r="D2269" s="55"/>
      <c r="E2269" s="201"/>
      <c r="F2269" s="201"/>
    </row>
    <row r="2270" spans="1:6" ht="12.6" customHeight="1">
      <c r="A2270" s="32"/>
      <c r="B2270" s="73"/>
      <c r="C2270" s="55"/>
      <c r="D2270" s="55"/>
      <c r="E2270" s="201"/>
      <c r="F2270" s="201"/>
    </row>
    <row r="2271" spans="1:6" ht="12.6" customHeight="1">
      <c r="A2271" s="32"/>
      <c r="B2271" s="73"/>
      <c r="C2271" s="55"/>
      <c r="D2271" s="55"/>
      <c r="E2271" s="201"/>
      <c r="F2271" s="201"/>
    </row>
    <row r="2272" spans="1:6" ht="12.6" customHeight="1">
      <c r="A2272" s="32"/>
      <c r="B2272" s="73"/>
      <c r="C2272" s="55"/>
      <c r="D2272" s="55"/>
      <c r="E2272" s="201"/>
      <c r="F2272" s="201"/>
    </row>
    <row r="2273" spans="1:6" ht="12.6" customHeight="1">
      <c r="A2273" s="32"/>
      <c r="B2273" s="73"/>
      <c r="C2273" s="55"/>
      <c r="D2273" s="55"/>
      <c r="E2273" s="201"/>
      <c r="F2273" s="201"/>
    </row>
    <row r="2274" spans="1:6" ht="12.6" customHeight="1">
      <c r="A2274" s="32"/>
      <c r="B2274" s="73"/>
      <c r="C2274" s="55"/>
      <c r="D2274" s="55"/>
      <c r="E2274" s="201"/>
      <c r="F2274" s="201"/>
    </row>
    <row r="2275" spans="1:6" ht="12.6" customHeight="1">
      <c r="A2275" s="32"/>
      <c r="B2275" s="73"/>
      <c r="C2275" s="55"/>
      <c r="D2275" s="55"/>
      <c r="E2275" s="201"/>
      <c r="F2275" s="201"/>
    </row>
    <row r="2276" spans="1:6" ht="12.6" customHeight="1">
      <c r="A2276" s="32"/>
      <c r="B2276" s="73"/>
      <c r="C2276" s="55"/>
      <c r="D2276" s="55"/>
      <c r="E2276" s="201"/>
      <c r="F2276" s="201"/>
    </row>
    <row r="2277" spans="1:6" ht="12.6" customHeight="1">
      <c r="A2277" s="32"/>
      <c r="B2277" s="73"/>
      <c r="C2277" s="55"/>
      <c r="D2277" s="55"/>
      <c r="E2277" s="201"/>
      <c r="F2277" s="201"/>
    </row>
    <row r="2278" spans="1:6" ht="12.6" customHeight="1">
      <c r="A2278" s="32"/>
      <c r="B2278" s="73"/>
      <c r="C2278" s="55"/>
      <c r="D2278" s="55"/>
      <c r="E2278" s="201"/>
      <c r="F2278" s="201"/>
    </row>
    <row r="2279" spans="1:6" ht="12.6" customHeight="1">
      <c r="A2279" s="32"/>
      <c r="B2279" s="73"/>
      <c r="C2279" s="55"/>
      <c r="D2279" s="55"/>
      <c r="E2279" s="201"/>
      <c r="F2279" s="201"/>
    </row>
    <row r="2280" spans="1:6" ht="12.6" customHeight="1">
      <c r="A2280" s="32"/>
      <c r="B2280" s="73"/>
      <c r="C2280" s="55"/>
      <c r="D2280" s="55"/>
      <c r="E2280" s="201"/>
      <c r="F2280" s="201"/>
    </row>
    <row r="2281" spans="1:6" ht="12.6" customHeight="1">
      <c r="A2281" s="32"/>
      <c r="B2281" s="73"/>
      <c r="C2281" s="55"/>
      <c r="D2281" s="55"/>
      <c r="E2281" s="201"/>
      <c r="F2281" s="201"/>
    </row>
    <row r="2282" spans="1:6" ht="12.6" customHeight="1">
      <c r="A2282" s="32"/>
      <c r="B2282" s="73"/>
      <c r="C2282" s="55"/>
      <c r="D2282" s="55"/>
      <c r="E2282" s="201"/>
      <c r="F2282" s="201"/>
    </row>
    <row r="2283" spans="1:6" ht="12.6" customHeight="1">
      <c r="A2283" s="32"/>
      <c r="B2283" s="73"/>
      <c r="C2283" s="55"/>
      <c r="D2283" s="55"/>
      <c r="E2283" s="201"/>
      <c r="F2283" s="201"/>
    </row>
    <row r="2284" spans="1:6" ht="12.6" customHeight="1">
      <c r="A2284" s="32"/>
      <c r="B2284" s="73"/>
      <c r="C2284" s="55"/>
      <c r="D2284" s="55"/>
      <c r="E2284" s="201"/>
      <c r="F2284" s="201"/>
    </row>
    <row r="2285" spans="1:6" ht="12.6" customHeight="1">
      <c r="A2285" s="32"/>
      <c r="B2285" s="73"/>
      <c r="C2285" s="55"/>
      <c r="D2285" s="55"/>
      <c r="E2285" s="201"/>
      <c r="F2285" s="201"/>
    </row>
    <row r="2286" spans="1:6" ht="12.6" customHeight="1">
      <c r="A2286" s="32"/>
      <c r="B2286" s="73"/>
      <c r="C2286" s="55"/>
      <c r="D2286" s="55"/>
      <c r="E2286" s="201"/>
      <c r="F2286" s="201"/>
    </row>
    <row r="2287" spans="1:6" ht="12.6" customHeight="1">
      <c r="A2287" s="32"/>
      <c r="B2287" s="73"/>
      <c r="C2287" s="55"/>
      <c r="D2287" s="55"/>
      <c r="E2287" s="201"/>
      <c r="F2287" s="201"/>
    </row>
    <row r="2288" spans="1:6" ht="12.6" customHeight="1">
      <c r="A2288" s="32"/>
      <c r="B2288" s="73"/>
      <c r="C2288" s="55"/>
      <c r="D2288" s="55"/>
      <c r="E2288" s="201"/>
      <c r="F2288" s="201"/>
    </row>
    <row r="2289" spans="1:6" ht="12.6" customHeight="1">
      <c r="A2289" s="32"/>
      <c r="B2289" s="73"/>
      <c r="C2289" s="55"/>
      <c r="D2289" s="55"/>
      <c r="E2289" s="201"/>
      <c r="F2289" s="201"/>
    </row>
    <row r="2290" spans="1:6" ht="12.6" customHeight="1">
      <c r="A2290" s="32"/>
      <c r="B2290" s="73"/>
      <c r="C2290" s="55"/>
      <c r="D2290" s="55"/>
      <c r="E2290" s="201"/>
      <c r="F2290" s="201"/>
    </row>
    <row r="2291" spans="1:6" ht="12.6" customHeight="1">
      <c r="A2291" s="32"/>
      <c r="B2291" s="73"/>
      <c r="C2291" s="55"/>
      <c r="D2291" s="55"/>
      <c r="E2291" s="201"/>
      <c r="F2291" s="201"/>
    </row>
    <row r="2292" spans="1:6" ht="12.6" customHeight="1">
      <c r="A2292" s="32"/>
      <c r="B2292" s="73"/>
      <c r="C2292" s="55"/>
      <c r="D2292" s="55"/>
      <c r="E2292" s="201"/>
      <c r="F2292" s="201"/>
    </row>
    <row r="2293" spans="1:6" ht="12.6" customHeight="1">
      <c r="A2293" s="32"/>
      <c r="B2293" s="73"/>
      <c r="C2293" s="55"/>
      <c r="D2293" s="55"/>
      <c r="E2293" s="201"/>
      <c r="F2293" s="201"/>
    </row>
    <row r="2294" spans="1:6" ht="12.6" customHeight="1">
      <c r="A2294" s="32"/>
      <c r="B2294" s="73"/>
      <c r="C2294" s="55"/>
      <c r="D2294" s="55"/>
      <c r="E2294" s="201"/>
      <c r="F2294" s="201"/>
    </row>
    <row r="2295" spans="1:6" ht="12.6" customHeight="1">
      <c r="A2295" s="32"/>
      <c r="B2295" s="73"/>
      <c r="C2295" s="55"/>
      <c r="D2295" s="55"/>
      <c r="E2295" s="201"/>
      <c r="F2295" s="201"/>
    </row>
    <row r="2296" spans="1:6" ht="12.6" customHeight="1">
      <c r="A2296" s="32"/>
      <c r="B2296" s="73"/>
      <c r="C2296" s="55"/>
      <c r="D2296" s="55"/>
      <c r="E2296" s="201"/>
      <c r="F2296" s="201"/>
    </row>
    <row r="2297" spans="1:6" ht="12.6" customHeight="1">
      <c r="A2297" s="32"/>
      <c r="B2297" s="73"/>
      <c r="C2297" s="55"/>
      <c r="D2297" s="55"/>
      <c r="E2297" s="201"/>
      <c r="F2297" s="201"/>
    </row>
    <row r="2298" spans="1:6" ht="12.6" customHeight="1">
      <c r="A2298" s="32"/>
      <c r="B2298" s="73"/>
      <c r="C2298" s="55"/>
      <c r="D2298" s="55"/>
      <c r="E2298" s="201"/>
      <c r="F2298" s="201"/>
    </row>
    <row r="2299" spans="1:6" ht="12.6" customHeight="1">
      <c r="A2299" s="32"/>
      <c r="B2299" s="73"/>
      <c r="C2299" s="55"/>
      <c r="D2299" s="55"/>
      <c r="E2299" s="201"/>
      <c r="F2299" s="201"/>
    </row>
    <row r="2300" spans="1:6" ht="12.6" customHeight="1">
      <c r="A2300" s="32"/>
      <c r="B2300" s="73"/>
      <c r="C2300" s="55"/>
      <c r="D2300" s="55"/>
      <c r="E2300" s="201"/>
      <c r="F2300" s="201"/>
    </row>
    <row r="2301" spans="1:6" ht="12.6" customHeight="1">
      <c r="A2301" s="32"/>
      <c r="B2301" s="73"/>
      <c r="C2301" s="55"/>
      <c r="D2301" s="55"/>
      <c r="E2301" s="201"/>
      <c r="F2301" s="201"/>
    </row>
    <row r="2302" spans="1:6" ht="12.6" customHeight="1">
      <c r="A2302" s="32"/>
      <c r="B2302" s="73"/>
      <c r="C2302" s="55"/>
      <c r="D2302" s="55"/>
      <c r="E2302" s="201"/>
      <c r="F2302" s="201"/>
    </row>
    <row r="2303" spans="1:6" ht="12.6" customHeight="1">
      <c r="A2303" s="32"/>
      <c r="B2303" s="73"/>
      <c r="C2303" s="55"/>
      <c r="D2303" s="55"/>
      <c r="E2303" s="201"/>
      <c r="F2303" s="201"/>
    </row>
    <row r="2304" spans="1:6" ht="12.6" customHeight="1">
      <c r="A2304" s="32"/>
      <c r="B2304" s="73"/>
      <c r="C2304" s="55"/>
      <c r="D2304" s="55"/>
      <c r="E2304" s="201"/>
      <c r="F2304" s="201"/>
    </row>
    <row r="2305" spans="1:6" ht="12.6" customHeight="1">
      <c r="A2305" s="32"/>
      <c r="B2305" s="73"/>
      <c r="C2305" s="55"/>
      <c r="D2305" s="55"/>
      <c r="E2305" s="201"/>
      <c r="F2305" s="201"/>
    </row>
    <row r="2306" spans="1:6" ht="12.6" customHeight="1">
      <c r="A2306" s="32"/>
      <c r="B2306" s="73"/>
      <c r="C2306" s="55"/>
      <c r="D2306" s="55"/>
      <c r="E2306" s="201"/>
      <c r="F2306" s="201"/>
    </row>
    <row r="2307" spans="1:6" ht="12.6" customHeight="1">
      <c r="A2307" s="32"/>
      <c r="B2307" s="73"/>
      <c r="C2307" s="55"/>
      <c r="D2307" s="55"/>
      <c r="E2307" s="201"/>
      <c r="F2307" s="201"/>
    </row>
    <row r="2308" spans="1:6" ht="12.6" customHeight="1">
      <c r="A2308" s="32"/>
      <c r="B2308" s="73"/>
      <c r="C2308" s="55"/>
      <c r="D2308" s="55"/>
      <c r="E2308" s="201"/>
      <c r="F2308" s="201"/>
    </row>
    <row r="2309" spans="1:6" ht="12.6" customHeight="1">
      <c r="A2309" s="32"/>
      <c r="B2309" s="73"/>
      <c r="C2309" s="55"/>
      <c r="D2309" s="55"/>
      <c r="E2309" s="201"/>
      <c r="F2309" s="201"/>
    </row>
    <row r="2310" spans="1:6" ht="12.6" customHeight="1">
      <c r="A2310" s="32"/>
      <c r="B2310" s="73"/>
      <c r="C2310" s="55"/>
      <c r="D2310" s="55"/>
      <c r="E2310" s="201"/>
      <c r="F2310" s="201"/>
    </row>
    <row r="2311" spans="1:6" ht="12.6" customHeight="1">
      <c r="A2311" s="32"/>
      <c r="B2311" s="73"/>
      <c r="C2311" s="55"/>
      <c r="D2311" s="55"/>
      <c r="E2311" s="201"/>
      <c r="F2311" s="201"/>
    </row>
    <row r="2312" spans="1:6" ht="12.6" customHeight="1">
      <c r="A2312" s="32"/>
      <c r="B2312" s="73"/>
      <c r="C2312" s="55"/>
      <c r="D2312" s="55"/>
      <c r="E2312" s="201"/>
      <c r="F2312" s="201"/>
    </row>
    <row r="2313" spans="1:6" ht="12.6" customHeight="1">
      <c r="A2313" s="32"/>
      <c r="B2313" s="73"/>
      <c r="C2313" s="55"/>
      <c r="D2313" s="55"/>
      <c r="E2313" s="201"/>
      <c r="F2313" s="201"/>
    </row>
    <row r="2314" spans="1:6" ht="12.6" customHeight="1">
      <c r="A2314" s="32"/>
      <c r="B2314" s="73"/>
      <c r="C2314" s="55"/>
      <c r="D2314" s="55"/>
      <c r="E2314" s="201"/>
      <c r="F2314" s="201"/>
    </row>
    <row r="2315" spans="1:6" ht="12.6" customHeight="1">
      <c r="A2315" s="32"/>
      <c r="B2315" s="73"/>
      <c r="C2315" s="55"/>
      <c r="D2315" s="55"/>
      <c r="E2315" s="201"/>
      <c r="F2315" s="201"/>
    </row>
    <row r="2316" spans="1:6" ht="12.6" customHeight="1">
      <c r="A2316" s="32"/>
      <c r="B2316" s="73"/>
      <c r="C2316" s="55"/>
      <c r="D2316" s="55"/>
      <c r="E2316" s="201"/>
      <c r="F2316" s="201"/>
    </row>
    <row r="2317" spans="1:6" ht="12.6" customHeight="1">
      <c r="A2317" s="32"/>
      <c r="B2317" s="73"/>
      <c r="C2317" s="55"/>
      <c r="D2317" s="55"/>
      <c r="E2317" s="201"/>
      <c r="F2317" s="201"/>
    </row>
    <row r="2318" spans="1:6" ht="12.6" customHeight="1">
      <c r="A2318" s="32"/>
      <c r="B2318" s="73"/>
      <c r="C2318" s="55"/>
      <c r="D2318" s="55"/>
      <c r="E2318" s="201"/>
      <c r="F2318" s="201"/>
    </row>
    <row r="2319" spans="1:6" ht="12.6" customHeight="1">
      <c r="A2319" s="32"/>
      <c r="B2319" s="73"/>
      <c r="C2319" s="55"/>
      <c r="D2319" s="55"/>
      <c r="E2319" s="201"/>
      <c r="F2319" s="201"/>
    </row>
    <row r="2320" spans="1:6" ht="12.6" customHeight="1">
      <c r="A2320" s="32"/>
      <c r="B2320" s="73"/>
      <c r="C2320" s="55"/>
      <c r="D2320" s="55"/>
      <c r="E2320" s="201"/>
      <c r="F2320" s="201"/>
    </row>
    <row r="2321" spans="1:6" ht="12.6" customHeight="1">
      <c r="A2321" s="32"/>
      <c r="B2321" s="73"/>
      <c r="C2321" s="55"/>
      <c r="D2321" s="55"/>
      <c r="E2321" s="201"/>
      <c r="F2321" s="201"/>
    </row>
    <row r="2322" spans="1:6" ht="12.6" customHeight="1">
      <c r="A2322" s="32"/>
      <c r="B2322" s="73"/>
      <c r="C2322" s="55"/>
      <c r="D2322" s="55"/>
      <c r="E2322" s="201"/>
      <c r="F2322" s="201"/>
    </row>
    <row r="2323" spans="1:6" ht="12.6" customHeight="1">
      <c r="A2323" s="32"/>
      <c r="B2323" s="73"/>
      <c r="C2323" s="55"/>
      <c r="D2323" s="55"/>
      <c r="E2323" s="201"/>
      <c r="F2323" s="201"/>
    </row>
    <row r="2324" spans="1:6" ht="12.6" customHeight="1">
      <c r="A2324" s="32"/>
      <c r="B2324" s="73"/>
      <c r="C2324" s="55"/>
      <c r="D2324" s="55"/>
      <c r="E2324" s="201"/>
      <c r="F2324" s="201"/>
    </row>
    <row r="2325" spans="1:6" ht="12.6" customHeight="1">
      <c r="A2325" s="32"/>
      <c r="B2325" s="73"/>
      <c r="C2325" s="55"/>
      <c r="D2325" s="55"/>
      <c r="E2325" s="201"/>
      <c r="F2325" s="201"/>
    </row>
    <row r="2326" spans="1:6" ht="12.6" customHeight="1">
      <c r="A2326" s="32"/>
      <c r="B2326" s="73"/>
      <c r="C2326" s="55"/>
      <c r="D2326" s="55"/>
      <c r="E2326" s="201"/>
      <c r="F2326" s="201"/>
    </row>
    <row r="2327" spans="1:6" ht="12.6" customHeight="1">
      <c r="A2327" s="32"/>
      <c r="B2327" s="73"/>
      <c r="C2327" s="55"/>
      <c r="D2327" s="55"/>
      <c r="E2327" s="201"/>
      <c r="F2327" s="201"/>
    </row>
    <row r="2328" spans="1:6" ht="12.6" customHeight="1">
      <c r="A2328" s="32"/>
      <c r="B2328" s="73"/>
      <c r="C2328" s="55"/>
      <c r="D2328" s="55"/>
      <c r="E2328" s="201"/>
      <c r="F2328" s="201"/>
    </row>
    <row r="2329" spans="1:6" ht="12.6" customHeight="1">
      <c r="A2329" s="32"/>
      <c r="B2329" s="73"/>
      <c r="C2329" s="55"/>
      <c r="D2329" s="55"/>
      <c r="E2329" s="201"/>
      <c r="F2329" s="201"/>
    </row>
    <row r="2330" spans="1:6" ht="12.6" customHeight="1">
      <c r="A2330" s="32"/>
      <c r="B2330" s="73"/>
      <c r="C2330" s="55"/>
      <c r="D2330" s="55"/>
      <c r="E2330" s="201"/>
      <c r="F2330" s="201"/>
    </row>
    <row r="2331" spans="1:6" ht="12.6" customHeight="1">
      <c r="A2331" s="32"/>
      <c r="B2331" s="73"/>
      <c r="C2331" s="55"/>
      <c r="D2331" s="55"/>
      <c r="E2331" s="201"/>
      <c r="F2331" s="201"/>
    </row>
    <row r="2332" spans="1:6" ht="12.6" customHeight="1">
      <c r="A2332" s="32"/>
      <c r="B2332" s="73"/>
      <c r="C2332" s="55"/>
      <c r="D2332" s="55"/>
      <c r="E2332" s="201"/>
      <c r="F2332" s="201"/>
    </row>
    <row r="2333" spans="1:6" ht="12.6" customHeight="1">
      <c r="A2333" s="32"/>
      <c r="B2333" s="73"/>
      <c r="C2333" s="55"/>
      <c r="D2333" s="55"/>
      <c r="E2333" s="201"/>
      <c r="F2333" s="201"/>
    </row>
    <row r="2334" spans="1:6" ht="12.6" customHeight="1">
      <c r="A2334" s="32"/>
      <c r="B2334" s="73"/>
      <c r="C2334" s="55"/>
      <c r="D2334" s="55"/>
      <c r="E2334" s="201"/>
      <c r="F2334" s="201"/>
    </row>
    <row r="2335" spans="1:6" ht="12.6" customHeight="1">
      <c r="A2335" s="32"/>
      <c r="B2335" s="73"/>
      <c r="C2335" s="55"/>
      <c r="D2335" s="55"/>
      <c r="E2335" s="201"/>
      <c r="F2335" s="201"/>
    </row>
    <row r="2336" spans="1:6" ht="12.6" customHeight="1">
      <c r="A2336" s="32"/>
      <c r="B2336" s="73"/>
      <c r="C2336" s="55"/>
      <c r="D2336" s="55"/>
      <c r="E2336" s="201"/>
      <c r="F2336" s="201"/>
    </row>
    <row r="2337" spans="1:6" ht="12.6" customHeight="1">
      <c r="A2337" s="32"/>
      <c r="B2337" s="73"/>
      <c r="C2337" s="55"/>
      <c r="D2337" s="55"/>
      <c r="E2337" s="201"/>
      <c r="F2337" s="201"/>
    </row>
    <row r="2338" spans="1:6" ht="12.6" customHeight="1">
      <c r="A2338" s="32"/>
      <c r="B2338" s="73"/>
      <c r="C2338" s="55"/>
      <c r="D2338" s="55"/>
      <c r="E2338" s="201"/>
      <c r="F2338" s="201"/>
    </row>
    <row r="2339" spans="1:6" ht="12.6" customHeight="1">
      <c r="A2339" s="32"/>
      <c r="B2339" s="73"/>
      <c r="C2339" s="55"/>
      <c r="D2339" s="55"/>
      <c r="E2339" s="201"/>
      <c r="F2339" s="201"/>
    </row>
    <row r="2340" spans="1:6" ht="12.6" customHeight="1">
      <c r="A2340" s="32"/>
      <c r="B2340" s="73"/>
      <c r="C2340" s="55"/>
      <c r="D2340" s="55"/>
      <c r="E2340" s="201"/>
      <c r="F2340" s="201"/>
    </row>
    <row r="2341" spans="1:6" ht="12.6" customHeight="1">
      <c r="A2341" s="32"/>
      <c r="B2341" s="73"/>
      <c r="C2341" s="55"/>
      <c r="D2341" s="55"/>
      <c r="E2341" s="201"/>
      <c r="F2341" s="201"/>
    </row>
    <row r="2342" spans="1:6" ht="12.6" customHeight="1">
      <c r="A2342" s="32"/>
      <c r="B2342" s="73"/>
      <c r="C2342" s="55"/>
      <c r="D2342" s="55"/>
      <c r="E2342" s="201"/>
      <c r="F2342" s="201"/>
    </row>
    <row r="2343" spans="1:6" ht="12.6" customHeight="1">
      <c r="A2343" s="32"/>
      <c r="B2343" s="73"/>
      <c r="C2343" s="55"/>
      <c r="D2343" s="55"/>
      <c r="E2343" s="201"/>
      <c r="F2343" s="201"/>
    </row>
    <row r="2344" spans="1:6" ht="12.6" customHeight="1">
      <c r="A2344" s="32"/>
      <c r="B2344" s="73"/>
      <c r="C2344" s="55"/>
      <c r="D2344" s="55"/>
      <c r="E2344" s="201"/>
      <c r="F2344" s="201"/>
    </row>
    <row r="2345" spans="1:6" ht="12.6" customHeight="1">
      <c r="A2345" s="32"/>
      <c r="B2345" s="73"/>
      <c r="C2345" s="55"/>
      <c r="D2345" s="55"/>
      <c r="E2345" s="201"/>
      <c r="F2345" s="201"/>
    </row>
    <row r="2346" spans="1:6" ht="12.6" customHeight="1">
      <c r="A2346" s="32"/>
      <c r="B2346" s="73"/>
      <c r="C2346" s="55"/>
      <c r="D2346" s="55"/>
      <c r="E2346" s="201"/>
      <c r="F2346" s="201"/>
    </row>
    <row r="2347" spans="1:6" ht="12.6" customHeight="1">
      <c r="A2347" s="32"/>
      <c r="B2347" s="73"/>
      <c r="C2347" s="55"/>
      <c r="D2347" s="55"/>
      <c r="E2347" s="201"/>
      <c r="F2347" s="201"/>
    </row>
    <row r="2348" spans="1:6" ht="12.6" customHeight="1">
      <c r="A2348" s="32"/>
      <c r="B2348" s="73"/>
      <c r="C2348" s="55"/>
      <c r="D2348" s="55"/>
      <c r="E2348" s="201"/>
      <c r="F2348" s="201"/>
    </row>
    <row r="2349" spans="1:6" ht="12.6" customHeight="1">
      <c r="A2349" s="32"/>
      <c r="B2349" s="73"/>
      <c r="C2349" s="55"/>
      <c r="D2349" s="55"/>
      <c r="E2349" s="201"/>
      <c r="F2349" s="201"/>
    </row>
    <row r="2350" spans="1:6" ht="12.6" customHeight="1">
      <c r="A2350" s="32"/>
      <c r="B2350" s="73"/>
      <c r="C2350" s="55"/>
      <c r="D2350" s="55"/>
      <c r="E2350" s="201"/>
      <c r="F2350" s="201"/>
    </row>
    <row r="2351" spans="1:6" ht="12.6" customHeight="1">
      <c r="A2351" s="32"/>
      <c r="B2351" s="73"/>
      <c r="C2351" s="55"/>
      <c r="D2351" s="55"/>
      <c r="E2351" s="201"/>
      <c r="F2351" s="201"/>
    </row>
    <row r="2352" spans="1:6" ht="12.6" customHeight="1">
      <c r="A2352" s="32"/>
      <c r="B2352" s="73"/>
      <c r="C2352" s="55"/>
      <c r="D2352" s="55"/>
      <c r="E2352" s="201"/>
      <c r="F2352" s="201"/>
    </row>
    <row r="2353" spans="1:6" ht="12.6" customHeight="1">
      <c r="A2353" s="32"/>
      <c r="B2353" s="73"/>
      <c r="C2353" s="55"/>
      <c r="D2353" s="55"/>
      <c r="E2353" s="201"/>
      <c r="F2353" s="201"/>
    </row>
    <row r="2354" spans="1:6" ht="12.6" customHeight="1">
      <c r="A2354" s="32"/>
      <c r="B2354" s="73"/>
      <c r="C2354" s="55"/>
      <c r="D2354" s="55"/>
      <c r="E2354" s="201"/>
      <c r="F2354" s="201"/>
    </row>
    <row r="2355" spans="1:6" ht="12.6" customHeight="1">
      <c r="A2355" s="32"/>
      <c r="B2355" s="73"/>
      <c r="C2355" s="55"/>
      <c r="D2355" s="55"/>
      <c r="E2355" s="201"/>
      <c r="F2355" s="201"/>
    </row>
    <row r="2356" spans="1:6" ht="12.6" customHeight="1">
      <c r="A2356" s="32"/>
      <c r="B2356" s="73"/>
      <c r="C2356" s="55"/>
      <c r="D2356" s="55"/>
      <c r="E2356" s="201"/>
      <c r="F2356" s="201"/>
    </row>
    <row r="2357" spans="1:6" ht="12.6" customHeight="1">
      <c r="A2357" s="32"/>
      <c r="B2357" s="73"/>
      <c r="C2357" s="55"/>
      <c r="D2357" s="55"/>
      <c r="E2357" s="201"/>
      <c r="F2357" s="201"/>
    </row>
    <row r="2358" spans="1:6" ht="12.6" customHeight="1">
      <c r="A2358" s="32"/>
      <c r="B2358" s="73"/>
      <c r="C2358" s="55"/>
      <c r="D2358" s="55"/>
      <c r="E2358" s="201"/>
      <c r="F2358" s="201"/>
    </row>
    <row r="2359" spans="1:6" ht="12.6" customHeight="1">
      <c r="A2359" s="32"/>
      <c r="B2359" s="73"/>
      <c r="C2359" s="55"/>
      <c r="D2359" s="55"/>
      <c r="E2359" s="201"/>
      <c r="F2359" s="201"/>
    </row>
    <row r="2360" spans="1:6" ht="12.6" customHeight="1">
      <c r="A2360" s="32"/>
      <c r="B2360" s="73"/>
      <c r="C2360" s="55"/>
      <c r="D2360" s="55"/>
      <c r="E2360" s="201"/>
      <c r="F2360" s="201"/>
    </row>
    <row r="2361" spans="1:6" ht="12.6" customHeight="1">
      <c r="A2361" s="32"/>
      <c r="B2361" s="73"/>
      <c r="C2361" s="55"/>
      <c r="D2361" s="55"/>
      <c r="E2361" s="201"/>
      <c r="F2361" s="201"/>
    </row>
    <row r="2362" spans="1:6" ht="12.6" customHeight="1">
      <c r="A2362" s="32"/>
      <c r="B2362" s="73"/>
      <c r="C2362" s="55"/>
      <c r="D2362" s="55"/>
      <c r="E2362" s="201"/>
      <c r="F2362" s="201"/>
    </row>
    <row r="2363" spans="1:6" ht="12.6" customHeight="1">
      <c r="A2363" s="32"/>
      <c r="B2363" s="73"/>
      <c r="C2363" s="55"/>
      <c r="D2363" s="55"/>
      <c r="E2363" s="201"/>
      <c r="F2363" s="201"/>
    </row>
    <row r="2364" spans="1:6" ht="12.6" customHeight="1">
      <c r="A2364" s="32"/>
      <c r="B2364" s="73"/>
      <c r="C2364" s="55"/>
      <c r="D2364" s="55"/>
      <c r="E2364" s="201"/>
      <c r="F2364" s="201"/>
    </row>
    <row r="2365" spans="1:6" ht="12.6" customHeight="1">
      <c r="A2365" s="32"/>
      <c r="B2365" s="73"/>
      <c r="C2365" s="55"/>
      <c r="D2365" s="55"/>
      <c r="E2365" s="201"/>
      <c r="F2365" s="201"/>
    </row>
    <row r="2366" spans="1:6" ht="12.6" customHeight="1">
      <c r="A2366" s="32"/>
      <c r="B2366" s="73"/>
      <c r="C2366" s="55"/>
      <c r="D2366" s="55"/>
      <c r="E2366" s="201"/>
      <c r="F2366" s="201"/>
    </row>
    <row r="2367" spans="1:6" ht="12.6" customHeight="1">
      <c r="A2367" s="32"/>
      <c r="B2367" s="73"/>
      <c r="C2367" s="55"/>
      <c r="D2367" s="55"/>
      <c r="E2367" s="201"/>
      <c r="F2367" s="201"/>
    </row>
    <row r="2368" spans="1:6" ht="12.6" customHeight="1">
      <c r="A2368" s="32"/>
      <c r="B2368" s="73"/>
      <c r="C2368" s="55"/>
      <c r="D2368" s="55"/>
      <c r="E2368" s="201"/>
      <c r="F2368" s="201"/>
    </row>
    <row r="2369" spans="1:6" ht="12.6" customHeight="1">
      <c r="A2369" s="32"/>
      <c r="B2369" s="73"/>
      <c r="C2369" s="55"/>
      <c r="D2369" s="55"/>
      <c r="E2369" s="201"/>
      <c r="F2369" s="201"/>
    </row>
    <row r="2370" spans="1:6" ht="12.6" customHeight="1">
      <c r="A2370" s="32"/>
      <c r="B2370" s="73"/>
      <c r="C2370" s="55"/>
      <c r="D2370" s="55"/>
      <c r="E2370" s="201"/>
      <c r="F2370" s="201"/>
    </row>
    <row r="2371" spans="1:6" ht="12.6" customHeight="1">
      <c r="A2371" s="32"/>
      <c r="B2371" s="73"/>
      <c r="C2371" s="55"/>
      <c r="D2371" s="55"/>
      <c r="E2371" s="201"/>
      <c r="F2371" s="201"/>
    </row>
    <row r="2372" spans="1:6" ht="12.6" customHeight="1">
      <c r="A2372" s="32"/>
      <c r="B2372" s="73"/>
      <c r="C2372" s="55"/>
      <c r="D2372" s="55"/>
      <c r="E2372" s="201"/>
      <c r="F2372" s="201"/>
    </row>
    <row r="2373" spans="1:6" ht="12.6" customHeight="1">
      <c r="A2373" s="32"/>
      <c r="B2373" s="73"/>
      <c r="C2373" s="55"/>
      <c r="D2373" s="55"/>
      <c r="E2373" s="201"/>
      <c r="F2373" s="201"/>
    </row>
    <row r="2374" spans="1:6" ht="12.6" customHeight="1">
      <c r="A2374" s="32"/>
      <c r="B2374" s="73"/>
      <c r="C2374" s="55"/>
      <c r="D2374" s="55"/>
      <c r="E2374" s="201"/>
      <c r="F2374" s="201"/>
    </row>
    <row r="2375" spans="1:6" ht="12.6" customHeight="1">
      <c r="A2375" s="32"/>
      <c r="B2375" s="73"/>
      <c r="C2375" s="55"/>
      <c r="D2375" s="55"/>
      <c r="E2375" s="201"/>
      <c r="F2375" s="201"/>
    </row>
    <row r="2376" spans="1:6" ht="12.6" customHeight="1">
      <c r="A2376" s="32"/>
      <c r="B2376" s="73"/>
      <c r="C2376" s="55"/>
      <c r="D2376" s="55"/>
      <c r="E2376" s="201"/>
      <c r="F2376" s="201"/>
    </row>
    <row r="2377" spans="1:6" ht="12.6" customHeight="1">
      <c r="A2377" s="32"/>
      <c r="B2377" s="73"/>
      <c r="C2377" s="55"/>
      <c r="D2377" s="55"/>
      <c r="E2377" s="201"/>
      <c r="F2377" s="201"/>
    </row>
    <row r="2378" spans="1:6" ht="12.6" customHeight="1">
      <c r="A2378" s="32"/>
      <c r="B2378" s="73"/>
      <c r="C2378" s="55"/>
      <c r="D2378" s="55"/>
      <c r="E2378" s="201"/>
      <c r="F2378" s="201"/>
    </row>
    <row r="2379" spans="1:6" ht="12.6" customHeight="1">
      <c r="A2379" s="32"/>
      <c r="B2379" s="73"/>
      <c r="C2379" s="55"/>
      <c r="D2379" s="55"/>
      <c r="E2379" s="201"/>
      <c r="F2379" s="201"/>
    </row>
    <row r="2380" spans="1:6" ht="12.6" customHeight="1">
      <c r="A2380" s="32"/>
      <c r="B2380" s="73"/>
      <c r="C2380" s="55"/>
      <c r="D2380" s="55"/>
      <c r="E2380" s="201"/>
      <c r="F2380" s="201"/>
    </row>
    <row r="2381" spans="1:6" ht="12.6" customHeight="1">
      <c r="A2381" s="32"/>
      <c r="B2381" s="73"/>
      <c r="C2381" s="55"/>
      <c r="D2381" s="55"/>
      <c r="E2381" s="201"/>
      <c r="F2381" s="201"/>
    </row>
    <row r="2382" spans="1:6" ht="12.6" customHeight="1">
      <c r="A2382" s="32"/>
      <c r="B2382" s="73"/>
      <c r="C2382" s="55"/>
      <c r="D2382" s="55"/>
      <c r="E2382" s="201"/>
      <c r="F2382" s="201"/>
    </row>
    <row r="2383" spans="1:6" ht="12.6" customHeight="1">
      <c r="A2383" s="32"/>
      <c r="B2383" s="73"/>
      <c r="C2383" s="55"/>
      <c r="D2383" s="55"/>
      <c r="E2383" s="201"/>
      <c r="F2383" s="201"/>
    </row>
    <row r="2384" spans="1:6" ht="12.6" customHeight="1">
      <c r="A2384" s="32"/>
      <c r="B2384" s="73"/>
      <c r="C2384" s="55"/>
      <c r="D2384" s="55"/>
      <c r="E2384" s="201"/>
      <c r="F2384" s="201"/>
    </row>
    <row r="2385" spans="1:6" ht="12.6" customHeight="1">
      <c r="A2385" s="32"/>
      <c r="B2385" s="73"/>
      <c r="C2385" s="55"/>
      <c r="D2385" s="55"/>
      <c r="E2385" s="201"/>
      <c r="F2385" s="201"/>
    </row>
    <row r="2386" spans="1:6" ht="12.6" customHeight="1">
      <c r="A2386" s="32"/>
      <c r="B2386" s="73"/>
      <c r="C2386" s="55"/>
      <c r="D2386" s="55"/>
      <c r="E2386" s="201"/>
      <c r="F2386" s="201"/>
    </row>
    <row r="2387" spans="1:6" ht="12.6" customHeight="1">
      <c r="A2387" s="32"/>
      <c r="B2387" s="73"/>
      <c r="C2387" s="55"/>
      <c r="D2387" s="55"/>
      <c r="E2387" s="201"/>
      <c r="F2387" s="201"/>
    </row>
    <row r="2388" spans="1:6" ht="12.6" customHeight="1">
      <c r="A2388" s="32"/>
      <c r="B2388" s="73"/>
      <c r="C2388" s="55"/>
      <c r="D2388" s="55"/>
      <c r="E2388" s="201"/>
      <c r="F2388" s="201"/>
    </row>
    <row r="2389" spans="1:6" ht="12.6" customHeight="1">
      <c r="A2389" s="32"/>
      <c r="B2389" s="73"/>
      <c r="C2389" s="55"/>
      <c r="D2389" s="55"/>
      <c r="E2389" s="201"/>
      <c r="F2389" s="201"/>
    </row>
    <row r="2390" spans="1:6" ht="12.6" customHeight="1">
      <c r="A2390" s="32"/>
      <c r="B2390" s="73"/>
      <c r="C2390" s="55"/>
      <c r="D2390" s="55"/>
      <c r="E2390" s="201"/>
      <c r="F2390" s="201"/>
    </row>
    <row r="2391" spans="1:6" ht="12.6" customHeight="1">
      <c r="A2391" s="32"/>
      <c r="B2391" s="73"/>
      <c r="C2391" s="55"/>
      <c r="D2391" s="55"/>
      <c r="E2391" s="201"/>
      <c r="F2391" s="201"/>
    </row>
    <row r="2392" spans="1:6" ht="12.6" customHeight="1">
      <c r="A2392" s="32"/>
      <c r="B2392" s="73"/>
      <c r="C2392" s="55"/>
      <c r="D2392" s="55"/>
      <c r="E2392" s="201"/>
      <c r="F2392" s="201"/>
    </row>
    <row r="2393" spans="1:6" ht="12.6" customHeight="1">
      <c r="A2393" s="32"/>
      <c r="B2393" s="73"/>
      <c r="C2393" s="55"/>
      <c r="D2393" s="55"/>
      <c r="E2393" s="201"/>
      <c r="F2393" s="201"/>
    </row>
    <row r="2394" spans="1:6" ht="12.6" customHeight="1">
      <c r="A2394" s="32"/>
      <c r="B2394" s="73"/>
      <c r="C2394" s="55"/>
      <c r="D2394" s="55"/>
      <c r="E2394" s="201"/>
      <c r="F2394" s="201"/>
    </row>
    <row r="2395" spans="1:6" ht="12.6" customHeight="1">
      <c r="A2395" s="32"/>
      <c r="B2395" s="73"/>
      <c r="C2395" s="55"/>
      <c r="D2395" s="55"/>
      <c r="E2395" s="201"/>
      <c r="F2395" s="201"/>
    </row>
    <row r="2396" spans="1:6" ht="12.6" customHeight="1">
      <c r="A2396" s="32"/>
      <c r="B2396" s="73"/>
      <c r="C2396" s="55"/>
      <c r="D2396" s="55"/>
      <c r="E2396" s="201"/>
      <c r="F2396" s="201"/>
    </row>
    <row r="2397" spans="1:6" ht="12.6" customHeight="1">
      <c r="A2397" s="32"/>
      <c r="B2397" s="73"/>
      <c r="C2397" s="55"/>
      <c r="D2397" s="55"/>
      <c r="E2397" s="201"/>
      <c r="F2397" s="201"/>
    </row>
    <row r="2398" spans="1:6" ht="12.6" customHeight="1">
      <c r="A2398" s="32"/>
      <c r="B2398" s="73"/>
      <c r="C2398" s="55"/>
      <c r="D2398" s="55"/>
      <c r="E2398" s="201"/>
      <c r="F2398" s="201"/>
    </row>
    <row r="2399" spans="1:6" ht="12.6" customHeight="1">
      <c r="A2399" s="32"/>
      <c r="B2399" s="73"/>
      <c r="C2399" s="55"/>
      <c r="D2399" s="55"/>
      <c r="E2399" s="201"/>
      <c r="F2399" s="201"/>
    </row>
    <row r="2400" spans="1:6" ht="12.6" customHeight="1">
      <c r="A2400" s="32"/>
      <c r="B2400" s="73"/>
      <c r="C2400" s="55"/>
      <c r="D2400" s="55"/>
      <c r="E2400" s="201"/>
      <c r="F2400" s="201"/>
    </row>
    <row r="2401" spans="1:6" ht="12.6" customHeight="1">
      <c r="A2401" s="32"/>
      <c r="B2401" s="73"/>
      <c r="C2401" s="55"/>
      <c r="D2401" s="55"/>
      <c r="E2401" s="201"/>
      <c r="F2401" s="201"/>
    </row>
    <row r="2402" spans="1:6" ht="12.6" customHeight="1">
      <c r="A2402" s="32"/>
      <c r="B2402" s="73"/>
      <c r="C2402" s="55"/>
      <c r="D2402" s="55"/>
      <c r="E2402" s="201"/>
      <c r="F2402" s="201"/>
    </row>
    <row r="2403" spans="1:6" ht="12.6" customHeight="1">
      <c r="A2403" s="32"/>
      <c r="B2403" s="73"/>
      <c r="C2403" s="55"/>
      <c r="D2403" s="55"/>
      <c r="E2403" s="201"/>
      <c r="F2403" s="201"/>
    </row>
    <row r="2404" spans="1:6" ht="12.6" customHeight="1">
      <c r="A2404" s="32"/>
      <c r="B2404" s="73"/>
      <c r="C2404" s="55"/>
      <c r="D2404" s="55"/>
      <c r="E2404" s="201"/>
      <c r="F2404" s="201"/>
    </row>
    <row r="2405" spans="1:6" ht="12.6" customHeight="1">
      <c r="A2405" s="32"/>
      <c r="B2405" s="73"/>
      <c r="C2405" s="55"/>
      <c r="D2405" s="55"/>
      <c r="E2405" s="201"/>
      <c r="F2405" s="201"/>
    </row>
    <row r="2406" spans="1:6" ht="12.6" customHeight="1">
      <c r="A2406" s="32"/>
      <c r="B2406" s="73"/>
      <c r="C2406" s="55"/>
      <c r="D2406" s="55"/>
      <c r="E2406" s="201"/>
      <c r="F2406" s="201"/>
    </row>
    <row r="2407" spans="1:6" ht="12.6" customHeight="1">
      <c r="A2407" s="32"/>
      <c r="B2407" s="73"/>
      <c r="C2407" s="55"/>
      <c r="D2407" s="55"/>
      <c r="E2407" s="201"/>
      <c r="F2407" s="201"/>
    </row>
    <row r="2408" spans="1:6" ht="12.6" customHeight="1">
      <c r="A2408" s="32"/>
      <c r="B2408" s="73"/>
      <c r="C2408" s="55"/>
      <c r="D2408" s="55"/>
      <c r="E2408" s="201"/>
      <c r="F2408" s="201"/>
    </row>
    <row r="2409" spans="1:6" ht="12.6" customHeight="1">
      <c r="A2409" s="32"/>
      <c r="B2409" s="73"/>
      <c r="C2409" s="55"/>
      <c r="D2409" s="55"/>
      <c r="E2409" s="201"/>
      <c r="F2409" s="201"/>
    </row>
    <row r="2410" spans="1:6" ht="12.6" customHeight="1">
      <c r="A2410" s="32"/>
      <c r="B2410" s="73"/>
      <c r="C2410" s="55"/>
      <c r="D2410" s="55"/>
      <c r="E2410" s="201"/>
      <c r="F2410" s="201"/>
    </row>
    <row r="2411" spans="1:6" ht="12.6" customHeight="1">
      <c r="A2411" s="32"/>
      <c r="B2411" s="73"/>
      <c r="C2411" s="55"/>
      <c r="D2411" s="55"/>
      <c r="E2411" s="201"/>
      <c r="F2411" s="201"/>
    </row>
    <row r="2412" spans="1:6" ht="12.6" customHeight="1">
      <c r="A2412" s="32"/>
      <c r="B2412" s="73"/>
      <c r="C2412" s="55"/>
      <c r="D2412" s="55"/>
      <c r="E2412" s="201"/>
      <c r="F2412" s="201"/>
    </row>
    <row r="2413" spans="1:6" ht="12.6" customHeight="1">
      <c r="A2413" s="32"/>
      <c r="B2413" s="73"/>
      <c r="C2413" s="55"/>
      <c r="D2413" s="55"/>
      <c r="E2413" s="201"/>
      <c r="F2413" s="201"/>
    </row>
    <row r="2414" spans="1:6" ht="12.6" customHeight="1">
      <c r="A2414" s="32"/>
      <c r="B2414" s="73"/>
      <c r="C2414" s="55"/>
      <c r="D2414" s="55"/>
      <c r="E2414" s="201"/>
      <c r="F2414" s="201"/>
    </row>
    <row r="2415" spans="1:6" ht="12.6" customHeight="1">
      <c r="A2415" s="32"/>
      <c r="B2415" s="73"/>
      <c r="C2415" s="55"/>
      <c r="D2415" s="55"/>
      <c r="E2415" s="201"/>
      <c r="F2415" s="201"/>
    </row>
    <row r="2416" spans="1:6" ht="12.6" customHeight="1">
      <c r="A2416" s="32"/>
      <c r="B2416" s="73"/>
      <c r="C2416" s="55"/>
      <c r="D2416" s="55"/>
      <c r="E2416" s="201"/>
      <c r="F2416" s="201"/>
    </row>
    <row r="2417" spans="1:6" ht="12.6" customHeight="1">
      <c r="A2417" s="32"/>
      <c r="B2417" s="73"/>
      <c r="C2417" s="55"/>
      <c r="D2417" s="55"/>
      <c r="E2417" s="201"/>
      <c r="F2417" s="201"/>
    </row>
    <row r="2418" spans="1:6" ht="12.6" customHeight="1">
      <c r="A2418" s="32"/>
      <c r="B2418" s="73"/>
      <c r="C2418" s="55"/>
      <c r="D2418" s="55"/>
      <c r="E2418" s="201"/>
      <c r="F2418" s="201"/>
    </row>
    <row r="2419" spans="1:6" ht="12.6" customHeight="1">
      <c r="A2419" s="32"/>
      <c r="B2419" s="73"/>
      <c r="C2419" s="55"/>
      <c r="D2419" s="55"/>
      <c r="E2419" s="201"/>
      <c r="F2419" s="201"/>
    </row>
    <row r="2420" spans="1:6" ht="12.6" customHeight="1">
      <c r="A2420" s="32"/>
      <c r="B2420" s="73"/>
      <c r="C2420" s="55"/>
      <c r="D2420" s="55"/>
      <c r="E2420" s="201"/>
      <c r="F2420" s="201"/>
    </row>
    <row r="2421" spans="1:6" ht="12.6" customHeight="1">
      <c r="A2421" s="32"/>
      <c r="B2421" s="73"/>
      <c r="C2421" s="55"/>
      <c r="D2421" s="55"/>
      <c r="E2421" s="201"/>
      <c r="F2421" s="201"/>
    </row>
    <row r="2422" spans="1:6" ht="12.6" customHeight="1">
      <c r="A2422" s="32"/>
      <c r="B2422" s="73"/>
      <c r="C2422" s="55"/>
      <c r="D2422" s="55"/>
      <c r="E2422" s="201"/>
      <c r="F2422" s="201"/>
    </row>
    <row r="2423" spans="1:6" ht="12.6" customHeight="1">
      <c r="A2423" s="32"/>
      <c r="B2423" s="73"/>
      <c r="C2423" s="55"/>
      <c r="D2423" s="55"/>
      <c r="E2423" s="201"/>
      <c r="F2423" s="201"/>
    </row>
    <row r="2424" spans="1:6" ht="12.6" customHeight="1">
      <c r="A2424" s="32"/>
      <c r="B2424" s="73"/>
      <c r="C2424" s="55"/>
      <c r="D2424" s="55"/>
      <c r="E2424" s="201"/>
      <c r="F2424" s="201"/>
    </row>
    <row r="2425" spans="1:6" ht="12.6" customHeight="1">
      <c r="A2425" s="32"/>
      <c r="B2425" s="73"/>
      <c r="C2425" s="55"/>
      <c r="D2425" s="55"/>
      <c r="E2425" s="201"/>
      <c r="F2425" s="201"/>
    </row>
    <row r="2426" spans="1:6" ht="12.6" customHeight="1">
      <c r="A2426" s="32"/>
      <c r="B2426" s="73"/>
      <c r="C2426" s="55"/>
      <c r="D2426" s="55"/>
      <c r="E2426" s="201"/>
      <c r="F2426" s="201"/>
    </row>
    <row r="2427" spans="1:6" ht="12.6" customHeight="1">
      <c r="A2427" s="32"/>
      <c r="B2427" s="73"/>
      <c r="C2427" s="55"/>
      <c r="D2427" s="55"/>
      <c r="E2427" s="201"/>
      <c r="F2427" s="201"/>
    </row>
    <row r="2428" spans="1:6" ht="12.6" customHeight="1">
      <c r="A2428" s="32"/>
      <c r="B2428" s="73"/>
      <c r="C2428" s="55"/>
      <c r="D2428" s="55"/>
      <c r="E2428" s="201"/>
      <c r="F2428" s="201"/>
    </row>
    <row r="2429" spans="1:6" ht="12.6" customHeight="1">
      <c r="A2429" s="32"/>
      <c r="B2429" s="73"/>
      <c r="C2429" s="55"/>
      <c r="D2429" s="55"/>
      <c r="E2429" s="201"/>
      <c r="F2429" s="201"/>
    </row>
    <row r="2430" spans="1:6" ht="12.6" customHeight="1">
      <c r="A2430" s="32"/>
      <c r="B2430" s="73"/>
      <c r="C2430" s="55"/>
      <c r="D2430" s="55"/>
      <c r="E2430" s="201"/>
      <c r="F2430" s="201"/>
    </row>
    <row r="2431" spans="1:6" ht="12.6" customHeight="1">
      <c r="A2431" s="32"/>
      <c r="B2431" s="73"/>
      <c r="C2431" s="55"/>
      <c r="D2431" s="55"/>
      <c r="E2431" s="201"/>
      <c r="F2431" s="201"/>
    </row>
    <row r="2432" spans="1:6" ht="12.6" customHeight="1">
      <c r="A2432" s="32"/>
      <c r="B2432" s="73"/>
      <c r="C2432" s="55"/>
      <c r="D2432" s="55"/>
      <c r="E2432" s="201"/>
      <c r="F2432" s="201"/>
    </row>
    <row r="2433" spans="1:6" ht="12.6" customHeight="1">
      <c r="A2433" s="32"/>
      <c r="B2433" s="73"/>
      <c r="C2433" s="55"/>
      <c r="D2433" s="55"/>
      <c r="E2433" s="201"/>
      <c r="F2433" s="201"/>
    </row>
    <row r="2434" spans="1:6" ht="12.6" customHeight="1">
      <c r="A2434" s="32"/>
      <c r="B2434" s="73"/>
      <c r="C2434" s="55"/>
      <c r="D2434" s="55"/>
      <c r="E2434" s="201"/>
      <c r="F2434" s="201"/>
    </row>
    <row r="2435" spans="1:6" ht="12.6" customHeight="1">
      <c r="A2435" s="32"/>
      <c r="B2435" s="73"/>
      <c r="C2435" s="55"/>
      <c r="D2435" s="55"/>
      <c r="E2435" s="201"/>
      <c r="F2435" s="201"/>
    </row>
    <row r="2436" spans="1:6" ht="12.6" customHeight="1">
      <c r="A2436" s="32"/>
      <c r="B2436" s="73"/>
      <c r="C2436" s="55"/>
      <c r="D2436" s="55"/>
      <c r="E2436" s="201"/>
      <c r="F2436" s="201"/>
    </row>
    <row r="2437" spans="1:6" ht="12.6" customHeight="1">
      <c r="A2437" s="32"/>
      <c r="B2437" s="73"/>
      <c r="C2437" s="55"/>
      <c r="D2437" s="55"/>
      <c r="E2437" s="201"/>
      <c r="F2437" s="201"/>
    </row>
    <row r="2438" spans="1:6" ht="12.6" customHeight="1">
      <c r="A2438" s="32"/>
      <c r="B2438" s="73"/>
      <c r="C2438" s="55"/>
      <c r="D2438" s="55"/>
      <c r="E2438" s="201"/>
      <c r="F2438" s="201"/>
    </row>
    <row r="2439" spans="1:6" ht="12.6" customHeight="1">
      <c r="A2439" s="32"/>
      <c r="B2439" s="73"/>
      <c r="C2439" s="55"/>
      <c r="D2439" s="55"/>
      <c r="E2439" s="201"/>
      <c r="F2439" s="201"/>
    </row>
    <row r="2440" spans="1:6" ht="12.6" customHeight="1">
      <c r="A2440" s="32"/>
      <c r="B2440" s="73"/>
      <c r="C2440" s="55"/>
      <c r="D2440" s="55"/>
      <c r="E2440" s="201"/>
      <c r="F2440" s="201"/>
    </row>
    <row r="2441" spans="1:6" ht="12.6" customHeight="1">
      <c r="A2441" s="32"/>
      <c r="B2441" s="73"/>
      <c r="C2441" s="55"/>
      <c r="D2441" s="55"/>
      <c r="E2441" s="201"/>
      <c r="F2441" s="201"/>
    </row>
    <row r="2442" spans="1:6" ht="12.6" customHeight="1">
      <c r="A2442" s="32"/>
      <c r="B2442" s="73"/>
      <c r="C2442" s="55"/>
      <c r="D2442" s="55"/>
      <c r="E2442" s="201"/>
      <c r="F2442" s="201"/>
    </row>
    <row r="2443" spans="1:6" ht="12.6" customHeight="1">
      <c r="A2443" s="32"/>
      <c r="B2443" s="73"/>
      <c r="C2443" s="55"/>
      <c r="D2443" s="55"/>
      <c r="E2443" s="201"/>
      <c r="F2443" s="201"/>
    </row>
    <row r="2444" spans="1:6" ht="12.6" customHeight="1">
      <c r="A2444" s="32"/>
      <c r="B2444" s="73"/>
      <c r="C2444" s="55"/>
      <c r="D2444" s="55"/>
      <c r="E2444" s="201"/>
      <c r="F2444" s="201"/>
    </row>
    <row r="2445" spans="1:6" ht="12.6" customHeight="1">
      <c r="A2445" s="32"/>
      <c r="B2445" s="73"/>
      <c r="C2445" s="55"/>
      <c r="D2445" s="55"/>
      <c r="E2445" s="201"/>
      <c r="F2445" s="201"/>
    </row>
    <row r="2446" spans="1:6" ht="12.6" customHeight="1">
      <c r="A2446" s="32"/>
      <c r="B2446" s="73"/>
      <c r="C2446" s="55"/>
      <c r="D2446" s="55"/>
      <c r="E2446" s="201"/>
      <c r="F2446" s="201"/>
    </row>
    <row r="2447" spans="1:6" ht="12.6" customHeight="1">
      <c r="A2447" s="32"/>
      <c r="B2447" s="73"/>
      <c r="C2447" s="55"/>
      <c r="D2447" s="55"/>
      <c r="E2447" s="201"/>
      <c r="F2447" s="201"/>
    </row>
    <row r="2448" spans="1:6" ht="12.6" customHeight="1">
      <c r="A2448" s="32"/>
      <c r="B2448" s="73"/>
      <c r="C2448" s="55"/>
      <c r="D2448" s="55"/>
      <c r="E2448" s="201"/>
      <c r="F2448" s="201"/>
    </row>
    <row r="2449" spans="1:6" ht="12.6" customHeight="1">
      <c r="A2449" s="32"/>
      <c r="B2449" s="73"/>
      <c r="C2449" s="55"/>
      <c r="D2449" s="55"/>
      <c r="E2449" s="201"/>
      <c r="F2449" s="201"/>
    </row>
    <row r="2450" spans="1:6" ht="12.6" customHeight="1">
      <c r="A2450" s="32"/>
      <c r="B2450" s="73"/>
      <c r="C2450" s="55"/>
      <c r="D2450" s="55"/>
      <c r="E2450" s="201"/>
      <c r="F2450" s="201"/>
    </row>
    <row r="2451" spans="1:6" ht="12.6" customHeight="1">
      <c r="A2451" s="32"/>
      <c r="B2451" s="73"/>
      <c r="C2451" s="55"/>
      <c r="D2451" s="55"/>
      <c r="E2451" s="201"/>
      <c r="F2451" s="201"/>
    </row>
    <row r="2452" spans="1:6" ht="12.6" customHeight="1">
      <c r="A2452" s="32"/>
      <c r="B2452" s="73"/>
      <c r="C2452" s="55"/>
      <c r="D2452" s="55"/>
      <c r="E2452" s="201"/>
      <c r="F2452" s="201"/>
    </row>
    <row r="2453" spans="1:6" ht="12.6" customHeight="1">
      <c r="A2453" s="32"/>
      <c r="B2453" s="73"/>
      <c r="C2453" s="55"/>
      <c r="D2453" s="55"/>
      <c r="E2453" s="201"/>
      <c r="F2453" s="201"/>
    </row>
    <row r="2454" spans="1:6" ht="12.6" customHeight="1">
      <c r="A2454" s="32"/>
      <c r="B2454" s="73"/>
      <c r="C2454" s="55"/>
      <c r="D2454" s="55"/>
      <c r="E2454" s="201"/>
      <c r="F2454" s="201"/>
    </row>
    <row r="2455" spans="1:6" ht="12.6" customHeight="1">
      <c r="A2455" s="32"/>
      <c r="B2455" s="73"/>
      <c r="C2455" s="55"/>
      <c r="D2455" s="55"/>
      <c r="E2455" s="201"/>
      <c r="F2455" s="201"/>
    </row>
    <row r="2456" spans="1:6" ht="12.6" customHeight="1">
      <c r="A2456" s="32"/>
      <c r="B2456" s="73"/>
      <c r="C2456" s="55"/>
      <c r="D2456" s="55"/>
      <c r="E2456" s="201"/>
      <c r="F2456" s="201"/>
    </row>
    <row r="2457" spans="1:6" ht="12.6" customHeight="1">
      <c r="A2457" s="32"/>
      <c r="B2457" s="73"/>
      <c r="C2457" s="55"/>
      <c r="D2457" s="55"/>
      <c r="E2457" s="201"/>
      <c r="F2457" s="201"/>
    </row>
    <row r="2458" spans="1:6" ht="12.6" customHeight="1">
      <c r="A2458" s="32"/>
      <c r="B2458" s="73"/>
      <c r="C2458" s="55"/>
      <c r="D2458" s="55"/>
      <c r="E2458" s="201"/>
      <c r="F2458" s="201"/>
    </row>
    <row r="2459" spans="1:6" ht="12.6" customHeight="1">
      <c r="A2459" s="32"/>
      <c r="B2459" s="73"/>
      <c r="C2459" s="55"/>
      <c r="D2459" s="55"/>
      <c r="E2459" s="201"/>
      <c r="F2459" s="201"/>
    </row>
    <row r="2460" spans="1:6" ht="12.6" customHeight="1">
      <c r="A2460" s="32"/>
      <c r="B2460" s="73"/>
      <c r="C2460" s="55"/>
      <c r="D2460" s="55"/>
      <c r="E2460" s="201"/>
      <c r="F2460" s="201"/>
    </row>
    <row r="2461" spans="1:6" ht="12.6" customHeight="1">
      <c r="A2461" s="32"/>
      <c r="B2461" s="73"/>
      <c r="C2461" s="55"/>
      <c r="D2461" s="55"/>
      <c r="E2461" s="201"/>
      <c r="F2461" s="201"/>
    </row>
    <row r="2462" spans="1:6" ht="12.6" customHeight="1">
      <c r="A2462" s="32"/>
      <c r="B2462" s="73"/>
      <c r="C2462" s="55"/>
      <c r="D2462" s="55"/>
      <c r="E2462" s="201"/>
      <c r="F2462" s="201"/>
    </row>
    <row r="2463" spans="1:6" ht="12.6" customHeight="1">
      <c r="A2463" s="32"/>
      <c r="B2463" s="73"/>
      <c r="C2463" s="55"/>
      <c r="D2463" s="55"/>
      <c r="E2463" s="201"/>
      <c r="F2463" s="201"/>
    </row>
    <row r="2464" spans="1:6" ht="12.6" customHeight="1">
      <c r="A2464" s="32"/>
      <c r="B2464" s="73"/>
      <c r="C2464" s="55"/>
      <c r="D2464" s="55"/>
      <c r="E2464" s="201"/>
      <c r="F2464" s="201"/>
    </row>
    <row r="2465" spans="1:6" ht="12.6" customHeight="1">
      <c r="A2465" s="32"/>
      <c r="B2465" s="73"/>
      <c r="C2465" s="55"/>
      <c r="D2465" s="55"/>
      <c r="E2465" s="201"/>
      <c r="F2465" s="201"/>
    </row>
    <row r="2466" spans="1:6" ht="12.6" customHeight="1">
      <c r="A2466" s="32"/>
      <c r="B2466" s="73"/>
      <c r="C2466" s="55"/>
      <c r="D2466" s="55"/>
      <c r="E2466" s="201"/>
      <c r="F2466" s="201"/>
    </row>
    <row r="2467" spans="1:6" ht="12.6" customHeight="1">
      <c r="A2467" s="32"/>
      <c r="B2467" s="73"/>
      <c r="C2467" s="55"/>
      <c r="D2467" s="55"/>
      <c r="E2467" s="201"/>
      <c r="F2467" s="201"/>
    </row>
    <row r="2468" spans="1:6" ht="12.6" customHeight="1">
      <c r="A2468" s="32"/>
      <c r="B2468" s="73"/>
      <c r="C2468" s="55"/>
      <c r="D2468" s="55"/>
      <c r="E2468" s="201"/>
      <c r="F2468" s="201"/>
    </row>
    <row r="2469" spans="1:6" ht="12.6" customHeight="1">
      <c r="A2469" s="32"/>
      <c r="B2469" s="73"/>
      <c r="C2469" s="55"/>
      <c r="D2469" s="55"/>
      <c r="E2469" s="201"/>
      <c r="F2469" s="201"/>
    </row>
    <row r="2470" spans="1:6" ht="12.6" customHeight="1">
      <c r="A2470" s="32"/>
      <c r="B2470" s="73"/>
      <c r="C2470" s="55"/>
      <c r="D2470" s="55"/>
      <c r="E2470" s="201"/>
      <c r="F2470" s="201"/>
    </row>
    <row r="2471" spans="1:6" ht="12.6" customHeight="1">
      <c r="A2471" s="32"/>
      <c r="B2471" s="73"/>
      <c r="C2471" s="55"/>
      <c r="D2471" s="55"/>
      <c r="E2471" s="201"/>
      <c r="F2471" s="201"/>
    </row>
    <row r="2472" spans="1:6" ht="12.6" customHeight="1">
      <c r="A2472" s="32"/>
      <c r="B2472" s="73"/>
      <c r="C2472" s="55"/>
      <c r="D2472" s="55"/>
      <c r="E2472" s="201"/>
      <c r="F2472" s="201"/>
    </row>
    <row r="2473" spans="1:6" ht="12.6" customHeight="1">
      <c r="A2473" s="32"/>
      <c r="B2473" s="73"/>
      <c r="C2473" s="55"/>
      <c r="D2473" s="55"/>
      <c r="E2473" s="201"/>
      <c r="F2473" s="201"/>
    </row>
    <row r="2474" spans="1:6" ht="12.6" customHeight="1">
      <c r="A2474" s="32"/>
      <c r="B2474" s="73"/>
      <c r="C2474" s="55"/>
      <c r="D2474" s="55"/>
      <c r="E2474" s="201"/>
      <c r="F2474" s="201"/>
    </row>
    <row r="2475" spans="1:6" ht="12.6" customHeight="1">
      <c r="A2475" s="32"/>
      <c r="B2475" s="73"/>
      <c r="C2475" s="55"/>
      <c r="D2475" s="55"/>
      <c r="E2475" s="201"/>
      <c r="F2475" s="201"/>
    </row>
    <row r="2476" spans="1:6" ht="12.6" customHeight="1">
      <c r="A2476" s="32"/>
      <c r="B2476" s="73"/>
      <c r="C2476" s="55"/>
      <c r="D2476" s="55"/>
      <c r="E2476" s="201"/>
      <c r="F2476" s="201"/>
    </row>
    <row r="2477" spans="1:6" ht="12.6" customHeight="1">
      <c r="A2477" s="32"/>
      <c r="B2477" s="73"/>
      <c r="C2477" s="55"/>
      <c r="D2477" s="55"/>
      <c r="E2477" s="201"/>
      <c r="F2477" s="201"/>
    </row>
    <row r="2478" spans="1:6" ht="12.6" customHeight="1">
      <c r="A2478" s="32"/>
      <c r="B2478" s="73"/>
      <c r="C2478" s="55"/>
      <c r="D2478" s="55"/>
      <c r="E2478" s="201"/>
      <c r="F2478" s="201"/>
    </row>
    <row r="2479" spans="1:6" ht="12.6" customHeight="1">
      <c r="A2479" s="32"/>
      <c r="B2479" s="73"/>
      <c r="C2479" s="55"/>
      <c r="D2479" s="55"/>
      <c r="E2479" s="201"/>
      <c r="F2479" s="201"/>
    </row>
    <row r="2480" spans="1:6" ht="12.6" customHeight="1">
      <c r="A2480" s="32"/>
      <c r="B2480" s="73"/>
      <c r="C2480" s="55"/>
      <c r="D2480" s="55"/>
      <c r="E2480" s="201"/>
      <c r="F2480" s="201"/>
    </row>
    <row r="2481" spans="1:6" ht="12.6" customHeight="1">
      <c r="A2481" s="32"/>
      <c r="B2481" s="73"/>
      <c r="C2481" s="55"/>
      <c r="D2481" s="55"/>
      <c r="E2481" s="201"/>
      <c r="F2481" s="201"/>
    </row>
    <row r="2482" spans="1:6" ht="12.6" customHeight="1">
      <c r="A2482" s="32"/>
      <c r="B2482" s="73"/>
      <c r="C2482" s="55"/>
      <c r="D2482" s="55"/>
      <c r="E2482" s="201"/>
      <c r="F2482" s="201"/>
    </row>
    <row r="2483" spans="1:6" ht="12.6" customHeight="1">
      <c r="A2483" s="32"/>
      <c r="B2483" s="73"/>
      <c r="C2483" s="55"/>
      <c r="D2483" s="55"/>
      <c r="E2483" s="201"/>
      <c r="F2483" s="201"/>
    </row>
    <row r="2484" spans="1:6" ht="12.6" customHeight="1">
      <c r="A2484" s="32"/>
      <c r="B2484" s="73"/>
      <c r="C2484" s="55"/>
      <c r="D2484" s="55"/>
      <c r="E2484" s="201"/>
      <c r="F2484" s="201"/>
    </row>
    <row r="2485" spans="1:6" ht="12.6" customHeight="1">
      <c r="A2485" s="32"/>
      <c r="B2485" s="73"/>
      <c r="C2485" s="55"/>
      <c r="D2485" s="55"/>
      <c r="E2485" s="201"/>
      <c r="F2485" s="201"/>
    </row>
    <row r="2486" spans="1:6" ht="12.6" customHeight="1">
      <c r="A2486" s="32"/>
      <c r="B2486" s="73"/>
      <c r="C2486" s="55"/>
      <c r="D2486" s="55"/>
      <c r="E2486" s="201"/>
      <c r="F2486" s="201"/>
    </row>
    <row r="2487" spans="1:6" ht="12.6" customHeight="1">
      <c r="A2487" s="32"/>
      <c r="B2487" s="73"/>
      <c r="C2487" s="55"/>
      <c r="D2487" s="55"/>
      <c r="E2487" s="201"/>
      <c r="F2487" s="201"/>
    </row>
    <row r="2488" spans="1:6" ht="12.6" customHeight="1">
      <c r="A2488" s="32"/>
      <c r="B2488" s="73"/>
      <c r="C2488" s="55"/>
      <c r="D2488" s="55"/>
      <c r="E2488" s="201"/>
      <c r="F2488" s="201"/>
    </row>
    <row r="2489" spans="1:6" ht="12.6" customHeight="1">
      <c r="A2489" s="32"/>
      <c r="B2489" s="73"/>
      <c r="C2489" s="55"/>
      <c r="D2489" s="55"/>
      <c r="E2489" s="201"/>
      <c r="F2489" s="201"/>
    </row>
    <row r="2490" spans="1:6" ht="12.6" customHeight="1">
      <c r="A2490" s="32"/>
      <c r="B2490" s="73"/>
      <c r="C2490" s="55"/>
      <c r="D2490" s="55"/>
      <c r="E2490" s="201"/>
      <c r="F2490" s="201"/>
    </row>
    <row r="2491" spans="1:6" ht="12.6" customHeight="1">
      <c r="A2491" s="32"/>
      <c r="B2491" s="73"/>
      <c r="C2491" s="55"/>
      <c r="D2491" s="55"/>
      <c r="E2491" s="201"/>
      <c r="F2491" s="201"/>
    </row>
    <row r="2492" spans="1:6" ht="12.6" customHeight="1">
      <c r="A2492" s="32"/>
      <c r="B2492" s="73"/>
      <c r="C2492" s="55"/>
      <c r="D2492" s="55"/>
      <c r="E2492" s="201"/>
      <c r="F2492" s="201"/>
    </row>
    <row r="2493" spans="1:6" ht="12.6" customHeight="1">
      <c r="A2493" s="32"/>
      <c r="B2493" s="73"/>
      <c r="C2493" s="55"/>
      <c r="D2493" s="55"/>
      <c r="E2493" s="201"/>
      <c r="F2493" s="201"/>
    </row>
    <row r="2494" spans="1:6" ht="12.6" customHeight="1">
      <c r="A2494" s="32"/>
      <c r="B2494" s="73"/>
      <c r="C2494" s="55"/>
      <c r="D2494" s="55"/>
      <c r="E2494" s="201"/>
      <c r="F2494" s="201"/>
    </row>
    <row r="2495" spans="1:6" ht="12.6" customHeight="1">
      <c r="A2495" s="32"/>
      <c r="B2495" s="73"/>
      <c r="C2495" s="55"/>
      <c r="D2495" s="55"/>
      <c r="E2495" s="201"/>
      <c r="F2495" s="201"/>
    </row>
    <row r="2496" spans="1:6" ht="12.6" customHeight="1">
      <c r="A2496" s="32"/>
      <c r="B2496" s="73"/>
      <c r="C2496" s="55"/>
      <c r="D2496" s="55"/>
      <c r="E2496" s="201"/>
      <c r="F2496" s="201"/>
    </row>
    <row r="2497" spans="1:6" ht="12.6" customHeight="1">
      <c r="A2497" s="32"/>
      <c r="B2497" s="73"/>
      <c r="C2497" s="55"/>
      <c r="D2497" s="55"/>
      <c r="E2497" s="201"/>
      <c r="F2497" s="201"/>
    </row>
    <row r="2498" spans="1:6" ht="12.6" customHeight="1">
      <c r="A2498" s="32"/>
      <c r="B2498" s="73"/>
      <c r="C2498" s="55"/>
      <c r="D2498" s="55"/>
      <c r="E2498" s="201"/>
      <c r="F2498" s="201"/>
    </row>
    <row r="2499" spans="1:6" ht="12.6" customHeight="1">
      <c r="A2499" s="32"/>
      <c r="B2499" s="73"/>
      <c r="C2499" s="55"/>
      <c r="D2499" s="55"/>
      <c r="E2499" s="201"/>
      <c r="F2499" s="201"/>
    </row>
    <row r="2500" spans="1:6" ht="12.6" customHeight="1">
      <c r="A2500" s="32"/>
      <c r="B2500" s="73"/>
      <c r="C2500" s="55"/>
      <c r="D2500" s="55"/>
      <c r="E2500" s="201"/>
      <c r="F2500" s="201"/>
    </row>
    <row r="2501" spans="1:6" ht="12.6" customHeight="1">
      <c r="A2501" s="32"/>
      <c r="B2501" s="73"/>
      <c r="C2501" s="55"/>
      <c r="D2501" s="55"/>
      <c r="E2501" s="201"/>
      <c r="F2501" s="201"/>
    </row>
    <row r="2502" spans="1:6" ht="12.6" customHeight="1">
      <c r="A2502" s="32"/>
      <c r="B2502" s="73"/>
      <c r="C2502" s="55"/>
      <c r="D2502" s="55"/>
      <c r="E2502" s="201"/>
      <c r="F2502" s="201"/>
    </row>
    <row r="2503" spans="1:6" ht="12.6" customHeight="1">
      <c r="A2503" s="32"/>
      <c r="B2503" s="73"/>
      <c r="C2503" s="55"/>
      <c r="D2503" s="55"/>
      <c r="E2503" s="201"/>
      <c r="F2503" s="201"/>
    </row>
    <row r="2504" spans="1:6" ht="12.6" customHeight="1">
      <c r="A2504" s="32"/>
      <c r="B2504" s="73"/>
      <c r="C2504" s="55"/>
      <c r="D2504" s="55"/>
      <c r="E2504" s="201"/>
      <c r="F2504" s="201"/>
    </row>
    <row r="2505" spans="1:6" ht="12.6" customHeight="1">
      <c r="A2505" s="32"/>
      <c r="B2505" s="73"/>
      <c r="C2505" s="55"/>
      <c r="D2505" s="55"/>
      <c r="E2505" s="201"/>
      <c r="F2505" s="201"/>
    </row>
    <row r="2506" spans="1:6" ht="12.6" customHeight="1">
      <c r="A2506" s="32"/>
      <c r="B2506" s="73"/>
      <c r="C2506" s="55"/>
      <c r="D2506" s="55"/>
      <c r="E2506" s="201"/>
      <c r="F2506" s="201"/>
    </row>
    <row r="2507" spans="1:6" ht="12.6" customHeight="1">
      <c r="A2507" s="32"/>
      <c r="B2507" s="73"/>
      <c r="C2507" s="55"/>
      <c r="D2507" s="55"/>
      <c r="E2507" s="201"/>
      <c r="F2507" s="201"/>
    </row>
    <row r="2508" spans="1:6" ht="12.6" customHeight="1">
      <c r="A2508" s="32"/>
      <c r="B2508" s="73"/>
      <c r="C2508" s="55"/>
      <c r="D2508" s="55"/>
      <c r="E2508" s="201"/>
      <c r="F2508" s="201"/>
    </row>
    <row r="2509" spans="1:6" ht="12.6" customHeight="1">
      <c r="A2509" s="32"/>
      <c r="B2509" s="73"/>
      <c r="C2509" s="55"/>
      <c r="D2509" s="55"/>
      <c r="E2509" s="201"/>
      <c r="F2509" s="201"/>
    </row>
    <row r="2510" spans="1:6" ht="12.6" customHeight="1">
      <c r="A2510" s="32"/>
      <c r="B2510" s="73"/>
      <c r="C2510" s="55"/>
      <c r="D2510" s="55"/>
      <c r="E2510" s="201"/>
      <c r="F2510" s="201"/>
    </row>
    <row r="2511" spans="1:6" ht="12.6" customHeight="1">
      <c r="A2511" s="32"/>
      <c r="B2511" s="73"/>
      <c r="C2511" s="55"/>
      <c r="D2511" s="55"/>
      <c r="E2511" s="201"/>
      <c r="F2511" s="201"/>
    </row>
    <row r="2512" spans="1:6" ht="12.6" customHeight="1">
      <c r="A2512" s="32"/>
      <c r="B2512" s="73"/>
      <c r="C2512" s="55"/>
      <c r="D2512" s="55"/>
      <c r="E2512" s="201"/>
      <c r="F2512" s="201"/>
    </row>
    <row r="2513" spans="1:6" ht="12.6" customHeight="1">
      <c r="A2513" s="32"/>
      <c r="B2513" s="73"/>
      <c r="C2513" s="55"/>
      <c r="D2513" s="55"/>
      <c r="E2513" s="201"/>
      <c r="F2513" s="201"/>
    </row>
    <row r="2514" spans="1:6" ht="12.6" customHeight="1">
      <c r="A2514" s="32"/>
      <c r="B2514" s="73"/>
      <c r="C2514" s="55"/>
      <c r="D2514" s="55"/>
      <c r="E2514" s="201"/>
      <c r="F2514" s="201"/>
    </row>
    <row r="2515" spans="1:6" ht="12.6" customHeight="1">
      <c r="A2515" s="32"/>
      <c r="B2515" s="73"/>
      <c r="C2515" s="55"/>
      <c r="D2515" s="55"/>
      <c r="E2515" s="201"/>
      <c r="F2515" s="201"/>
    </row>
    <row r="2516" spans="1:6" ht="12.6" customHeight="1">
      <c r="A2516" s="32"/>
      <c r="B2516" s="73"/>
      <c r="C2516" s="55"/>
      <c r="D2516" s="55"/>
      <c r="E2516" s="201"/>
      <c r="F2516" s="201"/>
    </row>
    <row r="2517" spans="1:6" ht="12.6" customHeight="1">
      <c r="A2517" s="32"/>
      <c r="B2517" s="73"/>
      <c r="C2517" s="55"/>
      <c r="D2517" s="55"/>
      <c r="E2517" s="201"/>
      <c r="F2517" s="201"/>
    </row>
    <row r="2518" spans="1:6" ht="12.6" customHeight="1">
      <c r="A2518" s="32"/>
      <c r="B2518" s="73"/>
      <c r="C2518" s="55"/>
      <c r="D2518" s="55"/>
      <c r="E2518" s="201"/>
      <c r="F2518" s="201"/>
    </row>
    <row r="2519" spans="1:6" ht="12.6" customHeight="1">
      <c r="A2519" s="32"/>
      <c r="B2519" s="73"/>
      <c r="C2519" s="55"/>
      <c r="D2519" s="55"/>
      <c r="E2519" s="201"/>
      <c r="F2519" s="201"/>
    </row>
    <row r="2520" spans="1:6" ht="12.6" customHeight="1">
      <c r="A2520" s="32"/>
      <c r="B2520" s="73"/>
      <c r="C2520" s="55"/>
      <c r="D2520" s="55"/>
      <c r="E2520" s="201"/>
      <c r="F2520" s="201"/>
    </row>
    <row r="2521" spans="1:6" ht="12.6" customHeight="1">
      <c r="A2521" s="32"/>
      <c r="B2521" s="73"/>
      <c r="C2521" s="55"/>
      <c r="D2521" s="55"/>
      <c r="E2521" s="201"/>
      <c r="F2521" s="201"/>
    </row>
    <row r="2522" spans="1:6" ht="12.6" customHeight="1">
      <c r="A2522" s="32"/>
      <c r="B2522" s="73"/>
      <c r="C2522" s="55"/>
      <c r="D2522" s="55"/>
      <c r="E2522" s="201"/>
      <c r="F2522" s="201"/>
    </row>
    <row r="2523" spans="1:6" ht="12.6" customHeight="1">
      <c r="A2523" s="32"/>
      <c r="B2523" s="73"/>
      <c r="C2523" s="55"/>
      <c r="D2523" s="55"/>
      <c r="E2523" s="201"/>
      <c r="F2523" s="201"/>
    </row>
    <row r="2524" spans="1:6" ht="12.6" customHeight="1">
      <c r="A2524" s="32"/>
      <c r="B2524" s="73"/>
      <c r="C2524" s="55"/>
      <c r="D2524" s="55"/>
      <c r="E2524" s="201"/>
      <c r="F2524" s="201"/>
    </row>
    <row r="2525" spans="1:6" ht="12.6" customHeight="1">
      <c r="A2525" s="32"/>
      <c r="B2525" s="73"/>
      <c r="C2525" s="55"/>
      <c r="D2525" s="55"/>
      <c r="E2525" s="201"/>
      <c r="F2525" s="201"/>
    </row>
    <row r="2526" spans="1:6" ht="12.6" customHeight="1">
      <c r="A2526" s="32"/>
      <c r="B2526" s="73"/>
      <c r="C2526" s="55"/>
      <c r="D2526" s="55"/>
      <c r="E2526" s="201"/>
      <c r="F2526" s="201"/>
    </row>
    <row r="2527" spans="1:6" ht="12.6" customHeight="1">
      <c r="A2527" s="32"/>
      <c r="B2527" s="73"/>
      <c r="C2527" s="55"/>
      <c r="D2527" s="55"/>
      <c r="E2527" s="201"/>
      <c r="F2527" s="201"/>
    </row>
    <row r="2528" spans="1:6" ht="12.6" customHeight="1">
      <c r="A2528" s="32"/>
      <c r="B2528" s="73"/>
      <c r="C2528" s="55"/>
      <c r="D2528" s="55"/>
      <c r="E2528" s="201"/>
      <c r="F2528" s="201"/>
    </row>
    <row r="2529" spans="1:6" ht="12.6" customHeight="1">
      <c r="A2529" s="32"/>
      <c r="B2529" s="73"/>
      <c r="C2529" s="55"/>
      <c r="D2529" s="55"/>
      <c r="E2529" s="201"/>
      <c r="F2529" s="201"/>
    </row>
    <row r="2530" spans="1:6" ht="12.6" customHeight="1">
      <c r="A2530" s="32"/>
      <c r="B2530" s="73"/>
      <c r="C2530" s="55"/>
      <c r="D2530" s="55"/>
      <c r="E2530" s="201"/>
      <c r="F2530" s="201"/>
    </row>
    <row r="2531" spans="1:6" ht="12.6" customHeight="1">
      <c r="A2531" s="32"/>
      <c r="B2531" s="73"/>
      <c r="C2531" s="55"/>
      <c r="D2531" s="55"/>
      <c r="E2531" s="201"/>
      <c r="F2531" s="201"/>
    </row>
    <row r="2532" spans="1:6" ht="12.6" customHeight="1">
      <c r="A2532" s="32"/>
      <c r="B2532" s="73"/>
      <c r="C2532" s="55"/>
      <c r="D2532" s="55"/>
      <c r="E2532" s="201"/>
      <c r="F2532" s="201"/>
    </row>
    <row r="2533" spans="1:6" ht="12.6" customHeight="1">
      <c r="A2533" s="32"/>
      <c r="B2533" s="73"/>
      <c r="C2533" s="55"/>
      <c r="D2533" s="55"/>
      <c r="E2533" s="201"/>
      <c r="F2533" s="201"/>
    </row>
    <row r="2534" spans="1:6" ht="12.6" customHeight="1">
      <c r="A2534" s="32"/>
      <c r="B2534" s="73"/>
      <c r="C2534" s="55"/>
      <c r="D2534" s="55"/>
      <c r="E2534" s="201"/>
      <c r="F2534" s="201"/>
    </row>
    <row r="2535" spans="1:6" ht="12.6" customHeight="1">
      <c r="A2535" s="32"/>
      <c r="B2535" s="73"/>
      <c r="C2535" s="55"/>
      <c r="D2535" s="55"/>
      <c r="E2535" s="201"/>
      <c r="F2535" s="201"/>
    </row>
    <row r="2536" spans="1:6" ht="12.6" customHeight="1">
      <c r="A2536" s="32"/>
      <c r="B2536" s="73"/>
      <c r="C2536" s="55"/>
      <c r="D2536" s="55"/>
      <c r="E2536" s="201"/>
      <c r="F2536" s="201"/>
    </row>
    <row r="2537" spans="1:6" ht="12.6" customHeight="1">
      <c r="A2537" s="32"/>
      <c r="B2537" s="73"/>
      <c r="C2537" s="55"/>
      <c r="D2537" s="55"/>
      <c r="E2537" s="201"/>
      <c r="F2537" s="201"/>
    </row>
    <row r="2538" spans="1:6" ht="12.6" customHeight="1">
      <c r="A2538" s="32"/>
      <c r="B2538" s="73"/>
      <c r="C2538" s="55"/>
      <c r="D2538" s="55"/>
      <c r="E2538" s="201"/>
      <c r="F2538" s="201"/>
    </row>
    <row r="2539" spans="1:6" ht="12.6" customHeight="1">
      <c r="A2539" s="32"/>
      <c r="B2539" s="73"/>
      <c r="C2539" s="55"/>
      <c r="D2539" s="55"/>
      <c r="E2539" s="201"/>
      <c r="F2539" s="201"/>
    </row>
    <row r="2540" spans="1:6" ht="12.6" customHeight="1">
      <c r="A2540" s="32"/>
      <c r="B2540" s="73"/>
      <c r="C2540" s="55"/>
      <c r="D2540" s="55"/>
      <c r="E2540" s="201"/>
      <c r="F2540" s="201"/>
    </row>
    <row r="2541" spans="1:6" ht="12.6" customHeight="1">
      <c r="A2541" s="32"/>
      <c r="B2541" s="73"/>
      <c r="C2541" s="55"/>
      <c r="D2541" s="55"/>
      <c r="E2541" s="201"/>
      <c r="F2541" s="201"/>
    </row>
    <row r="2542" spans="1:6" ht="12.6" customHeight="1">
      <c r="A2542" s="32"/>
      <c r="B2542" s="73"/>
      <c r="C2542" s="55"/>
      <c r="D2542" s="55"/>
      <c r="E2542" s="201"/>
      <c r="F2542" s="201"/>
    </row>
    <row r="2543" spans="1:6" ht="12.6" customHeight="1">
      <c r="A2543" s="32"/>
      <c r="B2543" s="73"/>
      <c r="C2543" s="55"/>
      <c r="D2543" s="55"/>
      <c r="E2543" s="201"/>
      <c r="F2543" s="201"/>
    </row>
    <row r="2544" spans="1:6" ht="12.6" customHeight="1">
      <c r="A2544" s="32"/>
      <c r="B2544" s="73"/>
      <c r="C2544" s="55"/>
      <c r="D2544" s="55"/>
      <c r="E2544" s="201"/>
      <c r="F2544" s="201"/>
    </row>
    <row r="2545" spans="1:6" ht="12.6" customHeight="1">
      <c r="A2545" s="32"/>
      <c r="B2545" s="73"/>
      <c r="C2545" s="55"/>
      <c r="D2545" s="55"/>
      <c r="E2545" s="201"/>
      <c r="F2545" s="201"/>
    </row>
    <row r="2546" spans="1:6" ht="12.6" customHeight="1">
      <c r="A2546" s="32"/>
      <c r="B2546" s="73"/>
      <c r="C2546" s="55"/>
      <c r="D2546" s="55"/>
      <c r="E2546" s="201"/>
      <c r="F2546" s="201"/>
    </row>
    <row r="2547" spans="1:6" ht="12.6" customHeight="1">
      <c r="A2547" s="32"/>
      <c r="B2547" s="73"/>
      <c r="C2547" s="55"/>
      <c r="D2547" s="55"/>
      <c r="E2547" s="201"/>
      <c r="F2547" s="201"/>
    </row>
    <row r="2548" spans="1:6" ht="12.6" customHeight="1">
      <c r="A2548" s="32"/>
      <c r="B2548" s="73"/>
      <c r="C2548" s="55"/>
      <c r="D2548" s="55"/>
      <c r="E2548" s="201"/>
      <c r="F2548" s="201"/>
    </row>
    <row r="2549" spans="1:6" ht="12.6" customHeight="1">
      <c r="A2549" s="32"/>
      <c r="B2549" s="73"/>
      <c r="C2549" s="55"/>
      <c r="D2549" s="55"/>
      <c r="E2549" s="201"/>
      <c r="F2549" s="201"/>
    </row>
    <row r="2550" spans="1:6" ht="12.6" customHeight="1">
      <c r="A2550" s="32"/>
      <c r="B2550" s="73"/>
      <c r="C2550" s="55"/>
      <c r="D2550" s="55"/>
      <c r="E2550" s="201"/>
      <c r="F2550" s="201"/>
    </row>
    <row r="2551" spans="1:6" ht="12.6" customHeight="1">
      <c r="A2551" s="32"/>
      <c r="B2551" s="73"/>
      <c r="C2551" s="55"/>
      <c r="D2551" s="55"/>
      <c r="E2551" s="201"/>
      <c r="F2551" s="201"/>
    </row>
    <row r="2552" spans="1:6" ht="12.6" customHeight="1">
      <c r="A2552" s="32"/>
      <c r="B2552" s="73"/>
      <c r="C2552" s="55"/>
      <c r="D2552" s="55"/>
      <c r="E2552" s="201"/>
      <c r="F2552" s="201"/>
    </row>
    <row r="2553" spans="1:6" ht="12.6" customHeight="1">
      <c r="A2553" s="32"/>
      <c r="B2553" s="73"/>
      <c r="C2553" s="55"/>
      <c r="D2553" s="55"/>
      <c r="E2553" s="201"/>
      <c r="F2553" s="201"/>
    </row>
    <row r="2554" spans="1:6" ht="12.6" customHeight="1">
      <c r="A2554" s="32"/>
      <c r="B2554" s="73"/>
      <c r="C2554" s="55"/>
      <c r="D2554" s="55"/>
      <c r="E2554" s="201"/>
      <c r="F2554" s="201"/>
    </row>
    <row r="2555" spans="1:6" ht="12.6" customHeight="1">
      <c r="A2555" s="32"/>
      <c r="B2555" s="73"/>
      <c r="C2555" s="55"/>
      <c r="D2555" s="55"/>
      <c r="E2555" s="201"/>
      <c r="F2555" s="201"/>
    </row>
    <row r="2556" spans="1:6" ht="12.6" customHeight="1">
      <c r="A2556" s="32"/>
      <c r="B2556" s="73"/>
      <c r="C2556" s="55"/>
      <c r="D2556" s="55"/>
      <c r="E2556" s="201"/>
      <c r="F2556" s="201"/>
    </row>
    <row r="2557" spans="1:6" ht="12.6" customHeight="1">
      <c r="A2557" s="32"/>
      <c r="B2557" s="73"/>
      <c r="C2557" s="55"/>
      <c r="D2557" s="55"/>
      <c r="E2557" s="201"/>
      <c r="F2557" s="201"/>
    </row>
    <row r="2558" spans="1:6" ht="12.6" customHeight="1">
      <c r="A2558" s="32"/>
      <c r="B2558" s="73"/>
      <c r="C2558" s="55"/>
      <c r="D2558" s="55"/>
      <c r="E2558" s="201"/>
      <c r="F2558" s="201"/>
    </row>
    <row r="2559" spans="1:6" ht="12.6" customHeight="1">
      <c r="A2559" s="32"/>
      <c r="B2559" s="73"/>
      <c r="C2559" s="55"/>
      <c r="D2559" s="55"/>
      <c r="E2559" s="201"/>
      <c r="F2559" s="201"/>
    </row>
    <row r="2560" spans="1:6" ht="12.6" customHeight="1">
      <c r="A2560" s="32"/>
      <c r="B2560" s="73"/>
      <c r="C2560" s="55"/>
      <c r="D2560" s="55"/>
      <c r="E2560" s="201"/>
      <c r="F2560" s="201"/>
    </row>
    <row r="2561" spans="1:6" ht="12.6" customHeight="1">
      <c r="A2561" s="32"/>
      <c r="B2561" s="73"/>
      <c r="C2561" s="55"/>
      <c r="D2561" s="55"/>
      <c r="E2561" s="201"/>
      <c r="F2561" s="201"/>
    </row>
    <row r="2562" spans="1:6" ht="12.6" customHeight="1">
      <c r="A2562" s="32"/>
      <c r="B2562" s="73"/>
      <c r="C2562" s="55"/>
      <c r="D2562" s="55"/>
      <c r="E2562" s="201"/>
      <c r="F2562" s="201"/>
    </row>
    <row r="2563" spans="1:6" ht="12.6" customHeight="1">
      <c r="A2563" s="32"/>
      <c r="B2563" s="73"/>
      <c r="C2563" s="55"/>
      <c r="D2563" s="55"/>
      <c r="E2563" s="201"/>
      <c r="F2563" s="201"/>
    </row>
    <row r="2564" spans="1:6" ht="12.6" customHeight="1">
      <c r="A2564" s="32"/>
      <c r="B2564" s="73"/>
      <c r="C2564" s="55"/>
      <c r="D2564" s="55"/>
      <c r="E2564" s="201"/>
      <c r="F2564" s="201"/>
    </row>
    <row r="2565" spans="1:6" ht="12.6" customHeight="1">
      <c r="A2565" s="32"/>
      <c r="B2565" s="73"/>
      <c r="C2565" s="55"/>
      <c r="D2565" s="55"/>
      <c r="E2565" s="201"/>
      <c r="F2565" s="201"/>
    </row>
    <row r="2566" spans="1:6" ht="12.6" customHeight="1">
      <c r="A2566" s="32"/>
      <c r="B2566" s="73"/>
      <c r="C2566" s="55"/>
      <c r="D2566" s="55"/>
      <c r="E2566" s="201"/>
      <c r="F2566" s="201"/>
    </row>
    <row r="2567" spans="1:6" ht="12.6" customHeight="1">
      <c r="A2567" s="32"/>
      <c r="B2567" s="73"/>
      <c r="C2567" s="55"/>
      <c r="D2567" s="55"/>
      <c r="E2567" s="201"/>
      <c r="F2567" s="201"/>
    </row>
    <row r="2568" spans="1:6" ht="12.6" customHeight="1">
      <c r="A2568" s="32"/>
      <c r="B2568" s="73"/>
      <c r="C2568" s="55"/>
      <c r="D2568" s="55"/>
      <c r="E2568" s="201"/>
      <c r="F2568" s="201"/>
    </row>
    <row r="2569" spans="1:6" ht="12.6" customHeight="1">
      <c r="A2569" s="32"/>
      <c r="B2569" s="73"/>
      <c r="C2569" s="55"/>
      <c r="D2569" s="55"/>
      <c r="E2569" s="201"/>
      <c r="F2569" s="201"/>
    </row>
    <row r="2570" spans="1:6" ht="12.6" customHeight="1">
      <c r="A2570" s="32"/>
      <c r="B2570" s="73"/>
      <c r="C2570" s="55"/>
      <c r="D2570" s="55"/>
      <c r="E2570" s="201"/>
      <c r="F2570" s="201"/>
    </row>
    <row r="2571" spans="1:6" ht="12.6" customHeight="1">
      <c r="A2571" s="32"/>
      <c r="B2571" s="73"/>
      <c r="C2571" s="55"/>
      <c r="D2571" s="55"/>
      <c r="E2571" s="201"/>
      <c r="F2571" s="201"/>
    </row>
    <row r="2572" spans="1:6" ht="12.6" customHeight="1">
      <c r="A2572" s="32"/>
      <c r="B2572" s="73"/>
      <c r="C2572" s="55"/>
      <c r="D2572" s="55"/>
      <c r="E2572" s="201"/>
      <c r="F2572" s="201"/>
    </row>
    <row r="2573" spans="1:6" ht="12.6" customHeight="1">
      <c r="A2573" s="32"/>
      <c r="B2573" s="73"/>
      <c r="C2573" s="55"/>
      <c r="D2573" s="55"/>
      <c r="E2573" s="201"/>
      <c r="F2573" s="201"/>
    </row>
    <row r="2574" spans="1:6" ht="12.6" customHeight="1">
      <c r="A2574" s="32"/>
      <c r="B2574" s="73"/>
      <c r="C2574" s="55"/>
      <c r="D2574" s="55"/>
      <c r="E2574" s="201"/>
      <c r="F2574" s="201"/>
    </row>
    <row r="2575" spans="1:6" ht="12.6" customHeight="1">
      <c r="A2575" s="32"/>
      <c r="B2575" s="73"/>
      <c r="C2575" s="55"/>
      <c r="D2575" s="55"/>
      <c r="E2575" s="201"/>
      <c r="F2575" s="201"/>
    </row>
    <row r="2576" spans="1:6" ht="12.6" customHeight="1">
      <c r="A2576" s="32"/>
      <c r="B2576" s="73"/>
      <c r="C2576" s="55"/>
      <c r="D2576" s="55"/>
      <c r="E2576" s="201"/>
      <c r="F2576" s="201"/>
    </row>
    <row r="2577" spans="1:6" ht="12.6" customHeight="1">
      <c r="A2577" s="32"/>
      <c r="B2577" s="73"/>
      <c r="C2577" s="55"/>
      <c r="D2577" s="55"/>
      <c r="E2577" s="201"/>
      <c r="F2577" s="201"/>
    </row>
    <row r="2578" spans="1:6" ht="12.6" customHeight="1">
      <c r="A2578" s="32"/>
      <c r="B2578" s="73"/>
      <c r="C2578" s="55"/>
      <c r="D2578" s="55"/>
      <c r="E2578" s="201"/>
      <c r="F2578" s="201"/>
    </row>
    <row r="2579" spans="1:6" ht="12.6" customHeight="1">
      <c r="A2579" s="32"/>
      <c r="B2579" s="73"/>
      <c r="C2579" s="55"/>
      <c r="D2579" s="55"/>
      <c r="E2579" s="201"/>
      <c r="F2579" s="201"/>
    </row>
    <row r="2580" spans="1:6" ht="12.6" customHeight="1">
      <c r="A2580" s="32"/>
      <c r="B2580" s="73"/>
      <c r="C2580" s="55"/>
      <c r="D2580" s="55"/>
      <c r="E2580" s="201"/>
      <c r="F2580" s="201"/>
    </row>
    <row r="2581" spans="1:6" ht="12.6" customHeight="1">
      <c r="A2581" s="32"/>
      <c r="B2581" s="73"/>
      <c r="C2581" s="55"/>
      <c r="D2581" s="55"/>
      <c r="E2581" s="201"/>
      <c r="F2581" s="201"/>
    </row>
    <row r="2582" spans="1:6" ht="12.6" customHeight="1">
      <c r="A2582" s="32"/>
      <c r="B2582" s="73"/>
      <c r="C2582" s="55"/>
      <c r="D2582" s="55"/>
      <c r="E2582" s="201"/>
      <c r="F2582" s="201"/>
    </row>
    <row r="2583" spans="1:6" ht="12.6" customHeight="1">
      <c r="A2583" s="32"/>
      <c r="B2583" s="73"/>
      <c r="C2583" s="55"/>
      <c r="D2583" s="55"/>
      <c r="E2583" s="201"/>
      <c r="F2583" s="201"/>
    </row>
    <row r="2584" spans="1:6" ht="12.6" customHeight="1">
      <c r="A2584" s="32"/>
      <c r="B2584" s="73"/>
      <c r="C2584" s="55"/>
      <c r="D2584" s="55"/>
      <c r="E2584" s="201"/>
      <c r="F2584" s="201"/>
    </row>
    <row r="2585" spans="1:6" ht="12.6" customHeight="1">
      <c r="A2585" s="32"/>
      <c r="B2585" s="73"/>
      <c r="C2585" s="55"/>
      <c r="D2585" s="55"/>
      <c r="E2585" s="201"/>
      <c r="F2585" s="201"/>
    </row>
    <row r="2586" spans="1:6" ht="12.6" customHeight="1">
      <c r="A2586" s="32"/>
      <c r="B2586" s="73"/>
      <c r="C2586" s="55"/>
      <c r="D2586" s="55"/>
      <c r="E2586" s="201"/>
      <c r="F2586" s="201"/>
    </row>
    <row r="2587" spans="1:6" ht="12.6" customHeight="1">
      <c r="A2587" s="32"/>
      <c r="B2587" s="73"/>
      <c r="C2587" s="55"/>
      <c r="D2587" s="55"/>
      <c r="E2587" s="201"/>
      <c r="F2587" s="201"/>
    </row>
    <row r="2588" spans="1:6" ht="12.6" customHeight="1">
      <c r="A2588" s="32"/>
      <c r="B2588" s="73"/>
      <c r="C2588" s="55"/>
      <c r="D2588" s="55"/>
      <c r="E2588" s="201"/>
      <c r="F2588" s="201"/>
    </row>
    <row r="2589" spans="1:6" ht="12.6" customHeight="1">
      <c r="A2589" s="32"/>
      <c r="B2589" s="73"/>
      <c r="C2589" s="55"/>
      <c r="D2589" s="55"/>
      <c r="E2589" s="201"/>
      <c r="F2589" s="201"/>
    </row>
    <row r="2590" spans="1:6" ht="12.6" customHeight="1">
      <c r="A2590" s="32"/>
      <c r="B2590" s="73"/>
      <c r="C2590" s="55"/>
      <c r="D2590" s="55"/>
      <c r="E2590" s="201"/>
      <c r="F2590" s="201"/>
    </row>
    <row r="2591" spans="1:6" ht="12.6" customHeight="1">
      <c r="A2591" s="32"/>
      <c r="B2591" s="73"/>
      <c r="C2591" s="55"/>
      <c r="D2591" s="55"/>
      <c r="E2591" s="201"/>
      <c r="F2591" s="201"/>
    </row>
    <row r="2592" spans="1:6" ht="12.6" customHeight="1">
      <c r="A2592" s="32"/>
      <c r="B2592" s="73"/>
      <c r="C2592" s="55"/>
      <c r="D2592" s="55"/>
      <c r="E2592" s="201"/>
      <c r="F2592" s="201"/>
    </row>
    <row r="2593" spans="1:6" ht="12.6" customHeight="1">
      <c r="A2593" s="32"/>
      <c r="B2593" s="73"/>
      <c r="C2593" s="55"/>
      <c r="D2593" s="55"/>
      <c r="E2593" s="201"/>
      <c r="F2593" s="201"/>
    </row>
    <row r="2594" spans="1:6" ht="12.6" customHeight="1">
      <c r="A2594" s="32"/>
      <c r="B2594" s="73"/>
      <c r="C2594" s="55"/>
      <c r="D2594" s="55"/>
      <c r="E2594" s="201"/>
      <c r="F2594" s="201"/>
    </row>
    <row r="2595" spans="1:6" ht="12.6" customHeight="1">
      <c r="A2595" s="32"/>
      <c r="B2595" s="73"/>
      <c r="C2595" s="55"/>
      <c r="D2595" s="55"/>
      <c r="E2595" s="201"/>
      <c r="F2595" s="201"/>
    </row>
    <row r="2596" spans="1:6" ht="12.6" customHeight="1">
      <c r="A2596" s="32"/>
      <c r="B2596" s="73"/>
      <c r="C2596" s="55"/>
      <c r="D2596" s="55"/>
      <c r="E2596" s="201"/>
      <c r="F2596" s="201"/>
    </row>
    <row r="2597" spans="1:6" ht="12.6" customHeight="1">
      <c r="A2597" s="32"/>
      <c r="B2597" s="73"/>
      <c r="C2597" s="55"/>
      <c r="D2597" s="55"/>
      <c r="E2597" s="201"/>
      <c r="F2597" s="201"/>
    </row>
    <row r="2598" spans="1:6" ht="12.6" customHeight="1">
      <c r="A2598" s="32"/>
      <c r="B2598" s="73"/>
      <c r="C2598" s="55"/>
      <c r="D2598" s="55"/>
      <c r="E2598" s="201"/>
      <c r="F2598" s="201"/>
    </row>
    <row r="2599" spans="1:6" ht="12.6" customHeight="1">
      <c r="A2599" s="32"/>
      <c r="B2599" s="73"/>
      <c r="C2599" s="55"/>
      <c r="D2599" s="55"/>
      <c r="E2599" s="201"/>
      <c r="F2599" s="201"/>
    </row>
    <row r="2600" spans="1:6" ht="12.6" customHeight="1">
      <c r="A2600" s="32"/>
      <c r="B2600" s="73"/>
      <c r="C2600" s="55"/>
      <c r="D2600" s="55"/>
      <c r="E2600" s="201"/>
      <c r="F2600" s="201"/>
    </row>
    <row r="2601" spans="1:6" ht="12.6" customHeight="1">
      <c r="A2601" s="32"/>
      <c r="B2601" s="73"/>
      <c r="C2601" s="55"/>
      <c r="D2601" s="55"/>
      <c r="E2601" s="201"/>
      <c r="F2601" s="201"/>
    </row>
    <row r="2602" spans="1:6" ht="12.6" customHeight="1">
      <c r="A2602" s="32"/>
      <c r="B2602" s="73"/>
      <c r="C2602" s="55"/>
      <c r="D2602" s="55"/>
      <c r="E2602" s="201"/>
      <c r="F2602" s="201"/>
    </row>
    <row r="2603" spans="1:6" ht="12.6" customHeight="1">
      <c r="A2603" s="32"/>
      <c r="B2603" s="73"/>
      <c r="C2603" s="55"/>
      <c r="D2603" s="55"/>
      <c r="E2603" s="201"/>
      <c r="F2603" s="201"/>
    </row>
    <row r="2604" spans="1:6" ht="12.6" customHeight="1">
      <c r="A2604" s="32"/>
      <c r="B2604" s="73"/>
      <c r="C2604" s="55"/>
      <c r="D2604" s="55"/>
      <c r="E2604" s="201"/>
      <c r="F2604" s="201"/>
    </row>
    <row r="2605" spans="1:6" ht="12.6" customHeight="1">
      <c r="A2605" s="32"/>
      <c r="B2605" s="73"/>
      <c r="C2605" s="55"/>
      <c r="D2605" s="55"/>
      <c r="E2605" s="201"/>
      <c r="F2605" s="201"/>
    </row>
    <row r="2606" spans="1:6" ht="12.6" customHeight="1">
      <c r="A2606" s="32"/>
      <c r="B2606" s="73"/>
      <c r="C2606" s="55"/>
      <c r="D2606" s="55"/>
      <c r="E2606" s="201"/>
      <c r="F2606" s="201"/>
    </row>
    <row r="2607" spans="1:6" ht="12.6" customHeight="1">
      <c r="A2607" s="32"/>
      <c r="B2607" s="73"/>
      <c r="C2607" s="55"/>
      <c r="D2607" s="55"/>
      <c r="E2607" s="201"/>
      <c r="F2607" s="201"/>
    </row>
    <row r="2608" spans="1:6" ht="12.6" customHeight="1">
      <c r="A2608" s="32"/>
      <c r="B2608" s="73"/>
      <c r="C2608" s="55"/>
      <c r="D2608" s="55"/>
      <c r="E2608" s="201"/>
      <c r="F2608" s="201"/>
    </row>
    <row r="2609" spans="1:6" ht="12.6" customHeight="1">
      <c r="A2609" s="32"/>
      <c r="B2609" s="73"/>
      <c r="C2609" s="55"/>
      <c r="D2609" s="55"/>
      <c r="E2609" s="201"/>
      <c r="F2609" s="201"/>
    </row>
    <row r="2610" spans="1:6" ht="12.6" customHeight="1">
      <c r="A2610" s="32"/>
      <c r="B2610" s="73"/>
      <c r="C2610" s="55"/>
      <c r="D2610" s="55"/>
      <c r="E2610" s="201"/>
      <c r="F2610" s="201"/>
    </row>
    <row r="2611" spans="1:6" ht="12.6" customHeight="1">
      <c r="A2611" s="32"/>
      <c r="B2611" s="73"/>
      <c r="C2611" s="55"/>
      <c r="D2611" s="55"/>
      <c r="E2611" s="201"/>
      <c r="F2611" s="201"/>
    </row>
    <row r="2612" spans="1:6" ht="12.6" customHeight="1">
      <c r="A2612" s="32"/>
      <c r="B2612" s="73"/>
      <c r="C2612" s="55"/>
      <c r="D2612" s="55"/>
      <c r="E2612" s="201"/>
      <c r="F2612" s="201"/>
    </row>
    <row r="2613" spans="1:6" ht="12.6" customHeight="1">
      <c r="A2613" s="32"/>
      <c r="B2613" s="73"/>
      <c r="C2613" s="55"/>
      <c r="D2613" s="55"/>
      <c r="E2613" s="201"/>
      <c r="F2613" s="201"/>
    </row>
    <row r="2614" spans="1:6" ht="12.6" customHeight="1">
      <c r="A2614" s="32"/>
      <c r="B2614" s="73"/>
      <c r="C2614" s="55"/>
      <c r="D2614" s="55"/>
      <c r="E2614" s="201"/>
      <c r="F2614" s="201"/>
    </row>
    <row r="2615" spans="1:6" ht="12.6" customHeight="1">
      <c r="A2615" s="32"/>
      <c r="B2615" s="73"/>
      <c r="C2615" s="55"/>
      <c r="D2615" s="55"/>
      <c r="E2615" s="201"/>
      <c r="F2615" s="201"/>
    </row>
    <row r="2616" spans="1:6" ht="12.6" customHeight="1">
      <c r="A2616" s="32"/>
      <c r="B2616" s="73"/>
      <c r="C2616" s="55"/>
      <c r="D2616" s="55"/>
      <c r="E2616" s="201"/>
      <c r="F2616" s="201"/>
    </row>
    <row r="2617" spans="1:6" ht="12.6" customHeight="1">
      <c r="A2617" s="32"/>
      <c r="B2617" s="73"/>
      <c r="C2617" s="55"/>
      <c r="D2617" s="55"/>
      <c r="E2617" s="201"/>
      <c r="F2617" s="201"/>
    </row>
    <row r="2618" spans="1:6" ht="12.6" customHeight="1">
      <c r="A2618" s="32"/>
      <c r="B2618" s="73"/>
      <c r="C2618" s="55"/>
      <c r="D2618" s="55"/>
      <c r="E2618" s="201"/>
      <c r="F2618" s="201"/>
    </row>
    <row r="2619" spans="1:6" ht="12.6" customHeight="1">
      <c r="A2619" s="32"/>
      <c r="B2619" s="73"/>
      <c r="C2619" s="55"/>
      <c r="D2619" s="55"/>
      <c r="E2619" s="201"/>
      <c r="F2619" s="201"/>
    </row>
    <row r="2620" spans="1:6" ht="12.6" customHeight="1">
      <c r="A2620" s="32"/>
      <c r="B2620" s="73"/>
      <c r="C2620" s="55"/>
      <c r="D2620" s="55"/>
      <c r="E2620" s="201"/>
      <c r="F2620" s="201"/>
    </row>
    <row r="2621" spans="1:6" ht="12.6" customHeight="1">
      <c r="A2621" s="32"/>
      <c r="B2621" s="73"/>
      <c r="C2621" s="55"/>
      <c r="D2621" s="55"/>
      <c r="E2621" s="201"/>
      <c r="F2621" s="201"/>
    </row>
    <row r="2622" spans="1:6" ht="12.6" customHeight="1">
      <c r="A2622" s="32"/>
      <c r="B2622" s="73"/>
      <c r="C2622" s="55"/>
      <c r="D2622" s="55"/>
      <c r="E2622" s="201"/>
      <c r="F2622" s="201"/>
    </row>
    <row r="2623" spans="1:6" ht="12.6" customHeight="1">
      <c r="A2623" s="32"/>
      <c r="B2623" s="73"/>
      <c r="C2623" s="55"/>
      <c r="D2623" s="55"/>
      <c r="E2623" s="201"/>
      <c r="F2623" s="201"/>
    </row>
    <row r="2624" spans="1:6" ht="12.6" customHeight="1">
      <c r="A2624" s="32"/>
      <c r="B2624" s="73"/>
      <c r="C2624" s="55"/>
      <c r="D2624" s="55"/>
      <c r="E2624" s="201"/>
      <c r="F2624" s="201"/>
    </row>
    <row r="2625" spans="1:6" ht="12.6" customHeight="1">
      <c r="A2625" s="32"/>
      <c r="B2625" s="73"/>
      <c r="C2625" s="55"/>
      <c r="D2625" s="55"/>
      <c r="E2625" s="201"/>
      <c r="F2625" s="201"/>
    </row>
    <row r="2626" spans="1:6" ht="12.6" customHeight="1">
      <c r="A2626" s="32"/>
      <c r="B2626" s="73"/>
      <c r="C2626" s="55"/>
      <c r="D2626" s="55"/>
      <c r="E2626" s="201"/>
      <c r="F2626" s="201"/>
    </row>
    <row r="2627" spans="1:6" ht="12.6" customHeight="1">
      <c r="A2627" s="32"/>
      <c r="B2627" s="73"/>
      <c r="C2627" s="55"/>
      <c r="D2627" s="55"/>
      <c r="E2627" s="201"/>
      <c r="F2627" s="201"/>
    </row>
    <row r="2628" spans="1:6" ht="12.6" customHeight="1">
      <c r="A2628" s="32"/>
      <c r="B2628" s="73"/>
      <c r="C2628" s="55"/>
      <c r="D2628" s="55"/>
      <c r="E2628" s="201"/>
      <c r="F2628" s="201"/>
    </row>
    <row r="2629" spans="1:6" ht="12.6" customHeight="1">
      <c r="A2629" s="32"/>
      <c r="B2629" s="73"/>
      <c r="C2629" s="55"/>
      <c r="D2629" s="55"/>
      <c r="E2629" s="201"/>
      <c r="F2629" s="201"/>
    </row>
    <row r="2630" spans="1:6" ht="12.6" customHeight="1">
      <c r="A2630" s="32"/>
      <c r="B2630" s="73"/>
      <c r="C2630" s="55"/>
      <c r="D2630" s="55"/>
      <c r="E2630" s="201"/>
      <c r="F2630" s="201"/>
    </row>
    <row r="2631" spans="1:6" ht="12.6" customHeight="1">
      <c r="A2631" s="32"/>
      <c r="B2631" s="73"/>
      <c r="C2631" s="55"/>
      <c r="D2631" s="55"/>
      <c r="E2631" s="201"/>
      <c r="F2631" s="201"/>
    </row>
    <row r="2632" spans="1:6" ht="12.6" customHeight="1">
      <c r="A2632" s="32"/>
      <c r="B2632" s="73"/>
      <c r="C2632" s="55"/>
      <c r="D2632" s="55"/>
      <c r="E2632" s="201"/>
      <c r="F2632" s="201"/>
    </row>
    <row r="2633" spans="1:6" ht="12.6" customHeight="1">
      <c r="A2633" s="32"/>
      <c r="B2633" s="73"/>
      <c r="C2633" s="55"/>
      <c r="D2633" s="55"/>
      <c r="E2633" s="201"/>
      <c r="F2633" s="201"/>
    </row>
    <row r="2634" spans="1:6" ht="12.6" customHeight="1">
      <c r="A2634" s="32"/>
      <c r="B2634" s="73"/>
      <c r="C2634" s="55"/>
      <c r="D2634" s="55"/>
      <c r="E2634" s="201"/>
      <c r="F2634" s="201"/>
    </row>
    <row r="2635" spans="1:6" ht="12.6" customHeight="1">
      <c r="A2635" s="32"/>
      <c r="B2635" s="73"/>
      <c r="C2635" s="55"/>
      <c r="D2635" s="55"/>
      <c r="E2635" s="201"/>
      <c r="F2635" s="201"/>
    </row>
    <row r="2636" spans="1:6" ht="12.6" customHeight="1">
      <c r="A2636" s="32"/>
      <c r="B2636" s="73"/>
      <c r="C2636" s="55"/>
      <c r="D2636" s="55"/>
      <c r="E2636" s="201"/>
      <c r="F2636" s="201"/>
    </row>
    <row r="2637" spans="1:6" ht="12.6" customHeight="1">
      <c r="A2637" s="32"/>
      <c r="B2637" s="73"/>
      <c r="C2637" s="55"/>
      <c r="D2637" s="55"/>
      <c r="E2637" s="201"/>
      <c r="F2637" s="201"/>
    </row>
    <row r="2638" spans="1:6" ht="12.6" customHeight="1">
      <c r="A2638" s="32"/>
      <c r="B2638" s="73"/>
      <c r="C2638" s="55"/>
      <c r="D2638" s="55"/>
      <c r="E2638" s="201"/>
      <c r="F2638" s="201"/>
    </row>
    <row r="2639" spans="1:6" ht="12.6" customHeight="1">
      <c r="A2639" s="32"/>
      <c r="B2639" s="73"/>
      <c r="C2639" s="55"/>
      <c r="D2639" s="55"/>
      <c r="E2639" s="201"/>
      <c r="F2639" s="201"/>
    </row>
    <row r="2640" spans="1:6" ht="12.6" customHeight="1">
      <c r="A2640" s="32"/>
      <c r="B2640" s="73"/>
      <c r="C2640" s="55"/>
      <c r="D2640" s="55"/>
      <c r="E2640" s="201"/>
      <c r="F2640" s="201"/>
    </row>
    <row r="2641" spans="1:6" ht="12.6" customHeight="1">
      <c r="A2641" s="32"/>
      <c r="B2641" s="73"/>
      <c r="C2641" s="55"/>
      <c r="D2641" s="55"/>
      <c r="E2641" s="201"/>
      <c r="F2641" s="201"/>
    </row>
    <row r="2642" spans="1:6" ht="12.6" customHeight="1">
      <c r="A2642" s="32"/>
      <c r="B2642" s="73"/>
      <c r="C2642" s="55"/>
      <c r="D2642" s="55"/>
      <c r="E2642" s="201"/>
      <c r="F2642" s="201"/>
    </row>
    <row r="2643" spans="1:6" ht="12.6" customHeight="1">
      <c r="A2643" s="32"/>
      <c r="B2643" s="73"/>
      <c r="C2643" s="55"/>
      <c r="D2643" s="55"/>
      <c r="E2643" s="201"/>
      <c r="F2643" s="201"/>
    </row>
    <row r="2644" spans="1:6" ht="12.6" customHeight="1">
      <c r="A2644" s="32"/>
      <c r="B2644" s="73"/>
      <c r="C2644" s="55"/>
      <c r="D2644" s="55"/>
      <c r="E2644" s="201"/>
      <c r="F2644" s="201"/>
    </row>
    <row r="2645" spans="1:6" ht="12.6" customHeight="1">
      <c r="A2645" s="32"/>
      <c r="B2645" s="73"/>
      <c r="C2645" s="55"/>
      <c r="D2645" s="55"/>
      <c r="E2645" s="201"/>
      <c r="F2645" s="201"/>
    </row>
    <row r="2646" spans="1:6" ht="12.6" customHeight="1">
      <c r="A2646" s="32"/>
      <c r="B2646" s="73"/>
      <c r="C2646" s="55"/>
      <c r="D2646" s="55"/>
      <c r="E2646" s="201"/>
      <c r="F2646" s="201"/>
    </row>
    <row r="2647" spans="1:6" ht="12.6" customHeight="1">
      <c r="A2647" s="32"/>
      <c r="B2647" s="73"/>
      <c r="C2647" s="55"/>
      <c r="D2647" s="55"/>
      <c r="E2647" s="201"/>
      <c r="F2647" s="201"/>
    </row>
    <row r="2648" spans="1:6" ht="12.6" customHeight="1">
      <c r="A2648" s="32"/>
      <c r="B2648" s="73"/>
      <c r="C2648" s="55"/>
      <c r="D2648" s="55"/>
      <c r="E2648" s="201"/>
      <c r="F2648" s="201"/>
    </row>
    <row r="2649" spans="1:6" ht="12.6" customHeight="1">
      <c r="A2649" s="32"/>
      <c r="B2649" s="73"/>
      <c r="C2649" s="55"/>
      <c r="D2649" s="55"/>
      <c r="E2649" s="201"/>
      <c r="F2649" s="201"/>
    </row>
    <row r="2650" spans="1:6" ht="12.6" customHeight="1">
      <c r="A2650" s="32"/>
      <c r="B2650" s="73"/>
      <c r="C2650" s="55"/>
      <c r="D2650" s="55"/>
      <c r="E2650" s="201"/>
      <c r="F2650" s="201"/>
    </row>
    <row r="2651" spans="1:6" ht="12.6" customHeight="1">
      <c r="A2651" s="32"/>
      <c r="B2651" s="73"/>
      <c r="C2651" s="55"/>
      <c r="D2651" s="55"/>
      <c r="E2651" s="201"/>
      <c r="F2651" s="201"/>
    </row>
    <row r="2652" spans="1:6" ht="12.6" customHeight="1">
      <c r="A2652" s="32"/>
      <c r="B2652" s="73"/>
      <c r="C2652" s="55"/>
      <c r="D2652" s="55"/>
      <c r="E2652" s="201"/>
      <c r="F2652" s="201"/>
    </row>
    <row r="2653" spans="1:6" ht="12.6" customHeight="1">
      <c r="A2653" s="32"/>
      <c r="B2653" s="73"/>
      <c r="C2653" s="55"/>
      <c r="D2653" s="55"/>
      <c r="E2653" s="201"/>
      <c r="F2653" s="201"/>
    </row>
    <row r="2654" spans="1:6" ht="12.6" customHeight="1">
      <c r="A2654" s="32"/>
      <c r="B2654" s="73"/>
      <c r="C2654" s="55"/>
      <c r="D2654" s="55"/>
      <c r="E2654" s="201"/>
      <c r="F2654" s="201"/>
    </row>
    <row r="2655" spans="1:6" ht="12.6" customHeight="1">
      <c r="A2655" s="32"/>
      <c r="B2655" s="73"/>
      <c r="C2655" s="55"/>
      <c r="D2655" s="55"/>
      <c r="E2655" s="201"/>
      <c r="F2655" s="201"/>
    </row>
    <row r="2656" spans="1:6" ht="12.6" customHeight="1">
      <c r="A2656" s="32"/>
      <c r="B2656" s="73"/>
      <c r="C2656" s="55"/>
      <c r="D2656" s="55"/>
      <c r="E2656" s="201"/>
      <c r="F2656" s="201"/>
    </row>
    <row r="2657" spans="1:6" ht="12.6" customHeight="1">
      <c r="A2657" s="32"/>
      <c r="B2657" s="73"/>
      <c r="C2657" s="55"/>
      <c r="D2657" s="55"/>
      <c r="E2657" s="201"/>
      <c r="F2657" s="201"/>
    </row>
    <row r="2658" spans="1:6" ht="12.6" customHeight="1">
      <c r="A2658" s="32"/>
      <c r="B2658" s="73"/>
      <c r="C2658" s="55"/>
      <c r="D2658" s="55"/>
      <c r="E2658" s="201"/>
      <c r="F2658" s="201"/>
    </row>
    <row r="2659" spans="1:6" ht="12.6" customHeight="1">
      <c r="A2659" s="32"/>
      <c r="B2659" s="73"/>
      <c r="C2659" s="55"/>
      <c r="D2659" s="55"/>
      <c r="E2659" s="201"/>
      <c r="F2659" s="201"/>
    </row>
    <row r="2660" spans="1:6" ht="12.6" customHeight="1">
      <c r="A2660" s="32"/>
      <c r="B2660" s="73"/>
      <c r="C2660" s="55"/>
      <c r="D2660" s="55"/>
      <c r="E2660" s="201"/>
      <c r="F2660" s="201"/>
    </row>
    <row r="2661" spans="1:6" ht="12.6" customHeight="1">
      <c r="A2661" s="32"/>
      <c r="B2661" s="73"/>
      <c r="C2661" s="55"/>
      <c r="D2661" s="55"/>
      <c r="E2661" s="201"/>
      <c r="F2661" s="201"/>
    </row>
    <row r="2662" spans="1:6" ht="12.6" customHeight="1">
      <c r="A2662" s="32"/>
      <c r="B2662" s="73"/>
      <c r="C2662" s="55"/>
      <c r="D2662" s="55"/>
      <c r="E2662" s="201"/>
      <c r="F2662" s="201"/>
    </row>
    <row r="2663" spans="1:6" ht="12.6" customHeight="1">
      <c r="A2663" s="32"/>
      <c r="B2663" s="73"/>
      <c r="C2663" s="55"/>
      <c r="D2663" s="55"/>
      <c r="E2663" s="201"/>
      <c r="F2663" s="201"/>
    </row>
    <row r="2664" spans="1:6" ht="12.6" customHeight="1">
      <c r="A2664" s="32"/>
      <c r="B2664" s="73"/>
      <c r="C2664" s="55"/>
      <c r="D2664" s="55"/>
      <c r="E2664" s="201"/>
      <c r="F2664" s="201"/>
    </row>
    <row r="2665" spans="1:6" ht="12.6" customHeight="1">
      <c r="A2665" s="32"/>
      <c r="B2665" s="73"/>
      <c r="C2665" s="55"/>
      <c r="D2665" s="55"/>
      <c r="E2665" s="201"/>
      <c r="F2665" s="201"/>
    </row>
    <row r="2666" spans="1:6" ht="12.6" customHeight="1">
      <c r="A2666" s="32"/>
      <c r="B2666" s="73"/>
      <c r="C2666" s="55"/>
      <c r="D2666" s="55"/>
      <c r="E2666" s="201"/>
      <c r="F2666" s="201"/>
    </row>
    <row r="2667" spans="1:6" ht="12.6" customHeight="1">
      <c r="A2667" s="32"/>
      <c r="B2667" s="73"/>
      <c r="C2667" s="55"/>
      <c r="D2667" s="55"/>
      <c r="E2667" s="201"/>
      <c r="F2667" s="201"/>
    </row>
    <row r="2668" spans="1:6" ht="12.6" customHeight="1">
      <c r="A2668" s="32"/>
      <c r="B2668" s="73"/>
      <c r="C2668" s="55"/>
      <c r="D2668" s="55"/>
      <c r="E2668" s="201"/>
      <c r="F2668" s="201"/>
    </row>
    <row r="2669" spans="1:6" ht="12.6" customHeight="1">
      <c r="A2669" s="32"/>
      <c r="B2669" s="73"/>
      <c r="C2669" s="55"/>
      <c r="D2669" s="55"/>
      <c r="E2669" s="201"/>
      <c r="F2669" s="201"/>
    </row>
    <row r="2670" spans="1:6" ht="12.6" customHeight="1">
      <c r="A2670" s="32"/>
      <c r="B2670" s="73"/>
      <c r="C2670" s="55"/>
      <c r="D2670" s="55"/>
      <c r="E2670" s="201"/>
      <c r="F2670" s="201"/>
    </row>
    <row r="2671" spans="1:6" ht="12.6" customHeight="1">
      <c r="A2671" s="32"/>
      <c r="B2671" s="73"/>
      <c r="C2671" s="55"/>
      <c r="D2671" s="55"/>
      <c r="E2671" s="201"/>
      <c r="F2671" s="201"/>
    </row>
    <row r="2672" spans="1:6" ht="12.6" customHeight="1">
      <c r="A2672" s="32"/>
      <c r="B2672" s="73"/>
      <c r="C2672" s="55"/>
      <c r="D2672" s="55"/>
      <c r="E2672" s="201"/>
      <c r="F2672" s="201"/>
    </row>
    <row r="2673" spans="1:6" ht="12.6" customHeight="1">
      <c r="A2673" s="32"/>
      <c r="B2673" s="73"/>
      <c r="C2673" s="55"/>
      <c r="D2673" s="55"/>
      <c r="E2673" s="201"/>
      <c r="F2673" s="201"/>
    </row>
    <row r="2674" spans="1:6" ht="12.6" customHeight="1">
      <c r="A2674" s="32"/>
      <c r="B2674" s="73"/>
      <c r="C2674" s="55"/>
      <c r="D2674" s="55"/>
      <c r="E2674" s="201"/>
      <c r="F2674" s="201"/>
    </row>
    <row r="2675" spans="1:6" ht="12.6" customHeight="1">
      <c r="A2675" s="32"/>
      <c r="B2675" s="73"/>
      <c r="C2675" s="55"/>
      <c r="D2675" s="55"/>
      <c r="E2675" s="201"/>
      <c r="F2675" s="201"/>
    </row>
    <row r="2676" spans="1:6" ht="12.6" customHeight="1">
      <c r="A2676" s="32"/>
      <c r="B2676" s="73"/>
      <c r="C2676" s="55"/>
      <c r="D2676" s="55"/>
      <c r="E2676" s="201"/>
      <c r="F2676" s="201"/>
    </row>
    <row r="2677" spans="1:6" ht="12.6" customHeight="1">
      <c r="A2677" s="32"/>
      <c r="B2677" s="73"/>
      <c r="C2677" s="55"/>
      <c r="D2677" s="55"/>
      <c r="E2677" s="201"/>
      <c r="F2677" s="201"/>
    </row>
    <row r="2678" spans="1:6" ht="12.6" customHeight="1">
      <c r="A2678" s="32"/>
      <c r="B2678" s="73"/>
      <c r="C2678" s="55"/>
      <c r="D2678" s="55"/>
      <c r="E2678" s="201"/>
      <c r="F2678" s="201"/>
    </row>
    <row r="2679" spans="1:6" ht="12.6" customHeight="1">
      <c r="A2679" s="32"/>
      <c r="B2679" s="73"/>
      <c r="C2679" s="55"/>
      <c r="D2679" s="55"/>
      <c r="E2679" s="201"/>
      <c r="F2679" s="201"/>
    </row>
    <row r="2680" spans="1:6" ht="12.6" customHeight="1">
      <c r="A2680" s="32"/>
      <c r="B2680" s="73"/>
      <c r="C2680" s="55"/>
      <c r="D2680" s="55"/>
      <c r="E2680" s="201"/>
      <c r="F2680" s="201"/>
    </row>
    <row r="2681" spans="1:6" ht="12.6" customHeight="1">
      <c r="A2681" s="32"/>
      <c r="B2681" s="73"/>
      <c r="C2681" s="55"/>
      <c r="D2681" s="55"/>
      <c r="E2681" s="201"/>
      <c r="F2681" s="201"/>
    </row>
    <row r="2682" spans="1:6" ht="12.6" customHeight="1">
      <c r="A2682" s="32"/>
      <c r="B2682" s="73"/>
      <c r="C2682" s="55"/>
      <c r="D2682" s="55"/>
      <c r="E2682" s="201"/>
      <c r="F2682" s="201"/>
    </row>
    <row r="2683" spans="1:6" ht="12.6" customHeight="1">
      <c r="A2683" s="32"/>
      <c r="B2683" s="73"/>
      <c r="C2683" s="55"/>
      <c r="D2683" s="55"/>
      <c r="E2683" s="201"/>
      <c r="F2683" s="201"/>
    </row>
    <row r="2684" spans="1:6" ht="12.6" customHeight="1">
      <c r="A2684" s="32"/>
      <c r="B2684" s="73"/>
      <c r="C2684" s="55"/>
      <c r="D2684" s="55"/>
      <c r="E2684" s="201"/>
      <c r="F2684" s="201"/>
    </row>
    <row r="2685" spans="1:6" ht="12.6" customHeight="1">
      <c r="A2685" s="32"/>
      <c r="B2685" s="73"/>
      <c r="C2685" s="55"/>
      <c r="D2685" s="55"/>
      <c r="E2685" s="201"/>
      <c r="F2685" s="201"/>
    </row>
    <row r="2686" spans="1:6" ht="12.6" customHeight="1">
      <c r="A2686" s="32"/>
      <c r="B2686" s="73"/>
      <c r="C2686" s="55"/>
      <c r="D2686" s="55"/>
      <c r="E2686" s="201"/>
      <c r="F2686" s="201"/>
    </row>
    <row r="2687" spans="1:6" ht="12.6" customHeight="1">
      <c r="A2687" s="32"/>
      <c r="B2687" s="73"/>
      <c r="C2687" s="55"/>
      <c r="D2687" s="55"/>
      <c r="E2687" s="201"/>
      <c r="F2687" s="201"/>
    </row>
    <row r="2688" spans="1:6" ht="12.6" customHeight="1">
      <c r="A2688" s="32"/>
      <c r="B2688" s="73"/>
      <c r="C2688" s="55"/>
      <c r="D2688" s="55"/>
      <c r="E2688" s="201"/>
      <c r="F2688" s="201"/>
    </row>
    <row r="2689" spans="1:6" ht="12.6" customHeight="1">
      <c r="A2689" s="32"/>
      <c r="B2689" s="73"/>
      <c r="C2689" s="55"/>
      <c r="D2689" s="55"/>
      <c r="E2689" s="201"/>
      <c r="F2689" s="201"/>
    </row>
    <row r="2690" spans="1:6" ht="12.6" customHeight="1">
      <c r="A2690" s="32"/>
      <c r="B2690" s="73"/>
      <c r="C2690" s="55"/>
      <c r="D2690" s="55"/>
      <c r="E2690" s="201"/>
      <c r="F2690" s="201"/>
    </row>
    <row r="2691" spans="1:6" ht="12.6" customHeight="1">
      <c r="A2691" s="32"/>
      <c r="B2691" s="73"/>
      <c r="C2691" s="55"/>
      <c r="D2691" s="55"/>
      <c r="E2691" s="201"/>
      <c r="F2691" s="201"/>
    </row>
    <row r="2692" spans="1:6" ht="12.6" customHeight="1">
      <c r="A2692" s="32"/>
      <c r="B2692" s="73"/>
      <c r="C2692" s="55"/>
      <c r="D2692" s="55"/>
      <c r="E2692" s="201"/>
      <c r="F2692" s="201"/>
    </row>
    <row r="2693" spans="1:6" ht="12.6" customHeight="1">
      <c r="A2693" s="32"/>
      <c r="B2693" s="73"/>
      <c r="C2693" s="55"/>
      <c r="D2693" s="55"/>
      <c r="E2693" s="201"/>
      <c r="F2693" s="201"/>
    </row>
    <row r="2694" spans="1:6" ht="12.6" customHeight="1">
      <c r="A2694" s="32"/>
      <c r="B2694" s="73"/>
      <c r="C2694" s="55"/>
      <c r="D2694" s="55"/>
      <c r="E2694" s="201"/>
      <c r="F2694" s="201"/>
    </row>
    <row r="2695" spans="1:6" ht="12.6" customHeight="1">
      <c r="A2695" s="32"/>
      <c r="B2695" s="73"/>
      <c r="C2695" s="55"/>
      <c r="D2695" s="55"/>
      <c r="E2695" s="201"/>
      <c r="F2695" s="201"/>
    </row>
    <row r="2696" spans="1:6" ht="12.6" customHeight="1">
      <c r="A2696" s="32"/>
      <c r="B2696" s="73"/>
      <c r="C2696" s="55"/>
      <c r="D2696" s="55"/>
      <c r="E2696" s="201"/>
      <c r="F2696" s="201"/>
    </row>
    <row r="2697" spans="1:6" ht="12.6" customHeight="1">
      <c r="A2697" s="32"/>
      <c r="B2697" s="73"/>
      <c r="C2697" s="55"/>
      <c r="D2697" s="55"/>
      <c r="E2697" s="201"/>
      <c r="F2697" s="201"/>
    </row>
    <row r="2698" spans="1:6" ht="12.6" customHeight="1">
      <c r="A2698" s="32"/>
      <c r="B2698" s="73"/>
      <c r="C2698" s="55"/>
      <c r="D2698" s="55"/>
      <c r="E2698" s="201"/>
      <c r="F2698" s="201"/>
    </row>
    <row r="2699" spans="1:6" ht="12.6" customHeight="1">
      <c r="A2699" s="32"/>
      <c r="B2699" s="73"/>
      <c r="C2699" s="55"/>
      <c r="D2699" s="55"/>
      <c r="E2699" s="201"/>
      <c r="F2699" s="201"/>
    </row>
    <row r="2700" spans="1:6" ht="12.6" customHeight="1">
      <c r="A2700" s="32"/>
      <c r="B2700" s="73"/>
      <c r="C2700" s="55"/>
      <c r="D2700" s="55"/>
      <c r="E2700" s="201"/>
      <c r="F2700" s="201"/>
    </row>
    <row r="2701" spans="1:6" ht="12.6" customHeight="1">
      <c r="A2701" s="32"/>
      <c r="B2701" s="73"/>
      <c r="C2701" s="55"/>
      <c r="D2701" s="55"/>
      <c r="E2701" s="201"/>
      <c r="F2701" s="201"/>
    </row>
    <row r="2702" spans="1:6" ht="12.6" customHeight="1">
      <c r="A2702" s="32"/>
      <c r="B2702" s="73"/>
      <c r="C2702" s="55"/>
      <c r="D2702" s="55"/>
      <c r="E2702" s="201"/>
      <c r="F2702" s="201"/>
    </row>
    <row r="2703" spans="1:6" ht="12.6" customHeight="1">
      <c r="A2703" s="32"/>
      <c r="B2703" s="73"/>
      <c r="C2703" s="55"/>
      <c r="D2703" s="55"/>
      <c r="E2703" s="201"/>
      <c r="F2703" s="201"/>
    </row>
    <row r="2704" spans="1:6" ht="12.6" customHeight="1">
      <c r="A2704" s="32"/>
      <c r="B2704" s="73"/>
      <c r="C2704" s="55"/>
      <c r="D2704" s="55"/>
      <c r="E2704" s="201"/>
      <c r="F2704" s="201"/>
    </row>
    <row r="2705" spans="1:6" ht="12.6" customHeight="1">
      <c r="A2705" s="32"/>
      <c r="B2705" s="73"/>
      <c r="C2705" s="55"/>
      <c r="D2705" s="55"/>
      <c r="E2705" s="201"/>
      <c r="F2705" s="201"/>
    </row>
    <row r="2706" spans="1:6" ht="12.6" customHeight="1">
      <c r="A2706" s="32"/>
      <c r="B2706" s="73"/>
      <c r="C2706" s="55"/>
      <c r="D2706" s="55"/>
      <c r="E2706" s="201"/>
      <c r="F2706" s="201"/>
    </row>
    <row r="2707" spans="1:6" ht="12.6" customHeight="1">
      <c r="A2707" s="32"/>
      <c r="B2707" s="73"/>
      <c r="C2707" s="55"/>
      <c r="D2707" s="55"/>
      <c r="E2707" s="201"/>
      <c r="F2707" s="201"/>
    </row>
    <row r="2708" spans="1:6" ht="12.6" customHeight="1">
      <c r="A2708" s="32"/>
      <c r="B2708" s="73"/>
      <c r="C2708" s="55"/>
      <c r="D2708" s="55"/>
      <c r="E2708" s="201"/>
      <c r="F2708" s="201"/>
    </row>
    <row r="2709" spans="1:6" ht="12.6" customHeight="1">
      <c r="A2709" s="32"/>
      <c r="B2709" s="73"/>
      <c r="C2709" s="55"/>
      <c r="D2709" s="55"/>
      <c r="E2709" s="201"/>
      <c r="F2709" s="201"/>
    </row>
    <row r="2710" spans="1:6" ht="12.6" customHeight="1">
      <c r="A2710" s="32"/>
      <c r="B2710" s="73"/>
      <c r="C2710" s="55"/>
      <c r="D2710" s="55"/>
      <c r="E2710" s="201"/>
      <c r="F2710" s="201"/>
    </row>
    <row r="2711" spans="1:6" ht="12.6" customHeight="1">
      <c r="A2711" s="32"/>
      <c r="B2711" s="73"/>
      <c r="C2711" s="55"/>
      <c r="D2711" s="55"/>
      <c r="E2711" s="201"/>
      <c r="F2711" s="201"/>
    </row>
    <row r="2712" spans="1:6" ht="12.6" customHeight="1">
      <c r="A2712" s="32"/>
      <c r="B2712" s="73"/>
      <c r="C2712" s="55"/>
      <c r="D2712" s="55"/>
      <c r="E2712" s="201"/>
      <c r="F2712" s="201"/>
    </row>
    <row r="2713" spans="1:6" ht="12.6" customHeight="1">
      <c r="A2713" s="32"/>
      <c r="B2713" s="73"/>
      <c r="C2713" s="55"/>
      <c r="D2713" s="55"/>
      <c r="E2713" s="201"/>
      <c r="F2713" s="201"/>
    </row>
    <row r="2714" spans="1:6" ht="12.6" customHeight="1">
      <c r="A2714" s="32"/>
      <c r="B2714" s="73"/>
      <c r="C2714" s="55"/>
      <c r="D2714" s="55"/>
      <c r="E2714" s="201"/>
      <c r="F2714" s="201"/>
    </row>
    <row r="2715" spans="1:6" ht="12.6" customHeight="1">
      <c r="A2715" s="32"/>
      <c r="B2715" s="73"/>
      <c r="C2715" s="55"/>
      <c r="D2715" s="55"/>
      <c r="E2715" s="201"/>
      <c r="F2715" s="201"/>
    </row>
    <row r="2716" spans="1:6" ht="12.6" customHeight="1">
      <c r="A2716" s="32"/>
      <c r="B2716" s="73"/>
      <c r="C2716" s="55"/>
      <c r="D2716" s="55"/>
      <c r="E2716" s="201"/>
      <c r="F2716" s="201"/>
    </row>
    <row r="2717" spans="1:6" ht="12.6" customHeight="1">
      <c r="A2717" s="32"/>
      <c r="B2717" s="73"/>
      <c r="C2717" s="55"/>
      <c r="D2717" s="55"/>
      <c r="E2717" s="201"/>
      <c r="F2717" s="201"/>
    </row>
    <row r="2718" spans="1:6" ht="12.6" customHeight="1">
      <c r="A2718" s="32"/>
      <c r="B2718" s="73"/>
      <c r="C2718" s="55"/>
      <c r="D2718" s="55"/>
      <c r="E2718" s="201"/>
      <c r="F2718" s="201"/>
    </row>
    <row r="2719" spans="1:6" ht="12.6" customHeight="1">
      <c r="A2719" s="32"/>
      <c r="B2719" s="73"/>
      <c r="C2719" s="55"/>
      <c r="D2719" s="55"/>
      <c r="E2719" s="201"/>
      <c r="F2719" s="201"/>
    </row>
    <row r="2720" spans="1:6" ht="12.6" customHeight="1">
      <c r="A2720" s="32"/>
      <c r="B2720" s="73"/>
      <c r="C2720" s="55"/>
      <c r="D2720" s="55"/>
      <c r="E2720" s="201"/>
      <c r="F2720" s="201"/>
    </row>
    <row r="2721" spans="1:6" ht="12.6" customHeight="1">
      <c r="A2721" s="32"/>
      <c r="B2721" s="73"/>
      <c r="C2721" s="55"/>
      <c r="D2721" s="55"/>
      <c r="E2721" s="201"/>
      <c r="F2721" s="201"/>
    </row>
    <row r="2722" spans="1:6" ht="12.6" customHeight="1">
      <c r="A2722" s="32"/>
      <c r="B2722" s="73"/>
      <c r="C2722" s="55"/>
      <c r="D2722" s="55"/>
      <c r="E2722" s="201"/>
      <c r="F2722" s="201"/>
    </row>
    <row r="2723" spans="1:6" ht="12.6" customHeight="1">
      <c r="A2723" s="32"/>
      <c r="B2723" s="73"/>
      <c r="C2723" s="55"/>
      <c r="D2723" s="55"/>
      <c r="E2723" s="201"/>
      <c r="F2723" s="201"/>
    </row>
    <row r="2724" spans="1:6" ht="12.6" customHeight="1">
      <c r="A2724" s="32"/>
      <c r="B2724" s="73"/>
      <c r="C2724" s="55"/>
      <c r="D2724" s="55"/>
      <c r="E2724" s="201"/>
      <c r="F2724" s="201"/>
    </row>
    <row r="2725" spans="1:6" ht="12.6" customHeight="1">
      <c r="A2725" s="32"/>
      <c r="B2725" s="73"/>
      <c r="C2725" s="55"/>
      <c r="D2725" s="55"/>
      <c r="E2725" s="201"/>
      <c r="F2725" s="201"/>
    </row>
    <row r="2726" spans="1:6" ht="12.6" customHeight="1">
      <c r="A2726" s="32"/>
      <c r="B2726" s="73"/>
      <c r="C2726" s="55"/>
      <c r="D2726" s="55"/>
      <c r="E2726" s="201"/>
      <c r="F2726" s="201"/>
    </row>
    <row r="2727" spans="1:6" ht="12.6" customHeight="1">
      <c r="A2727" s="32"/>
      <c r="B2727" s="73"/>
      <c r="C2727" s="55"/>
      <c r="D2727" s="55"/>
      <c r="E2727" s="201"/>
      <c r="F2727" s="201"/>
    </row>
    <row r="2728" spans="1:6" ht="12.6" customHeight="1">
      <c r="A2728" s="32"/>
      <c r="B2728" s="73"/>
      <c r="C2728" s="55"/>
      <c r="D2728" s="55"/>
      <c r="E2728" s="201"/>
      <c r="F2728" s="201"/>
    </row>
    <row r="2729" spans="1:6" ht="12.6" customHeight="1">
      <c r="A2729" s="32"/>
      <c r="B2729" s="73"/>
      <c r="C2729" s="55"/>
      <c r="D2729" s="55"/>
      <c r="E2729" s="201"/>
      <c r="F2729" s="201"/>
    </row>
    <row r="2730" spans="1:6" ht="12.6" customHeight="1">
      <c r="A2730" s="32"/>
      <c r="B2730" s="73"/>
      <c r="C2730" s="55"/>
      <c r="D2730" s="55"/>
      <c r="E2730" s="201"/>
      <c r="F2730" s="201"/>
    </row>
    <row r="2731" spans="1:6" ht="12.6" customHeight="1">
      <c r="A2731" s="32"/>
      <c r="B2731" s="73"/>
      <c r="C2731" s="55"/>
      <c r="D2731" s="55"/>
      <c r="E2731" s="201"/>
      <c r="F2731" s="201"/>
    </row>
    <row r="2732" spans="1:6" ht="12.6" customHeight="1">
      <c r="A2732" s="32"/>
      <c r="B2732" s="73"/>
      <c r="C2732" s="55"/>
      <c r="D2732" s="55"/>
      <c r="E2732" s="201"/>
      <c r="F2732" s="201"/>
    </row>
    <row r="2733" spans="1:6" ht="12.6" customHeight="1">
      <c r="A2733" s="32"/>
      <c r="B2733" s="73"/>
      <c r="C2733" s="55"/>
      <c r="D2733" s="55"/>
      <c r="E2733" s="201"/>
      <c r="F2733" s="201"/>
    </row>
    <row r="2734" spans="1:6" ht="12.6" customHeight="1">
      <c r="A2734" s="32"/>
      <c r="B2734" s="73"/>
      <c r="C2734" s="55"/>
      <c r="D2734" s="55"/>
      <c r="E2734" s="201"/>
      <c r="F2734" s="201"/>
    </row>
    <row r="2735" spans="1:6" ht="12.6" customHeight="1">
      <c r="A2735" s="32"/>
      <c r="B2735" s="73"/>
      <c r="C2735" s="55"/>
      <c r="D2735" s="55"/>
      <c r="E2735" s="201"/>
      <c r="F2735" s="201"/>
    </row>
    <row r="2736" spans="1:6" ht="12.6" customHeight="1">
      <c r="A2736" s="32"/>
      <c r="B2736" s="73"/>
      <c r="C2736" s="55"/>
      <c r="D2736" s="55"/>
      <c r="E2736" s="201"/>
      <c r="F2736" s="201"/>
    </row>
    <row r="2737" spans="1:6" ht="12.6" customHeight="1">
      <c r="A2737" s="32"/>
      <c r="B2737" s="73"/>
      <c r="C2737" s="55"/>
      <c r="D2737" s="55"/>
      <c r="E2737" s="201"/>
      <c r="F2737" s="201"/>
    </row>
    <row r="2738" spans="1:6" ht="12.6" customHeight="1">
      <c r="A2738" s="32"/>
      <c r="B2738" s="73"/>
      <c r="C2738" s="55"/>
      <c r="D2738" s="55"/>
      <c r="E2738" s="201"/>
      <c r="F2738" s="201"/>
    </row>
    <row r="2739" spans="1:6" ht="12.6" customHeight="1">
      <c r="A2739" s="32"/>
      <c r="B2739" s="73"/>
      <c r="C2739" s="55"/>
      <c r="D2739" s="55"/>
      <c r="E2739" s="201"/>
      <c r="F2739" s="201"/>
    </row>
    <row r="2740" spans="1:6" ht="12.6" customHeight="1">
      <c r="A2740" s="32"/>
      <c r="B2740" s="73"/>
      <c r="C2740" s="55"/>
      <c r="D2740" s="55"/>
      <c r="E2740" s="201"/>
      <c r="F2740" s="201"/>
    </row>
    <row r="2741" spans="1:6" ht="12.6" customHeight="1">
      <c r="A2741" s="32"/>
      <c r="B2741" s="73"/>
      <c r="C2741" s="55"/>
      <c r="D2741" s="55"/>
      <c r="E2741" s="201"/>
      <c r="F2741" s="201"/>
    </row>
    <row r="2742" spans="1:6" ht="12.6" customHeight="1">
      <c r="A2742" s="32"/>
      <c r="B2742" s="73"/>
      <c r="C2742" s="55"/>
      <c r="D2742" s="55"/>
      <c r="E2742" s="201"/>
      <c r="F2742" s="201"/>
    </row>
    <row r="2743" spans="1:6" ht="12.6" customHeight="1">
      <c r="A2743" s="32"/>
      <c r="B2743" s="73"/>
      <c r="C2743" s="55"/>
      <c r="D2743" s="55"/>
      <c r="E2743" s="201"/>
      <c r="F2743" s="201"/>
    </row>
    <row r="2744" spans="1:6" ht="12.6" customHeight="1">
      <c r="A2744" s="32"/>
      <c r="B2744" s="73"/>
      <c r="C2744" s="55"/>
      <c r="D2744" s="55"/>
      <c r="E2744" s="201"/>
      <c r="F2744" s="201"/>
    </row>
    <row r="2745" spans="1:6" ht="12.6" customHeight="1">
      <c r="A2745" s="32"/>
      <c r="B2745" s="73"/>
      <c r="C2745" s="55"/>
      <c r="D2745" s="55"/>
      <c r="E2745" s="201"/>
      <c r="F2745" s="201"/>
    </row>
    <row r="2746" spans="1:6" ht="12.6" customHeight="1">
      <c r="A2746" s="32"/>
      <c r="B2746" s="73"/>
      <c r="C2746" s="55"/>
      <c r="D2746" s="55"/>
      <c r="E2746" s="201"/>
      <c r="F2746" s="201"/>
    </row>
    <row r="2747" spans="1:6" ht="12.6" customHeight="1">
      <c r="A2747" s="32"/>
      <c r="B2747" s="73"/>
      <c r="C2747" s="55"/>
      <c r="D2747" s="55"/>
      <c r="E2747" s="201"/>
      <c r="F2747" s="201"/>
    </row>
    <row r="2748" spans="1:6" ht="12.6" customHeight="1">
      <c r="A2748" s="32"/>
      <c r="B2748" s="73"/>
      <c r="C2748" s="55"/>
      <c r="D2748" s="55"/>
      <c r="E2748" s="201"/>
      <c r="F2748" s="201"/>
    </row>
    <row r="2749" spans="1:6" ht="12.6" customHeight="1">
      <c r="A2749" s="32"/>
      <c r="B2749" s="73"/>
      <c r="C2749" s="55"/>
      <c r="D2749" s="55"/>
      <c r="E2749" s="201"/>
      <c r="F2749" s="201"/>
    </row>
    <row r="2750" spans="1:6" ht="12.6" customHeight="1">
      <c r="A2750" s="32"/>
      <c r="B2750" s="73"/>
      <c r="C2750" s="55"/>
      <c r="D2750" s="55"/>
      <c r="E2750" s="201"/>
      <c r="F2750" s="201"/>
    </row>
    <row r="2751" spans="1:6" ht="12.6" customHeight="1">
      <c r="A2751" s="32"/>
      <c r="B2751" s="73"/>
      <c r="C2751" s="55"/>
      <c r="D2751" s="55"/>
      <c r="E2751" s="201"/>
      <c r="F2751" s="201"/>
    </row>
    <row r="2752" spans="1:6" ht="12.6" customHeight="1">
      <c r="A2752" s="32"/>
      <c r="B2752" s="73"/>
      <c r="C2752" s="55"/>
      <c r="D2752" s="55"/>
      <c r="E2752" s="201"/>
      <c r="F2752" s="201"/>
    </row>
    <row r="2753" spans="1:6" ht="12.6" customHeight="1">
      <c r="A2753" s="32"/>
      <c r="B2753" s="73"/>
      <c r="C2753" s="55"/>
      <c r="D2753" s="55"/>
      <c r="E2753" s="201"/>
      <c r="F2753" s="201"/>
    </row>
    <row r="2754" spans="1:6" ht="12.6" customHeight="1">
      <c r="A2754" s="32"/>
      <c r="B2754" s="73"/>
      <c r="C2754" s="55"/>
      <c r="D2754" s="55"/>
      <c r="E2754" s="201"/>
      <c r="F2754" s="201"/>
    </row>
    <row r="2755" spans="1:6" ht="12.6" customHeight="1">
      <c r="A2755" s="32"/>
      <c r="B2755" s="73"/>
      <c r="C2755" s="55"/>
      <c r="D2755" s="55"/>
      <c r="E2755" s="201"/>
      <c r="F2755" s="201"/>
    </row>
    <row r="2756" spans="1:6" ht="12.6" customHeight="1">
      <c r="A2756" s="32"/>
      <c r="B2756" s="73"/>
      <c r="C2756" s="55"/>
      <c r="D2756" s="55"/>
      <c r="E2756" s="201"/>
      <c r="F2756" s="201"/>
    </row>
    <row r="2757" spans="1:6" ht="12.6" customHeight="1">
      <c r="A2757" s="32"/>
      <c r="B2757" s="73"/>
      <c r="C2757" s="55"/>
      <c r="D2757" s="55"/>
      <c r="E2757" s="201"/>
      <c r="F2757" s="201"/>
    </row>
    <row r="2758" spans="1:6" ht="12.6" customHeight="1">
      <c r="A2758" s="32"/>
      <c r="B2758" s="73"/>
      <c r="C2758" s="55"/>
      <c r="D2758" s="55"/>
      <c r="E2758" s="201"/>
      <c r="F2758" s="201"/>
    </row>
    <row r="2759" spans="1:6" ht="12.6" customHeight="1">
      <c r="A2759" s="32"/>
      <c r="B2759" s="73"/>
      <c r="C2759" s="55"/>
      <c r="D2759" s="55"/>
      <c r="E2759" s="201"/>
      <c r="F2759" s="201"/>
    </row>
    <row r="2760" spans="1:6" ht="12.6" customHeight="1">
      <c r="A2760" s="32"/>
      <c r="B2760" s="73"/>
      <c r="C2760" s="55"/>
      <c r="D2760" s="55"/>
      <c r="E2760" s="201"/>
      <c r="F2760" s="201"/>
    </row>
    <row r="2761" spans="1:6" ht="12.6" customHeight="1">
      <c r="A2761" s="32"/>
      <c r="B2761" s="73"/>
      <c r="C2761" s="55"/>
      <c r="D2761" s="55"/>
      <c r="E2761" s="201"/>
      <c r="F2761" s="201"/>
    </row>
    <row r="2762" spans="1:6" ht="12.6" customHeight="1">
      <c r="A2762" s="32"/>
      <c r="B2762" s="73"/>
      <c r="C2762" s="55"/>
      <c r="D2762" s="55"/>
      <c r="E2762" s="201"/>
      <c r="F2762" s="201"/>
    </row>
    <row r="2763" spans="1:6" ht="12.6" customHeight="1">
      <c r="A2763" s="32"/>
      <c r="B2763" s="73"/>
      <c r="C2763" s="55"/>
      <c r="D2763" s="55"/>
      <c r="E2763" s="201"/>
      <c r="F2763" s="201"/>
    </row>
    <row r="2764" spans="1:6" ht="12.6" customHeight="1">
      <c r="A2764" s="32"/>
      <c r="B2764" s="73"/>
      <c r="C2764" s="55"/>
      <c r="D2764" s="55"/>
      <c r="E2764" s="201"/>
      <c r="F2764" s="201"/>
    </row>
    <row r="2765" spans="1:6" ht="12.6" customHeight="1">
      <c r="A2765" s="32"/>
      <c r="B2765" s="73"/>
      <c r="C2765" s="55"/>
      <c r="D2765" s="55"/>
      <c r="E2765" s="201"/>
      <c r="F2765" s="201"/>
    </row>
    <row r="2766" spans="1:6" ht="12.6" customHeight="1">
      <c r="A2766" s="32"/>
      <c r="B2766" s="73"/>
      <c r="C2766" s="55"/>
      <c r="D2766" s="55"/>
      <c r="E2766" s="201"/>
      <c r="F2766" s="201"/>
    </row>
    <row r="2767" spans="1:6" ht="12.6" customHeight="1">
      <c r="A2767" s="32"/>
      <c r="B2767" s="73"/>
      <c r="C2767" s="55"/>
      <c r="D2767" s="55"/>
      <c r="E2767" s="201"/>
      <c r="F2767" s="201"/>
    </row>
    <row r="2768" spans="1:6" ht="12.6" customHeight="1">
      <c r="A2768" s="32"/>
      <c r="B2768" s="73"/>
      <c r="C2768" s="55"/>
      <c r="D2768" s="55"/>
      <c r="E2768" s="201"/>
      <c r="F2768" s="201"/>
    </row>
    <row r="2769" spans="1:6" ht="12.6" customHeight="1">
      <c r="A2769" s="32"/>
      <c r="B2769" s="73"/>
      <c r="C2769" s="55"/>
      <c r="D2769" s="55"/>
      <c r="E2769" s="201"/>
      <c r="F2769" s="201"/>
    </row>
    <row r="2770" spans="1:6" ht="12.6" customHeight="1">
      <c r="A2770" s="32"/>
      <c r="B2770" s="73"/>
      <c r="C2770" s="55"/>
      <c r="D2770" s="55"/>
      <c r="E2770" s="201"/>
      <c r="F2770" s="201"/>
    </row>
    <row r="2771" spans="1:6" ht="12.6" customHeight="1">
      <c r="A2771" s="32"/>
      <c r="B2771" s="73"/>
      <c r="C2771" s="55"/>
      <c r="D2771" s="55"/>
      <c r="E2771" s="201"/>
      <c r="F2771" s="201"/>
    </row>
    <row r="2772" spans="1:6" ht="12.6" customHeight="1">
      <c r="A2772" s="32"/>
      <c r="B2772" s="73"/>
      <c r="C2772" s="55"/>
      <c r="D2772" s="55"/>
      <c r="E2772" s="201"/>
      <c r="F2772" s="201"/>
    </row>
    <row r="2773" spans="1:6" ht="12.6" customHeight="1">
      <c r="A2773" s="32"/>
      <c r="B2773" s="73"/>
      <c r="C2773" s="55"/>
      <c r="D2773" s="55"/>
      <c r="E2773" s="201"/>
      <c r="F2773" s="201"/>
    </row>
    <row r="2774" spans="1:6" ht="12.6" customHeight="1">
      <c r="A2774" s="32"/>
      <c r="B2774" s="73"/>
      <c r="C2774" s="55"/>
      <c r="D2774" s="55"/>
      <c r="E2774" s="201"/>
      <c r="F2774" s="201"/>
    </row>
    <row r="2775" spans="1:6" ht="12.6" customHeight="1">
      <c r="A2775" s="32"/>
      <c r="B2775" s="73"/>
      <c r="C2775" s="55"/>
      <c r="D2775" s="55"/>
      <c r="E2775" s="201"/>
      <c r="F2775" s="201"/>
    </row>
    <row r="2776" spans="1:6" ht="12.6" customHeight="1">
      <c r="A2776" s="32"/>
      <c r="B2776" s="73"/>
      <c r="C2776" s="55"/>
      <c r="D2776" s="55"/>
      <c r="E2776" s="201"/>
      <c r="F2776" s="201"/>
    </row>
    <row r="2777" spans="1:6" ht="12.6" customHeight="1">
      <c r="A2777" s="32"/>
      <c r="B2777" s="73"/>
      <c r="C2777" s="55"/>
      <c r="D2777" s="55"/>
      <c r="E2777" s="201"/>
      <c r="F2777" s="201"/>
    </row>
    <row r="2778" spans="1:6" ht="12.6" customHeight="1">
      <c r="A2778" s="32"/>
      <c r="B2778" s="73"/>
      <c r="C2778" s="55"/>
      <c r="D2778" s="55"/>
      <c r="E2778" s="201"/>
      <c r="F2778" s="201"/>
    </row>
    <row r="2779" spans="1:6" ht="12.6" customHeight="1">
      <c r="A2779" s="32"/>
      <c r="B2779" s="73"/>
      <c r="C2779" s="55"/>
      <c r="D2779" s="55"/>
      <c r="E2779" s="201"/>
      <c r="F2779" s="201"/>
    </row>
    <row r="2780" spans="1:6" ht="12.6" customHeight="1">
      <c r="A2780" s="32"/>
      <c r="B2780" s="73"/>
      <c r="C2780" s="55"/>
      <c r="D2780" s="55"/>
      <c r="E2780" s="201"/>
      <c r="F2780" s="201"/>
    </row>
    <row r="2781" spans="1:6" ht="12.6" customHeight="1">
      <c r="A2781" s="32"/>
      <c r="B2781" s="73"/>
      <c r="C2781" s="55"/>
      <c r="D2781" s="55"/>
      <c r="E2781" s="201"/>
      <c r="F2781" s="201"/>
    </row>
    <row r="2782" spans="1:6" ht="12.6" customHeight="1">
      <c r="A2782" s="32"/>
      <c r="B2782" s="73"/>
      <c r="C2782" s="55"/>
      <c r="D2782" s="55"/>
      <c r="E2782" s="201"/>
      <c r="F2782" s="201"/>
    </row>
    <row r="2783" spans="1:6" ht="12.6" customHeight="1">
      <c r="A2783" s="32"/>
      <c r="B2783" s="73"/>
      <c r="C2783" s="55"/>
      <c r="D2783" s="55"/>
      <c r="E2783" s="201"/>
      <c r="F2783" s="201"/>
    </row>
    <row r="2784" spans="1:6" ht="12.6" customHeight="1">
      <c r="A2784" s="32"/>
      <c r="B2784" s="73"/>
      <c r="C2784" s="55"/>
      <c r="D2784" s="55"/>
      <c r="E2784" s="201"/>
      <c r="F2784" s="201"/>
    </row>
    <row r="2785" spans="1:6" ht="12.6" customHeight="1">
      <c r="A2785" s="32"/>
      <c r="B2785" s="73"/>
      <c r="C2785" s="55"/>
      <c r="D2785" s="55"/>
      <c r="E2785" s="201"/>
      <c r="F2785" s="201"/>
    </row>
    <row r="2786" spans="1:6" ht="12.6" customHeight="1">
      <c r="A2786" s="32"/>
      <c r="B2786" s="73"/>
      <c r="C2786" s="55"/>
      <c r="D2786" s="55"/>
      <c r="E2786" s="201"/>
      <c r="F2786" s="201"/>
    </row>
    <row r="2787" spans="1:6" ht="12.6" customHeight="1">
      <c r="A2787" s="32"/>
      <c r="B2787" s="73"/>
      <c r="C2787" s="55"/>
      <c r="D2787" s="55"/>
      <c r="E2787" s="201"/>
      <c r="F2787" s="201"/>
    </row>
    <row r="2788" spans="1:6" ht="12.6" customHeight="1">
      <c r="A2788" s="32"/>
      <c r="B2788" s="73"/>
      <c r="C2788" s="55"/>
      <c r="D2788" s="55"/>
      <c r="E2788" s="201"/>
      <c r="F2788" s="201"/>
    </row>
    <row r="2789" spans="1:6" ht="12.6" customHeight="1">
      <c r="A2789" s="32"/>
      <c r="B2789" s="73"/>
      <c r="C2789" s="55"/>
      <c r="D2789" s="55"/>
      <c r="E2789" s="201"/>
      <c r="F2789" s="201"/>
    </row>
    <row r="2790" spans="1:6" ht="12.6" customHeight="1">
      <c r="A2790" s="32"/>
      <c r="B2790" s="73"/>
      <c r="C2790" s="55"/>
      <c r="D2790" s="55"/>
      <c r="E2790" s="201"/>
      <c r="F2790" s="201"/>
    </row>
    <row r="2791" spans="1:6" ht="12.6" customHeight="1">
      <c r="A2791" s="32"/>
      <c r="B2791" s="73"/>
      <c r="C2791" s="55"/>
      <c r="D2791" s="55"/>
      <c r="E2791" s="201"/>
      <c r="F2791" s="201"/>
    </row>
    <row r="2792" spans="1:6" ht="12.6" customHeight="1">
      <c r="A2792" s="32"/>
      <c r="B2792" s="73"/>
      <c r="C2792" s="55"/>
      <c r="D2792" s="55"/>
      <c r="E2792" s="201"/>
      <c r="F2792" s="201"/>
    </row>
    <row r="2793" spans="1:6" ht="12.6" customHeight="1">
      <c r="A2793" s="32"/>
      <c r="B2793" s="73"/>
      <c r="C2793" s="55"/>
      <c r="D2793" s="55"/>
      <c r="E2793" s="201"/>
      <c r="F2793" s="201"/>
    </row>
    <row r="2794" spans="1:6" ht="12.6" customHeight="1">
      <c r="A2794" s="32"/>
      <c r="B2794" s="73"/>
      <c r="C2794" s="55"/>
      <c r="D2794" s="55"/>
      <c r="E2794" s="201"/>
      <c r="F2794" s="201"/>
    </row>
    <row r="2795" spans="1:6" ht="12.6" customHeight="1">
      <c r="A2795" s="32"/>
      <c r="B2795" s="73"/>
      <c r="C2795" s="55"/>
      <c r="D2795" s="55"/>
      <c r="E2795" s="201"/>
      <c r="F2795" s="201"/>
    </row>
    <row r="2796" spans="1:6" ht="12.6" customHeight="1">
      <c r="A2796" s="32"/>
      <c r="B2796" s="73"/>
      <c r="C2796" s="55"/>
      <c r="D2796" s="55"/>
      <c r="E2796" s="201"/>
      <c r="F2796" s="201"/>
    </row>
    <row r="2797" spans="1:6" ht="12.6" customHeight="1">
      <c r="A2797" s="32"/>
      <c r="B2797" s="73"/>
      <c r="C2797" s="55"/>
      <c r="D2797" s="55"/>
      <c r="E2797" s="201"/>
      <c r="F2797" s="201"/>
    </row>
    <row r="2798" spans="1:6" ht="12.6" customHeight="1">
      <c r="A2798" s="32"/>
      <c r="B2798" s="73"/>
      <c r="C2798" s="55"/>
      <c r="D2798" s="55"/>
      <c r="E2798" s="201"/>
      <c r="F2798" s="201"/>
    </row>
    <row r="2799" spans="1:6" ht="12.6" customHeight="1">
      <c r="A2799" s="32"/>
      <c r="B2799" s="73"/>
      <c r="C2799" s="55"/>
      <c r="D2799" s="55"/>
      <c r="E2799" s="201"/>
      <c r="F2799" s="201"/>
    </row>
    <row r="2800" spans="1:6" ht="12.6" customHeight="1">
      <c r="A2800" s="32"/>
      <c r="B2800" s="73"/>
      <c r="C2800" s="55"/>
      <c r="D2800" s="55"/>
      <c r="E2800" s="201"/>
      <c r="F2800" s="201"/>
    </row>
    <row r="2801" spans="1:6" ht="12.6" customHeight="1">
      <c r="A2801" s="32"/>
      <c r="B2801" s="73"/>
      <c r="C2801" s="55"/>
      <c r="D2801" s="55"/>
      <c r="E2801" s="201"/>
      <c r="F2801" s="201"/>
    </row>
    <row r="2802" spans="1:6" ht="12.6" customHeight="1">
      <c r="A2802" s="32"/>
      <c r="B2802" s="73"/>
      <c r="C2802" s="55"/>
      <c r="D2802" s="55"/>
      <c r="E2802" s="201"/>
      <c r="F2802" s="201"/>
    </row>
    <row r="2803" spans="1:6" ht="12.6" customHeight="1">
      <c r="A2803" s="32"/>
      <c r="B2803" s="73"/>
      <c r="C2803" s="55"/>
      <c r="D2803" s="55"/>
      <c r="E2803" s="201"/>
      <c r="F2803" s="201"/>
    </row>
    <row r="2804" spans="1:6" ht="12.6" customHeight="1">
      <c r="A2804" s="32"/>
      <c r="B2804" s="73"/>
      <c r="C2804" s="55"/>
      <c r="D2804" s="55"/>
      <c r="E2804" s="201"/>
      <c r="F2804" s="201"/>
    </row>
    <row r="2805" spans="1:6" ht="12.6" customHeight="1">
      <c r="A2805" s="32"/>
      <c r="B2805" s="73"/>
      <c r="C2805" s="55"/>
      <c r="D2805" s="55"/>
      <c r="E2805" s="201"/>
      <c r="F2805" s="201"/>
    </row>
    <row r="2806" spans="1:6" ht="12.6" customHeight="1">
      <c r="A2806" s="32"/>
      <c r="B2806" s="73"/>
      <c r="C2806" s="55"/>
      <c r="D2806" s="55"/>
      <c r="E2806" s="201"/>
      <c r="F2806" s="201"/>
    </row>
    <row r="2807" spans="1:6" ht="12.6" customHeight="1">
      <c r="A2807" s="32"/>
      <c r="B2807" s="73"/>
      <c r="C2807" s="55"/>
      <c r="D2807" s="55"/>
      <c r="E2807" s="201"/>
      <c r="F2807" s="201"/>
    </row>
    <row r="2808" spans="1:6" ht="12.6" customHeight="1">
      <c r="A2808" s="32"/>
      <c r="B2808" s="73"/>
      <c r="C2808" s="55"/>
      <c r="D2808" s="55"/>
      <c r="E2808" s="201"/>
      <c r="F2808" s="201"/>
    </row>
    <row r="2809" spans="1:6" ht="12.6" customHeight="1">
      <c r="A2809" s="32"/>
      <c r="B2809" s="73"/>
      <c r="C2809" s="55"/>
      <c r="D2809" s="55"/>
      <c r="E2809" s="201"/>
      <c r="F2809" s="201"/>
    </row>
    <row r="2810" spans="1:6" ht="12.6" customHeight="1">
      <c r="A2810" s="32"/>
      <c r="B2810" s="73"/>
      <c r="C2810" s="55"/>
      <c r="D2810" s="55"/>
      <c r="E2810" s="201"/>
      <c r="F2810" s="201"/>
    </row>
    <row r="2811" spans="1:6" ht="12.6" customHeight="1">
      <c r="A2811" s="32"/>
      <c r="B2811" s="73"/>
      <c r="C2811" s="55"/>
      <c r="D2811" s="55"/>
      <c r="E2811" s="201"/>
      <c r="F2811" s="201"/>
    </row>
    <row r="2812" spans="1:6" ht="12.6" customHeight="1">
      <c r="A2812" s="32"/>
      <c r="B2812" s="73"/>
      <c r="C2812" s="55"/>
      <c r="D2812" s="55"/>
      <c r="E2812" s="201"/>
      <c r="F2812" s="201"/>
    </row>
    <row r="2813" spans="1:6" ht="12.6" customHeight="1">
      <c r="A2813" s="32"/>
      <c r="B2813" s="73"/>
      <c r="C2813" s="55"/>
      <c r="D2813" s="55"/>
      <c r="E2813" s="201"/>
      <c r="F2813" s="201"/>
    </row>
    <row r="2814" spans="1:6" ht="12.6" customHeight="1">
      <c r="A2814" s="32"/>
      <c r="B2814" s="73"/>
      <c r="C2814" s="55"/>
      <c r="D2814" s="55"/>
      <c r="E2814" s="201"/>
      <c r="F2814" s="201"/>
    </row>
    <row r="2815" spans="1:6" ht="12.6" customHeight="1">
      <c r="A2815" s="32"/>
      <c r="B2815" s="73"/>
      <c r="C2815" s="55"/>
      <c r="D2815" s="55"/>
      <c r="E2815" s="201"/>
      <c r="F2815" s="201"/>
    </row>
    <row r="2816" spans="1:6" ht="12.6" customHeight="1">
      <c r="A2816" s="32"/>
      <c r="B2816" s="73"/>
      <c r="C2816" s="55"/>
      <c r="D2816" s="55"/>
      <c r="E2816" s="201"/>
      <c r="F2816" s="201"/>
    </row>
    <row r="2817" spans="1:6" ht="12.6" customHeight="1">
      <c r="A2817" s="32"/>
      <c r="B2817" s="73"/>
      <c r="C2817" s="55"/>
      <c r="D2817" s="55"/>
      <c r="E2817" s="201"/>
      <c r="F2817" s="201"/>
    </row>
    <row r="2818" spans="1:6" ht="12.6" customHeight="1">
      <c r="A2818" s="32"/>
      <c r="B2818" s="73"/>
      <c r="C2818" s="55"/>
      <c r="D2818" s="55"/>
      <c r="E2818" s="201"/>
      <c r="F2818" s="201"/>
    </row>
    <row r="2819" spans="1:6" ht="12.6" customHeight="1">
      <c r="A2819" s="32"/>
      <c r="B2819" s="73"/>
      <c r="C2819" s="55"/>
      <c r="D2819" s="55"/>
      <c r="E2819" s="201"/>
      <c r="F2819" s="201"/>
    </row>
    <row r="2820" spans="1:6" ht="12.6" customHeight="1">
      <c r="A2820" s="32"/>
      <c r="B2820" s="73"/>
      <c r="C2820" s="55"/>
      <c r="D2820" s="55"/>
      <c r="E2820" s="201"/>
      <c r="F2820" s="201"/>
    </row>
    <row r="2821" spans="1:6" ht="12.6" customHeight="1">
      <c r="A2821" s="32"/>
      <c r="B2821" s="73"/>
      <c r="C2821" s="55"/>
      <c r="D2821" s="55"/>
      <c r="E2821" s="201"/>
      <c r="F2821" s="201"/>
    </row>
    <row r="2822" spans="1:6" ht="12.6" customHeight="1">
      <c r="A2822" s="32"/>
      <c r="B2822" s="73"/>
      <c r="C2822" s="55"/>
      <c r="D2822" s="55"/>
      <c r="E2822" s="201"/>
      <c r="F2822" s="201"/>
    </row>
    <row r="2823" spans="1:6" ht="12.6" customHeight="1">
      <c r="A2823" s="32"/>
      <c r="B2823" s="73"/>
      <c r="C2823" s="55"/>
      <c r="D2823" s="55"/>
      <c r="E2823" s="201"/>
      <c r="F2823" s="201"/>
    </row>
    <row r="2824" spans="1:6" ht="12.6" customHeight="1">
      <c r="A2824" s="32"/>
      <c r="B2824" s="73"/>
      <c r="C2824" s="55"/>
      <c r="D2824" s="55"/>
      <c r="E2824" s="201"/>
      <c r="F2824" s="201"/>
    </row>
    <row r="2825" spans="1:6" ht="12.6" customHeight="1">
      <c r="A2825" s="32"/>
      <c r="B2825" s="73"/>
      <c r="C2825" s="55"/>
      <c r="D2825" s="55"/>
      <c r="E2825" s="201"/>
      <c r="F2825" s="201"/>
    </row>
    <row r="2826" spans="1:6" ht="12.6" customHeight="1">
      <c r="A2826" s="32"/>
      <c r="B2826" s="73"/>
      <c r="C2826" s="55"/>
      <c r="D2826" s="55"/>
      <c r="E2826" s="201"/>
      <c r="F2826" s="201"/>
    </row>
    <row r="2827" spans="1:6" ht="12.6" customHeight="1">
      <c r="A2827" s="32"/>
      <c r="B2827" s="73"/>
      <c r="C2827" s="55"/>
      <c r="D2827" s="55"/>
      <c r="E2827" s="201"/>
      <c r="F2827" s="201"/>
    </row>
    <row r="2828" spans="1:6" ht="12.6" customHeight="1">
      <c r="A2828" s="32"/>
      <c r="B2828" s="73"/>
      <c r="C2828" s="55"/>
      <c r="D2828" s="55"/>
      <c r="E2828" s="201"/>
      <c r="F2828" s="201"/>
    </row>
    <row r="2829" spans="1:6" ht="12.6" customHeight="1">
      <c r="A2829" s="32"/>
      <c r="B2829" s="73"/>
      <c r="C2829" s="55"/>
      <c r="D2829" s="55"/>
      <c r="E2829" s="201"/>
      <c r="F2829" s="201"/>
    </row>
    <row r="2830" spans="1:6" ht="12.6" customHeight="1">
      <c r="A2830" s="32"/>
      <c r="B2830" s="73"/>
      <c r="C2830" s="55"/>
      <c r="D2830" s="55"/>
      <c r="E2830" s="201"/>
      <c r="F2830" s="201"/>
    </row>
    <row r="2831" spans="1:6" ht="12.6" customHeight="1">
      <c r="A2831" s="32"/>
      <c r="B2831" s="73"/>
      <c r="C2831" s="55"/>
      <c r="D2831" s="55"/>
      <c r="E2831" s="201"/>
      <c r="F2831" s="201"/>
    </row>
    <row r="2832" spans="1:6" ht="12.6" customHeight="1">
      <c r="A2832" s="32"/>
      <c r="B2832" s="73"/>
      <c r="C2832" s="55"/>
      <c r="D2832" s="55"/>
      <c r="E2832" s="201"/>
      <c r="F2832" s="201"/>
    </row>
    <row r="2833" spans="1:6" ht="12.6" customHeight="1">
      <c r="A2833" s="32"/>
      <c r="B2833" s="73"/>
      <c r="C2833" s="55"/>
      <c r="D2833" s="55"/>
      <c r="E2833" s="201"/>
      <c r="F2833" s="201"/>
    </row>
    <row r="2834" spans="1:6" ht="12.6" customHeight="1">
      <c r="A2834" s="32"/>
      <c r="B2834" s="73"/>
      <c r="C2834" s="55"/>
      <c r="D2834" s="55"/>
      <c r="E2834" s="201"/>
      <c r="F2834" s="201"/>
    </row>
    <row r="2835" spans="1:6" ht="12.6" customHeight="1">
      <c r="A2835" s="32"/>
      <c r="B2835" s="73"/>
      <c r="C2835" s="55"/>
      <c r="D2835" s="55"/>
      <c r="E2835" s="201"/>
      <c r="F2835" s="201"/>
    </row>
    <row r="2836" spans="1:6" ht="12.6" customHeight="1">
      <c r="A2836" s="32"/>
      <c r="B2836" s="73"/>
      <c r="C2836" s="55"/>
      <c r="D2836" s="55"/>
      <c r="E2836" s="201"/>
      <c r="F2836" s="201"/>
    </row>
    <row r="2837" spans="1:6" ht="12.6" customHeight="1">
      <c r="A2837" s="32"/>
      <c r="B2837" s="73"/>
      <c r="C2837" s="55"/>
      <c r="D2837" s="55"/>
      <c r="E2837" s="201"/>
      <c r="F2837" s="201"/>
    </row>
    <row r="2838" spans="1:6" ht="12.6" customHeight="1">
      <c r="A2838" s="32"/>
      <c r="B2838" s="73"/>
      <c r="C2838" s="55"/>
      <c r="D2838" s="55"/>
      <c r="E2838" s="201"/>
      <c r="F2838" s="201"/>
    </row>
    <row r="2839" spans="1:6" ht="12.6" customHeight="1">
      <c r="A2839" s="32"/>
      <c r="B2839" s="73"/>
      <c r="C2839" s="55"/>
      <c r="D2839" s="55"/>
      <c r="E2839" s="201"/>
      <c r="F2839" s="201"/>
    </row>
    <row r="2840" spans="1:6" ht="12.6" customHeight="1">
      <c r="A2840" s="32"/>
      <c r="B2840" s="73"/>
      <c r="C2840" s="55"/>
      <c r="D2840" s="55"/>
      <c r="E2840" s="201"/>
      <c r="F2840" s="201"/>
    </row>
    <row r="2841" spans="1:6" ht="12.6" customHeight="1">
      <c r="A2841" s="32"/>
      <c r="B2841" s="73"/>
      <c r="C2841" s="55"/>
      <c r="D2841" s="55"/>
      <c r="E2841" s="201"/>
      <c r="F2841" s="201"/>
    </row>
    <row r="2842" spans="1:6" ht="12.6" customHeight="1">
      <c r="A2842" s="32"/>
      <c r="B2842" s="73"/>
      <c r="C2842" s="55"/>
      <c r="D2842" s="55"/>
      <c r="E2842" s="201"/>
      <c r="F2842" s="201"/>
    </row>
    <row r="2843" spans="1:6" ht="12.6" customHeight="1">
      <c r="A2843" s="32"/>
      <c r="B2843" s="73"/>
      <c r="C2843" s="55"/>
      <c r="D2843" s="55"/>
      <c r="E2843" s="201"/>
      <c r="F2843" s="201"/>
    </row>
    <row r="2844" spans="1:6" ht="12.6" customHeight="1">
      <c r="A2844" s="32"/>
      <c r="B2844" s="73"/>
      <c r="C2844" s="55"/>
      <c r="D2844" s="55"/>
      <c r="E2844" s="201"/>
      <c r="F2844" s="201"/>
    </row>
    <row r="2845" spans="1:6" ht="12.6" customHeight="1">
      <c r="A2845" s="32"/>
      <c r="B2845" s="73"/>
      <c r="C2845" s="55"/>
      <c r="D2845" s="55"/>
      <c r="E2845" s="201"/>
      <c r="F2845" s="201"/>
    </row>
    <row r="2846" spans="1:6" ht="12.6" customHeight="1">
      <c r="A2846" s="32"/>
      <c r="B2846" s="73"/>
      <c r="C2846" s="55"/>
      <c r="D2846" s="55"/>
      <c r="E2846" s="201"/>
      <c r="F2846" s="201"/>
    </row>
    <row r="2847" spans="1:6" ht="12.6" customHeight="1">
      <c r="A2847" s="32"/>
      <c r="B2847" s="73"/>
      <c r="C2847" s="55"/>
      <c r="D2847" s="55"/>
      <c r="E2847" s="201"/>
      <c r="F2847" s="201"/>
    </row>
    <row r="2848" spans="1:6" ht="12.6" customHeight="1">
      <c r="A2848" s="32"/>
      <c r="B2848" s="73"/>
      <c r="C2848" s="55"/>
      <c r="D2848" s="55"/>
      <c r="E2848" s="201"/>
      <c r="F2848" s="201"/>
    </row>
    <row r="2849" spans="1:6" ht="12.6" customHeight="1">
      <c r="A2849" s="32"/>
      <c r="B2849" s="73"/>
      <c r="C2849" s="55"/>
      <c r="D2849" s="55"/>
      <c r="E2849" s="201"/>
      <c r="F2849" s="201"/>
    </row>
    <row r="2850" spans="1:6" ht="12.6" customHeight="1">
      <c r="A2850" s="32"/>
      <c r="B2850" s="73"/>
      <c r="C2850" s="55"/>
      <c r="D2850" s="55"/>
      <c r="E2850" s="201"/>
      <c r="F2850" s="201"/>
    </row>
    <row r="2851" spans="1:6" ht="12.6" customHeight="1">
      <c r="A2851" s="32"/>
      <c r="B2851" s="73"/>
      <c r="C2851" s="55"/>
      <c r="D2851" s="55"/>
      <c r="E2851" s="201"/>
      <c r="F2851" s="201"/>
    </row>
    <row r="2852" spans="1:6" ht="12.6" customHeight="1">
      <c r="A2852" s="32"/>
      <c r="B2852" s="73"/>
      <c r="C2852" s="55"/>
      <c r="D2852" s="55"/>
      <c r="E2852" s="201"/>
      <c r="F2852" s="201"/>
    </row>
    <row r="2853" spans="1:6" ht="12.6" customHeight="1">
      <c r="A2853" s="32"/>
      <c r="B2853" s="73"/>
      <c r="C2853" s="55"/>
      <c r="D2853" s="55"/>
      <c r="E2853" s="201"/>
      <c r="F2853" s="201"/>
    </row>
    <row r="2854" spans="1:6" ht="12.6" customHeight="1">
      <c r="A2854" s="32"/>
      <c r="B2854" s="73"/>
      <c r="C2854" s="55"/>
      <c r="D2854" s="55"/>
      <c r="E2854" s="201"/>
      <c r="F2854" s="201"/>
    </row>
    <row r="2855" spans="1:6" ht="12.6" customHeight="1">
      <c r="A2855" s="32"/>
      <c r="B2855" s="73"/>
      <c r="C2855" s="55"/>
      <c r="D2855" s="55"/>
      <c r="E2855" s="201"/>
      <c r="F2855" s="201"/>
    </row>
    <row r="2856" spans="1:6" ht="12.6" customHeight="1">
      <c r="A2856" s="32"/>
      <c r="B2856" s="73"/>
      <c r="C2856" s="55"/>
      <c r="D2856" s="55"/>
      <c r="E2856" s="201"/>
      <c r="F2856" s="201"/>
    </row>
    <row r="2857" spans="1:6" ht="12.6" customHeight="1">
      <c r="A2857" s="32"/>
      <c r="B2857" s="73"/>
      <c r="C2857" s="55"/>
      <c r="D2857" s="55"/>
      <c r="E2857" s="201"/>
      <c r="F2857" s="201"/>
    </row>
    <row r="2858" spans="1:6" ht="12.6" customHeight="1">
      <c r="A2858" s="32"/>
      <c r="B2858" s="73"/>
      <c r="C2858" s="55"/>
      <c r="D2858" s="55"/>
      <c r="E2858" s="201"/>
      <c r="F2858" s="201"/>
    </row>
    <row r="2859" spans="1:6" ht="12.6" customHeight="1">
      <c r="A2859" s="32"/>
      <c r="B2859" s="73"/>
      <c r="C2859" s="55"/>
      <c r="D2859" s="55"/>
      <c r="E2859" s="201"/>
      <c r="F2859" s="201"/>
    </row>
    <row r="2860" spans="1:6" ht="12.6" customHeight="1">
      <c r="A2860" s="32"/>
      <c r="B2860" s="73"/>
      <c r="C2860" s="55"/>
      <c r="D2860" s="55"/>
      <c r="E2860" s="201"/>
      <c r="F2860" s="201"/>
    </row>
    <row r="2861" spans="1:6" ht="12.6" customHeight="1">
      <c r="A2861" s="32"/>
      <c r="B2861" s="73"/>
      <c r="C2861" s="55"/>
      <c r="D2861" s="55"/>
      <c r="E2861" s="201"/>
      <c r="F2861" s="201"/>
    </row>
    <row r="2862" spans="1:6" ht="12.6" customHeight="1">
      <c r="A2862" s="32"/>
      <c r="B2862" s="73"/>
      <c r="C2862" s="55"/>
      <c r="D2862" s="55"/>
      <c r="E2862" s="201"/>
      <c r="F2862" s="201"/>
    </row>
    <row r="2863" spans="1:6" ht="12.6" customHeight="1">
      <c r="A2863" s="32"/>
      <c r="B2863" s="73"/>
      <c r="C2863" s="55"/>
      <c r="D2863" s="55"/>
      <c r="E2863" s="201"/>
      <c r="F2863" s="201"/>
    </row>
    <row r="2864" spans="1:6" ht="12.6" customHeight="1">
      <c r="A2864" s="32"/>
      <c r="B2864" s="73"/>
      <c r="C2864" s="55"/>
      <c r="D2864" s="55"/>
      <c r="E2864" s="201"/>
      <c r="F2864" s="201"/>
    </row>
    <row r="2865" spans="1:6" ht="12.6" customHeight="1">
      <c r="A2865" s="32"/>
      <c r="B2865" s="73"/>
      <c r="C2865" s="55"/>
      <c r="D2865" s="55"/>
      <c r="E2865" s="201"/>
      <c r="F2865" s="201"/>
    </row>
    <row r="2866" spans="1:6" ht="12.6" customHeight="1">
      <c r="A2866" s="32"/>
      <c r="B2866" s="73"/>
      <c r="C2866" s="55"/>
      <c r="D2866" s="55"/>
      <c r="E2866" s="201"/>
      <c r="F2866" s="201"/>
    </row>
    <row r="2867" spans="1:6" ht="12.6" customHeight="1">
      <c r="A2867" s="32"/>
      <c r="B2867" s="73"/>
      <c r="C2867" s="55"/>
      <c r="D2867" s="55"/>
      <c r="E2867" s="201"/>
      <c r="F2867" s="201"/>
    </row>
    <row r="2868" spans="1:6" ht="12.6" customHeight="1">
      <c r="A2868" s="32"/>
      <c r="B2868" s="73"/>
      <c r="C2868" s="55"/>
      <c r="D2868" s="55"/>
      <c r="E2868" s="201"/>
      <c r="F2868" s="201"/>
    </row>
    <row r="2869" spans="1:6" ht="12.6" customHeight="1">
      <c r="A2869" s="32"/>
      <c r="B2869" s="73"/>
      <c r="C2869" s="55"/>
      <c r="D2869" s="55"/>
      <c r="E2869" s="201"/>
      <c r="F2869" s="201"/>
    </row>
    <row r="2870" spans="1:6" ht="12.6" customHeight="1">
      <c r="A2870" s="32"/>
      <c r="B2870" s="73"/>
      <c r="C2870" s="55"/>
      <c r="D2870" s="55"/>
      <c r="E2870" s="201"/>
      <c r="F2870" s="201"/>
    </row>
    <row r="2871" spans="1:6" ht="12.6" customHeight="1">
      <c r="A2871" s="32"/>
      <c r="B2871" s="73"/>
      <c r="C2871" s="55"/>
      <c r="D2871" s="55"/>
      <c r="E2871" s="201"/>
      <c r="F2871" s="201"/>
    </row>
    <row r="2872" spans="1:6" ht="12.6" customHeight="1">
      <c r="A2872" s="32"/>
      <c r="B2872" s="73"/>
      <c r="C2872" s="55"/>
      <c r="D2872" s="55"/>
      <c r="E2872" s="201"/>
      <c r="F2872" s="201"/>
    </row>
    <row r="2873" spans="1:6" ht="12.6" customHeight="1">
      <c r="A2873" s="32"/>
      <c r="B2873" s="73"/>
      <c r="C2873" s="55"/>
      <c r="D2873" s="55"/>
      <c r="E2873" s="201"/>
      <c r="F2873" s="201"/>
    </row>
    <row r="2874" spans="1:6" ht="12.6" customHeight="1">
      <c r="A2874" s="32"/>
      <c r="B2874" s="73"/>
      <c r="C2874" s="55"/>
      <c r="D2874" s="55"/>
      <c r="E2874" s="201"/>
      <c r="F2874" s="201"/>
    </row>
    <row r="2875" spans="1:6" ht="12.6" customHeight="1">
      <c r="A2875" s="32"/>
      <c r="B2875" s="73"/>
      <c r="C2875" s="55"/>
      <c r="D2875" s="55"/>
      <c r="E2875" s="201"/>
      <c r="F2875" s="201"/>
    </row>
    <row r="2876" spans="1:6" ht="12.6" customHeight="1">
      <c r="A2876" s="32"/>
      <c r="B2876" s="73"/>
      <c r="C2876" s="55"/>
      <c r="D2876" s="55"/>
      <c r="E2876" s="201"/>
      <c r="F2876" s="201"/>
    </row>
    <row r="2877" spans="1:6" ht="12.6" customHeight="1">
      <c r="A2877" s="32"/>
      <c r="B2877" s="73"/>
      <c r="C2877" s="55"/>
      <c r="D2877" s="55"/>
      <c r="E2877" s="201"/>
      <c r="F2877" s="201"/>
    </row>
    <row r="2878" spans="1:6" ht="12.6" customHeight="1">
      <c r="A2878" s="32"/>
      <c r="B2878" s="73"/>
      <c r="C2878" s="55"/>
      <c r="D2878" s="55"/>
      <c r="E2878" s="201"/>
      <c r="F2878" s="201"/>
    </row>
    <row r="2879" spans="1:6" ht="12.6" customHeight="1">
      <c r="A2879" s="32"/>
      <c r="B2879" s="73"/>
      <c r="C2879" s="55"/>
      <c r="D2879" s="55"/>
      <c r="E2879" s="201"/>
      <c r="F2879" s="201"/>
    </row>
    <row r="2880" spans="1:6" ht="12.6" customHeight="1">
      <c r="A2880" s="32"/>
      <c r="B2880" s="73"/>
      <c r="C2880" s="55"/>
      <c r="D2880" s="55"/>
      <c r="E2880" s="201"/>
      <c r="F2880" s="201"/>
    </row>
    <row r="2881" spans="1:6" ht="12.6" customHeight="1">
      <c r="A2881" s="32"/>
      <c r="B2881" s="73"/>
      <c r="C2881" s="55"/>
      <c r="D2881" s="55"/>
      <c r="E2881" s="201"/>
      <c r="F2881" s="201"/>
    </row>
    <row r="2882" spans="1:6" ht="12.6" customHeight="1">
      <c r="A2882" s="32"/>
      <c r="B2882" s="73"/>
      <c r="C2882" s="55"/>
      <c r="D2882" s="55"/>
      <c r="E2882" s="201"/>
      <c r="F2882" s="201"/>
    </row>
    <row r="2883" spans="1:6" ht="12.6" customHeight="1">
      <c r="A2883" s="32"/>
      <c r="B2883" s="73"/>
      <c r="C2883" s="55"/>
      <c r="D2883" s="55"/>
      <c r="E2883" s="201"/>
      <c r="F2883" s="201"/>
    </row>
    <row r="2884" spans="1:6" ht="12.6" customHeight="1">
      <c r="A2884" s="32"/>
      <c r="B2884" s="73"/>
      <c r="C2884" s="55"/>
      <c r="D2884" s="55"/>
      <c r="E2884" s="201"/>
      <c r="F2884" s="201"/>
    </row>
    <row r="2885" spans="1:6" ht="12.6" customHeight="1">
      <c r="A2885" s="32"/>
      <c r="B2885" s="73"/>
      <c r="C2885" s="55"/>
      <c r="D2885" s="55"/>
      <c r="E2885" s="201"/>
      <c r="F2885" s="201"/>
    </row>
    <row r="2886" spans="1:6" ht="12.6" customHeight="1">
      <c r="A2886" s="32"/>
      <c r="B2886" s="73"/>
      <c r="C2886" s="55"/>
      <c r="D2886" s="55"/>
      <c r="E2886" s="201"/>
      <c r="F2886" s="201"/>
    </row>
    <row r="2887" spans="1:6" ht="12.6" customHeight="1">
      <c r="A2887" s="32"/>
      <c r="B2887" s="73"/>
      <c r="C2887" s="55"/>
      <c r="D2887" s="55"/>
      <c r="E2887" s="201"/>
      <c r="F2887" s="201"/>
    </row>
    <row r="2888" spans="1:6" ht="12.6" customHeight="1">
      <c r="A2888" s="32"/>
      <c r="B2888" s="73"/>
      <c r="C2888" s="55"/>
      <c r="D2888" s="55"/>
      <c r="E2888" s="201"/>
      <c r="F2888" s="201"/>
    </row>
    <row r="2889" spans="1:6" ht="12.6" customHeight="1">
      <c r="A2889" s="32"/>
      <c r="B2889" s="73"/>
      <c r="C2889" s="55"/>
      <c r="D2889" s="55"/>
      <c r="E2889" s="201"/>
      <c r="F2889" s="201"/>
    </row>
    <row r="2890" spans="1:6" ht="12.6" customHeight="1">
      <c r="A2890" s="32"/>
      <c r="B2890" s="73"/>
      <c r="C2890" s="55"/>
      <c r="D2890" s="55"/>
      <c r="E2890" s="201"/>
      <c r="F2890" s="201"/>
    </row>
    <row r="2891" spans="1:6" ht="12.6" customHeight="1">
      <c r="A2891" s="32"/>
      <c r="B2891" s="73"/>
      <c r="C2891" s="55"/>
      <c r="D2891" s="55"/>
      <c r="E2891" s="201"/>
      <c r="F2891" s="201"/>
    </row>
    <row r="2892" spans="1:6" ht="12.6" customHeight="1">
      <c r="A2892" s="32"/>
      <c r="B2892" s="73"/>
      <c r="C2892" s="55"/>
      <c r="D2892" s="55"/>
      <c r="E2892" s="201"/>
      <c r="F2892" s="201"/>
    </row>
    <row r="2893" spans="1:6" ht="12.6" customHeight="1">
      <c r="A2893" s="32"/>
      <c r="B2893" s="73"/>
      <c r="C2893" s="55"/>
      <c r="D2893" s="55"/>
      <c r="E2893" s="201"/>
      <c r="F2893" s="201"/>
    </row>
    <row r="2894" spans="1:6" ht="12.6" customHeight="1">
      <c r="A2894" s="32"/>
      <c r="B2894" s="73"/>
      <c r="C2894" s="55"/>
      <c r="D2894" s="55"/>
      <c r="E2894" s="201"/>
      <c r="F2894" s="201"/>
    </row>
    <row r="2895" spans="1:6" ht="12.6" customHeight="1">
      <c r="A2895" s="32"/>
      <c r="B2895" s="73"/>
      <c r="C2895" s="55"/>
      <c r="D2895" s="55"/>
      <c r="E2895" s="201"/>
      <c r="F2895" s="201"/>
    </row>
    <row r="2896" spans="1:6" ht="12.6" customHeight="1">
      <c r="A2896" s="32"/>
      <c r="B2896" s="73"/>
      <c r="C2896" s="55"/>
      <c r="D2896" s="55"/>
      <c r="E2896" s="201"/>
      <c r="F2896" s="201"/>
    </row>
    <row r="2897" spans="1:6" ht="12.6" customHeight="1">
      <c r="A2897" s="32"/>
      <c r="B2897" s="73"/>
      <c r="C2897" s="55"/>
      <c r="D2897" s="55"/>
      <c r="E2897" s="201"/>
      <c r="F2897" s="201"/>
    </row>
    <row r="2898" spans="1:6" ht="12.6" customHeight="1">
      <c r="A2898" s="32"/>
      <c r="B2898" s="73"/>
      <c r="C2898" s="55"/>
      <c r="D2898" s="55"/>
      <c r="E2898" s="201"/>
      <c r="F2898" s="201"/>
    </row>
    <row r="2899" spans="1:6" ht="12.6" customHeight="1">
      <c r="A2899" s="32"/>
      <c r="B2899" s="73"/>
      <c r="C2899" s="55"/>
      <c r="D2899" s="55"/>
      <c r="E2899" s="201"/>
      <c r="F2899" s="201"/>
    </row>
    <row r="2900" spans="1:6" ht="12.6" customHeight="1">
      <c r="A2900" s="32"/>
      <c r="B2900" s="73"/>
      <c r="C2900" s="55"/>
      <c r="D2900" s="55"/>
      <c r="E2900" s="201"/>
      <c r="F2900" s="201"/>
    </row>
    <row r="2901" spans="1:6" ht="12.6" customHeight="1">
      <c r="A2901" s="32"/>
      <c r="B2901" s="73"/>
      <c r="C2901" s="55"/>
      <c r="D2901" s="55"/>
      <c r="E2901" s="201"/>
      <c r="F2901" s="201"/>
    </row>
    <row r="2902" spans="1:6" ht="12.6" customHeight="1">
      <c r="A2902" s="32"/>
      <c r="B2902" s="73"/>
      <c r="C2902" s="55"/>
      <c r="D2902" s="55"/>
      <c r="E2902" s="201"/>
      <c r="F2902" s="201"/>
    </row>
    <row r="2903" spans="1:6" ht="12.6" customHeight="1">
      <c r="A2903" s="32"/>
      <c r="B2903" s="73"/>
      <c r="C2903" s="55"/>
      <c r="D2903" s="55"/>
      <c r="E2903" s="201"/>
      <c r="F2903" s="201"/>
    </row>
    <row r="2904" spans="1:6" ht="12.6" customHeight="1">
      <c r="A2904" s="32"/>
      <c r="B2904" s="73"/>
      <c r="C2904" s="55"/>
      <c r="D2904" s="55"/>
      <c r="E2904" s="201"/>
      <c r="F2904" s="201"/>
    </row>
    <row r="2905" spans="1:6" ht="12.6" customHeight="1">
      <c r="A2905" s="32"/>
      <c r="B2905" s="73"/>
      <c r="C2905" s="55"/>
      <c r="D2905" s="55"/>
      <c r="E2905" s="201"/>
      <c r="F2905" s="201"/>
    </row>
    <row r="2906" spans="1:6" ht="12.6" customHeight="1">
      <c r="A2906" s="32"/>
      <c r="B2906" s="73"/>
      <c r="C2906" s="55"/>
      <c r="D2906" s="55"/>
      <c r="E2906" s="201"/>
      <c r="F2906" s="201"/>
    </row>
    <row r="2907" spans="1:6" ht="12.6" customHeight="1">
      <c r="A2907" s="32"/>
      <c r="B2907" s="73"/>
      <c r="C2907" s="55"/>
      <c r="D2907" s="55"/>
      <c r="E2907" s="201"/>
      <c r="F2907" s="201"/>
    </row>
    <row r="2908" spans="1:6" ht="12.6" customHeight="1">
      <c r="A2908" s="32"/>
      <c r="B2908" s="73"/>
      <c r="C2908" s="55"/>
      <c r="D2908" s="55"/>
      <c r="E2908" s="201"/>
      <c r="F2908" s="201"/>
    </row>
    <row r="2909" spans="1:6" ht="12.6" customHeight="1">
      <c r="A2909" s="32"/>
      <c r="B2909" s="73"/>
      <c r="C2909" s="55"/>
      <c r="D2909" s="55"/>
      <c r="E2909" s="201"/>
      <c r="F2909" s="201"/>
    </row>
    <row r="2910" spans="1:6" ht="12.6" customHeight="1">
      <c r="A2910" s="32"/>
      <c r="B2910" s="73"/>
      <c r="C2910" s="55"/>
      <c r="D2910" s="55"/>
      <c r="E2910" s="201"/>
      <c r="F2910" s="201"/>
    </row>
    <row r="2911" spans="1:6" ht="12.6" customHeight="1">
      <c r="A2911" s="32"/>
      <c r="B2911" s="73"/>
      <c r="C2911" s="55"/>
      <c r="D2911" s="55"/>
      <c r="E2911" s="201"/>
      <c r="F2911" s="201"/>
    </row>
    <row r="2912" spans="1:6" ht="12.6" customHeight="1">
      <c r="A2912" s="32"/>
      <c r="B2912" s="73"/>
      <c r="C2912" s="55"/>
      <c r="D2912" s="55"/>
      <c r="E2912" s="201"/>
      <c r="F2912" s="201"/>
    </row>
    <row r="2913" spans="1:6" ht="12.6" customHeight="1">
      <c r="A2913" s="32"/>
      <c r="B2913" s="73"/>
      <c r="C2913" s="55"/>
      <c r="D2913" s="55"/>
      <c r="E2913" s="201"/>
      <c r="F2913" s="201"/>
    </row>
    <row r="2914" spans="1:6" ht="12.6" customHeight="1">
      <c r="A2914" s="32"/>
      <c r="B2914" s="73"/>
      <c r="C2914" s="55"/>
      <c r="D2914" s="55"/>
      <c r="E2914" s="201"/>
      <c r="F2914" s="201"/>
    </row>
    <row r="2915" spans="1:6" ht="12.6" customHeight="1">
      <c r="A2915" s="32"/>
      <c r="B2915" s="73"/>
      <c r="C2915" s="55"/>
      <c r="D2915" s="55"/>
      <c r="E2915" s="201"/>
      <c r="F2915" s="201"/>
    </row>
    <row r="2916" spans="1:6" ht="12.6" customHeight="1">
      <c r="A2916" s="32"/>
      <c r="B2916" s="73"/>
      <c r="C2916" s="55"/>
      <c r="D2916" s="55"/>
      <c r="E2916" s="201"/>
      <c r="F2916" s="201"/>
    </row>
    <row r="2917" spans="1:6" ht="12.6" customHeight="1">
      <c r="A2917" s="32"/>
      <c r="B2917" s="73"/>
      <c r="C2917" s="55"/>
      <c r="D2917" s="55"/>
      <c r="E2917" s="201"/>
      <c r="F2917" s="201"/>
    </row>
    <row r="2918" spans="1:6" ht="12.6" customHeight="1">
      <c r="A2918" s="32"/>
      <c r="B2918" s="73"/>
      <c r="C2918" s="55"/>
      <c r="D2918" s="55"/>
      <c r="E2918" s="201"/>
      <c r="F2918" s="201"/>
    </row>
    <row r="2919" spans="1:6" ht="12.6" customHeight="1">
      <c r="A2919" s="32"/>
      <c r="B2919" s="73"/>
      <c r="C2919" s="55"/>
      <c r="D2919" s="55"/>
      <c r="E2919" s="201"/>
      <c r="F2919" s="201"/>
    </row>
    <row r="2920" spans="1:6" ht="12.6" customHeight="1">
      <c r="A2920" s="32"/>
      <c r="B2920" s="73"/>
      <c r="C2920" s="55"/>
      <c r="D2920" s="55"/>
      <c r="E2920" s="201"/>
      <c r="F2920" s="201"/>
    </row>
    <row r="2921" spans="1:6" ht="12.6" customHeight="1">
      <c r="A2921" s="32"/>
      <c r="B2921" s="73"/>
      <c r="C2921" s="55"/>
      <c r="D2921" s="55"/>
      <c r="E2921" s="201"/>
      <c r="F2921" s="201"/>
    </row>
    <row r="2922" spans="1:6" ht="12.6" customHeight="1">
      <c r="A2922" s="32"/>
      <c r="B2922" s="73"/>
      <c r="C2922" s="55"/>
      <c r="D2922" s="55"/>
      <c r="E2922" s="201"/>
      <c r="F2922" s="201"/>
    </row>
    <row r="2923" spans="1:6" ht="12.6" customHeight="1">
      <c r="A2923" s="32"/>
      <c r="B2923" s="73"/>
      <c r="C2923" s="55"/>
      <c r="D2923" s="55"/>
      <c r="E2923" s="201"/>
      <c r="F2923" s="201"/>
    </row>
    <row r="2924" spans="1:6" ht="12.6" customHeight="1">
      <c r="A2924" s="32"/>
      <c r="B2924" s="73"/>
      <c r="C2924" s="55"/>
      <c r="D2924" s="55"/>
      <c r="E2924" s="201"/>
      <c r="F2924" s="201"/>
    </row>
    <row r="2925" spans="1:6" ht="12.6" customHeight="1">
      <c r="A2925" s="32"/>
      <c r="B2925" s="73"/>
      <c r="C2925" s="55"/>
      <c r="D2925" s="55"/>
      <c r="E2925" s="201"/>
      <c r="F2925" s="201"/>
    </row>
    <row r="2926" spans="1:6" ht="12.6" customHeight="1">
      <c r="A2926" s="32"/>
      <c r="B2926" s="73"/>
      <c r="C2926" s="55"/>
      <c r="D2926" s="55"/>
      <c r="E2926" s="201"/>
      <c r="F2926" s="201"/>
    </row>
    <row r="2927" spans="1:6" ht="12.6" customHeight="1">
      <c r="A2927" s="32"/>
      <c r="B2927" s="73"/>
      <c r="C2927" s="55"/>
      <c r="D2927" s="55"/>
      <c r="E2927" s="201"/>
      <c r="F2927" s="201"/>
    </row>
    <row r="2928" spans="1:6" ht="12.6" customHeight="1">
      <c r="A2928" s="32"/>
      <c r="B2928" s="73"/>
      <c r="C2928" s="55"/>
      <c r="D2928" s="55"/>
      <c r="E2928" s="201"/>
      <c r="F2928" s="201"/>
    </row>
    <row r="2929" spans="1:6" ht="12.6" customHeight="1">
      <c r="A2929" s="32"/>
      <c r="B2929" s="73"/>
      <c r="C2929" s="55"/>
      <c r="D2929" s="55"/>
      <c r="E2929" s="201"/>
      <c r="F2929" s="201"/>
    </row>
    <row r="2930" spans="1:6" ht="12.6" customHeight="1">
      <c r="A2930" s="32"/>
      <c r="B2930" s="73"/>
      <c r="C2930" s="55"/>
      <c r="D2930" s="55"/>
      <c r="E2930" s="201"/>
      <c r="F2930" s="201"/>
    </row>
    <row r="2931" spans="1:6" ht="12.6" customHeight="1">
      <c r="A2931" s="32"/>
      <c r="B2931" s="73"/>
      <c r="C2931" s="55"/>
      <c r="D2931" s="55"/>
      <c r="E2931" s="201"/>
      <c r="F2931" s="201"/>
    </row>
    <row r="2932" spans="1:6" ht="12.6" customHeight="1">
      <c r="A2932" s="32"/>
      <c r="B2932" s="73"/>
      <c r="C2932" s="55"/>
      <c r="D2932" s="55"/>
      <c r="E2932" s="201"/>
      <c r="F2932" s="201"/>
    </row>
    <row r="2933" spans="1:6" ht="12.6" customHeight="1">
      <c r="A2933" s="32"/>
      <c r="B2933" s="73"/>
      <c r="C2933" s="55"/>
      <c r="D2933" s="55"/>
      <c r="E2933" s="201"/>
      <c r="F2933" s="201"/>
    </row>
    <row r="2934" spans="1:6" ht="12.6" customHeight="1">
      <c r="A2934" s="32"/>
      <c r="B2934" s="73"/>
      <c r="C2934" s="55"/>
      <c r="D2934" s="55"/>
      <c r="E2934" s="201"/>
      <c r="F2934" s="201"/>
    </row>
    <row r="2935" spans="1:6" ht="12.6" customHeight="1">
      <c r="A2935" s="32"/>
      <c r="B2935" s="73"/>
      <c r="C2935" s="55"/>
      <c r="D2935" s="55"/>
      <c r="E2935" s="201"/>
      <c r="F2935" s="201"/>
    </row>
    <row r="2936" spans="1:6" ht="12.6" customHeight="1">
      <c r="A2936" s="32"/>
      <c r="B2936" s="73"/>
      <c r="C2936" s="55"/>
      <c r="D2936" s="55"/>
      <c r="E2936" s="201"/>
      <c r="F2936" s="201"/>
    </row>
    <row r="2937" spans="1:6" ht="12.6" customHeight="1">
      <c r="A2937" s="32"/>
      <c r="B2937" s="73"/>
      <c r="C2937" s="55"/>
      <c r="D2937" s="55"/>
      <c r="E2937" s="201"/>
      <c r="F2937" s="201"/>
    </row>
    <row r="2938" spans="1:6" ht="12.6" customHeight="1">
      <c r="A2938" s="32"/>
      <c r="B2938" s="73"/>
      <c r="C2938" s="55"/>
      <c r="D2938" s="55"/>
      <c r="E2938" s="201"/>
      <c r="F2938" s="201"/>
    </row>
    <row r="2939" spans="1:6" ht="12.6" customHeight="1">
      <c r="A2939" s="32"/>
      <c r="B2939" s="73"/>
      <c r="C2939" s="55"/>
      <c r="D2939" s="55"/>
      <c r="E2939" s="201"/>
      <c r="F2939" s="201"/>
    </row>
    <row r="2940" spans="1:6" ht="12.6" customHeight="1">
      <c r="A2940" s="32"/>
      <c r="B2940" s="73"/>
      <c r="C2940" s="55"/>
      <c r="D2940" s="55"/>
      <c r="E2940" s="201"/>
      <c r="F2940" s="201"/>
    </row>
    <row r="2941" spans="1:6" ht="12.6" customHeight="1">
      <c r="A2941" s="32"/>
      <c r="B2941" s="73"/>
      <c r="C2941" s="55"/>
      <c r="D2941" s="55"/>
      <c r="E2941" s="201"/>
      <c r="F2941" s="201"/>
    </row>
    <row r="2942" spans="1:6" ht="12.6" customHeight="1">
      <c r="A2942" s="32"/>
      <c r="B2942" s="73"/>
      <c r="C2942" s="55"/>
      <c r="D2942" s="55"/>
      <c r="E2942" s="201"/>
      <c r="F2942" s="201"/>
    </row>
    <row r="2943" spans="1:6" ht="12.6" customHeight="1">
      <c r="A2943" s="32"/>
      <c r="B2943" s="73"/>
      <c r="C2943" s="55"/>
      <c r="D2943" s="55"/>
      <c r="E2943" s="201"/>
      <c r="F2943" s="201"/>
    </row>
    <row r="2944" spans="1:6" ht="12.6" customHeight="1">
      <c r="A2944" s="32"/>
      <c r="B2944" s="73"/>
      <c r="C2944" s="55"/>
      <c r="D2944" s="55"/>
      <c r="E2944" s="201"/>
      <c r="F2944" s="201"/>
    </row>
    <row r="2945" spans="1:6" ht="12.6" customHeight="1">
      <c r="A2945" s="32"/>
      <c r="B2945" s="73"/>
      <c r="C2945" s="55"/>
      <c r="D2945" s="55"/>
      <c r="E2945" s="201"/>
      <c r="F2945" s="201"/>
    </row>
    <row r="2946" spans="1:6" ht="12.6" customHeight="1">
      <c r="A2946" s="32"/>
      <c r="B2946" s="73"/>
      <c r="C2946" s="55"/>
      <c r="D2946" s="55"/>
      <c r="E2946" s="201"/>
      <c r="F2946" s="201"/>
    </row>
    <row r="2947" spans="1:6" ht="12.6" customHeight="1">
      <c r="A2947" s="32"/>
      <c r="B2947" s="73"/>
      <c r="C2947" s="55"/>
      <c r="D2947" s="55"/>
      <c r="E2947" s="201"/>
      <c r="F2947" s="201"/>
    </row>
    <row r="2948" spans="1:6" ht="12.6" customHeight="1">
      <c r="A2948" s="32"/>
      <c r="B2948" s="73"/>
      <c r="C2948" s="55"/>
      <c r="D2948" s="55"/>
      <c r="E2948" s="201"/>
      <c r="F2948" s="201"/>
    </row>
    <row r="2949" spans="1:6" ht="12.6" customHeight="1">
      <c r="A2949" s="32"/>
      <c r="B2949" s="73"/>
      <c r="C2949" s="55"/>
      <c r="D2949" s="55"/>
      <c r="E2949" s="201"/>
      <c r="F2949" s="201"/>
    </row>
    <row r="2950" spans="1:6" ht="12.6" customHeight="1">
      <c r="A2950" s="32"/>
      <c r="B2950" s="73"/>
      <c r="C2950" s="55"/>
      <c r="D2950" s="55"/>
      <c r="E2950" s="201"/>
      <c r="F2950" s="201"/>
    </row>
    <row r="2951" spans="1:6" ht="12.6" customHeight="1">
      <c r="A2951" s="32"/>
      <c r="B2951" s="73"/>
      <c r="C2951" s="55"/>
      <c r="D2951" s="55"/>
      <c r="E2951" s="201"/>
      <c r="F2951" s="201"/>
    </row>
    <row r="2952" spans="1:6" ht="12.6" customHeight="1">
      <c r="A2952" s="32"/>
      <c r="B2952" s="73"/>
      <c r="C2952" s="55"/>
      <c r="D2952" s="55"/>
      <c r="E2952" s="201"/>
      <c r="F2952" s="201"/>
    </row>
    <row r="2953" spans="1:6" ht="12.6" customHeight="1">
      <c r="A2953" s="32"/>
      <c r="B2953" s="73"/>
      <c r="C2953" s="55"/>
      <c r="D2953" s="55"/>
      <c r="E2953" s="201"/>
      <c r="F2953" s="201"/>
    </row>
    <row r="2954" spans="1:6" ht="12.6" customHeight="1">
      <c r="A2954" s="32"/>
      <c r="B2954" s="73"/>
      <c r="C2954" s="55"/>
      <c r="D2954" s="55"/>
      <c r="E2954" s="201"/>
      <c r="F2954" s="201"/>
    </row>
    <row r="2955" spans="1:6" ht="12.6" customHeight="1">
      <c r="A2955" s="32"/>
      <c r="B2955" s="73"/>
      <c r="C2955" s="55"/>
      <c r="D2955" s="55"/>
      <c r="E2955" s="201"/>
      <c r="F2955" s="201"/>
    </row>
    <row r="2956" spans="1:6" ht="12.6" customHeight="1">
      <c r="A2956" s="32"/>
      <c r="B2956" s="73"/>
      <c r="C2956" s="55"/>
      <c r="D2956" s="55"/>
      <c r="E2956" s="201"/>
      <c r="F2956" s="201"/>
    </row>
    <row r="2957" spans="1:6" ht="12.6" customHeight="1">
      <c r="A2957" s="32"/>
      <c r="B2957" s="73"/>
      <c r="C2957" s="55"/>
      <c r="D2957" s="55"/>
      <c r="E2957" s="201"/>
      <c r="F2957" s="201"/>
    </row>
    <row r="2958" spans="1:6" ht="12.6" customHeight="1">
      <c r="A2958" s="32"/>
      <c r="B2958" s="73"/>
      <c r="C2958" s="55"/>
      <c r="D2958" s="55"/>
      <c r="E2958" s="201"/>
      <c r="F2958" s="201"/>
    </row>
    <row r="2959" spans="1:6" ht="12.6" customHeight="1">
      <c r="A2959" s="32"/>
      <c r="B2959" s="73"/>
      <c r="C2959" s="55"/>
      <c r="D2959" s="55"/>
      <c r="E2959" s="201"/>
      <c r="F2959" s="201"/>
    </row>
    <row r="2960" spans="1:6" ht="12.6" customHeight="1">
      <c r="A2960" s="32"/>
      <c r="B2960" s="73"/>
      <c r="C2960" s="55"/>
      <c r="D2960" s="55"/>
      <c r="E2960" s="201"/>
      <c r="F2960" s="201"/>
    </row>
    <row r="2961" spans="1:6" ht="12.6" customHeight="1">
      <c r="A2961" s="32"/>
      <c r="B2961" s="73"/>
      <c r="C2961" s="55"/>
      <c r="D2961" s="55"/>
      <c r="E2961" s="201"/>
      <c r="F2961" s="201"/>
    </row>
    <row r="2962" spans="1:6" ht="12.6" customHeight="1">
      <c r="A2962" s="32"/>
      <c r="B2962" s="73"/>
      <c r="C2962" s="55"/>
      <c r="D2962" s="55"/>
      <c r="E2962" s="201"/>
      <c r="F2962" s="201"/>
    </row>
    <row r="2963" spans="1:6" ht="12.6" customHeight="1">
      <c r="A2963" s="32"/>
      <c r="B2963" s="73"/>
      <c r="C2963" s="55"/>
      <c r="D2963" s="55"/>
      <c r="E2963" s="201"/>
      <c r="F2963" s="201"/>
    </row>
    <row r="2964" spans="1:6" ht="12.6" customHeight="1">
      <c r="A2964" s="32"/>
      <c r="B2964" s="73"/>
      <c r="C2964" s="55"/>
      <c r="D2964" s="55"/>
      <c r="E2964" s="201"/>
      <c r="F2964" s="201"/>
    </row>
    <row r="2965" spans="1:6" ht="12.6" customHeight="1">
      <c r="A2965" s="32"/>
      <c r="B2965" s="73"/>
      <c r="C2965" s="55"/>
      <c r="D2965" s="55"/>
      <c r="E2965" s="201"/>
      <c r="F2965" s="201"/>
    </row>
    <row r="2966" spans="1:6" ht="12.6" customHeight="1">
      <c r="A2966" s="32"/>
      <c r="B2966" s="73"/>
      <c r="C2966" s="55"/>
      <c r="D2966" s="55"/>
      <c r="E2966" s="201"/>
      <c r="F2966" s="201"/>
    </row>
    <row r="2967" spans="1:6" ht="12.6" customHeight="1">
      <c r="A2967" s="32"/>
      <c r="B2967" s="73"/>
      <c r="C2967" s="55"/>
      <c r="D2967" s="55"/>
      <c r="E2967" s="201"/>
      <c r="F2967" s="201"/>
    </row>
    <row r="2968" spans="1:6" ht="12.6" customHeight="1">
      <c r="A2968" s="32"/>
      <c r="B2968" s="73"/>
      <c r="C2968" s="55"/>
      <c r="D2968" s="55"/>
      <c r="E2968" s="201"/>
      <c r="F2968" s="201"/>
    </row>
    <row r="2969" spans="1:6" ht="12.6" customHeight="1">
      <c r="A2969" s="32"/>
      <c r="B2969" s="73"/>
      <c r="C2969" s="55"/>
      <c r="D2969" s="55"/>
      <c r="E2969" s="201"/>
      <c r="F2969" s="201"/>
    </row>
    <row r="2970" spans="1:6" ht="12.6" customHeight="1">
      <c r="A2970" s="32"/>
      <c r="B2970" s="73"/>
      <c r="C2970" s="55"/>
      <c r="D2970" s="55"/>
      <c r="E2970" s="201"/>
      <c r="F2970" s="201"/>
    </row>
    <row r="2971" spans="1:6" ht="12.6" customHeight="1">
      <c r="A2971" s="32"/>
      <c r="B2971" s="73"/>
      <c r="C2971" s="55"/>
      <c r="D2971" s="55"/>
      <c r="E2971" s="201"/>
      <c r="F2971" s="201"/>
    </row>
    <row r="2972" spans="1:6" ht="12.6" customHeight="1">
      <c r="A2972" s="32"/>
      <c r="B2972" s="73"/>
      <c r="C2972" s="55"/>
      <c r="D2972" s="55"/>
      <c r="E2972" s="201"/>
      <c r="F2972" s="201"/>
    </row>
    <row r="2973" spans="1:6" ht="12.6" customHeight="1">
      <c r="A2973" s="32"/>
      <c r="B2973" s="73"/>
      <c r="C2973" s="55"/>
      <c r="D2973" s="55"/>
      <c r="E2973" s="201"/>
      <c r="F2973" s="201"/>
    </row>
    <row r="2974" spans="1:6" ht="12.6" customHeight="1">
      <c r="A2974" s="32"/>
      <c r="B2974" s="73"/>
      <c r="C2974" s="55"/>
      <c r="D2974" s="55"/>
      <c r="E2974" s="201"/>
      <c r="F2974" s="201"/>
    </row>
    <row r="2975" spans="1:6" ht="12.6" customHeight="1">
      <c r="A2975" s="32"/>
      <c r="B2975" s="73"/>
      <c r="C2975" s="55"/>
      <c r="D2975" s="55"/>
      <c r="E2975" s="201"/>
      <c r="F2975" s="201"/>
    </row>
    <row r="2976" spans="1:6" ht="12.6" customHeight="1">
      <c r="A2976" s="32"/>
      <c r="B2976" s="73"/>
      <c r="C2976" s="55"/>
      <c r="D2976" s="55"/>
      <c r="E2976" s="201"/>
      <c r="F2976" s="201"/>
    </row>
    <row r="2977" spans="1:6" ht="12.6" customHeight="1">
      <c r="A2977" s="32"/>
      <c r="B2977" s="73"/>
      <c r="C2977" s="55"/>
      <c r="D2977" s="55"/>
      <c r="E2977" s="201"/>
      <c r="F2977" s="201"/>
    </row>
    <row r="2978" spans="1:6" ht="12.6" customHeight="1">
      <c r="A2978" s="32"/>
      <c r="B2978" s="73"/>
      <c r="C2978" s="55"/>
      <c r="D2978" s="55"/>
      <c r="E2978" s="201"/>
      <c r="F2978" s="201"/>
    </row>
    <row r="2979" spans="1:6" ht="12.6" customHeight="1">
      <c r="A2979" s="32"/>
      <c r="B2979" s="73"/>
      <c r="C2979" s="55"/>
      <c r="D2979" s="55"/>
      <c r="E2979" s="201"/>
      <c r="F2979" s="201"/>
    </row>
    <row r="2980" spans="1:6" ht="12.6" customHeight="1">
      <c r="A2980" s="32"/>
      <c r="B2980" s="73"/>
      <c r="C2980" s="55"/>
      <c r="D2980" s="55"/>
      <c r="E2980" s="201"/>
      <c r="F2980" s="201"/>
    </row>
    <row r="2981" spans="1:6" ht="12.6" customHeight="1">
      <c r="A2981" s="32"/>
      <c r="B2981" s="73"/>
      <c r="C2981" s="55"/>
      <c r="D2981" s="55"/>
      <c r="E2981" s="201"/>
      <c r="F2981" s="201"/>
    </row>
    <row r="2982" spans="1:6" ht="12.6" customHeight="1">
      <c r="A2982" s="32"/>
      <c r="B2982" s="73"/>
      <c r="C2982" s="55"/>
      <c r="D2982" s="55"/>
      <c r="E2982" s="201"/>
      <c r="F2982" s="201"/>
    </row>
    <row r="2983" spans="1:6" ht="12.6" customHeight="1">
      <c r="A2983" s="32"/>
      <c r="B2983" s="73"/>
      <c r="C2983" s="55"/>
      <c r="D2983" s="55"/>
      <c r="E2983" s="201"/>
      <c r="F2983" s="201"/>
    </row>
    <row r="2984" spans="1:6" ht="12.6" customHeight="1">
      <c r="A2984" s="32"/>
      <c r="B2984" s="73"/>
      <c r="C2984" s="55"/>
      <c r="D2984" s="55"/>
      <c r="E2984" s="201"/>
      <c r="F2984" s="201"/>
    </row>
    <row r="2985" spans="1:6" ht="12.6" customHeight="1">
      <c r="A2985" s="32"/>
      <c r="B2985" s="73"/>
      <c r="C2985" s="55"/>
      <c r="D2985" s="55"/>
      <c r="E2985" s="201"/>
      <c r="F2985" s="201"/>
    </row>
    <row r="2986" spans="1:6" ht="12.6" customHeight="1">
      <c r="A2986" s="32"/>
      <c r="B2986" s="73"/>
      <c r="C2986" s="55"/>
      <c r="D2986" s="55"/>
      <c r="E2986" s="201"/>
      <c r="F2986" s="201"/>
    </row>
    <row r="2987" spans="1:6" ht="12.6" customHeight="1">
      <c r="A2987" s="32"/>
      <c r="B2987" s="73"/>
      <c r="C2987" s="55"/>
      <c r="D2987" s="55"/>
      <c r="E2987" s="201"/>
      <c r="F2987" s="201"/>
    </row>
    <row r="2988" spans="1:6" ht="12.6" customHeight="1">
      <c r="A2988" s="32"/>
      <c r="B2988" s="73"/>
      <c r="C2988" s="55"/>
      <c r="D2988" s="55"/>
      <c r="E2988" s="201"/>
      <c r="F2988" s="201"/>
    </row>
    <row r="2989" spans="1:6" ht="12.6" customHeight="1">
      <c r="A2989" s="32"/>
      <c r="B2989" s="73"/>
      <c r="C2989" s="55"/>
      <c r="D2989" s="55"/>
      <c r="E2989" s="201"/>
      <c r="F2989" s="201"/>
    </row>
    <row r="2990" spans="1:6" ht="12.6" customHeight="1">
      <c r="A2990" s="32"/>
      <c r="B2990" s="73"/>
      <c r="C2990" s="55"/>
      <c r="D2990" s="55"/>
      <c r="E2990" s="201"/>
      <c r="F2990" s="201"/>
    </row>
    <row r="2991" spans="1:6" ht="12.6" customHeight="1">
      <c r="A2991" s="32"/>
      <c r="B2991" s="73"/>
      <c r="C2991" s="55"/>
      <c r="D2991" s="55"/>
      <c r="E2991" s="201"/>
      <c r="F2991" s="201"/>
    </row>
    <row r="2992" spans="1:6" ht="12.6" customHeight="1">
      <c r="A2992" s="32"/>
      <c r="B2992" s="73"/>
      <c r="C2992" s="55"/>
      <c r="D2992" s="55"/>
      <c r="E2992" s="201"/>
      <c r="F2992" s="201"/>
    </row>
    <row r="2993" spans="1:6" ht="12.6" customHeight="1">
      <c r="A2993" s="32"/>
      <c r="B2993" s="73"/>
      <c r="C2993" s="55"/>
      <c r="D2993" s="55"/>
      <c r="E2993" s="201"/>
      <c r="F2993" s="201"/>
    </row>
    <row r="2994" spans="1:6" ht="12.6" customHeight="1">
      <c r="A2994" s="32"/>
      <c r="B2994" s="73"/>
      <c r="C2994" s="55"/>
      <c r="D2994" s="55"/>
      <c r="E2994" s="201"/>
      <c r="F2994" s="201"/>
    </row>
    <row r="2995" spans="1:6" ht="12.6" customHeight="1">
      <c r="A2995" s="32"/>
      <c r="B2995" s="73"/>
      <c r="C2995" s="55"/>
      <c r="D2995" s="55"/>
      <c r="E2995" s="201"/>
      <c r="F2995" s="201"/>
    </row>
    <row r="2996" spans="1:6" ht="12.6" customHeight="1">
      <c r="A2996" s="32"/>
      <c r="B2996" s="73"/>
      <c r="C2996" s="55"/>
      <c r="D2996" s="55"/>
      <c r="E2996" s="201"/>
      <c r="F2996" s="201"/>
    </row>
    <row r="2997" spans="1:6" ht="12.6" customHeight="1">
      <c r="A2997" s="32"/>
      <c r="B2997" s="73"/>
      <c r="C2997" s="55"/>
      <c r="D2997" s="55"/>
      <c r="E2997" s="201"/>
      <c r="F2997" s="201"/>
    </row>
    <row r="2998" spans="1:6" ht="12.6" customHeight="1">
      <c r="A2998" s="32"/>
      <c r="B2998" s="73"/>
      <c r="C2998" s="55"/>
      <c r="D2998" s="55"/>
      <c r="E2998" s="201"/>
      <c r="F2998" s="201"/>
    </row>
    <row r="2999" spans="1:6" ht="12.6" customHeight="1">
      <c r="A2999" s="32"/>
      <c r="B2999" s="73"/>
      <c r="C2999" s="55"/>
      <c r="D2999" s="55"/>
      <c r="E2999" s="201"/>
      <c r="F2999" s="201"/>
    </row>
    <row r="3000" spans="1:6" ht="12.6" customHeight="1">
      <c r="A3000" s="32"/>
      <c r="B3000" s="73"/>
      <c r="C3000" s="55"/>
      <c r="D3000" s="55"/>
      <c r="E3000" s="201"/>
      <c r="F3000" s="201"/>
    </row>
    <row r="3001" spans="1:6" ht="12.6" customHeight="1">
      <c r="A3001" s="32"/>
      <c r="B3001" s="73"/>
      <c r="C3001" s="55"/>
      <c r="D3001" s="55"/>
      <c r="E3001" s="201"/>
      <c r="F3001" s="201"/>
    </row>
    <row r="3002" spans="1:6" ht="12.6" customHeight="1">
      <c r="A3002" s="32"/>
      <c r="B3002" s="73"/>
      <c r="C3002" s="55"/>
      <c r="D3002" s="55"/>
      <c r="E3002" s="201"/>
      <c r="F3002" s="201"/>
    </row>
    <row r="3003" spans="1:6" ht="12.6" customHeight="1">
      <c r="A3003" s="32"/>
      <c r="B3003" s="73"/>
      <c r="C3003" s="55"/>
      <c r="D3003" s="55"/>
      <c r="E3003" s="201"/>
      <c r="F3003" s="201"/>
    </row>
    <row r="3004" spans="1:6" ht="12.6" customHeight="1">
      <c r="A3004" s="32"/>
      <c r="B3004" s="73"/>
      <c r="C3004" s="55"/>
      <c r="D3004" s="55"/>
      <c r="E3004" s="201"/>
      <c r="F3004" s="201"/>
    </row>
    <row r="3005" spans="1:6" ht="12.6" customHeight="1">
      <c r="A3005" s="32"/>
      <c r="B3005" s="73"/>
      <c r="C3005" s="55"/>
      <c r="D3005" s="55"/>
      <c r="E3005" s="201"/>
      <c r="F3005" s="201"/>
    </row>
    <row r="3006" spans="1:6" ht="12.6" customHeight="1">
      <c r="A3006" s="32"/>
      <c r="B3006" s="73"/>
      <c r="C3006" s="55"/>
      <c r="D3006" s="55"/>
      <c r="E3006" s="201"/>
      <c r="F3006" s="201"/>
    </row>
    <row r="3007" spans="1:6" ht="12.6" customHeight="1">
      <c r="A3007" s="32"/>
      <c r="B3007" s="73"/>
      <c r="C3007" s="55"/>
      <c r="D3007" s="55"/>
      <c r="E3007" s="201"/>
      <c r="F3007" s="201"/>
    </row>
    <row r="3008" spans="1:6" ht="12.6" customHeight="1">
      <c r="A3008" s="32"/>
      <c r="B3008" s="73"/>
      <c r="C3008" s="55"/>
      <c r="D3008" s="55"/>
      <c r="E3008" s="201"/>
      <c r="F3008" s="201"/>
    </row>
    <row r="3009" spans="1:6" ht="12.6" customHeight="1">
      <c r="A3009" s="32"/>
      <c r="B3009" s="73"/>
      <c r="C3009" s="55"/>
      <c r="D3009" s="55"/>
      <c r="E3009" s="201"/>
      <c r="F3009" s="201"/>
    </row>
    <row r="3010" spans="1:6" ht="12.6" customHeight="1">
      <c r="A3010" s="32"/>
      <c r="B3010" s="73"/>
      <c r="C3010" s="55"/>
      <c r="D3010" s="55"/>
      <c r="E3010" s="201"/>
      <c r="F3010" s="201"/>
    </row>
    <row r="3011" spans="1:6" ht="12.6" customHeight="1">
      <c r="A3011" s="32"/>
      <c r="B3011" s="73"/>
      <c r="C3011" s="55"/>
      <c r="D3011" s="55"/>
      <c r="E3011" s="201"/>
      <c r="F3011" s="201"/>
    </row>
    <row r="3012" spans="1:6" ht="12.6" customHeight="1">
      <c r="A3012" s="32"/>
      <c r="B3012" s="73"/>
      <c r="C3012" s="55"/>
      <c r="D3012" s="55"/>
      <c r="E3012" s="201"/>
      <c r="F3012" s="201"/>
    </row>
    <row r="3013" spans="1:6" ht="12.6" customHeight="1">
      <c r="A3013" s="32"/>
      <c r="B3013" s="73"/>
      <c r="C3013" s="55"/>
      <c r="D3013" s="55"/>
      <c r="E3013" s="201"/>
      <c r="F3013" s="201"/>
    </row>
    <row r="3014" spans="1:6" ht="12.6" customHeight="1">
      <c r="A3014" s="32"/>
      <c r="B3014" s="73"/>
      <c r="C3014" s="55"/>
      <c r="D3014" s="55"/>
      <c r="E3014" s="201"/>
      <c r="F3014" s="201"/>
    </row>
    <row r="3015" spans="1:6" ht="12.6" customHeight="1">
      <c r="A3015" s="32"/>
      <c r="B3015" s="73"/>
      <c r="C3015" s="55"/>
      <c r="D3015" s="55"/>
      <c r="E3015" s="201"/>
      <c r="F3015" s="201"/>
    </row>
    <row r="3016" spans="1:6" ht="12.6" customHeight="1">
      <c r="A3016" s="32"/>
      <c r="B3016" s="73"/>
      <c r="C3016" s="55"/>
      <c r="D3016" s="55"/>
      <c r="E3016" s="201"/>
      <c r="F3016" s="201"/>
    </row>
    <row r="3017" spans="1:6" ht="12.6" customHeight="1">
      <c r="A3017" s="32"/>
      <c r="B3017" s="73"/>
      <c r="C3017" s="55"/>
      <c r="D3017" s="55"/>
      <c r="E3017" s="201"/>
      <c r="F3017" s="201"/>
    </row>
    <row r="3018" spans="1:6" ht="12.6" customHeight="1">
      <c r="A3018" s="32"/>
      <c r="B3018" s="73"/>
      <c r="C3018" s="55"/>
      <c r="D3018" s="55"/>
      <c r="E3018" s="201"/>
      <c r="F3018" s="201"/>
    </row>
    <row r="3019" spans="1:6" ht="12.6" customHeight="1">
      <c r="A3019" s="32"/>
      <c r="B3019" s="73"/>
      <c r="C3019" s="55"/>
      <c r="D3019" s="55"/>
      <c r="E3019" s="201"/>
      <c r="F3019" s="201"/>
    </row>
    <row r="3020" spans="1:6" ht="12.6" customHeight="1">
      <c r="A3020" s="32"/>
      <c r="B3020" s="73"/>
      <c r="C3020" s="55"/>
      <c r="D3020" s="55"/>
      <c r="E3020" s="201"/>
      <c r="F3020" s="201"/>
    </row>
    <row r="3021" spans="1:6" ht="12.6" customHeight="1">
      <c r="A3021" s="32"/>
      <c r="B3021" s="73"/>
      <c r="C3021" s="55"/>
      <c r="D3021" s="55"/>
      <c r="E3021" s="201"/>
      <c r="F3021" s="201"/>
    </row>
    <row r="3022" spans="1:6" ht="12.6" customHeight="1">
      <c r="A3022" s="32"/>
      <c r="B3022" s="73"/>
      <c r="C3022" s="55"/>
      <c r="D3022" s="55"/>
      <c r="E3022" s="201"/>
      <c r="F3022" s="201"/>
    </row>
    <row r="3023" spans="1:6" ht="12.6" customHeight="1">
      <c r="A3023" s="32"/>
      <c r="B3023" s="73"/>
      <c r="C3023" s="55"/>
      <c r="D3023" s="55"/>
      <c r="E3023" s="201"/>
      <c r="F3023" s="201"/>
    </row>
    <row r="3024" spans="1:6" ht="12.6" customHeight="1">
      <c r="A3024" s="32"/>
      <c r="B3024" s="73"/>
      <c r="C3024" s="55"/>
      <c r="D3024" s="55"/>
      <c r="E3024" s="201"/>
      <c r="F3024" s="201"/>
    </row>
    <row r="3025" spans="1:6" ht="12.6" customHeight="1">
      <c r="A3025" s="32"/>
      <c r="B3025" s="73"/>
      <c r="C3025" s="55"/>
      <c r="D3025" s="55"/>
      <c r="E3025" s="201"/>
      <c r="F3025" s="201"/>
    </row>
    <row r="3026" spans="1:6" ht="12.6" customHeight="1">
      <c r="A3026" s="32"/>
      <c r="B3026" s="73"/>
      <c r="C3026" s="55"/>
      <c r="D3026" s="55"/>
      <c r="E3026" s="201"/>
      <c r="F3026" s="201"/>
    </row>
    <row r="3027" spans="1:6" ht="12.6" customHeight="1">
      <c r="A3027" s="32"/>
      <c r="B3027" s="73"/>
      <c r="C3027" s="55"/>
      <c r="D3027" s="55"/>
      <c r="E3027" s="201"/>
      <c r="F3027" s="201"/>
    </row>
    <row r="3028" spans="1:6" ht="12.6" customHeight="1">
      <c r="A3028" s="32"/>
      <c r="B3028" s="73"/>
      <c r="C3028" s="55"/>
      <c r="D3028" s="55"/>
      <c r="E3028" s="201"/>
      <c r="F3028" s="201"/>
    </row>
    <row r="3029" spans="1:6" ht="12.6" customHeight="1">
      <c r="A3029" s="32"/>
      <c r="B3029" s="73"/>
      <c r="C3029" s="55"/>
      <c r="D3029" s="55"/>
      <c r="E3029" s="201"/>
      <c r="F3029" s="201"/>
    </row>
    <row r="3030" spans="1:6" ht="12.6" customHeight="1">
      <c r="A3030" s="32"/>
      <c r="B3030" s="73"/>
      <c r="C3030" s="55"/>
      <c r="D3030" s="55"/>
      <c r="E3030" s="201"/>
      <c r="F3030" s="201"/>
    </row>
    <row r="3031" spans="1:6" ht="12.6" customHeight="1">
      <c r="A3031" s="32"/>
      <c r="B3031" s="73"/>
      <c r="C3031" s="55"/>
      <c r="D3031" s="55"/>
      <c r="E3031" s="201"/>
      <c r="F3031" s="201"/>
    </row>
    <row r="3032" spans="1:6" ht="12.6" customHeight="1">
      <c r="A3032" s="32"/>
      <c r="B3032" s="73"/>
      <c r="C3032" s="55"/>
      <c r="D3032" s="55"/>
      <c r="E3032" s="201"/>
      <c r="F3032" s="201"/>
    </row>
    <row r="3033" spans="1:6" ht="12.6" customHeight="1">
      <c r="A3033" s="32"/>
      <c r="B3033" s="73"/>
      <c r="C3033" s="55"/>
      <c r="D3033" s="55"/>
      <c r="E3033" s="201"/>
      <c r="F3033" s="201"/>
    </row>
    <row r="3034" spans="1:6" ht="12.6" customHeight="1">
      <c r="A3034" s="32"/>
      <c r="B3034" s="73"/>
      <c r="C3034" s="55"/>
      <c r="D3034" s="55"/>
      <c r="E3034" s="201"/>
      <c r="F3034" s="201"/>
    </row>
    <row r="3035" spans="1:6" ht="12.6" customHeight="1">
      <c r="A3035" s="32"/>
      <c r="B3035" s="73"/>
      <c r="C3035" s="55"/>
      <c r="D3035" s="55"/>
      <c r="E3035" s="201"/>
      <c r="F3035" s="201"/>
    </row>
    <row r="3036" spans="1:6" ht="12.6" customHeight="1">
      <c r="A3036" s="32"/>
      <c r="B3036" s="73"/>
      <c r="C3036" s="55"/>
      <c r="D3036" s="55"/>
      <c r="E3036" s="201"/>
      <c r="F3036" s="201"/>
    </row>
    <row r="3037" spans="1:6" ht="12.6" customHeight="1">
      <c r="A3037" s="32"/>
      <c r="B3037" s="73"/>
      <c r="C3037" s="55"/>
      <c r="D3037" s="55"/>
      <c r="E3037" s="201"/>
      <c r="F3037" s="201"/>
    </row>
    <row r="3038" spans="1:6" ht="12.6" customHeight="1">
      <c r="A3038" s="32"/>
      <c r="B3038" s="73"/>
      <c r="C3038" s="55"/>
      <c r="D3038" s="55"/>
      <c r="E3038" s="201"/>
      <c r="F3038" s="201"/>
    </row>
    <row r="3039" spans="1:6" ht="12.6" customHeight="1">
      <c r="A3039" s="32"/>
      <c r="B3039" s="73"/>
      <c r="C3039" s="55"/>
      <c r="D3039" s="55"/>
      <c r="E3039" s="201"/>
      <c r="F3039" s="201"/>
    </row>
    <row r="3040" spans="1:6" ht="12.6" customHeight="1">
      <c r="A3040" s="32"/>
      <c r="B3040" s="73"/>
      <c r="C3040" s="55"/>
      <c r="D3040" s="55"/>
      <c r="E3040" s="201"/>
      <c r="F3040" s="201"/>
    </row>
    <row r="3041" spans="1:6" ht="12.6" customHeight="1">
      <c r="A3041" s="32"/>
      <c r="B3041" s="73"/>
      <c r="C3041" s="55"/>
      <c r="D3041" s="55"/>
      <c r="E3041" s="201"/>
      <c r="F3041" s="201"/>
    </row>
    <row r="3042" spans="1:6" ht="12.6" customHeight="1">
      <c r="A3042" s="32"/>
      <c r="B3042" s="73"/>
      <c r="C3042" s="55"/>
      <c r="D3042" s="55"/>
      <c r="E3042" s="201"/>
      <c r="F3042" s="201"/>
    </row>
    <row r="3043" spans="1:6" ht="12.6" customHeight="1">
      <c r="A3043" s="32"/>
      <c r="B3043" s="73"/>
      <c r="C3043" s="55"/>
      <c r="D3043" s="55"/>
      <c r="E3043" s="201"/>
      <c r="F3043" s="201"/>
    </row>
    <row r="3044" spans="1:6" ht="12.6" customHeight="1">
      <c r="A3044" s="32"/>
      <c r="B3044" s="73"/>
      <c r="C3044" s="55"/>
      <c r="D3044" s="55"/>
      <c r="E3044" s="201"/>
      <c r="F3044" s="201"/>
    </row>
    <row r="3045" spans="1:6" ht="12.6" customHeight="1">
      <c r="A3045" s="32"/>
      <c r="B3045" s="73"/>
      <c r="C3045" s="55"/>
      <c r="D3045" s="55"/>
      <c r="E3045" s="201"/>
      <c r="F3045" s="201"/>
    </row>
    <row r="3046" spans="1:6" ht="12.6" customHeight="1">
      <c r="A3046" s="32"/>
      <c r="B3046" s="73"/>
      <c r="C3046" s="55"/>
      <c r="D3046" s="55"/>
      <c r="E3046" s="201"/>
      <c r="F3046" s="201"/>
    </row>
    <row r="3047" spans="1:6" ht="12.6" customHeight="1">
      <c r="A3047" s="32"/>
      <c r="B3047" s="73"/>
      <c r="C3047" s="55"/>
      <c r="D3047" s="55"/>
      <c r="E3047" s="201"/>
      <c r="F3047" s="201"/>
    </row>
    <row r="3048" spans="1:6" ht="12.6" customHeight="1">
      <c r="A3048" s="32"/>
      <c r="B3048" s="73"/>
      <c r="C3048" s="55"/>
      <c r="D3048" s="55"/>
      <c r="E3048" s="201"/>
      <c r="F3048" s="201"/>
    </row>
    <row r="3049" spans="1:6" ht="12.6" customHeight="1">
      <c r="A3049" s="32"/>
      <c r="B3049" s="73"/>
      <c r="C3049" s="55"/>
      <c r="D3049" s="55"/>
      <c r="E3049" s="201"/>
      <c r="F3049" s="201"/>
    </row>
    <row r="3050" spans="1:6" ht="12.6" customHeight="1">
      <c r="A3050" s="32"/>
      <c r="B3050" s="73"/>
      <c r="C3050" s="55"/>
      <c r="D3050" s="55"/>
      <c r="E3050" s="201"/>
      <c r="F3050" s="201"/>
    </row>
    <row r="3051" spans="1:6" ht="12.6" customHeight="1">
      <c r="A3051" s="32"/>
      <c r="B3051" s="73"/>
      <c r="C3051" s="55"/>
      <c r="D3051" s="55"/>
      <c r="E3051" s="201"/>
      <c r="F3051" s="201"/>
    </row>
    <row r="3052" spans="1:6" ht="12.6" customHeight="1">
      <c r="A3052" s="32"/>
      <c r="B3052" s="73"/>
      <c r="C3052" s="55"/>
      <c r="D3052" s="55"/>
      <c r="E3052" s="201"/>
      <c r="F3052" s="201"/>
    </row>
    <row r="3053" spans="1:6" ht="12.6" customHeight="1">
      <c r="A3053" s="32"/>
      <c r="B3053" s="73"/>
      <c r="C3053" s="55"/>
      <c r="D3053" s="55"/>
      <c r="E3053" s="201"/>
      <c r="F3053" s="201"/>
    </row>
    <row r="3054" spans="1:6" ht="12.6" customHeight="1">
      <c r="A3054" s="32"/>
      <c r="B3054" s="73"/>
      <c r="C3054" s="55"/>
      <c r="D3054" s="55"/>
      <c r="E3054" s="201"/>
      <c r="F3054" s="201"/>
    </row>
    <row r="3055" spans="1:6" ht="12.6" customHeight="1">
      <c r="A3055" s="32"/>
      <c r="B3055" s="73"/>
      <c r="C3055" s="55"/>
      <c r="D3055" s="55"/>
      <c r="E3055" s="201"/>
      <c r="F3055" s="201"/>
    </row>
    <row r="3056" spans="1:6" ht="12.6" customHeight="1">
      <c r="A3056" s="32"/>
      <c r="B3056" s="73"/>
      <c r="C3056" s="55"/>
      <c r="D3056" s="55"/>
      <c r="E3056" s="201"/>
      <c r="F3056" s="201"/>
    </row>
    <row r="3057" spans="1:6" ht="12.6" customHeight="1">
      <c r="A3057" s="32"/>
      <c r="B3057" s="73"/>
      <c r="C3057" s="55"/>
      <c r="D3057" s="55"/>
      <c r="E3057" s="201"/>
      <c r="F3057" s="201"/>
    </row>
    <row r="3058" spans="1:6" ht="12.6" customHeight="1">
      <c r="A3058" s="32"/>
      <c r="B3058" s="73"/>
      <c r="C3058" s="55"/>
      <c r="D3058" s="55"/>
      <c r="E3058" s="201"/>
      <c r="F3058" s="201"/>
    </row>
    <row r="3059" spans="1:6" ht="12.6" customHeight="1">
      <c r="A3059" s="32"/>
      <c r="B3059" s="73"/>
      <c r="C3059" s="55"/>
      <c r="D3059" s="55"/>
      <c r="E3059" s="201"/>
      <c r="F3059" s="201"/>
    </row>
    <row r="3060" spans="1:6" ht="12.6" customHeight="1">
      <c r="A3060" s="32"/>
      <c r="B3060" s="73"/>
      <c r="C3060" s="55"/>
      <c r="D3060" s="55"/>
      <c r="E3060" s="201"/>
      <c r="F3060" s="201"/>
    </row>
    <row r="3061" spans="1:6" ht="12.6" customHeight="1">
      <c r="A3061" s="32"/>
      <c r="B3061" s="73"/>
      <c r="C3061" s="55"/>
      <c r="D3061" s="55"/>
      <c r="E3061" s="201"/>
      <c r="F3061" s="201"/>
    </row>
    <row r="3062" spans="1:6" ht="12.6" customHeight="1">
      <c r="A3062" s="32"/>
      <c r="B3062" s="73"/>
      <c r="C3062" s="55"/>
      <c r="D3062" s="55"/>
      <c r="E3062" s="201"/>
      <c r="F3062" s="201"/>
    </row>
    <row r="3063" spans="1:6" ht="12.6" customHeight="1">
      <c r="A3063" s="32"/>
      <c r="B3063" s="73"/>
      <c r="C3063" s="55"/>
      <c r="D3063" s="55"/>
      <c r="E3063" s="201"/>
      <c r="F3063" s="201"/>
    </row>
    <row r="3064" spans="1:6" ht="12.6" customHeight="1">
      <c r="A3064" s="32"/>
      <c r="B3064" s="73"/>
      <c r="C3064" s="55"/>
      <c r="D3064" s="55"/>
      <c r="E3064" s="201"/>
      <c r="F3064" s="201"/>
    </row>
    <row r="3065" spans="1:6" ht="12.6" customHeight="1">
      <c r="A3065" s="32"/>
      <c r="B3065" s="73"/>
      <c r="C3065" s="55"/>
      <c r="D3065" s="55"/>
      <c r="E3065" s="201"/>
      <c r="F3065" s="201"/>
    </row>
    <row r="3066" spans="1:6" ht="12.6" customHeight="1">
      <c r="A3066" s="32"/>
      <c r="B3066" s="73"/>
      <c r="C3066" s="55"/>
      <c r="D3066" s="55"/>
      <c r="E3066" s="201"/>
      <c r="F3066" s="201"/>
    </row>
    <row r="3067" spans="1:6" ht="12.6" customHeight="1">
      <c r="A3067" s="32"/>
      <c r="B3067" s="73"/>
      <c r="C3067" s="55"/>
      <c r="D3067" s="55"/>
      <c r="E3067" s="201"/>
      <c r="F3067" s="201"/>
    </row>
    <row r="3068" spans="1:6" ht="12.6" customHeight="1">
      <c r="A3068" s="32"/>
      <c r="B3068" s="73"/>
      <c r="C3068" s="55"/>
      <c r="D3068" s="55"/>
      <c r="E3068" s="201"/>
      <c r="F3068" s="201"/>
    </row>
    <row r="3069" spans="1:6" ht="12.6" customHeight="1">
      <c r="A3069" s="32"/>
      <c r="B3069" s="73"/>
      <c r="C3069" s="55"/>
      <c r="D3069" s="55"/>
      <c r="E3069" s="201"/>
      <c r="F3069" s="201"/>
    </row>
    <row r="3070" spans="1:6" ht="12.6" customHeight="1">
      <c r="A3070" s="32"/>
      <c r="B3070" s="73"/>
      <c r="C3070" s="55"/>
      <c r="D3070" s="55"/>
      <c r="E3070" s="201"/>
      <c r="F3070" s="201"/>
    </row>
    <row r="3071" spans="1:6" ht="12.6" customHeight="1">
      <c r="A3071" s="32"/>
      <c r="B3071" s="73"/>
      <c r="C3071" s="55"/>
      <c r="D3071" s="55"/>
      <c r="E3071" s="201"/>
      <c r="F3071" s="201"/>
    </row>
    <row r="3072" spans="1:6" ht="12.6" customHeight="1">
      <c r="A3072" s="32"/>
      <c r="B3072" s="73"/>
      <c r="C3072" s="55"/>
      <c r="D3072" s="55"/>
      <c r="E3072" s="201"/>
      <c r="F3072" s="201"/>
    </row>
    <row r="3073" spans="1:6" ht="12.6" customHeight="1">
      <c r="A3073" s="32"/>
      <c r="B3073" s="73"/>
      <c r="C3073" s="55"/>
      <c r="D3073" s="55"/>
      <c r="E3073" s="201"/>
      <c r="F3073" s="201"/>
    </row>
    <row r="3074" spans="1:6" ht="12.6" customHeight="1">
      <c r="A3074" s="32"/>
      <c r="B3074" s="73"/>
      <c r="C3074" s="55"/>
      <c r="D3074" s="55"/>
      <c r="E3074" s="201"/>
      <c r="F3074" s="201"/>
    </row>
    <row r="3075" spans="1:6" ht="12.6" customHeight="1">
      <c r="A3075" s="32"/>
      <c r="B3075" s="73"/>
      <c r="C3075" s="55"/>
      <c r="D3075" s="55"/>
      <c r="E3075" s="201"/>
      <c r="F3075" s="201"/>
    </row>
    <row r="3076" spans="1:6" ht="12.6" customHeight="1">
      <c r="A3076" s="32"/>
      <c r="B3076" s="73"/>
      <c r="C3076" s="55"/>
      <c r="D3076" s="55"/>
      <c r="E3076" s="201"/>
      <c r="F3076" s="201"/>
    </row>
    <row r="3077" spans="1:6" ht="12.6" customHeight="1">
      <c r="A3077" s="32"/>
      <c r="B3077" s="73"/>
      <c r="C3077" s="55"/>
      <c r="D3077" s="55"/>
      <c r="E3077" s="201"/>
      <c r="F3077" s="201"/>
    </row>
    <row r="3078" spans="1:6" ht="12.6" customHeight="1">
      <c r="A3078" s="32"/>
      <c r="B3078" s="73"/>
      <c r="C3078" s="55"/>
      <c r="D3078" s="55"/>
      <c r="E3078" s="201"/>
      <c r="F3078" s="201"/>
    </row>
    <row r="3079" spans="1:6" ht="12.6" customHeight="1">
      <c r="A3079" s="32"/>
      <c r="B3079" s="73"/>
      <c r="C3079" s="55"/>
      <c r="D3079" s="55"/>
      <c r="E3079" s="201"/>
      <c r="F3079" s="201"/>
    </row>
    <row r="3080" spans="1:6" ht="12.6" customHeight="1">
      <c r="A3080" s="32"/>
      <c r="B3080" s="73"/>
      <c r="C3080" s="55"/>
      <c r="D3080" s="55"/>
      <c r="E3080" s="201"/>
      <c r="F3080" s="201"/>
    </row>
    <row r="3081" spans="1:6" ht="12.6" customHeight="1">
      <c r="A3081" s="32"/>
      <c r="B3081" s="73"/>
      <c r="C3081" s="55"/>
      <c r="D3081" s="55"/>
      <c r="E3081" s="201"/>
      <c r="F3081" s="201"/>
    </row>
    <row r="3082" spans="1:6" ht="12.6" customHeight="1">
      <c r="A3082" s="32"/>
      <c r="B3082" s="73"/>
      <c r="C3082" s="55"/>
      <c r="D3082" s="55"/>
      <c r="E3082" s="201"/>
      <c r="F3082" s="201"/>
    </row>
    <row r="3083" spans="1:6" ht="12.6" customHeight="1">
      <c r="A3083" s="32"/>
      <c r="B3083" s="73"/>
      <c r="C3083" s="55"/>
      <c r="D3083" s="55"/>
      <c r="E3083" s="201"/>
      <c r="F3083" s="201"/>
    </row>
    <row r="3084" spans="1:6" ht="12.6" customHeight="1">
      <c r="A3084" s="32"/>
      <c r="B3084" s="73"/>
      <c r="C3084" s="55"/>
      <c r="D3084" s="55"/>
      <c r="E3084" s="201"/>
      <c r="F3084" s="201"/>
    </row>
    <row r="3085" spans="1:6" ht="12.6" customHeight="1">
      <c r="A3085" s="32"/>
      <c r="B3085" s="73"/>
      <c r="C3085" s="55"/>
      <c r="D3085" s="55"/>
      <c r="E3085" s="201"/>
      <c r="F3085" s="201"/>
    </row>
    <row r="3086" spans="1:6" ht="12.6" customHeight="1">
      <c r="A3086" s="32"/>
      <c r="B3086" s="73"/>
      <c r="C3086" s="55"/>
      <c r="D3086" s="55"/>
      <c r="E3086" s="201"/>
      <c r="F3086" s="201"/>
    </row>
    <row r="3087" spans="1:6" ht="12.6" customHeight="1">
      <c r="A3087" s="32"/>
      <c r="B3087" s="73"/>
      <c r="C3087" s="55"/>
      <c r="D3087" s="55"/>
      <c r="E3087" s="201"/>
      <c r="F3087" s="201"/>
    </row>
    <row r="3088" spans="1:6" ht="12.6" customHeight="1">
      <c r="A3088" s="32"/>
      <c r="B3088" s="73"/>
      <c r="C3088" s="55"/>
      <c r="D3088" s="55"/>
      <c r="E3088" s="201"/>
      <c r="F3088" s="201"/>
    </row>
    <row r="3089" spans="1:6" ht="12.6" customHeight="1">
      <c r="A3089" s="32"/>
      <c r="B3089" s="73"/>
      <c r="C3089" s="55"/>
      <c r="D3089" s="55"/>
      <c r="E3089" s="201"/>
      <c r="F3089" s="201"/>
    </row>
    <row r="3090" spans="1:6" ht="12.6" customHeight="1">
      <c r="A3090" s="32"/>
      <c r="B3090" s="73"/>
      <c r="C3090" s="55"/>
      <c r="D3090" s="55"/>
      <c r="E3090" s="201"/>
      <c r="F3090" s="201"/>
    </row>
    <row r="3091" spans="1:6" ht="12.6" customHeight="1">
      <c r="A3091" s="32"/>
      <c r="B3091" s="73"/>
      <c r="C3091" s="55"/>
      <c r="D3091" s="55"/>
      <c r="E3091" s="201"/>
      <c r="F3091" s="201"/>
    </row>
    <row r="3092" spans="1:6" ht="12.6" customHeight="1">
      <c r="A3092" s="32"/>
      <c r="B3092" s="73"/>
      <c r="C3092" s="55"/>
      <c r="D3092" s="55"/>
      <c r="E3092" s="201"/>
      <c r="F3092" s="201"/>
    </row>
    <row r="3093" spans="1:6" ht="12.6" customHeight="1">
      <c r="A3093" s="32"/>
      <c r="B3093" s="73"/>
      <c r="C3093" s="55"/>
      <c r="D3093" s="55"/>
      <c r="E3093" s="201"/>
      <c r="F3093" s="201"/>
    </row>
    <row r="3094" spans="1:6" ht="12.6" customHeight="1">
      <c r="A3094" s="32"/>
      <c r="B3094" s="73"/>
      <c r="C3094" s="55"/>
      <c r="D3094" s="55"/>
      <c r="E3094" s="201"/>
      <c r="F3094" s="201"/>
    </row>
    <row r="3095" spans="1:6" ht="12.6" customHeight="1">
      <c r="A3095" s="32"/>
      <c r="B3095" s="73"/>
      <c r="C3095" s="55"/>
      <c r="D3095" s="55"/>
      <c r="E3095" s="201"/>
      <c r="F3095" s="201"/>
    </row>
    <row r="3096" spans="1:6" ht="12.6" customHeight="1">
      <c r="A3096" s="32"/>
      <c r="B3096" s="73"/>
      <c r="C3096" s="55"/>
      <c r="D3096" s="55"/>
      <c r="E3096" s="201"/>
      <c r="F3096" s="201"/>
    </row>
    <row r="3097" spans="1:6" ht="12.6" customHeight="1">
      <c r="A3097" s="32"/>
      <c r="B3097" s="73"/>
      <c r="C3097" s="55"/>
      <c r="D3097" s="55"/>
      <c r="E3097" s="201"/>
      <c r="F3097" s="201"/>
    </row>
    <row r="3098" spans="1:6" ht="12.6" customHeight="1">
      <c r="A3098" s="32"/>
      <c r="B3098" s="73"/>
      <c r="C3098" s="55"/>
      <c r="D3098" s="55"/>
      <c r="E3098" s="201"/>
      <c r="F3098" s="201"/>
    </row>
    <row r="3099" spans="1:6" ht="12.6" customHeight="1">
      <c r="A3099" s="32"/>
      <c r="B3099" s="73"/>
      <c r="C3099" s="55"/>
      <c r="D3099" s="55"/>
      <c r="E3099" s="201"/>
      <c r="F3099" s="201"/>
    </row>
    <row r="3100" spans="1:6" ht="12.6" customHeight="1">
      <c r="A3100" s="32"/>
      <c r="B3100" s="73"/>
      <c r="C3100" s="55"/>
      <c r="D3100" s="55"/>
      <c r="E3100" s="201"/>
      <c r="F3100" s="201"/>
    </row>
    <row r="3101" spans="1:6" ht="12.6" customHeight="1">
      <c r="A3101" s="32"/>
      <c r="B3101" s="73"/>
      <c r="C3101" s="55"/>
      <c r="D3101" s="55"/>
      <c r="E3101" s="201"/>
      <c r="F3101" s="201"/>
    </row>
    <row r="3102" spans="1:6" ht="12.6" customHeight="1">
      <c r="A3102" s="32"/>
      <c r="B3102" s="73"/>
      <c r="C3102" s="55"/>
      <c r="D3102" s="55"/>
      <c r="E3102" s="201"/>
      <c r="F3102" s="201"/>
    </row>
    <row r="3103" spans="1:6" ht="12.6" customHeight="1">
      <c r="A3103" s="32"/>
      <c r="B3103" s="73"/>
      <c r="C3103" s="55"/>
      <c r="D3103" s="55"/>
      <c r="E3103" s="201"/>
      <c r="F3103" s="201"/>
    </row>
    <row r="3104" spans="1:6" ht="12.6" customHeight="1">
      <c r="A3104" s="32"/>
      <c r="B3104" s="73"/>
      <c r="C3104" s="55"/>
      <c r="D3104" s="55"/>
      <c r="E3104" s="201"/>
      <c r="F3104" s="201"/>
    </row>
    <row r="3105" spans="1:6" ht="12.6" customHeight="1">
      <c r="A3105" s="32"/>
      <c r="B3105" s="73"/>
      <c r="C3105" s="55"/>
      <c r="D3105" s="55"/>
      <c r="E3105" s="201"/>
      <c r="F3105" s="201"/>
    </row>
    <row r="3106" spans="1:6" ht="12.6" customHeight="1">
      <c r="A3106" s="32"/>
      <c r="B3106" s="73"/>
      <c r="C3106" s="55"/>
      <c r="D3106" s="55"/>
      <c r="E3106" s="201"/>
      <c r="F3106" s="201"/>
    </row>
    <row r="3107" spans="1:6" ht="12.6" customHeight="1">
      <c r="A3107" s="32"/>
      <c r="B3107" s="73"/>
      <c r="C3107" s="55"/>
      <c r="D3107" s="55"/>
      <c r="E3107" s="201"/>
      <c r="F3107" s="201"/>
    </row>
    <row r="3108" spans="1:6" ht="12.6" customHeight="1">
      <c r="A3108" s="32"/>
      <c r="B3108" s="73"/>
      <c r="C3108" s="55"/>
      <c r="D3108" s="55"/>
      <c r="E3108" s="201"/>
      <c r="F3108" s="201"/>
    </row>
    <row r="3109" spans="1:6" ht="12.6" customHeight="1">
      <c r="A3109" s="32"/>
      <c r="B3109" s="73"/>
      <c r="C3109" s="55"/>
      <c r="D3109" s="55"/>
      <c r="E3109" s="201"/>
      <c r="F3109" s="201"/>
    </row>
    <row r="3110" spans="1:6" ht="12.6" customHeight="1">
      <c r="A3110" s="32"/>
      <c r="B3110" s="73"/>
      <c r="C3110" s="55"/>
      <c r="D3110" s="55"/>
      <c r="E3110" s="201"/>
      <c r="F3110" s="201"/>
    </row>
    <row r="3111" spans="1:6" ht="12.6" customHeight="1">
      <c r="A3111" s="32"/>
      <c r="B3111" s="73"/>
      <c r="C3111" s="55"/>
      <c r="D3111" s="55"/>
      <c r="E3111" s="201"/>
      <c r="F3111" s="201"/>
    </row>
    <row r="3112" spans="1:6" ht="12.6" customHeight="1">
      <c r="A3112" s="32"/>
      <c r="B3112" s="73"/>
      <c r="C3112" s="55"/>
      <c r="D3112" s="55"/>
      <c r="E3112" s="201"/>
      <c r="F3112" s="201"/>
    </row>
    <row r="3113" spans="1:6" ht="12.6" customHeight="1">
      <c r="A3113" s="32"/>
      <c r="B3113" s="73"/>
      <c r="C3113" s="55"/>
      <c r="D3113" s="55"/>
      <c r="E3113" s="201"/>
      <c r="F3113" s="201"/>
    </row>
    <row r="3114" spans="1:6" ht="12.6" customHeight="1">
      <c r="A3114" s="32"/>
      <c r="B3114" s="73"/>
      <c r="C3114" s="55"/>
      <c r="D3114" s="55"/>
      <c r="E3114" s="201"/>
      <c r="F3114" s="201"/>
    </row>
    <row r="3115" spans="1:6" ht="12.6" customHeight="1">
      <c r="A3115" s="32"/>
      <c r="B3115" s="73"/>
      <c r="C3115" s="55"/>
      <c r="D3115" s="55"/>
      <c r="E3115" s="201"/>
      <c r="F3115" s="201"/>
    </row>
    <row r="3116" spans="1:6" ht="12.6" customHeight="1">
      <c r="A3116" s="32"/>
      <c r="B3116" s="73"/>
      <c r="C3116" s="55"/>
      <c r="D3116" s="55"/>
      <c r="E3116" s="201"/>
      <c r="F3116" s="201"/>
    </row>
    <row r="3117" spans="1:6" ht="12.6" customHeight="1">
      <c r="A3117" s="32"/>
      <c r="B3117" s="73"/>
      <c r="C3117" s="55"/>
      <c r="D3117" s="55"/>
      <c r="E3117" s="201"/>
      <c r="F3117" s="201"/>
    </row>
    <row r="3118" spans="1:6" ht="12.6" customHeight="1">
      <c r="A3118" s="32"/>
      <c r="B3118" s="73"/>
      <c r="C3118" s="55"/>
      <c r="D3118" s="55"/>
      <c r="E3118" s="201"/>
      <c r="F3118" s="201"/>
    </row>
    <row r="3119" spans="1:6" ht="12.6" customHeight="1">
      <c r="A3119" s="32"/>
      <c r="B3119" s="73"/>
      <c r="C3119" s="55"/>
      <c r="D3119" s="55"/>
      <c r="E3119" s="201"/>
      <c r="F3119" s="201"/>
    </row>
    <row r="3120" spans="1:6" ht="12.6" customHeight="1">
      <c r="A3120" s="32"/>
      <c r="B3120" s="73"/>
      <c r="C3120" s="55"/>
      <c r="D3120" s="55"/>
      <c r="E3120" s="201"/>
      <c r="F3120" s="201"/>
    </row>
    <row r="3121" spans="1:6" ht="12.6" customHeight="1">
      <c r="A3121" s="32"/>
      <c r="B3121" s="73"/>
      <c r="C3121" s="55"/>
      <c r="D3121" s="55"/>
      <c r="E3121" s="201"/>
      <c r="F3121" s="201"/>
    </row>
    <row r="3122" spans="1:6" ht="12.6" customHeight="1">
      <c r="A3122" s="32"/>
      <c r="B3122" s="73"/>
      <c r="C3122" s="55"/>
      <c r="D3122" s="55"/>
      <c r="E3122" s="201"/>
      <c r="F3122" s="201"/>
    </row>
    <row r="3123" spans="1:6" ht="12.6" customHeight="1">
      <c r="A3123" s="32"/>
      <c r="B3123" s="73"/>
      <c r="C3123" s="55"/>
      <c r="D3123" s="55"/>
      <c r="E3123" s="201"/>
      <c r="F3123" s="201"/>
    </row>
    <row r="3124" spans="1:6" ht="12.6" customHeight="1">
      <c r="A3124" s="32"/>
      <c r="B3124" s="73"/>
      <c r="C3124" s="55"/>
      <c r="D3124" s="55"/>
      <c r="E3124" s="201"/>
      <c r="F3124" s="201"/>
    </row>
    <row r="3125" spans="1:6" ht="12.6" customHeight="1">
      <c r="A3125" s="32"/>
      <c r="B3125" s="73"/>
      <c r="C3125" s="55"/>
      <c r="D3125" s="55"/>
      <c r="E3125" s="201"/>
      <c r="F3125" s="201"/>
    </row>
    <row r="3126" spans="1:6" ht="12.6" customHeight="1">
      <c r="A3126" s="32"/>
      <c r="B3126" s="73"/>
      <c r="C3126" s="55"/>
      <c r="D3126" s="55"/>
      <c r="E3126" s="201"/>
      <c r="F3126" s="201"/>
    </row>
    <row r="3127" spans="1:6" ht="12.6" customHeight="1">
      <c r="A3127" s="32"/>
      <c r="B3127" s="73"/>
      <c r="C3127" s="55"/>
      <c r="D3127" s="55"/>
      <c r="E3127" s="201"/>
      <c r="F3127" s="201"/>
    </row>
    <row r="3128" spans="1:6" ht="12.6" customHeight="1">
      <c r="A3128" s="32"/>
      <c r="B3128" s="73"/>
      <c r="C3128" s="55"/>
      <c r="D3128" s="55"/>
      <c r="E3128" s="201"/>
      <c r="F3128" s="201"/>
    </row>
    <row r="3129" spans="1:6" ht="12.6" customHeight="1">
      <c r="A3129" s="32"/>
      <c r="B3129" s="73"/>
      <c r="C3129" s="55"/>
      <c r="D3129" s="55"/>
      <c r="E3129" s="201"/>
      <c r="F3129" s="201"/>
    </row>
    <row r="3130" spans="1:6" ht="12.6" customHeight="1">
      <c r="A3130" s="32"/>
      <c r="B3130" s="73"/>
      <c r="C3130" s="55"/>
      <c r="D3130" s="55"/>
      <c r="E3130" s="201"/>
      <c r="F3130" s="201"/>
    </row>
    <row r="3131" spans="1:6" ht="12.6" customHeight="1">
      <c r="A3131" s="32"/>
      <c r="B3131" s="73"/>
      <c r="C3131" s="55"/>
      <c r="D3131" s="55"/>
      <c r="E3131" s="201"/>
      <c r="F3131" s="201"/>
    </row>
    <row r="3132" spans="1:6" ht="12.6" customHeight="1">
      <c r="A3132" s="32"/>
      <c r="B3132" s="73"/>
      <c r="C3132" s="55"/>
      <c r="D3132" s="55"/>
      <c r="E3132" s="201"/>
      <c r="F3132" s="201"/>
    </row>
    <row r="3133" spans="1:6" ht="12.6" customHeight="1">
      <c r="A3133" s="32"/>
      <c r="B3133" s="73"/>
      <c r="C3133" s="55"/>
      <c r="D3133" s="55"/>
      <c r="E3133" s="201"/>
      <c r="F3133" s="201"/>
    </row>
    <row r="3134" spans="1:6" ht="12.6" customHeight="1">
      <c r="A3134" s="32"/>
      <c r="B3134" s="73"/>
      <c r="C3134" s="55"/>
      <c r="D3134" s="55"/>
      <c r="E3134" s="201"/>
      <c r="F3134" s="201"/>
    </row>
    <row r="3135" spans="1:6" ht="12.6" customHeight="1">
      <c r="A3135" s="32"/>
      <c r="B3135" s="73"/>
      <c r="C3135" s="55"/>
      <c r="D3135" s="55"/>
      <c r="E3135" s="201"/>
      <c r="F3135" s="201"/>
    </row>
    <row r="3136" spans="1:6" ht="12.6" customHeight="1">
      <c r="A3136" s="32"/>
      <c r="B3136" s="73"/>
      <c r="C3136" s="55"/>
      <c r="D3136" s="55"/>
      <c r="E3136" s="201"/>
      <c r="F3136" s="201"/>
    </row>
    <row r="3137" spans="1:6" ht="12.6" customHeight="1">
      <c r="A3137" s="32"/>
      <c r="B3137" s="73"/>
      <c r="C3137" s="55"/>
      <c r="D3137" s="55"/>
      <c r="E3137" s="201"/>
      <c r="F3137" s="201"/>
    </row>
    <row r="3138" spans="1:6" ht="12.6" customHeight="1">
      <c r="A3138" s="32"/>
      <c r="B3138" s="73"/>
      <c r="C3138" s="55"/>
      <c r="D3138" s="55"/>
      <c r="E3138" s="201"/>
      <c r="F3138" s="201"/>
    </row>
    <row r="3139" spans="1:6" ht="12.6" customHeight="1">
      <c r="A3139" s="32"/>
      <c r="B3139" s="73"/>
      <c r="C3139" s="55"/>
      <c r="D3139" s="55"/>
      <c r="E3139" s="201"/>
      <c r="F3139" s="201"/>
    </row>
    <row r="3140" spans="1:6" ht="12.6" customHeight="1">
      <c r="A3140" s="32"/>
      <c r="B3140" s="73"/>
      <c r="C3140" s="55"/>
      <c r="D3140" s="55"/>
      <c r="E3140" s="201"/>
      <c r="F3140" s="201"/>
    </row>
    <row r="3141" spans="1:6" ht="12.6" customHeight="1">
      <c r="A3141" s="32"/>
      <c r="B3141" s="73"/>
      <c r="C3141" s="55"/>
      <c r="D3141" s="55"/>
      <c r="E3141" s="201"/>
      <c r="F3141" s="201"/>
    </row>
    <row r="3142" spans="1:6" ht="12.6" customHeight="1">
      <c r="A3142" s="32"/>
      <c r="B3142" s="73"/>
      <c r="C3142" s="55"/>
      <c r="D3142" s="55"/>
      <c r="E3142" s="201"/>
      <c r="F3142" s="201"/>
    </row>
    <row r="3143" spans="1:6" ht="12.6" customHeight="1">
      <c r="A3143" s="32"/>
      <c r="B3143" s="73"/>
      <c r="C3143" s="55"/>
      <c r="D3143" s="55"/>
      <c r="E3143" s="201"/>
      <c r="F3143" s="201"/>
    </row>
    <row r="3144" spans="1:6" ht="12.6" customHeight="1">
      <c r="A3144" s="32"/>
      <c r="B3144" s="73"/>
      <c r="C3144" s="55"/>
      <c r="D3144" s="55"/>
      <c r="E3144" s="201"/>
      <c r="F3144" s="201"/>
    </row>
    <row r="3145" spans="1:6" ht="12.6" customHeight="1">
      <c r="A3145" s="32"/>
      <c r="B3145" s="73"/>
      <c r="C3145" s="55"/>
      <c r="D3145" s="55"/>
      <c r="E3145" s="201"/>
      <c r="F3145" s="201"/>
    </row>
    <row r="3146" spans="1:6" ht="12.6" customHeight="1">
      <c r="A3146" s="32"/>
      <c r="B3146" s="73"/>
      <c r="C3146" s="55"/>
      <c r="D3146" s="55"/>
      <c r="E3146" s="201"/>
      <c r="F3146" s="201"/>
    </row>
    <row r="3147" spans="1:6" ht="12.6" customHeight="1">
      <c r="A3147" s="32"/>
      <c r="B3147" s="73"/>
      <c r="C3147" s="55"/>
      <c r="D3147" s="55"/>
      <c r="E3147" s="201"/>
      <c r="F3147" s="201"/>
    </row>
    <row r="3148" spans="1:6" ht="12.6" customHeight="1">
      <c r="A3148" s="32"/>
      <c r="B3148" s="73"/>
      <c r="C3148" s="55"/>
      <c r="D3148" s="55"/>
      <c r="E3148" s="201"/>
      <c r="F3148" s="201"/>
    </row>
    <row r="3149" spans="1:6" ht="12.6" customHeight="1">
      <c r="A3149" s="32"/>
      <c r="B3149" s="73"/>
      <c r="C3149" s="55"/>
      <c r="D3149" s="55"/>
      <c r="E3149" s="201"/>
      <c r="F3149" s="201"/>
    </row>
    <row r="3150" spans="1:6" ht="12.6" customHeight="1">
      <c r="A3150" s="32"/>
      <c r="B3150" s="73"/>
      <c r="C3150" s="55"/>
      <c r="D3150" s="55"/>
      <c r="E3150" s="201"/>
      <c r="F3150" s="201"/>
    </row>
    <row r="3151" spans="1:6" ht="12.6" customHeight="1">
      <c r="A3151" s="32"/>
      <c r="B3151" s="73"/>
      <c r="C3151" s="55"/>
      <c r="D3151" s="55"/>
      <c r="E3151" s="201"/>
      <c r="F3151" s="201"/>
    </row>
    <row r="3152" spans="1:6" ht="12.6" customHeight="1">
      <c r="A3152" s="32"/>
      <c r="B3152" s="73"/>
      <c r="C3152" s="55"/>
      <c r="D3152" s="55"/>
      <c r="E3152" s="201"/>
      <c r="F3152" s="201"/>
    </row>
    <row r="3153" spans="1:6" ht="12.6" customHeight="1">
      <c r="A3153" s="32"/>
      <c r="B3153" s="73"/>
      <c r="C3153" s="55"/>
      <c r="D3153" s="55"/>
      <c r="E3153" s="201"/>
      <c r="F3153" s="201"/>
    </row>
    <row r="3154" spans="1:6" ht="12.6" customHeight="1">
      <c r="A3154" s="32"/>
      <c r="B3154" s="73"/>
      <c r="C3154" s="55"/>
      <c r="D3154" s="55"/>
      <c r="E3154" s="201"/>
      <c r="F3154" s="201"/>
    </row>
    <row r="3155" spans="1:6" ht="12.6" customHeight="1">
      <c r="A3155" s="32"/>
      <c r="B3155" s="73"/>
      <c r="C3155" s="55"/>
      <c r="D3155" s="55"/>
      <c r="E3155" s="201"/>
      <c r="F3155" s="201"/>
    </row>
    <row r="3156" spans="1:6" ht="12.6" customHeight="1">
      <c r="A3156" s="32"/>
      <c r="B3156" s="73"/>
      <c r="C3156" s="55"/>
      <c r="D3156" s="55"/>
      <c r="E3156" s="201"/>
      <c r="F3156" s="201"/>
    </row>
    <row r="3157" spans="1:6" ht="12.6" customHeight="1">
      <c r="A3157" s="32"/>
      <c r="B3157" s="73"/>
      <c r="C3157" s="55"/>
      <c r="D3157" s="55"/>
      <c r="E3157" s="201"/>
      <c r="F3157" s="201"/>
    </row>
    <row r="3158" spans="1:6" ht="12.6" customHeight="1">
      <c r="A3158" s="32"/>
      <c r="B3158" s="73"/>
      <c r="C3158" s="55"/>
      <c r="D3158" s="55"/>
      <c r="E3158" s="201"/>
      <c r="F3158" s="201"/>
    </row>
    <row r="3159" spans="1:6" ht="12.6" customHeight="1">
      <c r="A3159" s="32"/>
      <c r="B3159" s="73"/>
      <c r="C3159" s="55"/>
      <c r="D3159" s="55"/>
      <c r="E3159" s="201"/>
      <c r="F3159" s="201"/>
    </row>
    <row r="3160" spans="1:6" ht="12.6" customHeight="1">
      <c r="A3160" s="32"/>
      <c r="B3160" s="73"/>
      <c r="C3160" s="55"/>
      <c r="D3160" s="55"/>
      <c r="E3160" s="201"/>
      <c r="F3160" s="201"/>
    </row>
    <row r="3161" spans="1:6" ht="12.6" customHeight="1">
      <c r="A3161" s="32"/>
      <c r="B3161" s="73"/>
      <c r="C3161" s="55"/>
      <c r="D3161" s="55"/>
      <c r="E3161" s="201"/>
      <c r="F3161" s="201"/>
    </row>
    <row r="3162" spans="1:6" ht="12.6" customHeight="1">
      <c r="A3162" s="32"/>
      <c r="B3162" s="73"/>
      <c r="C3162" s="55"/>
      <c r="D3162" s="55"/>
      <c r="E3162" s="201"/>
      <c r="F3162" s="201"/>
    </row>
    <row r="3163" spans="1:6" ht="12.6" customHeight="1">
      <c r="A3163" s="32"/>
      <c r="B3163" s="73"/>
      <c r="C3163" s="55"/>
      <c r="D3163" s="55"/>
      <c r="E3163" s="201"/>
      <c r="F3163" s="201"/>
    </row>
    <row r="3164" spans="1:6" ht="12.6" customHeight="1">
      <c r="A3164" s="32"/>
      <c r="B3164" s="73"/>
      <c r="C3164" s="55"/>
      <c r="D3164" s="55"/>
      <c r="E3164" s="201"/>
      <c r="F3164" s="201"/>
    </row>
    <row r="3165" spans="1:6" ht="12.6" customHeight="1">
      <c r="A3165" s="32"/>
      <c r="B3165" s="73"/>
      <c r="C3165" s="55"/>
      <c r="D3165" s="55"/>
      <c r="E3165" s="201"/>
      <c r="F3165" s="201"/>
    </row>
    <row r="3166" spans="1:6" ht="12.6" customHeight="1">
      <c r="A3166" s="32"/>
      <c r="B3166" s="73"/>
      <c r="C3166" s="55"/>
      <c r="D3166" s="55"/>
      <c r="E3166" s="201"/>
      <c r="F3166" s="201"/>
    </row>
    <row r="3167" spans="1:6" ht="12.6" customHeight="1">
      <c r="A3167" s="32"/>
      <c r="B3167" s="73"/>
      <c r="C3167" s="55"/>
      <c r="D3167" s="55"/>
      <c r="E3167" s="201"/>
      <c r="F3167" s="201"/>
    </row>
    <row r="3168" spans="1:6" ht="12.6" customHeight="1">
      <c r="A3168" s="32"/>
      <c r="B3168" s="73"/>
      <c r="C3168" s="55"/>
      <c r="D3168" s="55"/>
      <c r="E3168" s="201"/>
      <c r="F3168" s="201"/>
    </row>
    <row r="3169" spans="1:6" ht="12.6" customHeight="1">
      <c r="A3169" s="32"/>
      <c r="B3169" s="73"/>
      <c r="C3169" s="55"/>
      <c r="D3169" s="55"/>
      <c r="E3169" s="201"/>
      <c r="F3169" s="201"/>
    </row>
    <row r="3170" spans="1:6" ht="12.6" customHeight="1">
      <c r="A3170" s="32"/>
      <c r="B3170" s="73"/>
      <c r="C3170" s="55"/>
      <c r="D3170" s="55"/>
      <c r="E3170" s="201"/>
      <c r="F3170" s="201"/>
    </row>
    <row r="3171" spans="1:6" ht="12.6" customHeight="1">
      <c r="A3171" s="32"/>
      <c r="B3171" s="73"/>
      <c r="C3171" s="55"/>
      <c r="D3171" s="55"/>
      <c r="E3171" s="201"/>
      <c r="F3171" s="201"/>
    </row>
    <row r="3172" spans="1:6" ht="12.6" customHeight="1">
      <c r="A3172" s="32"/>
      <c r="B3172" s="73"/>
      <c r="C3172" s="55"/>
      <c r="D3172" s="55"/>
      <c r="E3172" s="201"/>
      <c r="F3172" s="201"/>
    </row>
    <row r="3173" spans="1:6" ht="12.6" customHeight="1">
      <c r="A3173" s="32"/>
      <c r="B3173" s="73"/>
      <c r="C3173" s="55"/>
      <c r="D3173" s="55"/>
      <c r="E3173" s="201"/>
      <c r="F3173" s="201"/>
    </row>
    <row r="3174" spans="1:6" ht="12.6" customHeight="1">
      <c r="A3174" s="32"/>
      <c r="B3174" s="73"/>
      <c r="C3174" s="55"/>
      <c r="D3174" s="55"/>
      <c r="E3174" s="201"/>
      <c r="F3174" s="201"/>
    </row>
    <row r="3175" spans="1:6" ht="12.6" customHeight="1">
      <c r="A3175" s="32"/>
      <c r="B3175" s="73"/>
      <c r="C3175" s="55"/>
      <c r="D3175" s="55"/>
      <c r="E3175" s="201"/>
      <c r="F3175" s="201"/>
    </row>
    <row r="3176" spans="1:6" ht="12.6" customHeight="1">
      <c r="A3176" s="32"/>
      <c r="B3176" s="73"/>
      <c r="C3176" s="55"/>
      <c r="D3176" s="55"/>
      <c r="E3176" s="201"/>
      <c r="F3176" s="201"/>
    </row>
    <row r="3177" spans="1:6" ht="12.6" customHeight="1">
      <c r="A3177" s="32"/>
      <c r="B3177" s="73"/>
      <c r="C3177" s="55"/>
      <c r="D3177" s="55"/>
      <c r="E3177" s="201"/>
      <c r="F3177" s="201"/>
    </row>
    <row r="3178" spans="1:6" ht="12.6" customHeight="1">
      <c r="A3178" s="32"/>
      <c r="B3178" s="73"/>
      <c r="C3178" s="55"/>
      <c r="D3178" s="55"/>
      <c r="E3178" s="201"/>
      <c r="F3178" s="201"/>
    </row>
    <row r="3179" spans="1:6" ht="12.6" customHeight="1">
      <c r="A3179" s="32"/>
      <c r="B3179" s="73"/>
      <c r="C3179" s="55"/>
      <c r="D3179" s="55"/>
      <c r="E3179" s="201"/>
      <c r="F3179" s="201"/>
    </row>
    <row r="3180" spans="1:6" ht="12.6" customHeight="1">
      <c r="A3180" s="32"/>
      <c r="B3180" s="73"/>
      <c r="C3180" s="55"/>
      <c r="D3180" s="55"/>
      <c r="E3180" s="201"/>
      <c r="F3180" s="201"/>
    </row>
    <row r="3181" spans="1:6" ht="12.6" customHeight="1">
      <c r="A3181" s="32"/>
      <c r="B3181" s="73"/>
      <c r="C3181" s="55"/>
      <c r="D3181" s="55"/>
      <c r="E3181" s="201"/>
      <c r="F3181" s="201"/>
    </row>
    <row r="3182" spans="1:6" ht="12.6" customHeight="1">
      <c r="A3182" s="32"/>
      <c r="B3182" s="73"/>
      <c r="C3182" s="55"/>
      <c r="D3182" s="55"/>
      <c r="E3182" s="201"/>
      <c r="F3182" s="201"/>
    </row>
    <row r="3183" spans="1:6" ht="12.6" customHeight="1">
      <c r="A3183" s="32"/>
      <c r="B3183" s="73"/>
      <c r="C3183" s="55"/>
      <c r="D3183" s="55"/>
      <c r="E3183" s="201"/>
      <c r="F3183" s="201"/>
    </row>
    <row r="3184" spans="1:6" ht="12.6" customHeight="1">
      <c r="A3184" s="32"/>
      <c r="B3184" s="73"/>
      <c r="C3184" s="55"/>
      <c r="D3184" s="55"/>
      <c r="E3184" s="201"/>
      <c r="F3184" s="201"/>
    </row>
    <row r="3185" spans="1:6" ht="12.6" customHeight="1">
      <c r="A3185" s="32"/>
      <c r="B3185" s="73"/>
      <c r="C3185" s="55"/>
      <c r="D3185" s="55"/>
      <c r="E3185" s="201"/>
      <c r="F3185" s="201"/>
    </row>
    <row r="3186" spans="1:6" ht="12.6" customHeight="1">
      <c r="A3186" s="32"/>
      <c r="B3186" s="73"/>
      <c r="C3186" s="55"/>
      <c r="D3186" s="55"/>
      <c r="E3186" s="201"/>
      <c r="F3186" s="201"/>
    </row>
    <row r="3187" spans="1:6" ht="12.6" customHeight="1">
      <c r="A3187" s="32"/>
      <c r="B3187" s="73"/>
      <c r="C3187" s="55"/>
      <c r="D3187" s="55"/>
      <c r="E3187" s="201"/>
      <c r="F3187" s="201"/>
    </row>
    <row r="3188" spans="1:6" ht="12.6" customHeight="1">
      <c r="A3188" s="32"/>
      <c r="B3188" s="73"/>
      <c r="C3188" s="55"/>
      <c r="D3188" s="55"/>
      <c r="E3188" s="201"/>
      <c r="F3188" s="201"/>
    </row>
    <row r="3189" spans="1:6" ht="12.6" customHeight="1">
      <c r="A3189" s="32"/>
      <c r="B3189" s="73"/>
      <c r="C3189" s="55"/>
      <c r="D3189" s="55"/>
      <c r="E3189" s="201"/>
      <c r="F3189" s="201"/>
    </row>
    <row r="3190" spans="1:6" ht="12.6" customHeight="1">
      <c r="A3190" s="32"/>
      <c r="B3190" s="73"/>
      <c r="C3190" s="55"/>
      <c r="D3190" s="55"/>
      <c r="E3190" s="201"/>
      <c r="F3190" s="201"/>
    </row>
    <row r="3191" spans="1:6" ht="12.6" customHeight="1">
      <c r="A3191" s="32"/>
      <c r="B3191" s="73"/>
      <c r="C3191" s="55"/>
      <c r="D3191" s="55"/>
      <c r="E3191" s="201"/>
      <c r="F3191" s="201"/>
    </row>
    <row r="3192" spans="1:6" ht="12.6" customHeight="1">
      <c r="A3192" s="32"/>
      <c r="B3192" s="73"/>
      <c r="C3192" s="55"/>
      <c r="D3192" s="55"/>
      <c r="E3192" s="201"/>
      <c r="F3192" s="201"/>
    </row>
    <row r="3193" spans="1:6" ht="12.6" customHeight="1">
      <c r="A3193" s="32"/>
      <c r="B3193" s="73"/>
      <c r="C3193" s="55"/>
      <c r="D3193" s="55"/>
      <c r="E3193" s="201"/>
      <c r="F3193" s="201"/>
    </row>
    <row r="3194" spans="1:6" ht="12.6" customHeight="1">
      <c r="A3194" s="32"/>
      <c r="B3194" s="73"/>
      <c r="C3194" s="55"/>
      <c r="D3194" s="55"/>
      <c r="E3194" s="201"/>
      <c r="F3194" s="201"/>
    </row>
    <row r="3195" spans="1:6" ht="12.6" customHeight="1">
      <c r="A3195" s="32"/>
      <c r="B3195" s="73"/>
      <c r="C3195" s="55"/>
      <c r="D3195" s="55"/>
      <c r="E3195" s="201"/>
      <c r="F3195" s="201"/>
    </row>
    <row r="3196" spans="1:6" ht="12.6" customHeight="1">
      <c r="A3196" s="32"/>
      <c r="B3196" s="73"/>
      <c r="C3196" s="55"/>
      <c r="D3196" s="55"/>
      <c r="E3196" s="201"/>
      <c r="F3196" s="201"/>
    </row>
    <row r="3197" spans="1:6" ht="12.6" customHeight="1">
      <c r="A3197" s="32"/>
      <c r="B3197" s="73"/>
      <c r="C3197" s="55"/>
      <c r="D3197" s="55"/>
      <c r="E3197" s="201"/>
      <c r="F3197" s="201"/>
    </row>
    <row r="3198" spans="1:6" ht="12.6" customHeight="1">
      <c r="A3198" s="32"/>
      <c r="B3198" s="73"/>
      <c r="C3198" s="55"/>
      <c r="D3198" s="55"/>
      <c r="E3198" s="201"/>
      <c r="F3198" s="201"/>
    </row>
    <row r="3199" spans="1:6" ht="12.6" customHeight="1">
      <c r="A3199" s="32"/>
      <c r="B3199" s="73"/>
      <c r="C3199" s="55"/>
      <c r="D3199" s="55"/>
      <c r="E3199" s="201"/>
      <c r="F3199" s="201"/>
    </row>
    <row r="3200" spans="1:6" ht="12.6" customHeight="1">
      <c r="A3200" s="32"/>
      <c r="B3200" s="73"/>
      <c r="C3200" s="55"/>
      <c r="D3200" s="55"/>
      <c r="E3200" s="201"/>
      <c r="F3200" s="201"/>
    </row>
    <row r="3201" spans="1:6" ht="12.6" customHeight="1">
      <c r="A3201" s="32"/>
      <c r="B3201" s="73"/>
      <c r="C3201" s="55"/>
      <c r="D3201" s="55"/>
      <c r="E3201" s="201"/>
      <c r="F3201" s="201"/>
    </row>
    <row r="3202" spans="1:6" ht="12.6" customHeight="1">
      <c r="A3202" s="32"/>
      <c r="B3202" s="73"/>
      <c r="C3202" s="55"/>
      <c r="D3202" s="55"/>
      <c r="E3202" s="201"/>
      <c r="F3202" s="201"/>
    </row>
    <row r="3203" spans="1:6" ht="12.6" customHeight="1">
      <c r="A3203" s="32"/>
      <c r="B3203" s="73"/>
      <c r="C3203" s="55"/>
      <c r="D3203" s="55"/>
      <c r="E3203" s="201"/>
      <c r="F3203" s="201"/>
    </row>
    <row r="3204" spans="1:6" ht="12.6" customHeight="1">
      <c r="A3204" s="32"/>
      <c r="B3204" s="73"/>
      <c r="C3204" s="55"/>
      <c r="D3204" s="55"/>
      <c r="E3204" s="201"/>
      <c r="F3204" s="201"/>
    </row>
    <row r="3205" spans="1:6" ht="12.6" customHeight="1">
      <c r="A3205" s="32"/>
      <c r="B3205" s="73"/>
      <c r="C3205" s="55"/>
      <c r="D3205" s="55"/>
      <c r="E3205" s="201"/>
      <c r="F3205" s="201"/>
    </row>
    <row r="3206" spans="1:6" ht="12.6" customHeight="1">
      <c r="A3206" s="32"/>
      <c r="B3206" s="73"/>
      <c r="C3206" s="55"/>
      <c r="D3206" s="55"/>
      <c r="E3206" s="201"/>
      <c r="F3206" s="201"/>
    </row>
    <row r="3207" spans="1:6" ht="12.6" customHeight="1">
      <c r="A3207" s="32"/>
      <c r="B3207" s="73"/>
      <c r="C3207" s="55"/>
      <c r="D3207" s="55"/>
      <c r="E3207" s="201"/>
      <c r="F3207" s="201"/>
    </row>
    <row r="3208" spans="1:6" ht="12.6" customHeight="1">
      <c r="A3208" s="32"/>
      <c r="B3208" s="73"/>
      <c r="C3208" s="55"/>
      <c r="D3208" s="55"/>
      <c r="E3208" s="201"/>
      <c r="F3208" s="201"/>
    </row>
    <row r="3209" spans="1:6" ht="12.6" customHeight="1">
      <c r="A3209" s="32"/>
      <c r="B3209" s="73"/>
      <c r="C3209" s="55"/>
      <c r="D3209" s="55"/>
      <c r="E3209" s="201"/>
      <c r="F3209" s="201"/>
    </row>
    <row r="3210" spans="1:6" ht="12.6" customHeight="1">
      <c r="A3210" s="32"/>
      <c r="B3210" s="73"/>
      <c r="C3210" s="55"/>
      <c r="D3210" s="55"/>
      <c r="E3210" s="201"/>
      <c r="F3210" s="201"/>
    </row>
    <row r="3211" spans="1:6" ht="12.6" customHeight="1">
      <c r="A3211" s="32"/>
      <c r="B3211" s="73"/>
      <c r="C3211" s="55"/>
      <c r="D3211" s="55"/>
      <c r="E3211" s="201"/>
      <c r="F3211" s="201"/>
    </row>
    <row r="3212" spans="1:6" ht="12.6" customHeight="1">
      <c r="A3212" s="32"/>
      <c r="B3212" s="73"/>
      <c r="C3212" s="55"/>
      <c r="D3212" s="55"/>
      <c r="E3212" s="201"/>
      <c r="F3212" s="201"/>
    </row>
    <row r="3213" spans="1:6" ht="12.6" customHeight="1">
      <c r="A3213" s="32"/>
      <c r="B3213" s="73"/>
      <c r="C3213" s="55"/>
      <c r="D3213" s="55"/>
      <c r="E3213" s="201"/>
      <c r="F3213" s="201"/>
    </row>
    <row r="3214" spans="1:6" ht="12.6" customHeight="1">
      <c r="A3214" s="32"/>
      <c r="B3214" s="73"/>
      <c r="C3214" s="55"/>
      <c r="D3214" s="55"/>
      <c r="E3214" s="201"/>
      <c r="F3214" s="201"/>
    </row>
    <row r="3215" spans="1:6" ht="12.6" customHeight="1">
      <c r="A3215" s="32"/>
      <c r="B3215" s="73"/>
      <c r="C3215" s="55"/>
      <c r="D3215" s="55"/>
      <c r="E3215" s="201"/>
      <c r="F3215" s="201"/>
    </row>
    <row r="3216" spans="1:6" ht="12.6" customHeight="1">
      <c r="A3216" s="32"/>
      <c r="B3216" s="73"/>
      <c r="C3216" s="55"/>
      <c r="D3216" s="55"/>
      <c r="E3216" s="201"/>
      <c r="F3216" s="201"/>
    </row>
    <row r="3217" spans="1:6" ht="12.6" customHeight="1">
      <c r="A3217" s="32"/>
      <c r="B3217" s="73"/>
      <c r="C3217" s="55"/>
      <c r="D3217" s="55"/>
      <c r="E3217" s="201"/>
      <c r="F3217" s="201"/>
    </row>
    <row r="3218" spans="1:6" ht="12.6" customHeight="1">
      <c r="A3218" s="32"/>
      <c r="B3218" s="73"/>
      <c r="C3218" s="55"/>
      <c r="D3218" s="55"/>
      <c r="E3218" s="201"/>
      <c r="F3218" s="201"/>
    </row>
    <row r="3219" spans="1:6" ht="12.6" customHeight="1">
      <c r="A3219" s="32"/>
      <c r="B3219" s="73"/>
      <c r="C3219" s="55"/>
      <c r="D3219" s="55"/>
      <c r="E3219" s="201"/>
      <c r="F3219" s="201"/>
    </row>
    <row r="3220" spans="1:6" ht="12.6" customHeight="1">
      <c r="A3220" s="32"/>
      <c r="B3220" s="73"/>
      <c r="C3220" s="55"/>
      <c r="D3220" s="55"/>
      <c r="E3220" s="201"/>
      <c r="F3220" s="201"/>
    </row>
    <row r="3221" spans="1:6" ht="12.6" customHeight="1">
      <c r="A3221" s="32"/>
      <c r="B3221" s="73"/>
      <c r="C3221" s="55"/>
      <c r="D3221" s="55"/>
      <c r="E3221" s="201"/>
      <c r="F3221" s="201"/>
    </row>
    <row r="3222" spans="1:6" ht="12.6" customHeight="1">
      <c r="A3222" s="32"/>
      <c r="B3222" s="73"/>
      <c r="C3222" s="55"/>
      <c r="D3222" s="55"/>
      <c r="E3222" s="201"/>
      <c r="F3222" s="201"/>
    </row>
    <row r="3223" spans="1:6" ht="12.6" customHeight="1">
      <c r="A3223" s="32"/>
      <c r="B3223" s="73"/>
      <c r="C3223" s="55"/>
      <c r="D3223" s="55"/>
      <c r="E3223" s="201"/>
      <c r="F3223" s="201"/>
    </row>
    <row r="3224" spans="1:6" ht="12.6" customHeight="1">
      <c r="A3224" s="32"/>
      <c r="B3224" s="73"/>
      <c r="C3224" s="55"/>
      <c r="D3224" s="55"/>
      <c r="E3224" s="201"/>
      <c r="F3224" s="201"/>
    </row>
    <row r="3225" spans="1:6" ht="12.6" customHeight="1">
      <c r="A3225" s="32"/>
      <c r="B3225" s="73"/>
      <c r="C3225" s="55"/>
      <c r="D3225" s="55"/>
      <c r="E3225" s="201"/>
      <c r="F3225" s="201"/>
    </row>
    <row r="3226" spans="1:6" ht="12.6" customHeight="1">
      <c r="A3226" s="32"/>
      <c r="B3226" s="73"/>
      <c r="C3226" s="55"/>
      <c r="D3226" s="55"/>
      <c r="E3226" s="201"/>
      <c r="F3226" s="201"/>
    </row>
    <row r="3227" spans="1:6" ht="12.6" customHeight="1">
      <c r="A3227" s="32"/>
      <c r="B3227" s="73"/>
      <c r="C3227" s="55"/>
      <c r="D3227" s="55"/>
      <c r="E3227" s="201"/>
      <c r="F3227" s="201"/>
    </row>
    <row r="3228" spans="1:6" ht="12.6" customHeight="1">
      <c r="A3228" s="32"/>
      <c r="B3228" s="73"/>
      <c r="C3228" s="55"/>
      <c r="D3228" s="55"/>
      <c r="E3228" s="201"/>
      <c r="F3228" s="201"/>
    </row>
    <row r="3229" spans="1:6" ht="12.6" customHeight="1">
      <c r="A3229" s="32"/>
      <c r="B3229" s="73"/>
      <c r="C3229" s="55"/>
      <c r="D3229" s="55"/>
      <c r="E3229" s="201"/>
      <c r="F3229" s="201"/>
    </row>
    <row r="3230" spans="1:6" ht="12.6" customHeight="1">
      <c r="A3230" s="32"/>
      <c r="B3230" s="73"/>
      <c r="C3230" s="55"/>
      <c r="D3230" s="55"/>
      <c r="E3230" s="201"/>
      <c r="F3230" s="201"/>
    </row>
    <row r="3231" spans="1:6" ht="12.6" customHeight="1">
      <c r="A3231" s="32"/>
      <c r="B3231" s="73"/>
      <c r="C3231" s="55"/>
      <c r="D3231" s="55"/>
      <c r="E3231" s="201"/>
      <c r="F3231" s="201"/>
    </row>
    <row r="3232" spans="1:6" ht="12.6" customHeight="1">
      <c r="A3232" s="32"/>
      <c r="B3232" s="73"/>
      <c r="C3232" s="55"/>
      <c r="D3232" s="55"/>
      <c r="E3232" s="201"/>
      <c r="F3232" s="201"/>
    </row>
    <row r="3233" spans="1:6" ht="12.6" customHeight="1">
      <c r="A3233" s="32"/>
      <c r="B3233" s="73"/>
      <c r="C3233" s="55"/>
      <c r="D3233" s="55"/>
      <c r="E3233" s="201"/>
      <c r="F3233" s="201"/>
    </row>
    <row r="3234" spans="1:6" ht="12.6" customHeight="1">
      <c r="A3234" s="32"/>
      <c r="B3234" s="73"/>
      <c r="C3234" s="55"/>
      <c r="D3234" s="55"/>
      <c r="E3234" s="201"/>
      <c r="F3234" s="201"/>
    </row>
    <row r="3235" spans="1:6" ht="12.6" customHeight="1">
      <c r="A3235" s="32"/>
      <c r="B3235" s="73"/>
      <c r="C3235" s="55"/>
      <c r="D3235" s="55"/>
      <c r="E3235" s="201"/>
      <c r="F3235" s="201"/>
    </row>
    <row r="3236" spans="1:6" ht="12.6" customHeight="1">
      <c r="A3236" s="32"/>
      <c r="B3236" s="73"/>
      <c r="C3236" s="55"/>
      <c r="D3236" s="55"/>
      <c r="E3236" s="201"/>
      <c r="F3236" s="201"/>
    </row>
    <row r="3237" spans="1:6" ht="12.6" customHeight="1">
      <c r="A3237" s="32"/>
      <c r="B3237" s="73"/>
      <c r="C3237" s="55"/>
      <c r="D3237" s="55"/>
      <c r="E3237" s="201"/>
      <c r="F3237" s="201"/>
    </row>
    <row r="3238" spans="1:6" ht="12.6" customHeight="1">
      <c r="A3238" s="32"/>
      <c r="B3238" s="73"/>
      <c r="C3238" s="55"/>
      <c r="D3238" s="55"/>
      <c r="E3238" s="201"/>
      <c r="F3238" s="201"/>
    </row>
    <row r="3239" spans="1:6" ht="12.6" customHeight="1">
      <c r="A3239" s="32"/>
      <c r="B3239" s="73"/>
      <c r="C3239" s="55"/>
      <c r="D3239" s="55"/>
      <c r="E3239" s="201"/>
      <c r="F3239" s="201"/>
    </row>
    <row r="3240" spans="1:6" ht="12.6" customHeight="1">
      <c r="A3240" s="32"/>
      <c r="B3240" s="73"/>
      <c r="C3240" s="55"/>
      <c r="D3240" s="55"/>
      <c r="E3240" s="201"/>
      <c r="F3240" s="201"/>
    </row>
    <row r="3241" spans="1:6" ht="12.6" customHeight="1">
      <c r="A3241" s="32"/>
      <c r="B3241" s="73"/>
      <c r="C3241" s="55"/>
      <c r="D3241" s="55"/>
      <c r="E3241" s="201"/>
      <c r="F3241" s="201"/>
    </row>
    <row r="3242" spans="1:6" ht="12.6" customHeight="1">
      <c r="A3242" s="32"/>
      <c r="B3242" s="73"/>
      <c r="C3242" s="55"/>
      <c r="D3242" s="55"/>
      <c r="E3242" s="201"/>
      <c r="F3242" s="201"/>
    </row>
    <row r="3243" spans="1:6" ht="12.6" customHeight="1">
      <c r="A3243" s="32"/>
      <c r="B3243" s="73"/>
      <c r="C3243" s="55"/>
      <c r="D3243" s="55"/>
      <c r="E3243" s="201"/>
      <c r="F3243" s="201"/>
    </row>
    <row r="3244" spans="1:6" ht="12.6" customHeight="1">
      <c r="A3244" s="32"/>
      <c r="B3244" s="73"/>
      <c r="C3244" s="55"/>
      <c r="D3244" s="55"/>
      <c r="E3244" s="201"/>
      <c r="F3244" s="201"/>
    </row>
    <row r="3245" spans="1:6" ht="12.6" customHeight="1">
      <c r="A3245" s="32"/>
      <c r="B3245" s="73"/>
      <c r="C3245" s="55"/>
      <c r="D3245" s="55"/>
      <c r="E3245" s="201"/>
      <c r="F3245" s="201"/>
    </row>
    <row r="3246" spans="1:6" ht="12.6" customHeight="1">
      <c r="A3246" s="32"/>
      <c r="B3246" s="73"/>
      <c r="C3246" s="55"/>
      <c r="D3246" s="55"/>
      <c r="E3246" s="201"/>
      <c r="F3246" s="201"/>
    </row>
    <row r="3247" spans="1:6" ht="12.6" customHeight="1">
      <c r="A3247" s="32"/>
      <c r="B3247" s="73"/>
      <c r="C3247" s="55"/>
      <c r="D3247" s="55"/>
      <c r="E3247" s="201"/>
      <c r="F3247" s="201"/>
    </row>
    <row r="3248" spans="1:6" ht="12.6" customHeight="1">
      <c r="A3248" s="32"/>
      <c r="B3248" s="73"/>
      <c r="C3248" s="55"/>
      <c r="D3248" s="55"/>
      <c r="E3248" s="201"/>
      <c r="F3248" s="201"/>
    </row>
    <row r="3249" spans="1:6" ht="12.6" customHeight="1">
      <c r="A3249" s="32"/>
      <c r="B3249" s="73"/>
      <c r="C3249" s="55"/>
      <c r="D3249" s="55"/>
      <c r="E3249" s="201"/>
      <c r="F3249" s="201"/>
    </row>
    <row r="3250" spans="1:6" ht="12.6" customHeight="1">
      <c r="A3250" s="32"/>
      <c r="B3250" s="73"/>
      <c r="C3250" s="55"/>
      <c r="D3250" s="55"/>
      <c r="E3250" s="201"/>
      <c r="F3250" s="201"/>
    </row>
    <row r="3251" spans="1:6" ht="12.6" customHeight="1">
      <c r="A3251" s="32"/>
      <c r="B3251" s="73"/>
      <c r="C3251" s="55"/>
      <c r="D3251" s="55"/>
      <c r="E3251" s="201"/>
      <c r="F3251" s="201"/>
    </row>
    <row r="3252" spans="1:6" ht="12.6" customHeight="1">
      <c r="A3252" s="32"/>
      <c r="B3252" s="73"/>
      <c r="C3252" s="55"/>
      <c r="D3252" s="55"/>
      <c r="E3252" s="201"/>
      <c r="F3252" s="201"/>
    </row>
    <row r="3253" spans="1:6" ht="12.6" customHeight="1">
      <c r="A3253" s="32"/>
      <c r="B3253" s="73"/>
      <c r="C3253" s="55"/>
      <c r="D3253" s="55"/>
      <c r="E3253" s="201"/>
      <c r="F3253" s="201"/>
    </row>
    <row r="3254" spans="1:6" ht="12.6" customHeight="1">
      <c r="A3254" s="32"/>
      <c r="B3254" s="73"/>
      <c r="C3254" s="55"/>
      <c r="D3254" s="55"/>
      <c r="E3254" s="201"/>
      <c r="F3254" s="201"/>
    </row>
    <row r="3255" spans="1:6" ht="12.6" customHeight="1">
      <c r="A3255" s="32"/>
      <c r="B3255" s="73"/>
      <c r="C3255" s="55"/>
      <c r="D3255" s="55"/>
      <c r="E3255" s="201"/>
      <c r="F3255" s="201"/>
    </row>
    <row r="3256" spans="1:6" ht="12.6" customHeight="1">
      <c r="A3256" s="32"/>
      <c r="B3256" s="73"/>
      <c r="C3256" s="55"/>
      <c r="D3256" s="55"/>
      <c r="E3256" s="201"/>
      <c r="F3256" s="201"/>
    </row>
    <row r="3257" spans="1:6" ht="12.6" customHeight="1">
      <c r="A3257" s="32"/>
      <c r="B3257" s="73"/>
      <c r="C3257" s="55"/>
      <c r="D3257" s="55"/>
      <c r="E3257" s="201"/>
      <c r="F3257" s="201"/>
    </row>
    <row r="3258" spans="1:6" ht="12.6" customHeight="1">
      <c r="A3258" s="32"/>
      <c r="B3258" s="73"/>
      <c r="C3258" s="55"/>
      <c r="D3258" s="55"/>
      <c r="E3258" s="201"/>
      <c r="F3258" s="201"/>
    </row>
    <row r="3259" spans="1:6" ht="12.6" customHeight="1">
      <c r="A3259" s="32"/>
      <c r="B3259" s="73"/>
      <c r="C3259" s="55"/>
      <c r="D3259" s="55"/>
      <c r="E3259" s="201"/>
      <c r="F3259" s="201"/>
    </row>
    <row r="3260" spans="1:6" ht="12.6" customHeight="1">
      <c r="A3260" s="32"/>
      <c r="B3260" s="73"/>
      <c r="C3260" s="55"/>
      <c r="D3260" s="55"/>
      <c r="E3260" s="201"/>
      <c r="F3260" s="201"/>
    </row>
    <row r="3261" spans="1:6" ht="12.6" customHeight="1">
      <c r="A3261" s="32"/>
      <c r="B3261" s="73"/>
      <c r="C3261" s="55"/>
      <c r="D3261" s="55"/>
      <c r="E3261" s="201"/>
      <c r="F3261" s="201"/>
    </row>
    <row r="3262" spans="1:6" ht="12.6" customHeight="1">
      <c r="A3262" s="32"/>
      <c r="B3262" s="73"/>
      <c r="C3262" s="55"/>
      <c r="D3262" s="55"/>
      <c r="E3262" s="201"/>
      <c r="F3262" s="201"/>
    </row>
    <row r="3263" spans="1:6" ht="12.6" customHeight="1">
      <c r="A3263" s="32"/>
      <c r="B3263" s="73"/>
      <c r="C3263" s="55"/>
      <c r="D3263" s="55"/>
      <c r="E3263" s="201"/>
      <c r="F3263" s="201"/>
    </row>
    <row r="3264" spans="1:6" ht="12.6" customHeight="1">
      <c r="A3264" s="32"/>
      <c r="B3264" s="73"/>
      <c r="C3264" s="55"/>
      <c r="D3264" s="55"/>
      <c r="E3264" s="201"/>
      <c r="F3264" s="201"/>
    </row>
    <row r="3265" spans="1:6" ht="12.6" customHeight="1">
      <c r="A3265" s="32"/>
      <c r="B3265" s="73"/>
      <c r="C3265" s="55"/>
      <c r="D3265" s="55"/>
      <c r="E3265" s="201"/>
      <c r="F3265" s="201"/>
    </row>
    <row r="3266" spans="1:6" ht="12.6" customHeight="1">
      <c r="A3266" s="32"/>
      <c r="B3266" s="73"/>
      <c r="C3266" s="55"/>
      <c r="D3266" s="55"/>
      <c r="E3266" s="201"/>
      <c r="F3266" s="201"/>
    </row>
    <row r="3267" spans="1:6" ht="12.6" customHeight="1">
      <c r="A3267" s="32"/>
      <c r="B3267" s="73"/>
      <c r="C3267" s="55"/>
      <c r="D3267" s="55"/>
      <c r="E3267" s="201"/>
      <c r="F3267" s="201"/>
    </row>
    <row r="3268" spans="1:6" ht="12.6" customHeight="1">
      <c r="A3268" s="32"/>
      <c r="B3268" s="73"/>
      <c r="C3268" s="55"/>
      <c r="D3268" s="55"/>
      <c r="E3268" s="201"/>
      <c r="F3268" s="201"/>
    </row>
    <row r="3269" spans="1:6" ht="12.6" customHeight="1">
      <c r="A3269" s="32"/>
      <c r="B3269" s="73"/>
      <c r="C3269" s="55"/>
      <c r="D3269" s="55"/>
      <c r="E3269" s="201"/>
      <c r="F3269" s="201"/>
    </row>
    <row r="3270" spans="1:6" ht="12.6" customHeight="1">
      <c r="A3270" s="32"/>
      <c r="B3270" s="73"/>
      <c r="C3270" s="55"/>
      <c r="D3270" s="55"/>
      <c r="E3270" s="201"/>
      <c r="F3270" s="201"/>
    </row>
    <row r="3271" spans="1:6" ht="12.6" customHeight="1">
      <c r="A3271" s="32"/>
      <c r="B3271" s="73"/>
      <c r="C3271" s="55"/>
      <c r="D3271" s="55"/>
      <c r="E3271" s="201"/>
      <c r="F3271" s="201"/>
    </row>
    <row r="3272" spans="1:6" ht="12.6" customHeight="1">
      <c r="A3272" s="32"/>
      <c r="B3272" s="73"/>
      <c r="C3272" s="55"/>
      <c r="D3272" s="55"/>
      <c r="E3272" s="201"/>
      <c r="F3272" s="201"/>
    </row>
    <row r="3273" spans="1:6" ht="12.6" customHeight="1">
      <c r="A3273" s="32"/>
      <c r="B3273" s="73"/>
      <c r="C3273" s="55"/>
      <c r="D3273" s="55"/>
      <c r="E3273" s="201"/>
      <c r="F3273" s="201"/>
    </row>
    <row r="3274" spans="1:6" ht="12.6" customHeight="1">
      <c r="A3274" s="32"/>
      <c r="B3274" s="73"/>
      <c r="C3274" s="55"/>
      <c r="D3274" s="55"/>
      <c r="E3274" s="201"/>
      <c r="F3274" s="201"/>
    </row>
    <row r="3275" spans="1:6" ht="12.6" customHeight="1">
      <c r="A3275" s="32"/>
      <c r="B3275" s="73"/>
      <c r="C3275" s="55"/>
      <c r="D3275" s="55"/>
      <c r="E3275" s="201"/>
      <c r="F3275" s="201"/>
    </row>
    <row r="3276" spans="1:6" ht="12.6" customHeight="1">
      <c r="A3276" s="32"/>
      <c r="B3276" s="73"/>
      <c r="C3276" s="55"/>
      <c r="D3276" s="55"/>
      <c r="E3276" s="201"/>
      <c r="F3276" s="201"/>
    </row>
    <row r="3277" spans="1:6" ht="12.6" customHeight="1">
      <c r="A3277" s="32"/>
      <c r="B3277" s="73"/>
      <c r="C3277" s="55"/>
      <c r="D3277" s="55"/>
      <c r="E3277" s="201"/>
      <c r="F3277" s="201"/>
    </row>
    <row r="3278" spans="1:6" ht="12.6" customHeight="1">
      <c r="A3278" s="32"/>
      <c r="B3278" s="73"/>
      <c r="C3278" s="55"/>
      <c r="D3278" s="55"/>
      <c r="E3278" s="201"/>
      <c r="F3278" s="201"/>
    </row>
    <row r="3279" spans="1:6" ht="12.6" customHeight="1">
      <c r="A3279" s="32"/>
      <c r="B3279" s="73"/>
      <c r="C3279" s="55"/>
      <c r="D3279" s="55"/>
      <c r="E3279" s="201"/>
      <c r="F3279" s="201"/>
    </row>
    <row r="3280" spans="1:6" ht="12.6" customHeight="1">
      <c r="A3280" s="32"/>
      <c r="B3280" s="73"/>
      <c r="C3280" s="55"/>
      <c r="D3280" s="55"/>
      <c r="E3280" s="201"/>
      <c r="F3280" s="201"/>
    </row>
    <row r="3281" spans="1:6" ht="12.6" customHeight="1">
      <c r="A3281" s="32"/>
      <c r="B3281" s="73"/>
      <c r="C3281" s="55"/>
      <c r="D3281" s="55"/>
      <c r="E3281" s="201"/>
      <c r="F3281" s="201"/>
    </row>
    <row r="3282" spans="1:6" ht="12.6" customHeight="1">
      <c r="A3282" s="32"/>
      <c r="B3282" s="73"/>
      <c r="C3282" s="55"/>
      <c r="D3282" s="55"/>
      <c r="E3282" s="201"/>
      <c r="F3282" s="201"/>
    </row>
    <row r="3283" spans="1:6" ht="12.6" customHeight="1">
      <c r="A3283" s="32"/>
      <c r="B3283" s="73"/>
      <c r="C3283" s="55"/>
      <c r="D3283" s="55"/>
      <c r="E3283" s="201"/>
      <c r="F3283" s="201"/>
    </row>
    <row r="3284" spans="1:6" ht="12.6" customHeight="1">
      <c r="A3284" s="32"/>
      <c r="B3284" s="73"/>
      <c r="C3284" s="55"/>
      <c r="D3284" s="55"/>
      <c r="E3284" s="201"/>
      <c r="F3284" s="201"/>
    </row>
    <row r="3285" spans="1:6" ht="12.6" customHeight="1">
      <c r="A3285" s="32"/>
      <c r="B3285" s="73"/>
      <c r="C3285" s="55"/>
      <c r="D3285" s="55"/>
      <c r="E3285" s="201"/>
      <c r="F3285" s="201"/>
    </row>
    <row r="3286" spans="1:6" ht="12.6" customHeight="1">
      <c r="A3286" s="32"/>
      <c r="B3286" s="73"/>
      <c r="C3286" s="55"/>
      <c r="D3286" s="55"/>
      <c r="E3286" s="201"/>
      <c r="F3286" s="201"/>
    </row>
    <row r="3287" spans="1:6" ht="12.6" customHeight="1">
      <c r="A3287" s="32"/>
      <c r="B3287" s="73"/>
      <c r="C3287" s="55"/>
      <c r="D3287" s="55"/>
      <c r="E3287" s="201"/>
      <c r="F3287" s="201"/>
    </row>
    <row r="3288" spans="1:6" ht="12.6" customHeight="1">
      <c r="A3288" s="32"/>
      <c r="B3288" s="73"/>
      <c r="C3288" s="55"/>
      <c r="D3288" s="55"/>
      <c r="E3288" s="201"/>
      <c r="F3288" s="201"/>
    </row>
    <row r="3289" spans="1:6" ht="12.6" customHeight="1">
      <c r="A3289" s="32"/>
      <c r="B3289" s="73"/>
      <c r="C3289" s="55"/>
      <c r="D3289" s="55"/>
      <c r="E3289" s="201"/>
      <c r="F3289" s="201"/>
    </row>
    <row r="3290" spans="1:6" ht="12.6" customHeight="1">
      <c r="A3290" s="32"/>
      <c r="B3290" s="73"/>
      <c r="C3290" s="55"/>
      <c r="D3290" s="55"/>
      <c r="E3290" s="201"/>
      <c r="F3290" s="201"/>
    </row>
    <row r="3291" spans="1:6" ht="12.6" customHeight="1">
      <c r="A3291" s="32"/>
      <c r="B3291" s="73"/>
      <c r="C3291" s="55"/>
      <c r="D3291" s="55"/>
      <c r="E3291" s="201"/>
      <c r="F3291" s="201"/>
    </row>
    <row r="3292" spans="1:6" ht="12.6" customHeight="1">
      <c r="A3292" s="32"/>
      <c r="B3292" s="73"/>
      <c r="C3292" s="55"/>
      <c r="D3292" s="55"/>
      <c r="E3292" s="201"/>
      <c r="F3292" s="201"/>
    </row>
    <row r="3293" spans="1:6" ht="12.6" customHeight="1">
      <c r="A3293" s="32"/>
      <c r="B3293" s="73"/>
      <c r="C3293" s="55"/>
      <c r="D3293" s="55"/>
      <c r="E3293" s="201"/>
      <c r="F3293" s="201"/>
    </row>
    <row r="3294" spans="1:6" ht="12.6" customHeight="1">
      <c r="A3294" s="32"/>
      <c r="B3294" s="73"/>
      <c r="C3294" s="55"/>
      <c r="D3294" s="55"/>
      <c r="E3294" s="201"/>
      <c r="F3294" s="201"/>
    </row>
    <row r="3295" spans="1:6" ht="12.6" customHeight="1">
      <c r="A3295" s="32"/>
      <c r="B3295" s="73"/>
      <c r="C3295" s="55"/>
      <c r="D3295" s="55"/>
      <c r="E3295" s="201"/>
      <c r="F3295" s="201"/>
    </row>
    <row r="3296" spans="1:6" ht="12.6" customHeight="1">
      <c r="A3296" s="32"/>
      <c r="B3296" s="73"/>
      <c r="C3296" s="55"/>
      <c r="D3296" s="55"/>
      <c r="E3296" s="201"/>
      <c r="F3296" s="201"/>
    </row>
    <row r="3297" spans="1:6" ht="12.6" customHeight="1">
      <c r="A3297" s="32"/>
      <c r="B3297" s="73"/>
      <c r="C3297" s="55"/>
      <c r="D3297" s="55"/>
      <c r="E3297" s="201"/>
      <c r="F3297" s="201"/>
    </row>
    <row r="3298" spans="1:6" ht="12.6" customHeight="1">
      <c r="A3298" s="32"/>
      <c r="B3298" s="73"/>
      <c r="C3298" s="55"/>
      <c r="D3298" s="55"/>
      <c r="E3298" s="201"/>
      <c r="F3298" s="201"/>
    </row>
    <row r="3299" spans="1:6" ht="12.6" customHeight="1">
      <c r="A3299" s="32"/>
      <c r="B3299" s="73"/>
      <c r="C3299" s="55"/>
      <c r="D3299" s="55"/>
      <c r="E3299" s="201"/>
      <c r="F3299" s="201"/>
    </row>
    <row r="3300" spans="1:6" ht="12.6" customHeight="1">
      <c r="A3300" s="32"/>
      <c r="B3300" s="73"/>
      <c r="C3300" s="55"/>
      <c r="D3300" s="55"/>
      <c r="E3300" s="201"/>
      <c r="F3300" s="201"/>
    </row>
    <row r="3301" spans="1:6" ht="12.6" customHeight="1">
      <c r="A3301" s="32"/>
      <c r="B3301" s="73"/>
      <c r="C3301" s="55"/>
      <c r="D3301" s="55"/>
      <c r="E3301" s="201"/>
      <c r="F3301" s="201"/>
    </row>
    <row r="3302" spans="1:6" ht="12.6" customHeight="1">
      <c r="A3302" s="32"/>
      <c r="B3302" s="73"/>
      <c r="C3302" s="55"/>
      <c r="D3302" s="55"/>
      <c r="E3302" s="201"/>
      <c r="F3302" s="201"/>
    </row>
    <row r="3303" spans="1:6" ht="12.6" customHeight="1">
      <c r="A3303" s="32"/>
      <c r="B3303" s="73"/>
      <c r="C3303" s="55"/>
      <c r="D3303" s="55"/>
      <c r="E3303" s="201"/>
      <c r="F3303" s="201"/>
    </row>
    <row r="3304" spans="1:6" ht="12.6" customHeight="1">
      <c r="A3304" s="32"/>
      <c r="B3304" s="73"/>
      <c r="C3304" s="55"/>
      <c r="D3304" s="55"/>
      <c r="E3304" s="201"/>
      <c r="F3304" s="201"/>
    </row>
    <row r="3305" spans="1:6" ht="12.6" customHeight="1">
      <c r="A3305" s="32"/>
      <c r="B3305" s="73"/>
      <c r="C3305" s="55"/>
      <c r="D3305" s="55"/>
      <c r="E3305" s="201"/>
      <c r="F3305" s="201"/>
    </row>
    <row r="3306" spans="1:6" ht="12.6" customHeight="1">
      <c r="A3306" s="32"/>
      <c r="B3306" s="73"/>
      <c r="C3306" s="55"/>
      <c r="D3306" s="55"/>
      <c r="E3306" s="201"/>
      <c r="F3306" s="201"/>
    </row>
    <row r="3307" spans="1:6" ht="12.6" customHeight="1">
      <c r="A3307" s="32"/>
      <c r="B3307" s="73"/>
      <c r="C3307" s="55"/>
      <c r="D3307" s="55"/>
      <c r="E3307" s="201"/>
      <c r="F3307" s="201"/>
    </row>
    <row r="3308" spans="1:6" ht="12.6" customHeight="1">
      <c r="A3308" s="32"/>
      <c r="B3308" s="73"/>
      <c r="C3308" s="55"/>
      <c r="D3308" s="55"/>
      <c r="E3308" s="201"/>
      <c r="F3308" s="201"/>
    </row>
    <row r="3309" spans="1:6" ht="12.6" customHeight="1">
      <c r="A3309" s="32"/>
      <c r="B3309" s="73"/>
      <c r="C3309" s="55"/>
      <c r="D3309" s="55"/>
      <c r="E3309" s="201"/>
      <c r="F3309" s="201"/>
    </row>
    <row r="3310" spans="1:6" ht="12.6" customHeight="1">
      <c r="A3310" s="32"/>
      <c r="B3310" s="73"/>
      <c r="C3310" s="55"/>
      <c r="D3310" s="55"/>
      <c r="E3310" s="201"/>
      <c r="F3310" s="201"/>
    </row>
    <row r="3311" spans="1:6" ht="12.6" customHeight="1">
      <c r="A3311" s="32"/>
      <c r="B3311" s="73"/>
      <c r="C3311" s="55"/>
      <c r="D3311" s="55"/>
      <c r="E3311" s="201"/>
      <c r="F3311" s="201"/>
    </row>
    <row r="3312" spans="1:6" ht="12.6" customHeight="1">
      <c r="A3312" s="32"/>
      <c r="B3312" s="73"/>
      <c r="C3312" s="55"/>
      <c r="D3312" s="55"/>
      <c r="E3312" s="201"/>
      <c r="F3312" s="201"/>
    </row>
    <row r="3313" spans="1:6" ht="12.6" customHeight="1">
      <c r="A3313" s="32"/>
      <c r="B3313" s="73"/>
      <c r="C3313" s="55"/>
      <c r="D3313" s="55"/>
      <c r="E3313" s="201"/>
      <c r="F3313" s="201"/>
    </row>
    <row r="3314" spans="1:6" ht="12.6" customHeight="1">
      <c r="A3314" s="32"/>
      <c r="B3314" s="73"/>
      <c r="C3314" s="55"/>
      <c r="D3314" s="55"/>
      <c r="E3314" s="201"/>
      <c r="F3314" s="201"/>
    </row>
    <row r="3315" spans="1:6" ht="12.6" customHeight="1">
      <c r="A3315" s="32"/>
      <c r="B3315" s="73"/>
      <c r="C3315" s="55"/>
      <c r="D3315" s="55"/>
      <c r="E3315" s="201"/>
      <c r="F3315" s="201"/>
    </row>
    <row r="3316" spans="1:6" ht="12.6" customHeight="1">
      <c r="A3316" s="32"/>
      <c r="B3316" s="73"/>
      <c r="C3316" s="55"/>
      <c r="D3316" s="55"/>
      <c r="E3316" s="201"/>
      <c r="F3316" s="201"/>
    </row>
    <row r="3317" spans="1:6" ht="12.6" customHeight="1">
      <c r="A3317" s="32"/>
      <c r="B3317" s="73"/>
      <c r="C3317" s="55"/>
      <c r="D3317" s="55"/>
      <c r="E3317" s="201"/>
      <c r="F3317" s="201"/>
    </row>
    <row r="3318" spans="1:6" ht="12.6" customHeight="1">
      <c r="A3318" s="32"/>
      <c r="B3318" s="73"/>
      <c r="C3318" s="55"/>
      <c r="D3318" s="55"/>
      <c r="E3318" s="201"/>
      <c r="F3318" s="201"/>
    </row>
    <row r="3319" spans="1:6" ht="12.6" customHeight="1">
      <c r="A3319" s="32"/>
      <c r="B3319" s="73"/>
      <c r="C3319" s="55"/>
      <c r="D3319" s="55"/>
      <c r="E3319" s="201"/>
      <c r="F3319" s="201"/>
    </row>
    <row r="3320" spans="1:6" ht="12.6" customHeight="1">
      <c r="A3320" s="32"/>
      <c r="B3320" s="73"/>
      <c r="C3320" s="55"/>
      <c r="D3320" s="55"/>
      <c r="E3320" s="201"/>
      <c r="F3320" s="201"/>
    </row>
    <row r="3321" spans="1:6" ht="12.6" customHeight="1">
      <c r="A3321" s="32"/>
      <c r="B3321" s="73"/>
      <c r="C3321" s="55"/>
      <c r="D3321" s="55"/>
      <c r="E3321" s="201"/>
      <c r="F3321" s="201"/>
    </row>
    <row r="3322" spans="1:6" ht="12.6" customHeight="1">
      <c r="A3322" s="32"/>
      <c r="B3322" s="73"/>
      <c r="C3322" s="55"/>
      <c r="D3322" s="55"/>
      <c r="E3322" s="201"/>
      <c r="F3322" s="201"/>
    </row>
    <row r="3323" spans="1:6" ht="12.6" customHeight="1">
      <c r="A3323" s="32"/>
      <c r="B3323" s="73"/>
      <c r="C3323" s="55"/>
      <c r="D3323" s="55"/>
      <c r="E3323" s="201"/>
      <c r="F3323" s="201"/>
    </row>
    <row r="3324" spans="1:6" ht="12.6" customHeight="1">
      <c r="A3324" s="32"/>
      <c r="B3324" s="73"/>
      <c r="C3324" s="55"/>
      <c r="D3324" s="55"/>
      <c r="E3324" s="201"/>
      <c r="F3324" s="201"/>
    </row>
    <row r="3325" spans="1:6" ht="12.6" customHeight="1">
      <c r="A3325" s="32"/>
      <c r="B3325" s="73"/>
      <c r="C3325" s="55"/>
      <c r="D3325" s="55"/>
      <c r="E3325" s="201"/>
      <c r="F3325" s="201"/>
    </row>
    <row r="3326" spans="1:6" ht="12.6" customHeight="1">
      <c r="A3326" s="32"/>
      <c r="B3326" s="73"/>
      <c r="C3326" s="55"/>
      <c r="D3326" s="55"/>
      <c r="E3326" s="201"/>
      <c r="F3326" s="201"/>
    </row>
    <row r="3327" spans="1:6" ht="12.6" customHeight="1">
      <c r="A3327" s="32"/>
      <c r="B3327" s="73"/>
      <c r="C3327" s="55"/>
      <c r="D3327" s="55"/>
      <c r="E3327" s="201"/>
      <c r="F3327" s="201"/>
    </row>
    <row r="3328" spans="1:6" ht="12.6" customHeight="1">
      <c r="A3328" s="32"/>
      <c r="B3328" s="73"/>
      <c r="C3328" s="55"/>
      <c r="D3328" s="55"/>
      <c r="E3328" s="201"/>
      <c r="F3328" s="201"/>
    </row>
    <row r="3329" spans="1:6" ht="12.6" customHeight="1">
      <c r="A3329" s="32"/>
      <c r="B3329" s="73"/>
      <c r="C3329" s="55"/>
      <c r="D3329" s="55"/>
      <c r="E3329" s="201"/>
      <c r="F3329" s="201"/>
    </row>
    <row r="3330" spans="1:6" ht="12.6" customHeight="1">
      <c r="A3330" s="32"/>
      <c r="B3330" s="73"/>
      <c r="C3330" s="55"/>
      <c r="D3330" s="55"/>
      <c r="E3330" s="201"/>
      <c r="F3330" s="201"/>
    </row>
    <row r="3331" spans="1:6" ht="12.6" customHeight="1">
      <c r="A3331" s="32"/>
      <c r="B3331" s="73"/>
      <c r="C3331" s="55"/>
      <c r="D3331" s="55"/>
      <c r="E3331" s="201"/>
      <c r="F3331" s="201"/>
    </row>
    <row r="3332" spans="1:6" ht="12.6" customHeight="1">
      <c r="A3332" s="32"/>
      <c r="B3332" s="73"/>
      <c r="C3332" s="55"/>
      <c r="D3332" s="55"/>
      <c r="E3332" s="201"/>
      <c r="F3332" s="201"/>
    </row>
    <row r="3333" spans="1:6" ht="12.6" customHeight="1">
      <c r="A3333" s="32"/>
      <c r="B3333" s="73"/>
      <c r="C3333" s="55"/>
      <c r="D3333" s="55"/>
      <c r="E3333" s="201"/>
      <c r="F3333" s="201"/>
    </row>
    <row r="3334" spans="1:6" ht="12.6" customHeight="1">
      <c r="A3334" s="32"/>
      <c r="B3334" s="73"/>
      <c r="C3334" s="55"/>
      <c r="D3334" s="55"/>
      <c r="E3334" s="201"/>
      <c r="F3334" s="201"/>
    </row>
    <row r="3335" spans="1:6" ht="12.6" customHeight="1">
      <c r="A3335" s="32"/>
      <c r="B3335" s="73"/>
      <c r="C3335" s="55"/>
      <c r="D3335" s="55"/>
      <c r="E3335" s="201"/>
      <c r="F3335" s="201"/>
    </row>
    <row r="3336" spans="1:6" ht="12.6" customHeight="1">
      <c r="A3336" s="32"/>
      <c r="B3336" s="73"/>
      <c r="C3336" s="55"/>
      <c r="D3336" s="55"/>
      <c r="E3336" s="201"/>
      <c r="F3336" s="201"/>
    </row>
    <row r="3337" spans="1:6" ht="12.6" customHeight="1">
      <c r="A3337" s="32"/>
      <c r="B3337" s="73"/>
      <c r="C3337" s="55"/>
      <c r="D3337" s="55"/>
      <c r="E3337" s="201"/>
      <c r="F3337" s="201"/>
    </row>
    <row r="3338" spans="1:6" ht="12.6" customHeight="1">
      <c r="A3338" s="32"/>
      <c r="B3338" s="73"/>
      <c r="C3338" s="55"/>
      <c r="D3338" s="55"/>
      <c r="E3338" s="201"/>
      <c r="F3338" s="201"/>
    </row>
    <row r="3339" spans="1:6" ht="12.6" customHeight="1">
      <c r="A3339" s="32"/>
      <c r="B3339" s="73"/>
      <c r="C3339" s="55"/>
      <c r="D3339" s="55"/>
      <c r="E3339" s="201"/>
      <c r="F3339" s="201"/>
    </row>
    <row r="3340" spans="1:6" ht="12.6" customHeight="1">
      <c r="A3340" s="32"/>
      <c r="B3340" s="73"/>
      <c r="C3340" s="55"/>
      <c r="D3340" s="55"/>
      <c r="E3340" s="201"/>
      <c r="F3340" s="201"/>
    </row>
    <row r="3341" spans="1:6" ht="12.6" customHeight="1">
      <c r="A3341" s="32"/>
      <c r="B3341" s="73"/>
      <c r="C3341" s="55"/>
      <c r="D3341" s="55"/>
      <c r="E3341" s="201"/>
      <c r="F3341" s="201"/>
    </row>
    <row r="3342" spans="1:6" ht="12.6" customHeight="1">
      <c r="A3342" s="32"/>
      <c r="B3342" s="73"/>
      <c r="C3342" s="55"/>
      <c r="D3342" s="55"/>
      <c r="E3342" s="201"/>
      <c r="F3342" s="201"/>
    </row>
    <row r="3343" spans="1:6" ht="12.6" customHeight="1">
      <c r="A3343" s="32"/>
      <c r="B3343" s="73"/>
      <c r="C3343" s="55"/>
      <c r="D3343" s="55"/>
      <c r="E3343" s="201"/>
      <c r="F3343" s="201"/>
    </row>
    <row r="3344" spans="1:6" ht="12.6" customHeight="1">
      <c r="A3344" s="32"/>
      <c r="B3344" s="73"/>
      <c r="C3344" s="55"/>
      <c r="D3344" s="55"/>
      <c r="E3344" s="201"/>
      <c r="F3344" s="201"/>
    </row>
    <row r="3345" spans="1:6" ht="12.6" customHeight="1">
      <c r="A3345" s="32"/>
      <c r="B3345" s="73"/>
      <c r="C3345" s="55"/>
      <c r="D3345" s="55"/>
      <c r="E3345" s="201"/>
      <c r="F3345" s="201"/>
    </row>
    <row r="3346" spans="1:6" ht="12.6" customHeight="1">
      <c r="A3346" s="32"/>
      <c r="B3346" s="73"/>
      <c r="C3346" s="55"/>
      <c r="D3346" s="55"/>
      <c r="E3346" s="201"/>
      <c r="F3346" s="201"/>
    </row>
    <row r="3347" spans="1:6" ht="12.6" customHeight="1">
      <c r="A3347" s="32"/>
      <c r="B3347" s="73"/>
      <c r="C3347" s="55"/>
      <c r="D3347" s="55"/>
      <c r="E3347" s="201"/>
      <c r="F3347" s="201"/>
    </row>
    <row r="3348" spans="1:6" ht="12.6" customHeight="1">
      <c r="A3348" s="32"/>
      <c r="B3348" s="73"/>
      <c r="C3348" s="55"/>
      <c r="D3348" s="55"/>
      <c r="E3348" s="201"/>
      <c r="F3348" s="201"/>
    </row>
    <row r="3349" spans="1:6" ht="12.6" customHeight="1">
      <c r="A3349" s="32"/>
      <c r="B3349" s="73"/>
      <c r="C3349" s="55"/>
      <c r="D3349" s="55"/>
      <c r="E3349" s="201"/>
      <c r="F3349" s="201"/>
    </row>
    <row r="3350" spans="1:6" ht="12.6" customHeight="1">
      <c r="A3350" s="32"/>
      <c r="B3350" s="73"/>
      <c r="C3350" s="55"/>
      <c r="D3350" s="55"/>
      <c r="E3350" s="201"/>
      <c r="F3350" s="201"/>
    </row>
    <row r="3351" spans="1:6" ht="12.6" customHeight="1">
      <c r="A3351" s="32"/>
      <c r="B3351" s="73"/>
      <c r="C3351" s="55"/>
      <c r="D3351" s="55"/>
      <c r="E3351" s="201"/>
      <c r="F3351" s="201"/>
    </row>
    <row r="3352" spans="1:6" ht="12.6" customHeight="1">
      <c r="A3352" s="32"/>
      <c r="B3352" s="73"/>
      <c r="C3352" s="55"/>
      <c r="D3352" s="55"/>
      <c r="E3352" s="201"/>
      <c r="F3352" s="201"/>
    </row>
    <row r="3353" spans="1:6" ht="12.6" customHeight="1">
      <c r="A3353" s="32"/>
      <c r="B3353" s="73"/>
      <c r="C3353" s="55"/>
      <c r="D3353" s="55"/>
      <c r="E3353" s="201"/>
      <c r="F3353" s="201"/>
    </row>
    <row r="3354" spans="1:6" ht="12.6" customHeight="1">
      <c r="A3354" s="32"/>
      <c r="B3354" s="73"/>
      <c r="C3354" s="55"/>
      <c r="D3354" s="55"/>
      <c r="E3354" s="201"/>
      <c r="F3354" s="201"/>
    </row>
    <row r="3355" spans="1:6" ht="12.6" customHeight="1">
      <c r="A3355" s="32"/>
      <c r="B3355" s="73"/>
      <c r="C3355" s="55"/>
      <c r="D3355" s="55"/>
      <c r="E3355" s="201"/>
      <c r="F3355" s="201"/>
    </row>
    <row r="3356" spans="1:6" ht="12.6" customHeight="1">
      <c r="A3356" s="32"/>
      <c r="B3356" s="73"/>
      <c r="C3356" s="55"/>
      <c r="D3356" s="55"/>
      <c r="E3356" s="201"/>
      <c r="F3356" s="201"/>
    </row>
    <row r="3357" spans="1:6" ht="12.6" customHeight="1">
      <c r="A3357" s="32"/>
      <c r="B3357" s="73"/>
      <c r="C3357" s="55"/>
      <c r="D3357" s="55"/>
      <c r="E3357" s="201"/>
      <c r="F3357" s="201"/>
    </row>
    <row r="3358" spans="1:6" ht="12.6" customHeight="1">
      <c r="A3358" s="32"/>
      <c r="B3358" s="73"/>
      <c r="C3358" s="55"/>
      <c r="D3358" s="55"/>
      <c r="E3358" s="201"/>
      <c r="F3358" s="201"/>
    </row>
    <row r="3359" spans="1:6" ht="12.6" customHeight="1">
      <c r="A3359" s="32"/>
      <c r="B3359" s="73"/>
      <c r="C3359" s="55"/>
      <c r="D3359" s="55"/>
      <c r="E3359" s="201"/>
      <c r="F3359" s="201"/>
    </row>
    <row r="3360" spans="1:6" ht="12.6" customHeight="1">
      <c r="A3360" s="32"/>
      <c r="B3360" s="73"/>
      <c r="C3360" s="55"/>
      <c r="D3360" s="55"/>
      <c r="E3360" s="201"/>
      <c r="F3360" s="201"/>
    </row>
    <row r="3361" spans="1:6" ht="12.6" customHeight="1">
      <c r="A3361" s="32"/>
      <c r="B3361" s="73"/>
      <c r="C3361" s="55"/>
      <c r="D3361" s="55"/>
      <c r="E3361" s="201"/>
      <c r="F3361" s="201"/>
    </row>
    <row r="3362" spans="1:6" ht="12.6" customHeight="1">
      <c r="A3362" s="32"/>
      <c r="B3362" s="73"/>
      <c r="C3362" s="55"/>
      <c r="D3362" s="55"/>
      <c r="E3362" s="201"/>
      <c r="F3362" s="201"/>
    </row>
    <row r="3363" spans="1:6" ht="12.6" customHeight="1">
      <c r="A3363" s="32"/>
      <c r="B3363" s="73"/>
      <c r="C3363" s="55"/>
      <c r="D3363" s="55"/>
      <c r="E3363" s="201"/>
      <c r="F3363" s="201"/>
    </row>
    <row r="3364" spans="1:6" ht="12.6" customHeight="1">
      <c r="A3364" s="32"/>
      <c r="B3364" s="73"/>
      <c r="C3364" s="55"/>
      <c r="D3364" s="55"/>
      <c r="E3364" s="201"/>
      <c r="F3364" s="201"/>
    </row>
    <row r="3365" spans="1:6" ht="12.6" customHeight="1">
      <c r="A3365" s="32"/>
      <c r="B3365" s="73"/>
      <c r="C3365" s="55"/>
      <c r="D3365" s="55"/>
      <c r="E3365" s="201"/>
      <c r="F3365" s="201"/>
    </row>
    <row r="3366" spans="1:6" ht="12.6" customHeight="1">
      <c r="A3366" s="32"/>
      <c r="B3366" s="73"/>
      <c r="C3366" s="55"/>
      <c r="D3366" s="55"/>
      <c r="E3366" s="201"/>
      <c r="F3366" s="201"/>
    </row>
    <row r="3367" spans="1:6" ht="12.6" customHeight="1">
      <c r="A3367" s="32"/>
      <c r="B3367" s="73"/>
      <c r="C3367" s="55"/>
      <c r="D3367" s="55"/>
      <c r="E3367" s="201"/>
      <c r="F3367" s="201"/>
    </row>
    <row r="3368" spans="1:6" ht="12.6" customHeight="1">
      <c r="A3368" s="32"/>
      <c r="B3368" s="73"/>
      <c r="C3368" s="55"/>
      <c r="D3368" s="55"/>
      <c r="E3368" s="201"/>
      <c r="F3368" s="201"/>
    </row>
    <row r="3369" spans="1:6" ht="12.6" customHeight="1">
      <c r="A3369" s="32"/>
      <c r="B3369" s="73"/>
      <c r="C3369" s="55"/>
      <c r="D3369" s="55"/>
      <c r="E3369" s="201"/>
      <c r="F3369" s="201"/>
    </row>
    <row r="3370" spans="1:6" ht="12.6" customHeight="1">
      <c r="A3370" s="32"/>
      <c r="B3370" s="73"/>
      <c r="C3370" s="55"/>
      <c r="D3370" s="55"/>
      <c r="E3370" s="201"/>
      <c r="F3370" s="201"/>
    </row>
    <row r="3371" spans="1:6" ht="12.6" customHeight="1">
      <c r="A3371" s="32"/>
      <c r="B3371" s="73"/>
      <c r="C3371" s="55"/>
      <c r="D3371" s="55"/>
      <c r="E3371" s="201"/>
      <c r="F3371" s="201"/>
    </row>
    <row r="3372" spans="1:6" ht="12.6" customHeight="1">
      <c r="A3372" s="32"/>
      <c r="B3372" s="73"/>
      <c r="C3372" s="55"/>
      <c r="D3372" s="55"/>
      <c r="E3372" s="201"/>
      <c r="F3372" s="201"/>
    </row>
    <row r="3373" spans="1:6" ht="12.6" customHeight="1">
      <c r="A3373" s="32"/>
      <c r="B3373" s="73"/>
      <c r="C3373" s="55"/>
      <c r="D3373" s="55"/>
      <c r="E3373" s="201"/>
      <c r="F3373" s="201"/>
    </row>
    <row r="3374" spans="1:6" ht="12.6" customHeight="1">
      <c r="A3374" s="32"/>
      <c r="B3374" s="73"/>
      <c r="C3374" s="55"/>
      <c r="D3374" s="55"/>
      <c r="E3374" s="201"/>
      <c r="F3374" s="201"/>
    </row>
    <row r="3375" spans="1:6" ht="12.6" customHeight="1">
      <c r="A3375" s="32"/>
      <c r="B3375" s="73"/>
      <c r="C3375" s="55"/>
      <c r="D3375" s="55"/>
      <c r="E3375" s="201"/>
      <c r="F3375" s="201"/>
    </row>
    <row r="3376" spans="1:6" ht="12.6" customHeight="1">
      <c r="A3376" s="32"/>
      <c r="B3376" s="73"/>
      <c r="C3376" s="55"/>
      <c r="D3376" s="55"/>
      <c r="E3376" s="201"/>
      <c r="F3376" s="201"/>
    </row>
    <row r="3377" spans="1:6" ht="12.6" customHeight="1">
      <c r="A3377" s="32"/>
      <c r="B3377" s="73"/>
      <c r="C3377" s="55"/>
      <c r="D3377" s="55"/>
      <c r="E3377" s="201"/>
      <c r="F3377" s="201"/>
    </row>
    <row r="3378" spans="1:6" ht="12.6" customHeight="1">
      <c r="A3378" s="32"/>
      <c r="B3378" s="73"/>
      <c r="C3378" s="55"/>
      <c r="D3378" s="55"/>
      <c r="E3378" s="201"/>
      <c r="F3378" s="201"/>
    </row>
    <row r="3379" spans="1:6" ht="12.6" customHeight="1">
      <c r="A3379" s="32"/>
      <c r="B3379" s="73"/>
      <c r="C3379" s="55"/>
      <c r="D3379" s="55"/>
      <c r="E3379" s="201"/>
      <c r="F3379" s="201"/>
    </row>
    <row r="3380" spans="1:6" ht="12.6" customHeight="1">
      <c r="A3380" s="32"/>
      <c r="B3380" s="73"/>
      <c r="C3380" s="55"/>
      <c r="D3380" s="55"/>
      <c r="E3380" s="201"/>
      <c r="F3380" s="201"/>
    </row>
    <row r="3381" spans="1:6" ht="12.6" customHeight="1">
      <c r="A3381" s="32"/>
      <c r="B3381" s="73"/>
      <c r="C3381" s="55"/>
      <c r="D3381" s="55"/>
      <c r="E3381" s="201"/>
      <c r="F3381" s="201"/>
    </row>
    <row r="3382" spans="1:6" ht="12.6" customHeight="1">
      <c r="A3382" s="32"/>
      <c r="B3382" s="73"/>
      <c r="C3382" s="55"/>
      <c r="D3382" s="55"/>
      <c r="E3382" s="201"/>
      <c r="F3382" s="201"/>
    </row>
    <row r="3383" spans="1:6" ht="12.6" customHeight="1">
      <c r="A3383" s="32"/>
      <c r="B3383" s="73"/>
      <c r="C3383" s="55"/>
      <c r="D3383" s="55"/>
      <c r="E3383" s="201"/>
      <c r="F3383" s="201"/>
    </row>
    <row r="3384" spans="1:6" ht="12.6" customHeight="1">
      <c r="A3384" s="32"/>
      <c r="B3384" s="73"/>
      <c r="C3384" s="55"/>
      <c r="D3384" s="55"/>
      <c r="E3384" s="201"/>
      <c r="F3384" s="201"/>
    </row>
    <row r="3385" spans="1:6" ht="12.6" customHeight="1">
      <c r="A3385" s="32"/>
      <c r="B3385" s="73"/>
      <c r="C3385" s="55"/>
      <c r="D3385" s="55"/>
      <c r="E3385" s="201"/>
      <c r="F3385" s="201"/>
    </row>
    <row r="3386" spans="1:6" ht="12.6" customHeight="1">
      <c r="A3386" s="32"/>
      <c r="B3386" s="73"/>
      <c r="C3386" s="55"/>
      <c r="D3386" s="55"/>
      <c r="E3386" s="201"/>
      <c r="F3386" s="201"/>
    </row>
    <row r="3387" spans="1:6" ht="12.6" customHeight="1">
      <c r="A3387" s="32"/>
      <c r="B3387" s="73"/>
      <c r="C3387" s="55"/>
      <c r="D3387" s="55"/>
      <c r="E3387" s="201"/>
      <c r="F3387" s="201"/>
    </row>
    <row r="3388" spans="1:6" ht="12.6" customHeight="1">
      <c r="A3388" s="32"/>
      <c r="B3388" s="73"/>
      <c r="C3388" s="55"/>
      <c r="D3388" s="55"/>
      <c r="E3388" s="201"/>
      <c r="F3388" s="201"/>
    </row>
    <row r="3389" spans="1:6" ht="12.6" customHeight="1">
      <c r="A3389" s="32"/>
      <c r="B3389" s="73"/>
      <c r="C3389" s="55"/>
      <c r="D3389" s="55"/>
      <c r="E3389" s="201"/>
      <c r="F3389" s="201"/>
    </row>
    <row r="3390" spans="1:6" ht="12.6" customHeight="1">
      <c r="A3390" s="32"/>
      <c r="B3390" s="73"/>
      <c r="C3390" s="55"/>
      <c r="D3390" s="55"/>
      <c r="E3390" s="201"/>
      <c r="F3390" s="201"/>
    </row>
    <row r="3391" spans="1:6" ht="12.6" customHeight="1">
      <c r="A3391" s="32"/>
      <c r="B3391" s="73"/>
      <c r="C3391" s="55"/>
      <c r="D3391" s="55"/>
      <c r="E3391" s="201"/>
      <c r="F3391" s="201"/>
    </row>
    <row r="3392" spans="1:6" ht="12.6" customHeight="1">
      <c r="A3392" s="32"/>
      <c r="B3392" s="73"/>
      <c r="C3392" s="55"/>
      <c r="D3392" s="55"/>
      <c r="E3392" s="201"/>
      <c r="F3392" s="201"/>
    </row>
    <row r="3393" spans="1:6" ht="12.6" customHeight="1">
      <c r="A3393" s="32"/>
      <c r="B3393" s="73"/>
      <c r="C3393" s="55"/>
      <c r="D3393" s="55"/>
      <c r="E3393" s="201"/>
      <c r="F3393" s="201"/>
    </row>
    <row r="3394" spans="1:6" ht="12.6" customHeight="1">
      <c r="A3394" s="32"/>
      <c r="B3394" s="73"/>
      <c r="C3394" s="55"/>
      <c r="D3394" s="55"/>
      <c r="E3394" s="201"/>
      <c r="F3394" s="201"/>
    </row>
    <row r="3395" spans="1:6" ht="12.6" customHeight="1">
      <c r="A3395" s="32"/>
      <c r="B3395" s="73"/>
      <c r="C3395" s="55"/>
      <c r="D3395" s="55"/>
      <c r="E3395" s="201"/>
      <c r="F3395" s="201"/>
    </row>
    <row r="3396" spans="1:6" ht="12.6" customHeight="1">
      <c r="A3396" s="32"/>
      <c r="B3396" s="73"/>
      <c r="C3396" s="55"/>
      <c r="D3396" s="55"/>
      <c r="E3396" s="201"/>
      <c r="F3396" s="201"/>
    </row>
    <row r="3397" spans="1:6" ht="12.6" customHeight="1">
      <c r="A3397" s="32"/>
      <c r="B3397" s="73"/>
      <c r="C3397" s="55"/>
      <c r="D3397" s="55"/>
      <c r="E3397" s="201"/>
      <c r="F3397" s="201"/>
    </row>
    <row r="3398" spans="1:6" ht="12.6" customHeight="1">
      <c r="A3398" s="32"/>
      <c r="B3398" s="73"/>
      <c r="C3398" s="55"/>
      <c r="D3398" s="55"/>
      <c r="E3398" s="201"/>
      <c r="F3398" s="201"/>
    </row>
    <row r="3399" spans="1:6" ht="12.6" customHeight="1">
      <c r="A3399" s="32"/>
      <c r="B3399" s="73"/>
      <c r="C3399" s="55"/>
      <c r="D3399" s="55"/>
      <c r="E3399" s="201"/>
      <c r="F3399" s="201"/>
    </row>
    <row r="3400" spans="1:6" ht="12.6" customHeight="1">
      <c r="A3400" s="32"/>
      <c r="B3400" s="73"/>
      <c r="C3400" s="55"/>
      <c r="D3400" s="55"/>
      <c r="E3400" s="201"/>
      <c r="F3400" s="201"/>
    </row>
    <row r="3401" spans="1:6" ht="12.6" customHeight="1">
      <c r="A3401" s="32"/>
      <c r="B3401" s="73"/>
      <c r="C3401" s="55"/>
      <c r="D3401" s="55"/>
      <c r="E3401" s="201"/>
      <c r="F3401" s="201"/>
    </row>
    <row r="3402" spans="1:6" ht="12.6" customHeight="1">
      <c r="A3402" s="32"/>
      <c r="B3402" s="73"/>
      <c r="C3402" s="55"/>
      <c r="D3402" s="55"/>
      <c r="E3402" s="201"/>
      <c r="F3402" s="201"/>
    </row>
    <row r="3403" spans="1:6" ht="12.6" customHeight="1">
      <c r="A3403" s="32"/>
      <c r="B3403" s="73"/>
      <c r="C3403" s="55"/>
      <c r="D3403" s="55"/>
      <c r="E3403" s="201"/>
      <c r="F3403" s="201"/>
    </row>
    <row r="3404" spans="1:6" ht="12.6" customHeight="1">
      <c r="A3404" s="32"/>
      <c r="B3404" s="73"/>
      <c r="C3404" s="55"/>
      <c r="D3404" s="55"/>
      <c r="E3404" s="201"/>
      <c r="F3404" s="201"/>
    </row>
    <row r="3405" spans="1:6" ht="12.6" customHeight="1">
      <c r="A3405" s="32"/>
      <c r="B3405" s="73"/>
      <c r="C3405" s="55"/>
      <c r="D3405" s="55"/>
      <c r="E3405" s="201"/>
      <c r="F3405" s="201"/>
    </row>
    <row r="3406" spans="1:6" ht="12.6" customHeight="1">
      <c r="A3406" s="32"/>
      <c r="B3406" s="73"/>
      <c r="C3406" s="55"/>
      <c r="D3406" s="55"/>
      <c r="E3406" s="201"/>
      <c r="F3406" s="201"/>
    </row>
    <row r="3407" spans="1:6" ht="12.6" customHeight="1">
      <c r="A3407" s="32"/>
      <c r="B3407" s="73"/>
      <c r="C3407" s="55"/>
      <c r="D3407" s="55"/>
      <c r="E3407" s="201"/>
      <c r="F3407" s="201"/>
    </row>
    <row r="3408" spans="1:6" ht="12.6" customHeight="1">
      <c r="A3408" s="32"/>
      <c r="B3408" s="73"/>
      <c r="C3408" s="55"/>
      <c r="D3408" s="55"/>
      <c r="E3408" s="201"/>
      <c r="F3408" s="201"/>
    </row>
    <row r="3409" spans="1:6" ht="12.6" customHeight="1">
      <c r="A3409" s="32"/>
      <c r="B3409" s="73"/>
      <c r="C3409" s="55"/>
      <c r="D3409" s="55"/>
      <c r="E3409" s="201"/>
      <c r="F3409" s="201"/>
    </row>
    <row r="3410" spans="1:6" ht="12.6" customHeight="1">
      <c r="A3410" s="32"/>
      <c r="B3410" s="73"/>
      <c r="C3410" s="55"/>
      <c r="D3410" s="55"/>
      <c r="E3410" s="201"/>
      <c r="F3410" s="201"/>
    </row>
    <row r="3411" spans="1:6" ht="12.6" customHeight="1">
      <c r="A3411" s="32"/>
      <c r="B3411" s="73"/>
      <c r="C3411" s="55"/>
      <c r="D3411" s="55"/>
      <c r="E3411" s="201"/>
      <c r="F3411" s="201"/>
    </row>
    <row r="3412" spans="1:6" ht="12.6" customHeight="1">
      <c r="A3412" s="32"/>
      <c r="B3412" s="73"/>
      <c r="C3412" s="55"/>
      <c r="D3412" s="55"/>
      <c r="E3412" s="201"/>
      <c r="F3412" s="201"/>
    </row>
    <row r="3413" spans="1:6" ht="12.6" customHeight="1">
      <c r="A3413" s="32"/>
      <c r="B3413" s="73"/>
      <c r="C3413" s="55"/>
      <c r="D3413" s="55"/>
      <c r="E3413" s="201"/>
      <c r="F3413" s="201"/>
    </row>
    <row r="3414" spans="1:6" ht="12.6" customHeight="1">
      <c r="A3414" s="32"/>
      <c r="B3414" s="73"/>
      <c r="C3414" s="55"/>
      <c r="D3414" s="55"/>
      <c r="E3414" s="201"/>
      <c r="F3414" s="201"/>
    </row>
    <row r="3415" spans="1:6" ht="12.6" customHeight="1">
      <c r="A3415" s="32"/>
      <c r="B3415" s="73"/>
      <c r="C3415" s="55"/>
      <c r="D3415" s="55"/>
      <c r="E3415" s="201"/>
      <c r="F3415" s="201"/>
    </row>
    <row r="3416" spans="1:6" ht="12.6" customHeight="1">
      <c r="A3416" s="32"/>
      <c r="B3416" s="73"/>
      <c r="C3416" s="55"/>
      <c r="D3416" s="55"/>
      <c r="E3416" s="201"/>
      <c r="F3416" s="201"/>
    </row>
    <row r="3417" spans="1:6" ht="12.6" customHeight="1">
      <c r="A3417" s="32"/>
      <c r="B3417" s="73"/>
      <c r="C3417" s="55"/>
      <c r="D3417" s="55"/>
      <c r="E3417" s="201"/>
      <c r="F3417" s="201"/>
    </row>
    <row r="3418" spans="1:6" ht="12.6" customHeight="1">
      <c r="A3418" s="32"/>
      <c r="B3418" s="73"/>
      <c r="C3418" s="55"/>
      <c r="D3418" s="55"/>
      <c r="E3418" s="201"/>
      <c r="F3418" s="201"/>
    </row>
    <row r="3419" spans="1:6" ht="12.6" customHeight="1">
      <c r="A3419" s="32"/>
      <c r="B3419" s="73"/>
      <c r="C3419" s="55"/>
      <c r="D3419" s="55"/>
      <c r="E3419" s="201"/>
      <c r="F3419" s="201"/>
    </row>
    <row r="3420" spans="1:6" ht="12.6" customHeight="1">
      <c r="A3420" s="32"/>
      <c r="B3420" s="73"/>
      <c r="C3420" s="55"/>
      <c r="D3420" s="55"/>
      <c r="E3420" s="201"/>
      <c r="F3420" s="201"/>
    </row>
    <row r="3421" spans="1:6" ht="12.6" customHeight="1">
      <c r="A3421" s="32"/>
      <c r="B3421" s="73"/>
      <c r="C3421" s="55"/>
      <c r="D3421" s="55"/>
      <c r="E3421" s="201"/>
      <c r="F3421" s="201"/>
    </row>
    <row r="3422" spans="1:6" ht="12.6" customHeight="1">
      <c r="A3422" s="32"/>
      <c r="B3422" s="73"/>
      <c r="C3422" s="55"/>
      <c r="D3422" s="55"/>
      <c r="E3422" s="201"/>
      <c r="F3422" s="201"/>
    </row>
    <row r="3423" spans="1:6" ht="12.6" customHeight="1">
      <c r="A3423" s="32"/>
      <c r="B3423" s="73"/>
      <c r="C3423" s="55"/>
      <c r="D3423" s="55"/>
      <c r="E3423" s="201"/>
      <c r="F3423" s="201"/>
    </row>
    <row r="3424" spans="1:6" ht="12.6" customHeight="1">
      <c r="A3424" s="32"/>
      <c r="B3424" s="73"/>
      <c r="C3424" s="55"/>
      <c r="D3424" s="55"/>
      <c r="E3424" s="201"/>
      <c r="F3424" s="201"/>
    </row>
    <row r="3425" spans="1:6" ht="12.6" customHeight="1">
      <c r="A3425" s="32"/>
      <c r="B3425" s="73"/>
      <c r="C3425" s="55"/>
      <c r="D3425" s="55"/>
      <c r="E3425" s="201"/>
      <c r="F3425" s="201"/>
    </row>
    <row r="3426" spans="1:6" ht="12.6" customHeight="1">
      <c r="A3426" s="32"/>
      <c r="B3426" s="73"/>
      <c r="C3426" s="55"/>
      <c r="D3426" s="55"/>
      <c r="E3426" s="201"/>
      <c r="F3426" s="201"/>
    </row>
    <row r="3427" spans="1:6" ht="12.6" customHeight="1">
      <c r="A3427" s="32"/>
      <c r="B3427" s="73"/>
      <c r="C3427" s="55"/>
      <c r="D3427" s="55"/>
      <c r="E3427" s="201"/>
      <c r="F3427" s="201"/>
    </row>
    <row r="3428" spans="1:6" ht="12.6" customHeight="1">
      <c r="A3428" s="32"/>
      <c r="B3428" s="73"/>
      <c r="C3428" s="55"/>
      <c r="D3428" s="55"/>
      <c r="E3428" s="201"/>
      <c r="F3428" s="201"/>
    </row>
    <row r="3429" spans="1:6" ht="12.6" customHeight="1">
      <c r="A3429" s="32"/>
      <c r="B3429" s="73"/>
      <c r="C3429" s="55"/>
      <c r="D3429" s="55"/>
      <c r="E3429" s="201"/>
      <c r="F3429" s="201"/>
    </row>
    <row r="3430" spans="1:6" ht="12.6" customHeight="1">
      <c r="A3430" s="32"/>
      <c r="B3430" s="73"/>
      <c r="C3430" s="55"/>
      <c r="D3430" s="55"/>
      <c r="E3430" s="201"/>
      <c r="F3430" s="201"/>
    </row>
    <row r="3431" spans="1:6" ht="12.6" customHeight="1">
      <c r="A3431" s="32"/>
      <c r="B3431" s="73"/>
      <c r="C3431" s="55"/>
      <c r="D3431" s="55"/>
      <c r="E3431" s="201"/>
      <c r="F3431" s="201"/>
    </row>
    <row r="3432" spans="1:6" ht="12.6" customHeight="1">
      <c r="A3432" s="32"/>
      <c r="B3432" s="73"/>
      <c r="C3432" s="55"/>
      <c r="D3432" s="55"/>
      <c r="E3432" s="201"/>
      <c r="F3432" s="201"/>
    </row>
    <row r="3433" spans="1:6" ht="12.6" customHeight="1">
      <c r="A3433" s="32"/>
      <c r="B3433" s="73"/>
      <c r="C3433" s="55"/>
      <c r="D3433" s="55"/>
      <c r="E3433" s="201"/>
      <c r="F3433" s="201"/>
    </row>
    <row r="3434" spans="1:6" ht="12.6" customHeight="1">
      <c r="A3434" s="32"/>
      <c r="B3434" s="73"/>
      <c r="C3434" s="55"/>
      <c r="D3434" s="55"/>
      <c r="E3434" s="201"/>
      <c r="F3434" s="201"/>
    </row>
    <row r="3435" spans="1:6" ht="12.6" customHeight="1">
      <c r="A3435" s="32"/>
      <c r="B3435" s="73"/>
      <c r="C3435" s="55"/>
      <c r="D3435" s="55"/>
      <c r="E3435" s="201"/>
      <c r="F3435" s="201"/>
    </row>
    <row r="3436" spans="1:6" ht="12.6" customHeight="1">
      <c r="A3436" s="32"/>
      <c r="B3436" s="73"/>
      <c r="C3436" s="55"/>
      <c r="D3436" s="55"/>
      <c r="E3436" s="201"/>
      <c r="F3436" s="201"/>
    </row>
    <row r="3437" spans="1:6" ht="12.6" customHeight="1">
      <c r="A3437" s="32"/>
      <c r="B3437" s="73"/>
      <c r="C3437" s="55"/>
      <c r="D3437" s="55"/>
      <c r="E3437" s="201"/>
      <c r="F3437" s="201"/>
    </row>
    <row r="3438" spans="1:6" ht="12.6" customHeight="1">
      <c r="A3438" s="32"/>
      <c r="B3438" s="73"/>
      <c r="C3438" s="55"/>
      <c r="D3438" s="55"/>
      <c r="E3438" s="201"/>
      <c r="F3438" s="201"/>
    </row>
    <row r="3439" spans="1:6" ht="12.6" customHeight="1">
      <c r="A3439" s="32"/>
      <c r="B3439" s="73"/>
      <c r="C3439" s="55"/>
      <c r="D3439" s="55"/>
      <c r="E3439" s="201"/>
      <c r="F3439" s="201"/>
    </row>
    <row r="3440" spans="1:6" ht="12.6" customHeight="1">
      <c r="A3440" s="32"/>
      <c r="B3440" s="73"/>
      <c r="C3440" s="55"/>
      <c r="D3440" s="55"/>
      <c r="E3440" s="201"/>
      <c r="F3440" s="201"/>
    </row>
    <row r="3441" spans="1:6" ht="12.6" customHeight="1">
      <c r="A3441" s="32"/>
      <c r="B3441" s="73"/>
      <c r="C3441" s="55"/>
      <c r="D3441" s="55"/>
      <c r="E3441" s="201"/>
      <c r="F3441" s="201"/>
    </row>
    <row r="3442" spans="1:6" ht="12.6" customHeight="1">
      <c r="A3442" s="32"/>
      <c r="B3442" s="73"/>
      <c r="C3442" s="55"/>
      <c r="D3442" s="55"/>
      <c r="E3442" s="201"/>
      <c r="F3442" s="201"/>
    </row>
    <row r="3443" spans="1:6" ht="12.6" customHeight="1">
      <c r="A3443" s="32"/>
      <c r="B3443" s="73"/>
      <c r="C3443" s="55"/>
      <c r="D3443" s="55"/>
      <c r="E3443" s="201"/>
      <c r="F3443" s="201"/>
    </row>
    <row r="3444" spans="1:6" ht="12.6" customHeight="1">
      <c r="A3444" s="32"/>
      <c r="B3444" s="73"/>
      <c r="C3444" s="55"/>
      <c r="D3444" s="55"/>
      <c r="E3444" s="201"/>
      <c r="F3444" s="201"/>
    </row>
    <row r="3445" spans="1:6" ht="12.6" customHeight="1">
      <c r="A3445" s="32"/>
      <c r="B3445" s="73"/>
      <c r="C3445" s="55"/>
      <c r="D3445" s="55"/>
      <c r="E3445" s="201"/>
      <c r="F3445" s="201"/>
    </row>
    <row r="3446" spans="1:6" ht="12.6" customHeight="1">
      <c r="A3446" s="32"/>
      <c r="B3446" s="73"/>
      <c r="C3446" s="55"/>
      <c r="D3446" s="55"/>
      <c r="E3446" s="201"/>
      <c r="F3446" s="201"/>
    </row>
    <row r="3447" spans="1:6" ht="12.6" customHeight="1">
      <c r="A3447" s="32"/>
      <c r="B3447" s="73"/>
      <c r="C3447" s="55"/>
      <c r="D3447" s="55"/>
      <c r="E3447" s="201"/>
      <c r="F3447" s="201"/>
    </row>
    <row r="3448" spans="1:6" ht="12.6" customHeight="1">
      <c r="A3448" s="32"/>
      <c r="B3448" s="73"/>
      <c r="C3448" s="55"/>
      <c r="D3448" s="55"/>
      <c r="E3448" s="201"/>
      <c r="F3448" s="201"/>
    </row>
    <row r="3449" spans="1:6" ht="12.6" customHeight="1">
      <c r="A3449" s="32"/>
      <c r="B3449" s="73"/>
      <c r="C3449" s="55"/>
      <c r="D3449" s="55"/>
      <c r="E3449" s="201"/>
      <c r="F3449" s="201"/>
    </row>
    <row r="3450" spans="1:6" ht="12.6" customHeight="1">
      <c r="A3450" s="32"/>
      <c r="B3450" s="73"/>
      <c r="C3450" s="55"/>
      <c r="D3450" s="55"/>
      <c r="E3450" s="201"/>
      <c r="F3450" s="201"/>
    </row>
    <row r="3451" spans="1:6" ht="12.6" customHeight="1">
      <c r="A3451" s="32"/>
      <c r="B3451" s="73"/>
      <c r="C3451" s="55"/>
      <c r="D3451" s="55"/>
      <c r="E3451" s="201"/>
      <c r="F3451" s="201"/>
    </row>
    <row r="3452" spans="1:6" ht="12.6" customHeight="1">
      <c r="A3452" s="32"/>
      <c r="B3452" s="73"/>
      <c r="C3452" s="55"/>
      <c r="D3452" s="55"/>
      <c r="E3452" s="201"/>
      <c r="F3452" s="201"/>
    </row>
    <row r="3453" spans="1:6" ht="12.6" customHeight="1">
      <c r="A3453" s="32"/>
      <c r="B3453" s="73"/>
      <c r="C3453" s="55"/>
      <c r="D3453" s="55"/>
      <c r="E3453" s="201"/>
      <c r="F3453" s="201"/>
    </row>
    <row r="3454" spans="1:6" ht="12.6" customHeight="1">
      <c r="A3454" s="32"/>
      <c r="B3454" s="73"/>
      <c r="C3454" s="55"/>
      <c r="D3454" s="55"/>
      <c r="E3454" s="201"/>
      <c r="F3454" s="201"/>
    </row>
    <row r="3455" spans="1:6" ht="12.6" customHeight="1">
      <c r="A3455" s="32"/>
      <c r="B3455" s="73"/>
      <c r="C3455" s="55"/>
      <c r="D3455" s="55"/>
      <c r="E3455" s="201"/>
      <c r="F3455" s="201"/>
    </row>
    <row r="3456" spans="1:6" ht="12.6" customHeight="1">
      <c r="A3456" s="32"/>
      <c r="B3456" s="73"/>
      <c r="C3456" s="55"/>
      <c r="D3456" s="55"/>
      <c r="E3456" s="201"/>
      <c r="F3456" s="201"/>
    </row>
    <row r="3457" spans="1:6" ht="12.6" customHeight="1">
      <c r="A3457" s="32"/>
      <c r="B3457" s="73"/>
      <c r="C3457" s="55"/>
      <c r="D3457" s="55"/>
      <c r="E3457" s="201"/>
      <c r="F3457" s="201"/>
    </row>
    <row r="3458" spans="1:6" ht="12.6" customHeight="1">
      <c r="A3458" s="32"/>
      <c r="B3458" s="73"/>
      <c r="C3458" s="55"/>
      <c r="D3458" s="55"/>
      <c r="E3458" s="201"/>
      <c r="F3458" s="201"/>
    </row>
    <row r="3459" spans="1:6" ht="12.6" customHeight="1">
      <c r="A3459" s="32"/>
      <c r="B3459" s="73"/>
      <c r="C3459" s="55"/>
      <c r="D3459" s="55"/>
      <c r="E3459" s="201"/>
      <c r="F3459" s="201"/>
    </row>
    <row r="3460" spans="1:6" ht="12.6" customHeight="1">
      <c r="A3460" s="32"/>
      <c r="B3460" s="73"/>
      <c r="C3460" s="55"/>
      <c r="D3460" s="55"/>
      <c r="E3460" s="201"/>
      <c r="F3460" s="201"/>
    </row>
    <row r="3461" spans="1:6" ht="12.6" customHeight="1">
      <c r="A3461" s="32"/>
      <c r="B3461" s="73"/>
      <c r="C3461" s="55"/>
      <c r="D3461" s="55"/>
      <c r="E3461" s="201"/>
      <c r="F3461" s="201"/>
    </row>
    <row r="3462" spans="1:6" ht="12.6" customHeight="1">
      <c r="A3462" s="32"/>
      <c r="B3462" s="73"/>
      <c r="C3462" s="55"/>
      <c r="D3462" s="55"/>
      <c r="E3462" s="201"/>
      <c r="F3462" s="201"/>
    </row>
  </sheetData>
  <sheetProtection algorithmName="SHA-512" hashValue="LVGAj2+0Z1iVwcc8Liz4xIlcGTVj/VX4EPVecvBf779FPkf/GGhSFrb6RdNWgZP8ptr8AfvnZLEzmDIiRB4Guw==" saltValue="py/Chf7sK2RnGfhdX5Xytg==" spinCount="100000" sheet="1" objects="1" scenarios="1" selectLockedCells="1"/>
  <mergeCells count="7">
    <mergeCell ref="F6:F7"/>
    <mergeCell ref="A248:E248"/>
    <mergeCell ref="A6:A7"/>
    <mergeCell ref="B6:B7"/>
    <mergeCell ref="C6:C7"/>
    <mergeCell ref="D6:D7"/>
    <mergeCell ref="E6:E7"/>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legacyDrawing r:id="rId3"/>
  <oleObjects>
    <mc:AlternateContent xmlns:mc="http://schemas.openxmlformats.org/markup-compatibility/2006">
      <mc:Choice Requires="x14">
        <oleObject progId="CDraw5" shapeId="15361" r:id="rId4">
          <objectPr defaultSize="0" autoPict="0" r:id="rId5">
            <anchor moveWithCells="1" sizeWithCells="1">
              <from>
                <xdr:col>4</xdr:col>
                <xdr:colOff>647700</xdr:colOff>
                <xdr:row>0</xdr:row>
                <xdr:rowOff>152400</xdr:rowOff>
              </from>
              <to>
                <xdr:col>5</xdr:col>
                <xdr:colOff>790575</xdr:colOff>
                <xdr:row>0</xdr:row>
                <xdr:rowOff>457200</xdr:rowOff>
              </to>
            </anchor>
          </objectPr>
        </oleObject>
      </mc:Choice>
      <mc:Fallback>
        <oleObject progId="CDraw5" shapeId="15361"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357D-00EC-4EBC-8AB6-E6C6D2FD5843}">
  <sheetPr codeName="List25"/>
  <dimension ref="A1:G145"/>
  <sheetViews>
    <sheetView topLeftCell="A56" workbookViewId="0">
      <selection activeCell="E69" sqref="E69"/>
    </sheetView>
  </sheetViews>
  <sheetFormatPr defaultColWidth="9.140625" defaultRowHeight="12.75"/>
  <cols>
    <col min="1" max="1" width="5.7109375" style="269" customWidth="1"/>
    <col min="2" max="2" width="42.7109375" style="284" customWidth="1"/>
    <col min="3" max="3" width="6.7109375" style="270" customWidth="1"/>
    <col min="4" max="4" width="8.7109375" style="270" customWidth="1"/>
    <col min="5" max="5" width="13.7109375" style="271" customWidth="1"/>
    <col min="6" max="6" width="13.7109375" style="272" customWidth="1"/>
    <col min="7" max="7" width="9.140625" style="54"/>
    <col min="8" max="16384" width="9.140625" style="73"/>
  </cols>
  <sheetData>
    <row r="1" spans="1:7" ht="45" customHeight="1">
      <c r="A1" s="197"/>
      <c r="B1" s="273"/>
      <c r="C1" s="199"/>
      <c r="D1" s="199"/>
      <c r="E1" s="200"/>
      <c r="F1" s="200"/>
    </row>
    <row r="2" spans="1:7" ht="20.100000000000001" customHeight="1" thickBot="1">
      <c r="A2" s="32"/>
      <c r="B2" s="226"/>
      <c r="C2" s="55"/>
      <c r="D2" s="55"/>
      <c r="E2" s="201"/>
      <c r="F2" s="201"/>
    </row>
    <row r="3" spans="1:7" ht="9" customHeight="1">
      <c r="A3" s="202"/>
      <c r="B3" s="274"/>
      <c r="C3" s="204"/>
      <c r="D3" s="204"/>
      <c r="E3" s="205"/>
      <c r="F3" s="206"/>
    </row>
    <row r="4" spans="1:7" ht="18.75" customHeight="1">
      <c r="A4" s="207" t="s">
        <v>364</v>
      </c>
      <c r="B4" s="249" t="s">
        <v>365</v>
      </c>
      <c r="C4" s="94"/>
      <c r="D4" s="94"/>
      <c r="E4" s="209"/>
      <c r="F4" s="210"/>
    </row>
    <row r="5" spans="1:7" ht="12" customHeight="1" thickBot="1">
      <c r="A5" s="250"/>
      <c r="B5" s="275"/>
      <c r="C5" s="251"/>
      <c r="D5" s="251"/>
      <c r="E5" s="252"/>
      <c r="F5" s="253"/>
    </row>
    <row r="6" spans="1:7" s="55" customFormat="1" ht="18" customHeight="1">
      <c r="A6" s="858" t="s">
        <v>224</v>
      </c>
      <c r="B6" s="858" t="s">
        <v>0</v>
      </c>
      <c r="C6" s="858" t="s">
        <v>1</v>
      </c>
      <c r="D6" s="858" t="s">
        <v>2</v>
      </c>
      <c r="E6" s="861" t="s">
        <v>225</v>
      </c>
      <c r="F6" s="854" t="s">
        <v>268</v>
      </c>
      <c r="G6" s="254"/>
    </row>
    <row r="7" spans="1:7" ht="18.75" customHeight="1" thickBot="1">
      <c r="A7" s="859"/>
      <c r="B7" s="859"/>
      <c r="C7" s="859"/>
      <c r="D7" s="859"/>
      <c r="E7" s="867"/>
      <c r="F7" s="863"/>
    </row>
    <row r="8" spans="1:7" ht="12" customHeight="1">
      <c r="A8" s="255"/>
      <c r="B8" s="276"/>
      <c r="C8" s="229"/>
      <c r="D8" s="230"/>
      <c r="E8" s="240"/>
      <c r="F8" s="241"/>
      <c r="G8" s="257"/>
    </row>
    <row r="9" spans="1:7" ht="33.75">
      <c r="A9" s="255"/>
      <c r="B9" s="258" t="s">
        <v>269</v>
      </c>
      <c r="C9" s="229"/>
      <c r="D9" s="230"/>
      <c r="E9" s="609"/>
      <c r="F9" s="241"/>
      <c r="G9" s="257"/>
    </row>
    <row r="10" spans="1:7" ht="90">
      <c r="A10" s="255"/>
      <c r="B10" s="258" t="s">
        <v>270</v>
      </c>
      <c r="C10" s="229"/>
      <c r="D10" s="230"/>
      <c r="E10" s="609"/>
      <c r="F10" s="241"/>
      <c r="G10" s="257"/>
    </row>
    <row r="11" spans="1:7" ht="33.75">
      <c r="A11" s="255"/>
      <c r="B11" s="258" t="s">
        <v>271</v>
      </c>
      <c r="C11" s="229"/>
      <c r="D11" s="230"/>
      <c r="E11" s="609"/>
      <c r="F11" s="241"/>
      <c r="G11" s="257"/>
    </row>
    <row r="12" spans="1:7" ht="12" customHeight="1">
      <c r="A12" s="255"/>
      <c r="B12" s="276"/>
      <c r="C12" s="229"/>
      <c r="D12" s="230"/>
      <c r="E12" s="609"/>
      <c r="F12" s="241"/>
      <c r="G12" s="257"/>
    </row>
    <row r="13" spans="1:7" ht="45">
      <c r="A13" s="255" t="s">
        <v>14</v>
      </c>
      <c r="B13" s="258" t="s">
        <v>366</v>
      </c>
      <c r="C13" s="229"/>
      <c r="D13" s="230"/>
      <c r="E13" s="604"/>
      <c r="F13" s="231">
        <f>D13*E13</f>
        <v>0</v>
      </c>
      <c r="G13" s="257"/>
    </row>
    <row r="14" spans="1:7" ht="12" customHeight="1">
      <c r="A14" s="255"/>
      <c r="B14" s="258" t="s">
        <v>367</v>
      </c>
      <c r="C14" s="229" t="s">
        <v>13</v>
      </c>
      <c r="D14" s="230">
        <v>3</v>
      </c>
      <c r="E14" s="261"/>
      <c r="F14" s="231">
        <f t="shared" ref="F14" si="0">D14*E14</f>
        <v>0</v>
      </c>
      <c r="G14" s="257"/>
    </row>
    <row r="15" spans="1:7" ht="12" customHeight="1">
      <c r="A15" s="255"/>
      <c r="B15" s="258"/>
      <c r="C15" s="229"/>
      <c r="D15" s="230"/>
      <c r="E15" s="604"/>
      <c r="F15" s="231"/>
      <c r="G15" s="257"/>
    </row>
    <row r="16" spans="1:7" ht="146.25">
      <c r="A16" s="255" t="s">
        <v>15</v>
      </c>
      <c r="B16" s="258" t="s">
        <v>368</v>
      </c>
      <c r="C16" s="229"/>
      <c r="D16" s="230"/>
      <c r="E16" s="604"/>
      <c r="F16" s="231"/>
      <c r="G16" s="257"/>
    </row>
    <row r="17" spans="1:7" ht="12.6" customHeight="1">
      <c r="A17" s="255"/>
      <c r="B17" s="258" t="s">
        <v>369</v>
      </c>
      <c r="C17" s="277"/>
      <c r="D17" s="277"/>
      <c r="E17" s="604"/>
      <c r="F17" s="231"/>
      <c r="G17" s="257"/>
    </row>
    <row r="18" spans="1:7" ht="12" customHeight="1">
      <c r="A18" s="255"/>
      <c r="B18" s="258" t="s">
        <v>370</v>
      </c>
      <c r="C18" s="229"/>
      <c r="D18" s="230"/>
      <c r="E18" s="604"/>
      <c r="F18" s="231"/>
      <c r="G18" s="257"/>
    </row>
    <row r="19" spans="1:7" ht="12" customHeight="1">
      <c r="A19" s="255"/>
      <c r="B19" s="258" t="s">
        <v>371</v>
      </c>
      <c r="C19" s="229"/>
      <c r="D19" s="230"/>
      <c r="E19" s="604"/>
      <c r="F19" s="231"/>
      <c r="G19" s="257"/>
    </row>
    <row r="20" spans="1:7" ht="12" customHeight="1">
      <c r="A20" s="255"/>
      <c r="B20" s="258" t="s">
        <v>372</v>
      </c>
      <c r="C20" s="229" t="s">
        <v>12</v>
      </c>
      <c r="D20" s="230">
        <v>1</v>
      </c>
      <c r="E20" s="261"/>
      <c r="F20" s="231">
        <f t="shared" ref="F20" si="1">D20*E20</f>
        <v>0</v>
      </c>
      <c r="G20" s="257"/>
    </row>
    <row r="21" spans="1:7" ht="12" customHeight="1">
      <c r="A21" s="255"/>
      <c r="B21" s="278"/>
      <c r="C21" s="229"/>
      <c r="D21" s="230"/>
      <c r="E21" s="604"/>
      <c r="F21" s="231"/>
      <c r="G21" s="257"/>
    </row>
    <row r="22" spans="1:7" ht="45">
      <c r="A22" s="255" t="s">
        <v>16</v>
      </c>
      <c r="B22" s="258" t="s">
        <v>373</v>
      </c>
      <c r="C22" s="229"/>
      <c r="D22" s="230"/>
      <c r="E22" s="604"/>
      <c r="F22" s="231"/>
      <c r="G22" s="257"/>
    </row>
    <row r="23" spans="1:7" ht="12.6" customHeight="1">
      <c r="A23" s="255"/>
      <c r="B23" s="258" t="s">
        <v>374</v>
      </c>
      <c r="C23" s="277"/>
      <c r="D23" s="277"/>
      <c r="E23" s="604"/>
      <c r="F23" s="231"/>
      <c r="G23" s="257"/>
    </row>
    <row r="24" spans="1:7" ht="12" customHeight="1">
      <c r="A24" s="255"/>
      <c r="B24" s="258" t="s">
        <v>375</v>
      </c>
      <c r="C24" s="229" t="s">
        <v>12</v>
      </c>
      <c r="D24" s="230">
        <v>1</v>
      </c>
      <c r="E24" s="261"/>
      <c r="F24" s="231">
        <f t="shared" ref="F24" si="2">D24*E24</f>
        <v>0</v>
      </c>
      <c r="G24" s="257"/>
    </row>
    <row r="25" spans="1:7" ht="12" customHeight="1">
      <c r="A25" s="255"/>
      <c r="B25" s="278"/>
      <c r="C25" s="229"/>
      <c r="D25" s="230"/>
      <c r="E25" s="604"/>
      <c r="F25" s="231"/>
      <c r="G25" s="257"/>
    </row>
    <row r="26" spans="1:7" ht="12.6" customHeight="1">
      <c r="A26" s="255" t="s">
        <v>17</v>
      </c>
      <c r="B26" s="258" t="s">
        <v>376</v>
      </c>
      <c r="C26" s="229" t="s">
        <v>12</v>
      </c>
      <c r="D26" s="230">
        <v>1</v>
      </c>
      <c r="E26" s="261"/>
      <c r="F26" s="231">
        <f t="shared" ref="F26" si="3">D26*E26</f>
        <v>0</v>
      </c>
      <c r="G26" s="257"/>
    </row>
    <row r="27" spans="1:7" ht="12" customHeight="1">
      <c r="A27" s="255"/>
      <c r="B27" s="278"/>
      <c r="C27" s="229"/>
      <c r="D27" s="230"/>
      <c r="E27" s="604"/>
      <c r="F27" s="231"/>
      <c r="G27" s="257"/>
    </row>
    <row r="28" spans="1:7" ht="56.25">
      <c r="A28" s="255" t="s">
        <v>18</v>
      </c>
      <c r="B28" s="258" t="s">
        <v>377</v>
      </c>
      <c r="C28" s="277"/>
      <c r="D28" s="277"/>
      <c r="E28" s="604"/>
      <c r="F28" s="231">
        <f t="shared" ref="F28:F31" si="4">D28*E28</f>
        <v>0</v>
      </c>
      <c r="G28" s="257"/>
    </row>
    <row r="29" spans="1:7" ht="12.6" customHeight="1">
      <c r="A29" s="255"/>
      <c r="B29" s="258" t="s">
        <v>378</v>
      </c>
      <c r="C29" s="277"/>
      <c r="D29" s="277"/>
      <c r="E29" s="604"/>
      <c r="F29" s="231"/>
      <c r="G29" s="257"/>
    </row>
    <row r="30" spans="1:7" ht="33.75">
      <c r="A30" s="255"/>
      <c r="B30" s="258" t="s">
        <v>1225</v>
      </c>
      <c r="C30" s="229" t="s">
        <v>12</v>
      </c>
      <c r="D30" s="230">
        <v>0</v>
      </c>
      <c r="E30" s="261"/>
      <c r="F30" s="231">
        <f t="shared" si="4"/>
        <v>0</v>
      </c>
      <c r="G30" s="257"/>
    </row>
    <row r="31" spans="1:7" ht="33.75">
      <c r="A31" s="255"/>
      <c r="B31" s="258" t="s">
        <v>1226</v>
      </c>
      <c r="C31" s="229" t="s">
        <v>12</v>
      </c>
      <c r="D31" s="230">
        <v>0</v>
      </c>
      <c r="E31" s="261"/>
      <c r="F31" s="231">
        <f t="shared" si="4"/>
        <v>0</v>
      </c>
      <c r="G31" s="257"/>
    </row>
    <row r="32" spans="1:7" ht="12" customHeight="1">
      <c r="A32" s="255"/>
      <c r="B32" s="258"/>
      <c r="C32" s="277"/>
      <c r="D32" s="277"/>
      <c r="E32" s="604"/>
      <c r="F32" s="231"/>
      <c r="G32" s="257"/>
    </row>
    <row r="33" spans="1:7" ht="67.5">
      <c r="A33" s="255" t="s">
        <v>19</v>
      </c>
      <c r="B33" s="258" t="s">
        <v>379</v>
      </c>
      <c r="C33" s="277"/>
      <c r="D33" s="277"/>
      <c r="E33" s="604"/>
      <c r="F33" s="231">
        <f t="shared" ref="F33:F35" si="5">D33*E33</f>
        <v>0</v>
      </c>
      <c r="G33" s="257"/>
    </row>
    <row r="34" spans="1:7" ht="12.6" customHeight="1">
      <c r="A34" s="255"/>
      <c r="B34" s="258" t="s">
        <v>380</v>
      </c>
      <c r="C34" s="277"/>
      <c r="D34" s="277"/>
      <c r="E34" s="604"/>
      <c r="F34" s="231"/>
      <c r="G34" s="257"/>
    </row>
    <row r="35" spans="1:7" ht="67.5">
      <c r="A35" s="255"/>
      <c r="B35" s="258" t="s">
        <v>381</v>
      </c>
      <c r="C35" s="229" t="s">
        <v>12</v>
      </c>
      <c r="D35" s="230">
        <v>2</v>
      </c>
      <c r="E35" s="261"/>
      <c r="F35" s="231">
        <f t="shared" si="5"/>
        <v>0</v>
      </c>
      <c r="G35" s="257"/>
    </row>
    <row r="36" spans="1:7" ht="12" customHeight="1">
      <c r="A36" s="255"/>
      <c r="B36" s="278"/>
      <c r="C36" s="229"/>
      <c r="D36" s="230"/>
      <c r="E36" s="604"/>
      <c r="F36" s="231"/>
      <c r="G36" s="257"/>
    </row>
    <row r="37" spans="1:7" ht="45">
      <c r="A37" s="255" t="s">
        <v>20</v>
      </c>
      <c r="B37" s="258" t="s">
        <v>382</v>
      </c>
      <c r="C37" s="277"/>
      <c r="D37" s="277"/>
      <c r="E37" s="604"/>
      <c r="F37" s="231">
        <f t="shared" ref="F37:F41" si="6">D37*E37</f>
        <v>0</v>
      </c>
      <c r="G37" s="257"/>
    </row>
    <row r="38" spans="1:7" ht="12.6" customHeight="1">
      <c r="A38" s="255"/>
      <c r="B38" s="258" t="s">
        <v>383</v>
      </c>
      <c r="C38" s="277"/>
      <c r="D38" s="277"/>
      <c r="E38" s="604"/>
      <c r="F38" s="231"/>
      <c r="G38" s="257"/>
    </row>
    <row r="39" spans="1:7" ht="33.75">
      <c r="A39" s="255"/>
      <c r="B39" s="258" t="s">
        <v>1227</v>
      </c>
      <c r="C39" s="229" t="s">
        <v>12</v>
      </c>
      <c r="D39" s="230">
        <v>0</v>
      </c>
      <c r="E39" s="261"/>
      <c r="F39" s="231">
        <f t="shared" si="6"/>
        <v>0</v>
      </c>
      <c r="G39" s="257"/>
    </row>
    <row r="40" spans="1:7" ht="33.75">
      <c r="A40" s="255"/>
      <c r="B40" s="258" t="s">
        <v>1228</v>
      </c>
      <c r="C40" s="229" t="s">
        <v>12</v>
      </c>
      <c r="D40" s="230">
        <v>0</v>
      </c>
      <c r="E40" s="261"/>
      <c r="F40" s="231">
        <f t="shared" si="6"/>
        <v>0</v>
      </c>
      <c r="G40" s="257"/>
    </row>
    <row r="41" spans="1:7" ht="67.5">
      <c r="A41" s="255"/>
      <c r="B41" s="258" t="s">
        <v>384</v>
      </c>
      <c r="C41" s="229" t="s">
        <v>12</v>
      </c>
      <c r="D41" s="230">
        <v>2</v>
      </c>
      <c r="E41" s="261"/>
      <c r="F41" s="231">
        <f t="shared" si="6"/>
        <v>0</v>
      </c>
      <c r="G41" s="257"/>
    </row>
    <row r="42" spans="1:7" ht="45">
      <c r="A42" s="255"/>
      <c r="B42" s="278" t="s">
        <v>385</v>
      </c>
      <c r="C42" s="229"/>
      <c r="D42" s="230"/>
      <c r="E42" s="604"/>
      <c r="F42" s="231"/>
      <c r="G42" s="257"/>
    </row>
    <row r="43" spans="1:7" ht="12.6" customHeight="1">
      <c r="A43" s="255"/>
      <c r="B43" s="279" t="s">
        <v>285</v>
      </c>
      <c r="C43" s="229"/>
      <c r="D43" s="230"/>
      <c r="E43" s="604"/>
      <c r="F43" s="231"/>
      <c r="G43" s="257"/>
    </row>
    <row r="44" spans="1:7" ht="22.5">
      <c r="A44" s="255"/>
      <c r="B44" s="280" t="s">
        <v>386</v>
      </c>
      <c r="C44" s="229"/>
      <c r="D44" s="230"/>
      <c r="E44" s="604"/>
      <c r="F44" s="231"/>
      <c r="G44" s="257"/>
    </row>
    <row r="45" spans="1:7" ht="12.6" customHeight="1">
      <c r="A45" s="255"/>
      <c r="B45" s="278"/>
      <c r="C45" s="229"/>
      <c r="D45" s="230"/>
      <c r="E45" s="604"/>
      <c r="F45" s="231"/>
      <c r="G45" s="257"/>
    </row>
    <row r="46" spans="1:7" ht="112.5">
      <c r="A46" s="255" t="s">
        <v>21</v>
      </c>
      <c r="B46" s="258" t="s">
        <v>387</v>
      </c>
      <c r="C46" s="229"/>
      <c r="D46" s="230"/>
      <c r="E46" s="604"/>
      <c r="F46" s="231"/>
      <c r="G46" s="257"/>
    </row>
    <row r="47" spans="1:7" ht="78.75">
      <c r="A47" s="255"/>
      <c r="B47" s="258" t="s">
        <v>388</v>
      </c>
      <c r="C47" s="229"/>
      <c r="D47" s="230"/>
      <c r="E47" s="604"/>
      <c r="F47" s="231"/>
      <c r="G47" s="257"/>
    </row>
    <row r="48" spans="1:7" ht="12" customHeight="1">
      <c r="A48" s="255"/>
      <c r="B48" s="258" t="s">
        <v>389</v>
      </c>
      <c r="C48" s="229"/>
      <c r="D48" s="230"/>
      <c r="E48" s="604"/>
      <c r="F48" s="231"/>
      <c r="G48" s="257"/>
    </row>
    <row r="49" spans="1:7" ht="12" customHeight="1">
      <c r="A49" s="255"/>
      <c r="B49" s="258" t="s">
        <v>390</v>
      </c>
      <c r="C49" s="229"/>
      <c r="D49" s="230"/>
      <c r="E49" s="604"/>
      <c r="F49" s="231"/>
      <c r="G49" s="257"/>
    </row>
    <row r="50" spans="1:7" ht="12" customHeight="1">
      <c r="A50" s="255"/>
      <c r="B50" s="258" t="s">
        <v>391</v>
      </c>
      <c r="C50" s="229"/>
      <c r="D50" s="230"/>
      <c r="E50" s="604"/>
      <c r="F50" s="231"/>
      <c r="G50" s="257"/>
    </row>
    <row r="51" spans="1:7" ht="12" customHeight="1">
      <c r="A51" s="255"/>
      <c r="B51" s="258" t="s">
        <v>392</v>
      </c>
      <c r="C51" s="229"/>
      <c r="D51" s="230"/>
      <c r="E51" s="604"/>
      <c r="F51" s="231"/>
      <c r="G51" s="257"/>
    </row>
    <row r="52" spans="1:7" ht="180">
      <c r="A52" s="255"/>
      <c r="B52" s="258" t="s">
        <v>393</v>
      </c>
      <c r="C52" s="229" t="s">
        <v>43</v>
      </c>
      <c r="D52" s="230">
        <v>80</v>
      </c>
      <c r="E52" s="261"/>
      <c r="F52" s="231">
        <f t="shared" ref="F52" si="7">D52*E52</f>
        <v>0</v>
      </c>
      <c r="G52" s="257"/>
    </row>
    <row r="53" spans="1:7" ht="12" customHeight="1">
      <c r="A53" s="255"/>
      <c r="B53" s="278"/>
      <c r="C53" s="229"/>
      <c r="D53" s="230"/>
      <c r="E53" s="604"/>
      <c r="F53" s="231"/>
      <c r="G53" s="257"/>
    </row>
    <row r="54" spans="1:7" ht="45">
      <c r="A54" s="255" t="s">
        <v>22</v>
      </c>
      <c r="B54" s="258" t="s">
        <v>394</v>
      </c>
      <c r="C54" s="229"/>
      <c r="D54" s="230"/>
      <c r="E54" s="604"/>
      <c r="F54" s="231"/>
      <c r="G54" s="257"/>
    </row>
    <row r="55" spans="1:7" ht="180">
      <c r="A55" s="255"/>
      <c r="B55" s="258" t="s">
        <v>395</v>
      </c>
      <c r="C55" s="229"/>
      <c r="D55" s="230"/>
      <c r="E55" s="604"/>
      <c r="F55" s="231"/>
      <c r="G55" s="257"/>
    </row>
    <row r="56" spans="1:7" ht="22.5">
      <c r="A56" s="255"/>
      <c r="B56" s="258" t="s">
        <v>396</v>
      </c>
      <c r="C56" s="229" t="s">
        <v>397</v>
      </c>
      <c r="D56" s="230">
        <v>9.5</v>
      </c>
      <c r="E56" s="261"/>
      <c r="F56" s="231">
        <f t="shared" ref="F56" si="8">D56*E56</f>
        <v>0</v>
      </c>
      <c r="G56" s="257"/>
    </row>
    <row r="57" spans="1:7" ht="12" customHeight="1">
      <c r="A57" s="255"/>
      <c r="B57" s="278"/>
      <c r="C57" s="229"/>
      <c r="D57" s="230"/>
      <c r="E57" s="604"/>
      <c r="F57" s="231"/>
      <c r="G57" s="257"/>
    </row>
    <row r="58" spans="1:7" ht="90">
      <c r="A58" s="255" t="s">
        <v>26</v>
      </c>
      <c r="B58" s="258" t="s">
        <v>398</v>
      </c>
      <c r="C58" s="229"/>
      <c r="D58" s="230"/>
      <c r="E58" s="604"/>
      <c r="F58" s="231"/>
      <c r="G58" s="257"/>
    </row>
    <row r="59" spans="1:7" ht="22.5">
      <c r="A59" s="255"/>
      <c r="B59" s="258" t="s">
        <v>399</v>
      </c>
      <c r="C59" s="229" t="s">
        <v>397</v>
      </c>
      <c r="D59" s="230">
        <v>10.5</v>
      </c>
      <c r="E59" s="261"/>
      <c r="F59" s="231">
        <f t="shared" ref="F59" si="9">D59*E59</f>
        <v>0</v>
      </c>
      <c r="G59" s="257"/>
    </row>
    <row r="60" spans="1:7" ht="12" customHeight="1">
      <c r="A60" s="255"/>
      <c r="B60" s="278"/>
      <c r="C60" s="229"/>
      <c r="D60" s="230"/>
      <c r="E60" s="604"/>
      <c r="F60" s="231"/>
      <c r="G60" s="257"/>
    </row>
    <row r="61" spans="1:7" ht="67.5">
      <c r="A61" s="255" t="s">
        <v>27</v>
      </c>
      <c r="B61" s="258" t="s">
        <v>400</v>
      </c>
      <c r="C61" s="229" t="s">
        <v>397</v>
      </c>
      <c r="D61" s="230">
        <v>12.3</v>
      </c>
      <c r="E61" s="261"/>
      <c r="F61" s="231">
        <f t="shared" ref="F61" si="10">D61*E61</f>
        <v>0</v>
      </c>
      <c r="G61" s="257"/>
    </row>
    <row r="62" spans="1:7" ht="12" customHeight="1">
      <c r="A62" s="255"/>
      <c r="B62" s="258"/>
      <c r="C62" s="229"/>
      <c r="D62" s="230"/>
      <c r="E62" s="604"/>
      <c r="F62" s="231"/>
      <c r="G62" s="257"/>
    </row>
    <row r="63" spans="1:7" ht="22.5">
      <c r="A63" s="255" t="s">
        <v>29</v>
      </c>
      <c r="B63" s="258" t="s">
        <v>401</v>
      </c>
      <c r="C63" s="229" t="s">
        <v>262</v>
      </c>
      <c r="D63" s="230">
        <v>8</v>
      </c>
      <c r="E63" s="261"/>
      <c r="F63" s="231">
        <f t="shared" ref="F63" si="11">D63*E63</f>
        <v>0</v>
      </c>
      <c r="G63" s="257"/>
    </row>
    <row r="64" spans="1:7" ht="12" customHeight="1">
      <c r="A64" s="255"/>
      <c r="B64" s="278"/>
      <c r="C64" s="229"/>
      <c r="D64" s="230"/>
      <c r="E64" s="604"/>
      <c r="F64" s="231"/>
      <c r="G64" s="257"/>
    </row>
    <row r="65" spans="1:7" ht="33.75">
      <c r="A65" s="255" t="s">
        <v>30</v>
      </c>
      <c r="B65" s="258" t="s">
        <v>402</v>
      </c>
      <c r="C65" s="229" t="s">
        <v>25</v>
      </c>
      <c r="D65" s="230">
        <v>1</v>
      </c>
      <c r="E65" s="261"/>
      <c r="F65" s="231">
        <f t="shared" ref="F65" si="12">D65*E65</f>
        <v>0</v>
      </c>
      <c r="G65" s="257"/>
    </row>
    <row r="66" spans="1:7" ht="12" customHeight="1">
      <c r="A66" s="255"/>
      <c r="B66" s="278"/>
      <c r="C66" s="229"/>
      <c r="D66" s="230"/>
      <c r="E66" s="604"/>
      <c r="F66" s="231"/>
      <c r="G66" s="257"/>
    </row>
    <row r="67" spans="1:7" ht="45">
      <c r="A67" s="255" t="s">
        <v>31</v>
      </c>
      <c r="B67" s="258" t="s">
        <v>403</v>
      </c>
      <c r="C67" s="229" t="s">
        <v>25</v>
      </c>
      <c r="D67" s="230">
        <v>1</v>
      </c>
      <c r="E67" s="261"/>
      <c r="F67" s="231">
        <f t="shared" ref="F67" si="13">D67*E67</f>
        <v>0</v>
      </c>
      <c r="G67" s="257"/>
    </row>
    <row r="68" spans="1:7" ht="12" customHeight="1">
      <c r="A68" s="255"/>
      <c r="B68" s="278"/>
      <c r="C68" s="229"/>
      <c r="D68" s="230"/>
      <c r="E68" s="604"/>
      <c r="F68" s="231"/>
      <c r="G68" s="257"/>
    </row>
    <row r="69" spans="1:7" ht="22.5">
      <c r="A69" s="255" t="s">
        <v>32</v>
      </c>
      <c r="B69" s="258" t="s">
        <v>404</v>
      </c>
      <c r="C69" s="229" t="s">
        <v>25</v>
      </c>
      <c r="D69" s="230">
        <v>1</v>
      </c>
      <c r="E69" s="261"/>
      <c r="F69" s="231">
        <f t="shared" ref="F69" si="14">D69*E69</f>
        <v>0</v>
      </c>
      <c r="G69" s="257"/>
    </row>
    <row r="70" spans="1:7" ht="12" customHeight="1" thickBot="1">
      <c r="A70" s="255"/>
      <c r="B70" s="278"/>
      <c r="C70" s="229"/>
      <c r="D70" s="230"/>
      <c r="E70" s="604"/>
      <c r="F70" s="231"/>
      <c r="G70" s="257"/>
    </row>
    <row r="71" spans="1:7" ht="15" customHeight="1" thickBot="1">
      <c r="A71" s="864" t="s">
        <v>405</v>
      </c>
      <c r="B71" s="865"/>
      <c r="C71" s="865"/>
      <c r="D71" s="865"/>
      <c r="E71" s="866"/>
      <c r="F71" s="268">
        <f>SUM(F13:F70)</f>
        <v>0</v>
      </c>
      <c r="G71" s="257"/>
    </row>
    <row r="72" spans="1:7" ht="12.75" customHeight="1">
      <c r="A72" s="32"/>
      <c r="B72" s="226"/>
      <c r="C72" s="55"/>
      <c r="D72" s="55"/>
      <c r="E72" s="201"/>
      <c r="F72" s="77"/>
    </row>
    <row r="73" spans="1:7">
      <c r="A73" s="32"/>
      <c r="B73" s="226"/>
      <c r="C73" s="55"/>
      <c r="D73" s="55"/>
      <c r="E73" s="201"/>
      <c r="F73" s="77"/>
    </row>
    <row r="74" spans="1:7">
      <c r="A74" s="32"/>
      <c r="B74" s="226"/>
      <c r="C74" s="55"/>
      <c r="D74" s="55"/>
      <c r="E74" s="201"/>
      <c r="F74" s="77"/>
    </row>
    <row r="75" spans="1:7">
      <c r="A75" s="32"/>
      <c r="B75" s="226"/>
      <c r="C75" s="55"/>
      <c r="D75" s="55"/>
      <c r="E75" s="201"/>
      <c r="F75" s="77"/>
    </row>
    <row r="76" spans="1:7">
      <c r="A76" s="32"/>
      <c r="B76" s="226"/>
      <c r="C76" s="55"/>
      <c r="D76" s="55"/>
      <c r="E76" s="201"/>
      <c r="F76" s="77"/>
    </row>
    <row r="77" spans="1:7">
      <c r="A77" s="32"/>
      <c r="B77" s="226"/>
      <c r="C77" s="55"/>
      <c r="D77" s="55"/>
      <c r="E77" s="201"/>
      <c r="F77" s="77"/>
    </row>
    <row r="78" spans="1:7">
      <c r="A78" s="32"/>
      <c r="B78" s="226"/>
      <c r="C78" s="55"/>
      <c r="D78" s="55"/>
      <c r="E78" s="201"/>
      <c r="F78" s="77"/>
    </row>
    <row r="79" spans="1:7">
      <c r="A79" s="32"/>
      <c r="B79" s="226"/>
      <c r="C79" s="55"/>
      <c r="D79" s="55"/>
      <c r="E79" s="201"/>
      <c r="F79" s="77"/>
    </row>
    <row r="80" spans="1:7">
      <c r="A80" s="32"/>
      <c r="B80" s="226"/>
      <c r="C80" s="55"/>
      <c r="D80" s="55"/>
      <c r="E80" s="201"/>
      <c r="F80" s="77"/>
    </row>
    <row r="81" spans="1:6">
      <c r="A81" s="32"/>
      <c r="B81" s="226"/>
      <c r="C81" s="55"/>
      <c r="D81" s="55"/>
      <c r="E81" s="201"/>
      <c r="F81" s="77"/>
    </row>
    <row r="82" spans="1:6">
      <c r="A82" s="32"/>
      <c r="B82" s="226"/>
      <c r="C82" s="55"/>
      <c r="D82" s="55"/>
      <c r="E82" s="201"/>
      <c r="F82" s="77"/>
    </row>
    <row r="83" spans="1:6">
      <c r="A83" s="32"/>
      <c r="B83" s="226"/>
      <c r="C83" s="55"/>
      <c r="D83" s="55"/>
      <c r="E83" s="201"/>
      <c r="F83" s="77"/>
    </row>
    <row r="84" spans="1:6">
      <c r="A84" s="32"/>
      <c r="B84" s="226"/>
      <c r="C84" s="55"/>
      <c r="D84" s="55"/>
      <c r="E84" s="201"/>
      <c r="F84" s="77"/>
    </row>
    <row r="85" spans="1:6">
      <c r="A85" s="32"/>
      <c r="B85" s="226"/>
      <c r="C85" s="55"/>
      <c r="D85" s="55"/>
      <c r="E85" s="201"/>
      <c r="F85" s="77"/>
    </row>
    <row r="86" spans="1:6">
      <c r="A86" s="32"/>
      <c r="B86" s="226"/>
      <c r="C86" s="55"/>
      <c r="D86" s="55"/>
      <c r="E86" s="201"/>
      <c r="F86" s="77"/>
    </row>
    <row r="87" spans="1:6">
      <c r="A87" s="32"/>
      <c r="B87" s="226"/>
      <c r="C87" s="55"/>
      <c r="D87" s="55"/>
      <c r="E87" s="201"/>
      <c r="F87" s="77"/>
    </row>
    <row r="88" spans="1:6">
      <c r="A88" s="32"/>
      <c r="B88" s="226"/>
      <c r="C88" s="55"/>
      <c r="D88" s="55"/>
      <c r="E88" s="201"/>
      <c r="F88" s="77"/>
    </row>
    <row r="89" spans="1:6">
      <c r="A89" s="32"/>
      <c r="B89" s="226"/>
      <c r="C89" s="55"/>
      <c r="D89" s="55"/>
      <c r="E89" s="201"/>
      <c r="F89" s="77"/>
    </row>
    <row r="90" spans="1:6">
      <c r="A90" s="32"/>
      <c r="B90" s="226"/>
      <c r="C90" s="55"/>
      <c r="D90" s="55"/>
      <c r="E90" s="201"/>
      <c r="F90" s="77"/>
    </row>
    <row r="91" spans="1:6">
      <c r="A91" s="32"/>
      <c r="B91" s="226"/>
      <c r="C91" s="55"/>
      <c r="D91" s="55"/>
      <c r="E91" s="201"/>
      <c r="F91" s="77"/>
    </row>
    <row r="92" spans="1:6">
      <c r="A92" s="32"/>
      <c r="B92" s="226"/>
      <c r="C92" s="55"/>
      <c r="D92" s="55"/>
      <c r="E92" s="201"/>
      <c r="F92" s="77"/>
    </row>
    <row r="93" spans="1:6">
      <c r="A93" s="32"/>
      <c r="B93" s="226"/>
      <c r="C93" s="55"/>
      <c r="D93" s="55"/>
      <c r="E93" s="201"/>
      <c r="F93" s="77"/>
    </row>
    <row r="94" spans="1:6">
      <c r="A94" s="32"/>
      <c r="B94" s="226"/>
      <c r="C94" s="55"/>
      <c r="D94" s="55"/>
      <c r="E94" s="201"/>
      <c r="F94" s="77"/>
    </row>
    <row r="95" spans="1:6">
      <c r="A95" s="32"/>
      <c r="B95" s="226"/>
      <c r="C95" s="55"/>
      <c r="D95" s="55"/>
      <c r="E95" s="201"/>
      <c r="F95" s="77"/>
    </row>
    <row r="96" spans="1:6">
      <c r="A96" s="32"/>
      <c r="B96" s="226"/>
      <c r="C96" s="55"/>
      <c r="D96" s="55"/>
      <c r="E96" s="201"/>
      <c r="F96" s="77"/>
    </row>
    <row r="97" spans="1:6">
      <c r="A97" s="32"/>
      <c r="B97" s="226"/>
      <c r="C97" s="55"/>
      <c r="D97" s="55"/>
      <c r="E97" s="201"/>
      <c r="F97" s="77"/>
    </row>
    <row r="98" spans="1:6">
      <c r="A98" s="32"/>
      <c r="B98" s="226"/>
      <c r="C98" s="55"/>
      <c r="D98" s="55"/>
      <c r="E98" s="201"/>
      <c r="F98" s="77"/>
    </row>
    <row r="99" spans="1:6">
      <c r="A99" s="32"/>
      <c r="B99" s="226"/>
      <c r="C99" s="55"/>
      <c r="D99" s="55"/>
      <c r="E99" s="201"/>
      <c r="F99" s="77"/>
    </row>
    <row r="100" spans="1:6">
      <c r="A100" s="32"/>
      <c r="B100" s="226"/>
      <c r="C100" s="55"/>
      <c r="D100" s="55"/>
      <c r="E100" s="201"/>
      <c r="F100" s="77"/>
    </row>
    <row r="101" spans="1:6">
      <c r="A101" s="32"/>
      <c r="B101" s="226"/>
      <c r="C101" s="55"/>
      <c r="D101" s="55"/>
      <c r="E101" s="201"/>
      <c r="F101" s="77"/>
    </row>
    <row r="102" spans="1:6">
      <c r="A102" s="32"/>
      <c r="B102" s="226"/>
      <c r="C102" s="55"/>
      <c r="D102" s="55"/>
      <c r="E102" s="201"/>
      <c r="F102" s="77"/>
    </row>
    <row r="103" spans="1:6">
      <c r="A103" s="32"/>
      <c r="B103" s="226"/>
      <c r="C103" s="55"/>
      <c r="D103" s="55"/>
      <c r="E103" s="201"/>
      <c r="F103" s="77"/>
    </row>
    <row r="104" spans="1:6">
      <c r="A104" s="32"/>
      <c r="B104" s="226"/>
      <c r="C104" s="55"/>
      <c r="D104" s="55"/>
      <c r="E104" s="201"/>
      <c r="F104" s="77"/>
    </row>
    <row r="105" spans="1:6">
      <c r="A105" s="32"/>
      <c r="B105" s="226"/>
      <c r="C105" s="55"/>
      <c r="D105" s="55"/>
      <c r="E105" s="201"/>
      <c r="F105" s="77"/>
    </row>
    <row r="106" spans="1:6">
      <c r="A106" s="32"/>
      <c r="B106" s="226"/>
      <c r="C106" s="55"/>
      <c r="D106" s="55"/>
      <c r="E106" s="201"/>
      <c r="F106" s="77"/>
    </row>
    <row r="107" spans="1:6">
      <c r="A107" s="32"/>
      <c r="B107" s="226"/>
      <c r="C107" s="55"/>
      <c r="D107" s="55"/>
      <c r="E107" s="201"/>
      <c r="F107" s="77"/>
    </row>
    <row r="108" spans="1:6">
      <c r="A108" s="32"/>
      <c r="B108" s="226"/>
      <c r="C108" s="55"/>
      <c r="D108" s="55"/>
      <c r="E108" s="201"/>
      <c r="F108" s="77"/>
    </row>
    <row r="109" spans="1:6">
      <c r="A109" s="32"/>
      <c r="B109" s="226"/>
      <c r="C109" s="55"/>
      <c r="D109" s="55"/>
      <c r="E109" s="201"/>
      <c r="F109" s="77"/>
    </row>
    <row r="110" spans="1:6">
      <c r="A110" s="32"/>
      <c r="B110" s="226"/>
      <c r="C110" s="55"/>
      <c r="D110" s="55"/>
      <c r="E110" s="201"/>
      <c r="F110" s="77"/>
    </row>
    <row r="111" spans="1:6">
      <c r="A111" s="32"/>
      <c r="B111" s="226"/>
      <c r="C111" s="55"/>
      <c r="D111" s="55"/>
      <c r="E111" s="201"/>
      <c r="F111" s="77"/>
    </row>
    <row r="112" spans="1:6">
      <c r="A112" s="32"/>
      <c r="B112" s="226"/>
      <c r="C112" s="55"/>
      <c r="D112" s="55"/>
      <c r="E112" s="201"/>
      <c r="F112" s="77"/>
    </row>
    <row r="113" spans="1:6">
      <c r="A113" s="32"/>
      <c r="B113" s="226"/>
      <c r="C113" s="55"/>
      <c r="D113" s="55"/>
      <c r="E113" s="201"/>
      <c r="F113" s="77"/>
    </row>
    <row r="114" spans="1:6">
      <c r="A114" s="32"/>
      <c r="B114" s="226"/>
      <c r="C114" s="55"/>
      <c r="D114" s="55"/>
      <c r="E114" s="201"/>
      <c r="F114" s="77"/>
    </row>
    <row r="115" spans="1:6">
      <c r="A115" s="32"/>
      <c r="B115" s="226"/>
      <c r="C115" s="55"/>
      <c r="D115" s="55"/>
      <c r="E115" s="201"/>
      <c r="F115" s="77"/>
    </row>
    <row r="116" spans="1:6">
      <c r="A116" s="32"/>
      <c r="B116" s="226"/>
      <c r="C116" s="55"/>
      <c r="D116" s="55"/>
      <c r="E116" s="201"/>
      <c r="F116" s="77"/>
    </row>
    <row r="117" spans="1:6">
      <c r="A117" s="32"/>
      <c r="B117" s="226"/>
      <c r="C117" s="55"/>
      <c r="D117" s="55"/>
      <c r="E117" s="201"/>
      <c r="F117" s="77"/>
    </row>
    <row r="118" spans="1:6">
      <c r="A118" s="32"/>
      <c r="B118" s="226"/>
      <c r="C118" s="55"/>
      <c r="D118" s="55"/>
      <c r="E118" s="201"/>
      <c r="F118" s="77"/>
    </row>
    <row r="119" spans="1:6">
      <c r="A119" s="32"/>
      <c r="B119" s="226"/>
      <c r="C119" s="55"/>
      <c r="D119" s="55"/>
      <c r="E119" s="201"/>
      <c r="F119" s="77"/>
    </row>
    <row r="120" spans="1:6">
      <c r="A120" s="32"/>
      <c r="B120" s="226"/>
      <c r="C120" s="55"/>
      <c r="D120" s="55"/>
      <c r="E120" s="201"/>
      <c r="F120" s="77"/>
    </row>
    <row r="121" spans="1:6">
      <c r="A121" s="32"/>
      <c r="B121" s="226"/>
      <c r="C121" s="55"/>
      <c r="D121" s="55"/>
      <c r="E121" s="201"/>
      <c r="F121" s="77"/>
    </row>
    <row r="122" spans="1:6">
      <c r="A122" s="32"/>
      <c r="B122" s="226"/>
      <c r="C122" s="55"/>
      <c r="D122" s="55"/>
      <c r="E122" s="201"/>
      <c r="F122" s="77"/>
    </row>
    <row r="123" spans="1:6">
      <c r="A123" s="32"/>
      <c r="B123" s="226"/>
      <c r="C123" s="55"/>
      <c r="D123" s="55"/>
      <c r="E123" s="201"/>
      <c r="F123" s="77"/>
    </row>
    <row r="124" spans="1:6">
      <c r="A124" s="32"/>
      <c r="B124" s="226"/>
      <c r="C124" s="55"/>
      <c r="D124" s="55"/>
      <c r="E124" s="201"/>
      <c r="F124" s="77"/>
    </row>
    <row r="125" spans="1:6">
      <c r="A125" s="32"/>
      <c r="B125" s="226"/>
      <c r="C125" s="55"/>
      <c r="D125" s="55"/>
      <c r="E125" s="201"/>
      <c r="F125" s="77"/>
    </row>
    <row r="126" spans="1:6">
      <c r="A126" s="32"/>
      <c r="B126" s="226"/>
      <c r="C126" s="55"/>
      <c r="D126" s="55"/>
      <c r="E126" s="201"/>
      <c r="F126" s="77"/>
    </row>
    <row r="127" spans="1:6">
      <c r="A127" s="32"/>
      <c r="B127" s="226"/>
      <c r="C127" s="55"/>
      <c r="D127" s="55"/>
      <c r="E127" s="201"/>
      <c r="F127" s="201"/>
    </row>
    <row r="128" spans="1:6" ht="18">
      <c r="A128" s="32"/>
      <c r="B128" s="226"/>
      <c r="C128" s="55"/>
      <c r="D128" s="55"/>
      <c r="E128" s="201"/>
      <c r="F128" s="281"/>
    </row>
    <row r="129" spans="1:6">
      <c r="A129" s="32"/>
      <c r="B129" s="226"/>
      <c r="C129" s="55"/>
      <c r="D129" s="55"/>
      <c r="E129" s="201"/>
      <c r="F129" s="201"/>
    </row>
    <row r="130" spans="1:6">
      <c r="A130" s="32"/>
      <c r="B130" s="226"/>
      <c r="C130" s="55"/>
      <c r="D130" s="55"/>
      <c r="E130" s="201"/>
      <c r="F130" s="77"/>
    </row>
    <row r="131" spans="1:6">
      <c r="A131" s="32"/>
      <c r="B131" s="226"/>
      <c r="C131" s="55"/>
      <c r="D131" s="55"/>
      <c r="E131" s="201"/>
      <c r="F131" s="77"/>
    </row>
    <row r="132" spans="1:6">
      <c r="A132" s="32"/>
      <c r="B132" s="226"/>
      <c r="C132" s="55"/>
      <c r="D132" s="55"/>
      <c r="E132" s="201"/>
      <c r="F132" s="77"/>
    </row>
    <row r="133" spans="1:6">
      <c r="A133" s="32"/>
      <c r="B133" s="226"/>
      <c r="C133" s="55"/>
      <c r="D133" s="55"/>
      <c r="E133" s="201"/>
      <c r="F133" s="77"/>
    </row>
    <row r="134" spans="1:6">
      <c r="A134" s="32"/>
      <c r="B134" s="226"/>
      <c r="C134" s="55"/>
      <c r="D134" s="55"/>
      <c r="E134" s="201"/>
      <c r="F134" s="77"/>
    </row>
    <row r="135" spans="1:6">
      <c r="A135" s="32"/>
      <c r="B135" s="226"/>
      <c r="C135" s="55"/>
      <c r="D135" s="55"/>
      <c r="E135" s="201"/>
      <c r="F135" s="77"/>
    </row>
    <row r="136" spans="1:6">
      <c r="A136" s="32"/>
      <c r="B136" s="226"/>
      <c r="C136" s="55"/>
      <c r="D136" s="55"/>
      <c r="E136" s="201"/>
      <c r="F136" s="77"/>
    </row>
    <row r="137" spans="1:6">
      <c r="A137" s="32"/>
      <c r="B137" s="226"/>
      <c r="C137" s="55"/>
      <c r="D137" s="55"/>
      <c r="E137" s="201"/>
      <c r="F137" s="77"/>
    </row>
    <row r="138" spans="1:6">
      <c r="A138" s="32"/>
      <c r="B138" s="226"/>
      <c r="C138" s="55"/>
      <c r="D138" s="55"/>
      <c r="E138" s="201"/>
      <c r="F138" s="77"/>
    </row>
    <row r="139" spans="1:6">
      <c r="A139" s="32"/>
      <c r="B139" s="226"/>
      <c r="C139" s="55"/>
      <c r="D139" s="55"/>
      <c r="E139" s="201"/>
      <c r="F139" s="77"/>
    </row>
    <row r="140" spans="1:6" ht="18">
      <c r="A140" s="32"/>
      <c r="B140" s="226"/>
      <c r="C140" s="55"/>
      <c r="D140" s="55"/>
      <c r="E140" s="201"/>
      <c r="F140" s="281"/>
    </row>
    <row r="141" spans="1:6" ht="18">
      <c r="A141" s="32"/>
      <c r="B141" s="226"/>
      <c r="C141" s="55"/>
      <c r="D141" s="55"/>
      <c r="E141" s="201"/>
      <c r="F141" s="282"/>
    </row>
    <row r="142" spans="1:6">
      <c r="A142" s="32"/>
      <c r="B142" s="226"/>
      <c r="C142" s="55"/>
      <c r="D142" s="55"/>
      <c r="E142" s="201"/>
      <c r="F142" s="201"/>
    </row>
    <row r="143" spans="1:6" ht="18">
      <c r="A143" s="32"/>
      <c r="B143" s="226"/>
      <c r="C143" s="55"/>
      <c r="D143" s="55"/>
      <c r="E143" s="201"/>
      <c r="F143" s="283"/>
    </row>
    <row r="144" spans="1:6">
      <c r="A144" s="32"/>
      <c r="B144" s="226"/>
      <c r="C144" s="55"/>
      <c r="D144" s="55"/>
      <c r="E144" s="201"/>
      <c r="F144" s="201"/>
    </row>
    <row r="145" spans="1:6">
      <c r="A145" s="32"/>
      <c r="B145" s="226"/>
      <c r="C145" s="55"/>
      <c r="D145" s="55"/>
      <c r="E145" s="201"/>
      <c r="F145" s="201"/>
    </row>
  </sheetData>
  <sheetProtection algorithmName="SHA-512" hashValue="WtGgbji/I6ePhMVYq9QIsNcQrGc/xn1lun0BCcoS1NIOTlCsOnS/ZOVJOj4kgJo30SSthnSCnpcs+kYpLbyuqQ==" saltValue="rsuVN+g3sbLxZGvdpsbCCA==" spinCount="100000" sheet="1" objects="1" scenarios="1" selectLockedCells="1"/>
  <mergeCells count="7">
    <mergeCell ref="F6:F7"/>
    <mergeCell ref="A71:E71"/>
    <mergeCell ref="A6:A7"/>
    <mergeCell ref="B6:B7"/>
    <mergeCell ref="C6:C7"/>
    <mergeCell ref="D6:D7"/>
    <mergeCell ref="E6:E7"/>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legacyDrawing r:id="rId3"/>
  <oleObjects>
    <mc:AlternateContent xmlns:mc="http://schemas.openxmlformats.org/markup-compatibility/2006">
      <mc:Choice Requires="x14">
        <oleObject progId="CDraw5" shapeId="16385" r:id="rId4">
          <objectPr defaultSize="0" autoPict="0" r:id="rId5">
            <anchor moveWithCells="1" sizeWithCells="1">
              <from>
                <xdr:col>4</xdr:col>
                <xdr:colOff>647700</xdr:colOff>
                <xdr:row>0</xdr:row>
                <xdr:rowOff>171450</xdr:rowOff>
              </from>
              <to>
                <xdr:col>5</xdr:col>
                <xdr:colOff>781050</xdr:colOff>
                <xdr:row>0</xdr:row>
                <xdr:rowOff>466725</xdr:rowOff>
              </to>
            </anchor>
          </objectPr>
        </oleObject>
      </mc:Choice>
      <mc:Fallback>
        <oleObject progId="CDraw5" shapeId="16385"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97EC5-AFA1-4A23-BFD6-9FBAAED51AB7}">
  <sheetPr codeName="List26"/>
  <dimension ref="A1:G134"/>
  <sheetViews>
    <sheetView topLeftCell="A20" workbookViewId="0">
      <selection activeCell="E20" sqref="E20"/>
    </sheetView>
  </sheetViews>
  <sheetFormatPr defaultColWidth="9.140625" defaultRowHeight="12.75"/>
  <cols>
    <col min="1" max="1" width="5.7109375" style="269" customWidth="1"/>
    <col min="2" max="2" width="42.7109375" style="81" customWidth="1"/>
    <col min="3" max="3" width="6.7109375" style="270" customWidth="1"/>
    <col min="4" max="4" width="8.7109375" style="270" customWidth="1"/>
    <col min="5" max="5" width="13.7109375" style="271" customWidth="1"/>
    <col min="6" max="6" width="13.7109375" style="272" customWidth="1"/>
    <col min="7" max="7" width="9.140625" style="54"/>
    <col min="8" max="16384" width="9.140625" style="73"/>
  </cols>
  <sheetData>
    <row r="1" spans="1:7" ht="45" customHeight="1">
      <c r="A1" s="197"/>
      <c r="B1" s="198"/>
      <c r="C1" s="199"/>
      <c r="D1" s="199"/>
      <c r="E1" s="200"/>
      <c r="F1" s="200"/>
    </row>
    <row r="2" spans="1:7" ht="20.100000000000001" customHeight="1" thickBot="1">
      <c r="A2" s="32"/>
      <c r="B2" s="73"/>
      <c r="C2" s="55"/>
      <c r="D2" s="55"/>
      <c r="E2" s="201"/>
      <c r="F2" s="201"/>
    </row>
    <row r="3" spans="1:7" ht="9" customHeight="1">
      <c r="A3" s="202"/>
      <c r="B3" s="203"/>
      <c r="C3" s="204"/>
      <c r="D3" s="204"/>
      <c r="E3" s="205"/>
      <c r="F3" s="206"/>
    </row>
    <row r="4" spans="1:7" ht="18.75" customHeight="1">
      <c r="A4" s="207" t="s">
        <v>406</v>
      </c>
      <c r="B4" s="249" t="s">
        <v>407</v>
      </c>
      <c r="C4" s="209"/>
      <c r="D4" s="209"/>
      <c r="E4" s="209"/>
      <c r="F4" s="210"/>
    </row>
    <row r="5" spans="1:7" ht="12" customHeight="1" thickBot="1">
      <c r="A5" s="250"/>
      <c r="B5" s="8"/>
      <c r="C5" s="8"/>
      <c r="D5" s="8"/>
      <c r="E5" s="252"/>
      <c r="F5" s="253"/>
    </row>
    <row r="6" spans="1:7" s="55" customFormat="1" ht="18" customHeight="1">
      <c r="A6" s="858" t="s">
        <v>224</v>
      </c>
      <c r="B6" s="858" t="s">
        <v>0</v>
      </c>
      <c r="C6" s="858" t="s">
        <v>1</v>
      </c>
      <c r="D6" s="858" t="s">
        <v>2</v>
      </c>
      <c r="E6" s="861" t="s">
        <v>225</v>
      </c>
      <c r="F6" s="854" t="s">
        <v>268</v>
      </c>
      <c r="G6" s="254"/>
    </row>
    <row r="7" spans="1:7" ht="18.75" customHeight="1" thickBot="1">
      <c r="A7" s="859"/>
      <c r="B7" s="859"/>
      <c r="C7" s="859"/>
      <c r="D7" s="859"/>
      <c r="E7" s="867"/>
      <c r="F7" s="863"/>
    </row>
    <row r="8" spans="1:7" ht="12" customHeight="1">
      <c r="A8" s="255"/>
      <c r="B8" s="256"/>
      <c r="C8" s="229"/>
      <c r="D8" s="285"/>
      <c r="E8" s="240"/>
      <c r="F8" s="241"/>
      <c r="G8" s="257"/>
    </row>
    <row r="9" spans="1:7" ht="33.75">
      <c r="A9" s="255"/>
      <c r="B9" s="258" t="s">
        <v>269</v>
      </c>
      <c r="C9" s="229"/>
      <c r="D9" s="285"/>
      <c r="E9" s="609"/>
      <c r="F9" s="241"/>
      <c r="G9" s="257"/>
    </row>
    <row r="10" spans="1:7" ht="90">
      <c r="A10" s="255"/>
      <c r="B10" s="258" t="s">
        <v>270</v>
      </c>
      <c r="C10" s="229"/>
      <c r="D10" s="285"/>
      <c r="E10" s="609"/>
      <c r="F10" s="241"/>
      <c r="G10" s="257"/>
    </row>
    <row r="11" spans="1:7" ht="33.75">
      <c r="A11" s="255"/>
      <c r="B11" s="258" t="s">
        <v>408</v>
      </c>
      <c r="C11" s="229"/>
      <c r="D11" s="285"/>
      <c r="E11" s="609"/>
      <c r="F11" s="241"/>
      <c r="G11" s="257"/>
    </row>
    <row r="12" spans="1:7" ht="12.6" customHeight="1">
      <c r="A12" s="255"/>
      <c r="B12" s="258"/>
      <c r="C12" s="229"/>
      <c r="D12" s="285"/>
      <c r="E12" s="609"/>
      <c r="F12" s="241"/>
      <c r="G12" s="257"/>
    </row>
    <row r="13" spans="1:7" ht="12" customHeight="1">
      <c r="A13" s="255"/>
      <c r="B13" s="256" t="s">
        <v>409</v>
      </c>
      <c r="C13" s="229"/>
      <c r="D13" s="285"/>
      <c r="E13" s="609"/>
      <c r="F13" s="241"/>
      <c r="G13" s="257"/>
    </row>
    <row r="14" spans="1:7" ht="12" customHeight="1">
      <c r="A14" s="255"/>
      <c r="B14" s="256"/>
      <c r="C14" s="229"/>
      <c r="D14" s="285"/>
      <c r="E14" s="609"/>
      <c r="F14" s="241"/>
      <c r="G14" s="257"/>
    </row>
    <row r="15" spans="1:7" ht="33.75">
      <c r="A15" s="255"/>
      <c r="B15" s="286" t="s">
        <v>410</v>
      </c>
      <c r="C15" s="229"/>
      <c r="D15" s="230"/>
      <c r="E15" s="604"/>
      <c r="F15" s="231">
        <f t="shared" ref="F15" si="0">D15*E15</f>
        <v>0</v>
      </c>
      <c r="G15" s="257"/>
    </row>
    <row r="16" spans="1:7" ht="12" customHeight="1">
      <c r="A16" s="255"/>
      <c r="B16" s="258"/>
      <c r="C16" s="229"/>
      <c r="D16" s="285"/>
      <c r="E16" s="609"/>
      <c r="F16" s="241"/>
      <c r="G16" s="257"/>
    </row>
    <row r="17" spans="1:7" ht="12" customHeight="1">
      <c r="A17" s="255"/>
      <c r="B17" s="258"/>
      <c r="C17" s="229"/>
      <c r="D17" s="285"/>
      <c r="E17" s="609"/>
      <c r="F17" s="241"/>
      <c r="G17" s="257"/>
    </row>
    <row r="18" spans="1:7" ht="12" customHeight="1">
      <c r="A18" s="255"/>
      <c r="B18" s="256" t="s">
        <v>411</v>
      </c>
      <c r="C18" s="229"/>
      <c r="D18" s="285"/>
      <c r="E18" s="609"/>
      <c r="F18" s="241"/>
      <c r="G18" s="257"/>
    </row>
    <row r="19" spans="1:7" ht="12" customHeight="1">
      <c r="A19" s="255"/>
      <c r="B19" s="256"/>
      <c r="C19" s="229"/>
      <c r="D19" s="285"/>
      <c r="E19" s="609"/>
      <c r="F19" s="241"/>
      <c r="G19" s="257"/>
    </row>
    <row r="20" spans="1:7" ht="22.5">
      <c r="A20" s="255" t="s">
        <v>14</v>
      </c>
      <c r="B20" s="258" t="s">
        <v>412</v>
      </c>
      <c r="C20" s="229" t="s">
        <v>25</v>
      </c>
      <c r="D20" s="230">
        <v>1</v>
      </c>
      <c r="E20" s="261"/>
      <c r="F20" s="231">
        <f>D20*E20</f>
        <v>0</v>
      </c>
      <c r="G20" s="257"/>
    </row>
    <row r="21" spans="1:7" ht="12" customHeight="1">
      <c r="A21" s="255"/>
      <c r="B21" s="256"/>
      <c r="C21" s="229"/>
      <c r="D21" s="285"/>
      <c r="E21" s="609"/>
      <c r="F21" s="241"/>
      <c r="G21" s="257"/>
    </row>
    <row r="22" spans="1:7" ht="22.5">
      <c r="A22" s="255" t="s">
        <v>15</v>
      </c>
      <c r="B22" s="258" t="s">
        <v>413</v>
      </c>
      <c r="C22" s="229" t="s">
        <v>25</v>
      </c>
      <c r="D22" s="230">
        <v>1</v>
      </c>
      <c r="E22" s="261"/>
      <c r="F22" s="231">
        <f t="shared" ref="F22" si="1">D22*E22</f>
        <v>0</v>
      </c>
      <c r="G22" s="257"/>
    </row>
    <row r="23" spans="1:7" ht="12" customHeight="1">
      <c r="A23" s="255"/>
      <c r="B23" s="256"/>
      <c r="C23" s="229"/>
      <c r="D23" s="285"/>
      <c r="E23" s="609"/>
      <c r="F23" s="241"/>
      <c r="G23" s="257"/>
    </row>
    <row r="24" spans="1:7" ht="22.5">
      <c r="A24" s="255" t="s">
        <v>16</v>
      </c>
      <c r="B24" s="258" t="s">
        <v>414</v>
      </c>
      <c r="C24" s="229" t="s">
        <v>13</v>
      </c>
      <c r="D24" s="230">
        <v>38</v>
      </c>
      <c r="E24" s="261"/>
      <c r="F24" s="231">
        <f t="shared" ref="F24" si="2">D24*E24</f>
        <v>0</v>
      </c>
      <c r="G24" s="257"/>
    </row>
    <row r="25" spans="1:7" ht="12" customHeight="1">
      <c r="A25" s="255"/>
      <c r="B25" s="256"/>
      <c r="C25" s="229"/>
      <c r="D25" s="285"/>
      <c r="E25" s="609"/>
      <c r="F25" s="241"/>
      <c r="G25" s="257"/>
    </row>
    <row r="26" spans="1:7" ht="22.5">
      <c r="A26" s="255" t="s">
        <v>17</v>
      </c>
      <c r="B26" s="258" t="s">
        <v>415</v>
      </c>
      <c r="C26" s="229" t="s">
        <v>13</v>
      </c>
      <c r="D26" s="230">
        <v>38</v>
      </c>
      <c r="E26" s="261"/>
      <c r="F26" s="231">
        <f t="shared" ref="F26" si="3">D26*E26</f>
        <v>0</v>
      </c>
      <c r="G26" s="257"/>
    </row>
    <row r="27" spans="1:7" ht="12" customHeight="1">
      <c r="A27" s="255"/>
      <c r="B27" s="256"/>
      <c r="C27" s="229"/>
      <c r="D27" s="285"/>
      <c r="E27" s="609"/>
      <c r="F27" s="241"/>
      <c r="G27" s="257"/>
    </row>
    <row r="28" spans="1:7" ht="45">
      <c r="A28" s="255" t="s">
        <v>18</v>
      </c>
      <c r="B28" s="258" t="s">
        <v>416</v>
      </c>
      <c r="C28" s="229" t="s">
        <v>12</v>
      </c>
      <c r="D28" s="230">
        <v>1</v>
      </c>
      <c r="E28" s="261"/>
      <c r="F28" s="231">
        <f t="shared" ref="F28" si="4">D28*E28</f>
        <v>0</v>
      </c>
      <c r="G28" s="257"/>
    </row>
    <row r="29" spans="1:7" ht="12" customHeight="1">
      <c r="A29" s="255"/>
      <c r="B29" s="256"/>
      <c r="C29" s="229"/>
      <c r="D29" s="285"/>
      <c r="E29" s="609"/>
      <c r="F29" s="241"/>
      <c r="G29" s="257"/>
    </row>
    <row r="30" spans="1:7" ht="22.5">
      <c r="A30" s="255" t="s">
        <v>19</v>
      </c>
      <c r="B30" s="258" t="s">
        <v>417</v>
      </c>
      <c r="C30" s="229" t="s">
        <v>12</v>
      </c>
      <c r="D30" s="230">
        <v>1</v>
      </c>
      <c r="E30" s="261"/>
      <c r="F30" s="231">
        <f t="shared" ref="F30" si="5">D30*E30</f>
        <v>0</v>
      </c>
      <c r="G30" s="257"/>
    </row>
    <row r="31" spans="1:7" ht="12" customHeight="1">
      <c r="A31" s="255"/>
      <c r="B31" s="256"/>
      <c r="C31" s="229"/>
      <c r="D31" s="285"/>
      <c r="E31" s="609"/>
      <c r="F31" s="241"/>
      <c r="G31" s="257"/>
    </row>
    <row r="32" spans="1:7" ht="33.75">
      <c r="A32" s="255" t="s">
        <v>20</v>
      </c>
      <c r="B32" s="258" t="s">
        <v>418</v>
      </c>
      <c r="C32" s="229" t="s">
        <v>12</v>
      </c>
      <c r="D32" s="230">
        <v>9</v>
      </c>
      <c r="E32" s="261"/>
      <c r="F32" s="231">
        <f t="shared" ref="F32" si="6">D32*E32</f>
        <v>0</v>
      </c>
      <c r="G32" s="257"/>
    </row>
    <row r="33" spans="1:7" ht="12" customHeight="1">
      <c r="A33" s="255"/>
      <c r="B33" s="256"/>
      <c r="C33" s="229"/>
      <c r="D33" s="285"/>
      <c r="E33" s="609"/>
      <c r="F33" s="241"/>
      <c r="G33" s="257"/>
    </row>
    <row r="34" spans="1:7" ht="22.5">
      <c r="A34" s="255" t="s">
        <v>21</v>
      </c>
      <c r="B34" s="258" t="s">
        <v>419</v>
      </c>
      <c r="C34" s="229" t="s">
        <v>12</v>
      </c>
      <c r="D34" s="230">
        <v>1</v>
      </c>
      <c r="E34" s="261"/>
      <c r="F34" s="231">
        <f t="shared" ref="F34" si="7">D34*E34</f>
        <v>0</v>
      </c>
      <c r="G34" s="257"/>
    </row>
    <row r="35" spans="1:7" ht="12" customHeight="1">
      <c r="A35" s="255"/>
      <c r="B35" s="256"/>
      <c r="C35" s="229"/>
      <c r="D35" s="285"/>
      <c r="E35" s="609"/>
      <c r="F35" s="241"/>
      <c r="G35" s="257"/>
    </row>
    <row r="36" spans="1:7" ht="33.75">
      <c r="A36" s="255" t="s">
        <v>22</v>
      </c>
      <c r="B36" s="258" t="s">
        <v>420</v>
      </c>
      <c r="C36" s="229" t="s">
        <v>13</v>
      </c>
      <c r="D36" s="230">
        <v>38</v>
      </c>
      <c r="E36" s="261"/>
      <c r="F36" s="231">
        <f t="shared" ref="F36" si="8">D36*E36</f>
        <v>0</v>
      </c>
      <c r="G36" s="257"/>
    </row>
    <row r="37" spans="1:7" ht="12" customHeight="1">
      <c r="A37" s="255"/>
      <c r="B37" s="287"/>
      <c r="C37" s="229"/>
      <c r="D37" s="230"/>
      <c r="E37" s="604"/>
      <c r="F37" s="231"/>
      <c r="G37" s="257"/>
    </row>
    <row r="38" spans="1:7" ht="33.75">
      <c r="A38" s="255" t="s">
        <v>26</v>
      </c>
      <c r="B38" s="258" t="s">
        <v>421</v>
      </c>
      <c r="C38" s="229" t="s">
        <v>12</v>
      </c>
      <c r="D38" s="230">
        <v>1</v>
      </c>
      <c r="E38" s="261"/>
      <c r="F38" s="231">
        <f t="shared" ref="F38" si="9">D38*E38</f>
        <v>0</v>
      </c>
      <c r="G38" s="257"/>
    </row>
    <row r="39" spans="1:7" ht="12" customHeight="1">
      <c r="A39" s="255"/>
      <c r="B39" s="256"/>
      <c r="C39" s="229"/>
      <c r="D39" s="285"/>
      <c r="E39" s="609"/>
      <c r="F39" s="241"/>
      <c r="G39" s="257"/>
    </row>
    <row r="40" spans="1:7" ht="12" customHeight="1">
      <c r="A40" s="255"/>
      <c r="B40" s="256" t="s">
        <v>422</v>
      </c>
      <c r="C40" s="229"/>
      <c r="D40" s="285"/>
      <c r="E40" s="609"/>
      <c r="F40" s="241"/>
      <c r="G40" s="257"/>
    </row>
    <row r="41" spans="1:7" ht="12" customHeight="1">
      <c r="A41" s="255"/>
      <c r="B41" s="256"/>
      <c r="C41" s="229"/>
      <c r="D41" s="285"/>
      <c r="E41" s="609"/>
      <c r="F41" s="241"/>
      <c r="G41" s="257"/>
    </row>
    <row r="42" spans="1:7" ht="67.5">
      <c r="A42" s="255" t="s">
        <v>14</v>
      </c>
      <c r="B42" s="258" t="s">
        <v>423</v>
      </c>
      <c r="C42" s="229"/>
      <c r="D42" s="230"/>
      <c r="E42" s="604"/>
      <c r="F42" s="231"/>
      <c r="G42" s="257"/>
    </row>
    <row r="43" spans="1:7" ht="12" customHeight="1">
      <c r="A43" s="255"/>
      <c r="B43" s="258" t="s">
        <v>424</v>
      </c>
      <c r="C43" s="229"/>
      <c r="D43" s="285"/>
      <c r="E43" s="609"/>
      <c r="F43" s="241"/>
      <c r="G43" s="257"/>
    </row>
    <row r="44" spans="1:7" ht="12" customHeight="1">
      <c r="A44" s="255"/>
      <c r="B44" s="258" t="s">
        <v>425</v>
      </c>
      <c r="C44" s="229"/>
      <c r="D44" s="285"/>
      <c r="E44" s="609"/>
      <c r="F44" s="241"/>
      <c r="G44" s="257"/>
    </row>
    <row r="45" spans="1:7" ht="12" customHeight="1">
      <c r="A45" s="255"/>
      <c r="B45" s="256"/>
      <c r="C45" s="229" t="s">
        <v>25</v>
      </c>
      <c r="D45" s="230">
        <v>1</v>
      </c>
      <c r="E45" s="261"/>
      <c r="F45" s="231">
        <f t="shared" ref="F45" si="10">D45*E45</f>
        <v>0</v>
      </c>
      <c r="G45" s="257"/>
    </row>
    <row r="46" spans="1:7" ht="12" customHeight="1">
      <c r="A46" s="255"/>
      <c r="B46" s="256"/>
      <c r="C46" s="229"/>
      <c r="D46" s="285"/>
      <c r="E46" s="609"/>
      <c r="F46" s="241"/>
      <c r="G46" s="257"/>
    </row>
    <row r="47" spans="1:7" ht="33.75">
      <c r="A47" s="255" t="s">
        <v>15</v>
      </c>
      <c r="B47" s="258" t="s">
        <v>426</v>
      </c>
      <c r="C47" s="229"/>
      <c r="D47" s="230"/>
      <c r="E47" s="604"/>
      <c r="F47" s="231"/>
      <c r="G47" s="257"/>
    </row>
    <row r="48" spans="1:7" ht="12.6" customHeight="1">
      <c r="A48" s="255"/>
      <c r="B48" s="258" t="s">
        <v>427</v>
      </c>
      <c r="C48" s="229" t="s">
        <v>13</v>
      </c>
      <c r="D48" s="230">
        <v>38</v>
      </c>
      <c r="E48" s="261"/>
      <c r="F48" s="231">
        <f t="shared" ref="F48:F52" si="11">D48*E48</f>
        <v>0</v>
      </c>
      <c r="G48" s="257"/>
    </row>
    <row r="49" spans="1:7" ht="12" customHeight="1">
      <c r="A49" s="255"/>
      <c r="B49" s="258" t="s">
        <v>428</v>
      </c>
      <c r="C49" s="229" t="s">
        <v>12</v>
      </c>
      <c r="D49" s="230">
        <v>1</v>
      </c>
      <c r="E49" s="261"/>
      <c r="F49" s="231">
        <f t="shared" si="11"/>
        <v>0</v>
      </c>
      <c r="G49" s="257"/>
    </row>
    <row r="50" spans="1:7" ht="12" customHeight="1">
      <c r="A50" s="255"/>
      <c r="B50" s="258" t="s">
        <v>429</v>
      </c>
      <c r="C50" s="229" t="s">
        <v>12</v>
      </c>
      <c r="D50" s="230">
        <v>4</v>
      </c>
      <c r="E50" s="261"/>
      <c r="F50" s="231">
        <f t="shared" si="11"/>
        <v>0</v>
      </c>
      <c r="G50" s="257"/>
    </row>
    <row r="51" spans="1:7" ht="22.5">
      <c r="A51" s="255"/>
      <c r="B51" s="258" t="s">
        <v>430</v>
      </c>
      <c r="C51" s="229" t="s">
        <v>12</v>
      </c>
      <c r="D51" s="230">
        <v>1</v>
      </c>
      <c r="E51" s="261"/>
      <c r="F51" s="231">
        <f t="shared" si="11"/>
        <v>0</v>
      </c>
      <c r="G51" s="257"/>
    </row>
    <row r="52" spans="1:7" ht="22.5">
      <c r="A52" s="255"/>
      <c r="B52" s="258" t="s">
        <v>431</v>
      </c>
      <c r="C52" s="229" t="s">
        <v>12</v>
      </c>
      <c r="D52" s="230">
        <v>3</v>
      </c>
      <c r="E52" s="261"/>
      <c r="F52" s="231">
        <f t="shared" si="11"/>
        <v>0</v>
      </c>
      <c r="G52" s="257"/>
    </row>
    <row r="53" spans="1:7" ht="12" customHeight="1">
      <c r="A53" s="255"/>
      <c r="B53" s="288"/>
      <c r="C53" s="229"/>
      <c r="D53" s="230"/>
      <c r="E53" s="604"/>
      <c r="F53" s="231"/>
      <c r="G53" s="257"/>
    </row>
    <row r="54" spans="1:7" ht="22.5">
      <c r="A54" s="255" t="s">
        <v>16</v>
      </c>
      <c r="B54" s="258" t="s">
        <v>432</v>
      </c>
      <c r="C54" s="229"/>
      <c r="D54" s="230"/>
      <c r="E54" s="604"/>
      <c r="F54" s="231"/>
      <c r="G54" s="257"/>
    </row>
    <row r="55" spans="1:7" ht="12" customHeight="1">
      <c r="A55" s="255"/>
      <c r="B55" s="287" t="s">
        <v>433</v>
      </c>
      <c r="C55" s="229" t="s">
        <v>12</v>
      </c>
      <c r="D55" s="230">
        <v>1</v>
      </c>
      <c r="E55" s="261"/>
      <c r="F55" s="231">
        <f t="shared" ref="F55" si="12">D55*E55</f>
        <v>0</v>
      </c>
      <c r="G55" s="257"/>
    </row>
    <row r="56" spans="1:7" ht="12" customHeight="1">
      <c r="A56" s="255"/>
      <c r="B56" s="287"/>
      <c r="C56" s="229"/>
      <c r="D56" s="230"/>
      <c r="E56" s="604"/>
      <c r="F56" s="231"/>
      <c r="G56" s="257"/>
    </row>
    <row r="57" spans="1:7" ht="101.25">
      <c r="A57" s="255" t="s">
        <v>17</v>
      </c>
      <c r="B57" s="258" t="s">
        <v>434</v>
      </c>
      <c r="C57" s="229"/>
      <c r="D57" s="230"/>
      <c r="E57" s="604"/>
      <c r="F57" s="231"/>
      <c r="G57" s="257"/>
    </row>
    <row r="58" spans="1:7" ht="12" customHeight="1">
      <c r="A58" s="255"/>
      <c r="B58" s="287" t="s">
        <v>435</v>
      </c>
      <c r="C58" s="229" t="s">
        <v>12</v>
      </c>
      <c r="D58" s="230">
        <v>1</v>
      </c>
      <c r="E58" s="261"/>
      <c r="F58" s="231">
        <f t="shared" ref="F58" si="13">D58*E58</f>
        <v>0</v>
      </c>
      <c r="G58" s="257"/>
    </row>
    <row r="59" spans="1:7" ht="12" customHeight="1" thickBot="1">
      <c r="A59" s="266"/>
      <c r="B59" s="225"/>
      <c r="C59" s="245"/>
      <c r="D59" s="245"/>
      <c r="E59" s="267"/>
      <c r="F59" s="267"/>
      <c r="G59" s="257"/>
    </row>
    <row r="60" spans="1:7" ht="15" customHeight="1" thickBot="1">
      <c r="A60" s="864" t="s">
        <v>436</v>
      </c>
      <c r="B60" s="865"/>
      <c r="C60" s="865"/>
      <c r="D60" s="865"/>
      <c r="E60" s="866"/>
      <c r="F60" s="268">
        <f>SUM(F15:F58)</f>
        <v>0</v>
      </c>
      <c r="G60" s="257"/>
    </row>
    <row r="61" spans="1:7" ht="12.75" customHeight="1">
      <c r="A61" s="32"/>
      <c r="B61" s="73"/>
      <c r="C61" s="55"/>
      <c r="D61" s="55"/>
      <c r="E61" s="201"/>
      <c r="F61" s="77"/>
    </row>
    <row r="62" spans="1:7">
      <c r="A62" s="32"/>
      <c r="B62" s="73"/>
      <c r="C62" s="55"/>
      <c r="D62" s="55"/>
      <c r="E62" s="201"/>
      <c r="F62" s="77"/>
    </row>
    <row r="63" spans="1:7">
      <c r="A63" s="32"/>
      <c r="B63" s="73"/>
      <c r="C63" s="55"/>
      <c r="D63" s="55"/>
      <c r="E63" s="201"/>
      <c r="F63" s="77"/>
    </row>
    <row r="64" spans="1:7">
      <c r="A64" s="32"/>
      <c r="B64" s="73"/>
      <c r="C64" s="55"/>
      <c r="D64" s="55"/>
      <c r="E64" s="201"/>
      <c r="F64" s="77"/>
    </row>
    <row r="65" spans="1:6">
      <c r="A65" s="32"/>
      <c r="B65" s="73"/>
      <c r="C65" s="55"/>
      <c r="D65" s="55"/>
      <c r="E65" s="201"/>
      <c r="F65" s="77"/>
    </row>
    <row r="66" spans="1:6">
      <c r="A66" s="32"/>
      <c r="B66" s="73"/>
      <c r="C66" s="55"/>
      <c r="D66" s="55"/>
      <c r="E66" s="201"/>
      <c r="F66" s="77"/>
    </row>
    <row r="67" spans="1:6">
      <c r="A67" s="32"/>
      <c r="B67" s="73"/>
      <c r="C67" s="55"/>
      <c r="D67" s="55"/>
      <c r="E67" s="201"/>
      <c r="F67" s="77"/>
    </row>
    <row r="68" spans="1:6">
      <c r="A68" s="32"/>
      <c r="B68" s="73"/>
      <c r="C68" s="55"/>
      <c r="D68" s="55"/>
      <c r="E68" s="201"/>
      <c r="F68" s="77"/>
    </row>
    <row r="69" spans="1:6">
      <c r="A69" s="32"/>
      <c r="B69" s="73"/>
      <c r="C69" s="55"/>
      <c r="D69" s="55"/>
      <c r="E69" s="201"/>
      <c r="F69" s="77"/>
    </row>
    <row r="70" spans="1:6">
      <c r="A70" s="32"/>
      <c r="B70" s="73"/>
      <c r="C70" s="55"/>
      <c r="D70" s="55"/>
      <c r="E70" s="201"/>
      <c r="F70" s="77"/>
    </row>
    <row r="71" spans="1:6">
      <c r="A71" s="32"/>
      <c r="B71" s="73"/>
      <c r="C71" s="55"/>
      <c r="D71" s="55"/>
      <c r="E71" s="201"/>
      <c r="F71" s="77"/>
    </row>
    <row r="72" spans="1:6">
      <c r="A72" s="32"/>
      <c r="B72" s="73"/>
      <c r="C72" s="55"/>
      <c r="D72" s="55"/>
      <c r="E72" s="201"/>
      <c r="F72" s="77"/>
    </row>
    <row r="73" spans="1:6">
      <c r="A73" s="32"/>
      <c r="B73" s="73"/>
      <c r="C73" s="55"/>
      <c r="D73" s="55"/>
      <c r="E73" s="201"/>
      <c r="F73" s="77"/>
    </row>
    <row r="74" spans="1:6">
      <c r="A74" s="32"/>
      <c r="B74" s="73"/>
      <c r="C74" s="55"/>
      <c r="D74" s="55"/>
      <c r="E74" s="201"/>
      <c r="F74" s="77"/>
    </row>
    <row r="75" spans="1:6">
      <c r="A75" s="32"/>
      <c r="B75" s="73"/>
      <c r="C75" s="55"/>
      <c r="D75" s="55"/>
      <c r="E75" s="201"/>
      <c r="F75" s="77"/>
    </row>
    <row r="76" spans="1:6">
      <c r="A76" s="32"/>
      <c r="B76" s="73"/>
      <c r="C76" s="55"/>
      <c r="D76" s="55"/>
      <c r="E76" s="201"/>
      <c r="F76" s="77"/>
    </row>
    <row r="77" spans="1:6">
      <c r="A77" s="32"/>
      <c r="B77" s="73"/>
      <c r="C77" s="55"/>
      <c r="D77" s="55"/>
      <c r="E77" s="201"/>
      <c r="F77" s="77"/>
    </row>
    <row r="78" spans="1:6">
      <c r="A78" s="32"/>
      <c r="B78" s="73"/>
      <c r="C78" s="55"/>
      <c r="D78" s="55"/>
      <c r="E78" s="201"/>
      <c r="F78" s="77"/>
    </row>
    <row r="79" spans="1:6">
      <c r="A79" s="32"/>
      <c r="B79" s="73"/>
      <c r="C79" s="55"/>
      <c r="D79" s="55"/>
      <c r="E79" s="201"/>
      <c r="F79" s="77"/>
    </row>
    <row r="80" spans="1:6">
      <c r="A80" s="32"/>
      <c r="B80" s="73"/>
      <c r="C80" s="55"/>
      <c r="D80" s="55"/>
      <c r="E80" s="201"/>
      <c r="F80" s="77"/>
    </row>
    <row r="81" spans="1:6">
      <c r="A81" s="32"/>
      <c r="B81" s="73"/>
      <c r="C81" s="55"/>
      <c r="D81" s="55"/>
      <c r="E81" s="201"/>
      <c r="F81" s="77"/>
    </row>
    <row r="82" spans="1:6">
      <c r="A82" s="32"/>
      <c r="B82" s="73"/>
      <c r="C82" s="55"/>
      <c r="D82" s="55"/>
      <c r="E82" s="201"/>
      <c r="F82" s="77"/>
    </row>
    <row r="83" spans="1:6">
      <c r="A83" s="32"/>
      <c r="B83" s="73"/>
      <c r="C83" s="55"/>
      <c r="D83" s="55"/>
      <c r="E83" s="201"/>
      <c r="F83" s="77"/>
    </row>
    <row r="84" spans="1:6">
      <c r="A84" s="32"/>
      <c r="B84" s="73"/>
      <c r="C84" s="55"/>
      <c r="D84" s="55"/>
      <c r="E84" s="201"/>
      <c r="F84" s="77"/>
    </row>
    <row r="85" spans="1:6">
      <c r="A85" s="32"/>
      <c r="B85" s="73"/>
      <c r="C85" s="55"/>
      <c r="D85" s="55"/>
      <c r="E85" s="201"/>
      <c r="F85" s="77"/>
    </row>
    <row r="86" spans="1:6">
      <c r="A86" s="32"/>
      <c r="B86" s="73"/>
      <c r="C86" s="55"/>
      <c r="D86" s="55"/>
      <c r="E86" s="201"/>
      <c r="F86" s="77"/>
    </row>
    <row r="87" spans="1:6">
      <c r="A87" s="32"/>
      <c r="B87" s="73"/>
      <c r="C87" s="55"/>
      <c r="D87" s="55"/>
      <c r="E87" s="201"/>
      <c r="F87" s="77"/>
    </row>
    <row r="88" spans="1:6">
      <c r="A88" s="32"/>
      <c r="B88" s="73"/>
      <c r="C88" s="55"/>
      <c r="D88" s="55"/>
      <c r="E88" s="201"/>
      <c r="F88" s="77"/>
    </row>
    <row r="89" spans="1:6">
      <c r="A89" s="32"/>
      <c r="B89" s="73"/>
      <c r="C89" s="55"/>
      <c r="D89" s="55"/>
      <c r="E89" s="201"/>
      <c r="F89" s="77"/>
    </row>
    <row r="90" spans="1:6">
      <c r="A90" s="32"/>
      <c r="B90" s="73"/>
      <c r="C90" s="55"/>
      <c r="D90" s="55"/>
      <c r="E90" s="201"/>
      <c r="F90" s="77"/>
    </row>
    <row r="91" spans="1:6">
      <c r="A91" s="32"/>
      <c r="B91" s="73"/>
      <c r="C91" s="55"/>
      <c r="D91" s="55"/>
      <c r="E91" s="201"/>
      <c r="F91" s="77"/>
    </row>
    <row r="92" spans="1:6">
      <c r="A92" s="32"/>
      <c r="B92" s="73"/>
      <c r="C92" s="55"/>
      <c r="D92" s="55"/>
      <c r="E92" s="201"/>
      <c r="F92" s="77"/>
    </row>
    <row r="93" spans="1:6">
      <c r="A93" s="32"/>
      <c r="B93" s="73"/>
      <c r="C93" s="55"/>
      <c r="D93" s="55"/>
      <c r="E93" s="201"/>
      <c r="F93" s="77"/>
    </row>
    <row r="94" spans="1:6">
      <c r="A94" s="32"/>
      <c r="B94" s="73"/>
      <c r="C94" s="55"/>
      <c r="D94" s="55"/>
      <c r="E94" s="201"/>
      <c r="F94" s="77"/>
    </row>
    <row r="95" spans="1:6">
      <c r="A95" s="32"/>
      <c r="B95" s="73"/>
      <c r="C95" s="55"/>
      <c r="D95" s="55"/>
      <c r="E95" s="201"/>
      <c r="F95" s="77"/>
    </row>
    <row r="96" spans="1:6">
      <c r="A96" s="32"/>
      <c r="B96" s="73"/>
      <c r="C96" s="55"/>
      <c r="D96" s="55"/>
      <c r="E96" s="201"/>
      <c r="F96" s="77"/>
    </row>
    <row r="97" spans="1:6">
      <c r="A97" s="32"/>
      <c r="B97" s="73"/>
      <c r="C97" s="55"/>
      <c r="D97" s="55"/>
      <c r="E97" s="201"/>
      <c r="F97" s="77"/>
    </row>
    <row r="98" spans="1:6">
      <c r="A98" s="32"/>
      <c r="B98" s="73"/>
      <c r="C98" s="55"/>
      <c r="D98" s="55"/>
      <c r="E98" s="201"/>
      <c r="F98" s="77"/>
    </row>
    <row r="99" spans="1:6">
      <c r="A99" s="32"/>
      <c r="B99" s="73"/>
      <c r="C99" s="55"/>
      <c r="D99" s="55"/>
      <c r="E99" s="201"/>
      <c r="F99" s="77"/>
    </row>
    <row r="100" spans="1:6">
      <c r="A100" s="32"/>
      <c r="B100" s="73"/>
      <c r="C100" s="55"/>
      <c r="D100" s="55"/>
      <c r="E100" s="201"/>
      <c r="F100" s="77"/>
    </row>
    <row r="101" spans="1:6">
      <c r="A101" s="32"/>
      <c r="B101" s="73"/>
      <c r="C101" s="55"/>
      <c r="D101" s="55"/>
      <c r="E101" s="201"/>
      <c r="F101" s="77"/>
    </row>
    <row r="102" spans="1:6">
      <c r="A102" s="32"/>
      <c r="B102" s="73"/>
      <c r="C102" s="55"/>
      <c r="D102" s="55"/>
      <c r="E102" s="201"/>
      <c r="F102" s="77"/>
    </row>
    <row r="103" spans="1:6">
      <c r="A103" s="32"/>
      <c r="B103" s="73"/>
      <c r="C103" s="55"/>
      <c r="D103" s="55"/>
      <c r="E103" s="201"/>
      <c r="F103" s="77"/>
    </row>
    <row r="104" spans="1:6">
      <c r="A104" s="32"/>
      <c r="B104" s="73"/>
      <c r="C104" s="55"/>
      <c r="D104" s="55"/>
      <c r="E104" s="201"/>
      <c r="F104" s="77"/>
    </row>
    <row r="105" spans="1:6">
      <c r="A105" s="32"/>
      <c r="B105" s="73"/>
      <c r="C105" s="55"/>
      <c r="D105" s="55"/>
      <c r="E105" s="201"/>
      <c r="F105" s="77"/>
    </row>
    <row r="106" spans="1:6">
      <c r="A106" s="32"/>
      <c r="B106" s="73"/>
      <c r="C106" s="55"/>
      <c r="D106" s="55"/>
      <c r="E106" s="201"/>
      <c r="F106" s="77"/>
    </row>
    <row r="107" spans="1:6">
      <c r="A107" s="32"/>
      <c r="B107" s="73"/>
      <c r="C107" s="55"/>
      <c r="D107" s="55"/>
      <c r="E107" s="201"/>
      <c r="F107" s="77"/>
    </row>
    <row r="108" spans="1:6">
      <c r="A108" s="32"/>
      <c r="B108" s="73"/>
      <c r="C108" s="55"/>
      <c r="D108" s="55"/>
      <c r="E108" s="201"/>
      <c r="F108" s="77"/>
    </row>
    <row r="109" spans="1:6">
      <c r="A109" s="32"/>
      <c r="B109" s="73"/>
      <c r="C109" s="55"/>
      <c r="D109" s="55"/>
      <c r="E109" s="201"/>
      <c r="F109" s="77"/>
    </row>
    <row r="110" spans="1:6">
      <c r="A110" s="32"/>
      <c r="B110" s="73"/>
      <c r="C110" s="55"/>
      <c r="D110" s="55"/>
      <c r="E110" s="201"/>
      <c r="F110" s="77"/>
    </row>
    <row r="111" spans="1:6">
      <c r="A111" s="32"/>
      <c r="B111" s="73"/>
      <c r="C111" s="55"/>
      <c r="D111" s="55"/>
      <c r="E111" s="201"/>
      <c r="F111" s="77"/>
    </row>
    <row r="112" spans="1:6">
      <c r="A112" s="32"/>
      <c r="B112" s="73"/>
      <c r="C112" s="55"/>
      <c r="D112" s="55"/>
      <c r="E112" s="201"/>
      <c r="F112" s="77"/>
    </row>
    <row r="113" spans="1:6">
      <c r="A113" s="32"/>
      <c r="B113" s="73"/>
      <c r="C113" s="55"/>
      <c r="D113" s="55"/>
      <c r="E113" s="201"/>
      <c r="F113" s="77"/>
    </row>
    <row r="114" spans="1:6">
      <c r="A114" s="32"/>
      <c r="B114" s="73"/>
      <c r="C114" s="55"/>
      <c r="D114" s="55"/>
      <c r="E114" s="201"/>
      <c r="F114" s="77"/>
    </row>
    <row r="115" spans="1:6">
      <c r="A115" s="32"/>
      <c r="B115" s="73"/>
      <c r="C115" s="55"/>
      <c r="D115" s="55"/>
      <c r="E115" s="201"/>
      <c r="F115" s="77"/>
    </row>
    <row r="116" spans="1:6">
      <c r="A116" s="32"/>
      <c r="B116" s="73"/>
      <c r="C116" s="55"/>
      <c r="D116" s="55"/>
      <c r="E116" s="201"/>
      <c r="F116" s="201"/>
    </row>
    <row r="117" spans="1:6" ht="18">
      <c r="A117" s="32"/>
      <c r="B117" s="73"/>
      <c r="C117" s="55"/>
      <c r="D117" s="55"/>
      <c r="E117" s="201"/>
      <c r="F117" s="281"/>
    </row>
    <row r="118" spans="1:6">
      <c r="A118" s="32"/>
      <c r="B118" s="73"/>
      <c r="C118" s="55"/>
      <c r="D118" s="55"/>
      <c r="E118" s="201"/>
      <c r="F118" s="201"/>
    </row>
    <row r="119" spans="1:6">
      <c r="A119" s="32"/>
      <c r="B119" s="73"/>
      <c r="C119" s="55"/>
      <c r="D119" s="55"/>
      <c r="E119" s="201"/>
      <c r="F119" s="77"/>
    </row>
    <row r="120" spans="1:6">
      <c r="A120" s="32"/>
      <c r="B120" s="73"/>
      <c r="C120" s="55"/>
      <c r="D120" s="55"/>
      <c r="E120" s="201"/>
      <c r="F120" s="77"/>
    </row>
    <row r="121" spans="1:6">
      <c r="A121" s="32"/>
      <c r="B121" s="73"/>
      <c r="C121" s="55"/>
      <c r="D121" s="55"/>
      <c r="E121" s="201"/>
      <c r="F121" s="77"/>
    </row>
    <row r="122" spans="1:6">
      <c r="A122" s="32"/>
      <c r="B122" s="73"/>
      <c r="C122" s="55"/>
      <c r="D122" s="55"/>
      <c r="E122" s="201"/>
      <c r="F122" s="77"/>
    </row>
    <row r="123" spans="1:6">
      <c r="A123" s="32"/>
      <c r="B123" s="73"/>
      <c r="C123" s="55"/>
      <c r="D123" s="55"/>
      <c r="E123" s="201"/>
      <c r="F123" s="77"/>
    </row>
    <row r="124" spans="1:6">
      <c r="A124" s="32"/>
      <c r="B124" s="73"/>
      <c r="C124" s="55"/>
      <c r="D124" s="55"/>
      <c r="E124" s="201"/>
      <c r="F124" s="77"/>
    </row>
    <row r="125" spans="1:6">
      <c r="A125" s="32"/>
      <c r="B125" s="73"/>
      <c r="C125" s="55"/>
      <c r="D125" s="55"/>
      <c r="E125" s="201"/>
      <c r="F125" s="77"/>
    </row>
    <row r="126" spans="1:6">
      <c r="A126" s="32"/>
      <c r="B126" s="73"/>
      <c r="C126" s="55"/>
      <c r="D126" s="55"/>
      <c r="E126" s="201"/>
      <c r="F126" s="77"/>
    </row>
    <row r="127" spans="1:6">
      <c r="A127" s="32"/>
      <c r="B127" s="73"/>
      <c r="C127" s="55"/>
      <c r="D127" s="55"/>
      <c r="E127" s="201"/>
      <c r="F127" s="77"/>
    </row>
    <row r="128" spans="1:6">
      <c r="A128" s="32"/>
      <c r="B128" s="73"/>
      <c r="C128" s="55"/>
      <c r="D128" s="55"/>
      <c r="E128" s="201"/>
      <c r="F128" s="77"/>
    </row>
    <row r="129" spans="1:6" ht="18">
      <c r="A129" s="32"/>
      <c r="B129" s="73"/>
      <c r="C129" s="55"/>
      <c r="D129" s="55"/>
      <c r="E129" s="201"/>
      <c r="F129" s="281"/>
    </row>
    <row r="130" spans="1:6" ht="18">
      <c r="A130" s="32"/>
      <c r="B130" s="73"/>
      <c r="C130" s="55"/>
      <c r="D130" s="55"/>
      <c r="E130" s="201"/>
      <c r="F130" s="282"/>
    </row>
    <row r="131" spans="1:6">
      <c r="A131" s="32"/>
      <c r="B131" s="73"/>
      <c r="C131" s="55"/>
      <c r="D131" s="55"/>
      <c r="E131" s="201"/>
      <c r="F131" s="201"/>
    </row>
    <row r="132" spans="1:6" ht="18">
      <c r="A132" s="32"/>
      <c r="B132" s="73"/>
      <c r="C132" s="55"/>
      <c r="D132" s="55"/>
      <c r="E132" s="201"/>
      <c r="F132" s="283"/>
    </row>
    <row r="133" spans="1:6">
      <c r="A133" s="32"/>
      <c r="B133" s="73"/>
      <c r="C133" s="55"/>
      <c r="D133" s="55"/>
      <c r="E133" s="201"/>
      <c r="F133" s="201"/>
    </row>
    <row r="134" spans="1:6">
      <c r="A134" s="32"/>
      <c r="B134" s="73"/>
      <c r="C134" s="55"/>
      <c r="D134" s="55"/>
      <c r="E134" s="201"/>
      <c r="F134" s="201"/>
    </row>
  </sheetData>
  <sheetProtection algorithmName="SHA-512" hashValue="dsLdpw9+RcYAJTxBirEqt/6IPCjSCKvDQaZXfz5IyeqrL+iks7TtbpeC19n3id1j5k9mcKGL2CUvGjGSfDtyJA==" saltValue="vhb4boRKrwOVKGykjvHrSg==" spinCount="100000" sheet="1" objects="1" scenarios="1" selectLockedCells="1"/>
  <mergeCells count="7">
    <mergeCell ref="F6:F7"/>
    <mergeCell ref="A60:E60"/>
    <mergeCell ref="A6:A7"/>
    <mergeCell ref="B6:B7"/>
    <mergeCell ref="C6:C7"/>
    <mergeCell ref="D6:D7"/>
    <mergeCell ref="E6:E7"/>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legacyDrawing r:id="rId3"/>
  <oleObjects>
    <mc:AlternateContent xmlns:mc="http://schemas.openxmlformats.org/markup-compatibility/2006">
      <mc:Choice Requires="x14">
        <oleObject progId="CDraw5" shapeId="17409" r:id="rId4">
          <objectPr defaultSize="0" autoPict="0" r:id="rId5">
            <anchor moveWithCells="1" sizeWithCells="1">
              <from>
                <xdr:col>4</xdr:col>
                <xdr:colOff>666750</xdr:colOff>
                <xdr:row>0</xdr:row>
                <xdr:rowOff>171450</xdr:rowOff>
              </from>
              <to>
                <xdr:col>5</xdr:col>
                <xdr:colOff>790575</xdr:colOff>
                <xdr:row>0</xdr:row>
                <xdr:rowOff>476250</xdr:rowOff>
              </to>
            </anchor>
          </objectPr>
        </oleObject>
      </mc:Choice>
      <mc:Fallback>
        <oleObject progId="CDraw5" shapeId="17409"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FB1BA-E0C9-47CD-B4F4-AC9F2F69590B}">
  <sheetPr codeName="List27"/>
  <dimension ref="A1:G142"/>
  <sheetViews>
    <sheetView topLeftCell="A60" workbookViewId="0">
      <selection activeCell="E58" sqref="E58"/>
    </sheetView>
  </sheetViews>
  <sheetFormatPr defaultColWidth="9.140625" defaultRowHeight="12.75" customHeight="1"/>
  <cols>
    <col min="1" max="1" width="5.7109375" style="269" customWidth="1"/>
    <col min="2" max="2" width="42.7109375" style="298" customWidth="1"/>
    <col min="3" max="3" width="6.7109375" style="270" customWidth="1"/>
    <col min="4" max="4" width="8.7109375" style="270" customWidth="1"/>
    <col min="5" max="5" width="13.7109375" style="271" customWidth="1"/>
    <col min="6" max="6" width="13.7109375" style="272" customWidth="1"/>
    <col min="7" max="7" width="9.140625" style="54"/>
    <col min="8" max="16384" width="9.140625" style="73"/>
  </cols>
  <sheetData>
    <row r="1" spans="1:7" ht="45" customHeight="1">
      <c r="A1" s="197"/>
      <c r="B1" s="198"/>
      <c r="C1" s="199"/>
      <c r="D1" s="199"/>
      <c r="E1" s="200"/>
      <c r="F1" s="200"/>
      <c r="G1" s="73"/>
    </row>
    <row r="2" spans="1:7" ht="12.75" customHeight="1" thickBot="1">
      <c r="A2" s="32"/>
      <c r="B2" s="289"/>
      <c r="C2" s="55"/>
      <c r="D2" s="55"/>
      <c r="E2" s="201"/>
      <c r="F2" s="201"/>
    </row>
    <row r="3" spans="1:7" ht="12.75" customHeight="1">
      <c r="A3" s="202"/>
      <c r="B3" s="290"/>
      <c r="C3" s="204"/>
      <c r="D3" s="204"/>
      <c r="E3" s="205"/>
      <c r="F3" s="206"/>
    </row>
    <row r="4" spans="1:7" ht="12.75" customHeight="1">
      <c r="A4" s="207" t="s">
        <v>437</v>
      </c>
      <c r="B4" s="249" t="s">
        <v>438</v>
      </c>
      <c r="C4" s="209"/>
      <c r="D4" s="209"/>
      <c r="E4" s="209"/>
      <c r="F4" s="210"/>
    </row>
    <row r="5" spans="1:7" ht="12.75" customHeight="1" thickBot="1">
      <c r="A5" s="250"/>
      <c r="B5" s="291"/>
      <c r="C5" s="8"/>
      <c r="D5" s="8"/>
      <c r="E5" s="252"/>
      <c r="F5" s="253"/>
    </row>
    <row r="6" spans="1:7" s="55" customFormat="1" ht="12.75" customHeight="1">
      <c r="A6" s="858" t="s">
        <v>224</v>
      </c>
      <c r="B6" s="858" t="s">
        <v>0</v>
      </c>
      <c r="C6" s="858" t="s">
        <v>1</v>
      </c>
      <c r="D6" s="858" t="s">
        <v>2</v>
      </c>
      <c r="E6" s="861" t="s">
        <v>225</v>
      </c>
      <c r="F6" s="854" t="s">
        <v>268</v>
      </c>
      <c r="G6" s="254"/>
    </row>
    <row r="7" spans="1:7" ht="12.75" customHeight="1" thickBot="1">
      <c r="A7" s="859"/>
      <c r="B7" s="859"/>
      <c r="C7" s="859"/>
      <c r="D7" s="859"/>
      <c r="E7" s="867"/>
      <c r="F7" s="863"/>
    </row>
    <row r="8" spans="1:7" ht="12.75" customHeight="1">
      <c r="A8" s="255"/>
      <c r="B8" s="292"/>
      <c r="C8" s="229"/>
      <c r="D8" s="285"/>
      <c r="E8" s="609"/>
      <c r="F8" s="241"/>
      <c r="G8" s="257"/>
    </row>
    <row r="9" spans="1:7" ht="33.75">
      <c r="A9" s="255"/>
      <c r="B9" s="258" t="s">
        <v>269</v>
      </c>
      <c r="C9" s="229"/>
      <c r="D9" s="285"/>
      <c r="E9" s="609"/>
      <c r="F9" s="241"/>
      <c r="G9" s="257"/>
    </row>
    <row r="10" spans="1:7" ht="90">
      <c r="A10" s="255"/>
      <c r="B10" s="258" t="s">
        <v>270</v>
      </c>
      <c r="C10" s="229"/>
      <c r="D10" s="285"/>
      <c r="E10" s="609"/>
      <c r="F10" s="241"/>
      <c r="G10" s="257"/>
    </row>
    <row r="11" spans="1:7" ht="33.75">
      <c r="A11" s="255"/>
      <c r="B11" s="258" t="s">
        <v>271</v>
      </c>
      <c r="C11" s="229"/>
      <c r="D11" s="285"/>
      <c r="E11" s="609"/>
      <c r="F11" s="241"/>
      <c r="G11" s="257"/>
    </row>
    <row r="12" spans="1:7" ht="12.75" customHeight="1">
      <c r="A12" s="255"/>
      <c r="B12" s="292"/>
      <c r="C12" s="229"/>
      <c r="D12" s="285"/>
      <c r="E12" s="609"/>
      <c r="F12" s="241"/>
      <c r="G12" s="257"/>
    </row>
    <row r="13" spans="1:7" ht="12.75" customHeight="1">
      <c r="A13" s="255" t="s">
        <v>14</v>
      </c>
      <c r="B13" s="293" t="s">
        <v>439</v>
      </c>
      <c r="C13" s="229"/>
      <c r="D13" s="230"/>
      <c r="E13" s="604"/>
      <c r="F13" s="231">
        <f>D13*E13</f>
        <v>0</v>
      </c>
      <c r="G13" s="257"/>
    </row>
    <row r="14" spans="1:7" ht="78.75">
      <c r="A14" s="255"/>
      <c r="B14" s="242" t="s">
        <v>440</v>
      </c>
      <c r="C14" s="229"/>
      <c r="D14" s="230"/>
      <c r="E14" s="604"/>
      <c r="F14" s="231"/>
      <c r="G14" s="257"/>
    </row>
    <row r="15" spans="1:7" ht="12.75" customHeight="1">
      <c r="A15" s="255"/>
      <c r="B15" s="294" t="s">
        <v>441</v>
      </c>
      <c r="C15" s="229" t="s">
        <v>12</v>
      </c>
      <c r="D15" s="230">
        <v>2</v>
      </c>
      <c r="E15" s="261"/>
      <c r="F15" s="231">
        <f>D15*E15</f>
        <v>0</v>
      </c>
      <c r="G15" s="257"/>
    </row>
    <row r="16" spans="1:7" ht="12.75" customHeight="1">
      <c r="A16" s="255"/>
      <c r="B16" s="294"/>
      <c r="C16" s="229"/>
      <c r="D16" s="230"/>
      <c r="E16" s="604"/>
      <c r="F16" s="231"/>
      <c r="G16" s="257"/>
    </row>
    <row r="17" spans="1:7" ht="12.75" customHeight="1">
      <c r="A17" s="255" t="s">
        <v>15</v>
      </c>
      <c r="B17" s="294" t="s">
        <v>442</v>
      </c>
      <c r="C17" s="229"/>
      <c r="D17" s="230"/>
      <c r="E17" s="604"/>
      <c r="F17" s="231"/>
      <c r="G17" s="257"/>
    </row>
    <row r="18" spans="1:7" ht="123.75">
      <c r="A18" s="255"/>
      <c r="B18" s="242" t="s">
        <v>443</v>
      </c>
      <c r="C18" s="229" t="s">
        <v>12</v>
      </c>
      <c r="D18" s="230">
        <v>1</v>
      </c>
      <c r="E18" s="261"/>
      <c r="F18" s="231">
        <f>D18*E18</f>
        <v>0</v>
      </c>
      <c r="G18" s="257"/>
    </row>
    <row r="19" spans="1:7" ht="18">
      <c r="A19" s="255"/>
      <c r="B19" s="242"/>
      <c r="C19" s="229"/>
      <c r="D19" s="230"/>
      <c r="E19" s="604"/>
      <c r="F19" s="231"/>
      <c r="G19" s="257"/>
    </row>
    <row r="20" spans="1:7" ht="67.5">
      <c r="A20" s="255" t="s">
        <v>16</v>
      </c>
      <c r="B20" s="242" t="s">
        <v>444</v>
      </c>
      <c r="C20" s="229" t="s">
        <v>12</v>
      </c>
      <c r="D20" s="230">
        <v>2</v>
      </c>
      <c r="E20" s="261"/>
      <c r="F20" s="231">
        <f t="shared" ref="F20" si="0">D20*E20</f>
        <v>0</v>
      </c>
      <c r="G20" s="257"/>
    </row>
    <row r="21" spans="1:7" ht="12.75" customHeight="1">
      <c r="A21" s="255"/>
      <c r="B21" s="262"/>
      <c r="C21" s="229"/>
      <c r="D21" s="230"/>
      <c r="E21" s="604"/>
      <c r="F21" s="231"/>
      <c r="G21" s="257"/>
    </row>
    <row r="22" spans="1:7" ht="33.75">
      <c r="A22" s="255" t="s">
        <v>17</v>
      </c>
      <c r="B22" s="242" t="s">
        <v>445</v>
      </c>
      <c r="C22" s="229"/>
      <c r="D22" s="230"/>
      <c r="E22" s="261"/>
      <c r="F22" s="231"/>
      <c r="G22" s="257"/>
    </row>
    <row r="23" spans="1:7" ht="12.75" customHeight="1">
      <c r="A23" s="255"/>
      <c r="B23" s="294" t="s">
        <v>446</v>
      </c>
      <c r="C23" s="229" t="s">
        <v>12</v>
      </c>
      <c r="D23" s="230">
        <v>2</v>
      </c>
      <c r="E23" s="261"/>
      <c r="F23" s="231">
        <f t="shared" ref="F23" si="1">D23*E23</f>
        <v>0</v>
      </c>
      <c r="G23" s="257"/>
    </row>
    <row r="24" spans="1:7" ht="12.75" customHeight="1">
      <c r="A24" s="255"/>
      <c r="B24" s="294"/>
      <c r="C24" s="229"/>
      <c r="D24" s="230"/>
      <c r="E24" s="604"/>
      <c r="F24" s="231"/>
      <c r="G24" s="257"/>
    </row>
    <row r="25" spans="1:7" ht="33.75">
      <c r="A25" s="255" t="s">
        <v>18</v>
      </c>
      <c r="B25" s="242" t="s">
        <v>447</v>
      </c>
      <c r="C25" s="229"/>
      <c r="D25" s="230"/>
      <c r="E25" s="604"/>
      <c r="F25" s="231"/>
      <c r="G25" s="257"/>
    </row>
    <row r="26" spans="1:7" ht="12.75" customHeight="1">
      <c r="A26" s="255"/>
      <c r="B26" s="294" t="s">
        <v>448</v>
      </c>
      <c r="C26" s="229" t="s">
        <v>12</v>
      </c>
      <c r="D26" s="230">
        <v>2</v>
      </c>
      <c r="E26" s="261"/>
      <c r="F26" s="231">
        <f t="shared" ref="F26" si="2">D26*E26</f>
        <v>0</v>
      </c>
      <c r="G26" s="257"/>
    </row>
    <row r="27" spans="1:7" ht="12.75" customHeight="1">
      <c r="A27" s="255"/>
      <c r="B27" s="294"/>
      <c r="C27" s="229"/>
      <c r="D27" s="230"/>
      <c r="E27" s="604"/>
      <c r="F27" s="231"/>
      <c r="G27" s="257"/>
    </row>
    <row r="28" spans="1:7" ht="45">
      <c r="A28" s="255" t="s">
        <v>19</v>
      </c>
      <c r="B28" s="242" t="s">
        <v>449</v>
      </c>
      <c r="C28" s="229"/>
      <c r="D28" s="230"/>
      <c r="E28" s="604"/>
      <c r="F28" s="231"/>
      <c r="G28" s="257"/>
    </row>
    <row r="29" spans="1:7" ht="12.75" customHeight="1">
      <c r="A29" s="255"/>
      <c r="B29" s="295" t="s">
        <v>450</v>
      </c>
      <c r="C29" s="229" t="s">
        <v>12</v>
      </c>
      <c r="D29" s="230">
        <v>2</v>
      </c>
      <c r="E29" s="261"/>
      <c r="F29" s="231">
        <f t="shared" ref="F29" si="3">D29*E29</f>
        <v>0</v>
      </c>
      <c r="G29" s="257"/>
    </row>
    <row r="30" spans="1:7" ht="12.75" customHeight="1">
      <c r="A30" s="255"/>
      <c r="B30" s="294"/>
      <c r="C30" s="229"/>
      <c r="D30" s="230"/>
      <c r="E30" s="604"/>
      <c r="F30" s="231"/>
      <c r="G30" s="257"/>
    </row>
    <row r="31" spans="1:7" ht="180">
      <c r="A31" s="255" t="s">
        <v>20</v>
      </c>
      <c r="B31" s="242" t="s">
        <v>451</v>
      </c>
      <c r="C31" s="229"/>
      <c r="D31" s="230"/>
      <c r="E31" s="604"/>
      <c r="F31" s="231"/>
      <c r="G31" s="257"/>
    </row>
    <row r="32" spans="1:7" ht="12.75" customHeight="1">
      <c r="A32" s="255"/>
      <c r="B32" s="294" t="s">
        <v>452</v>
      </c>
      <c r="C32" s="229" t="s">
        <v>13</v>
      </c>
      <c r="D32" s="230">
        <v>7</v>
      </c>
      <c r="E32" s="261"/>
      <c r="F32" s="231">
        <f t="shared" ref="F32:F33" si="4">D32*E32</f>
        <v>0</v>
      </c>
      <c r="G32" s="257"/>
    </row>
    <row r="33" spans="1:7" ht="12.75" customHeight="1">
      <c r="A33" s="255"/>
      <c r="B33" s="294" t="s">
        <v>453</v>
      </c>
      <c r="C33" s="229" t="s">
        <v>13</v>
      </c>
      <c r="D33" s="230">
        <v>9</v>
      </c>
      <c r="E33" s="261"/>
      <c r="F33" s="231">
        <f t="shared" si="4"/>
        <v>0</v>
      </c>
      <c r="G33" s="257"/>
    </row>
    <row r="34" spans="1:7" ht="12.75" customHeight="1">
      <c r="A34" s="255"/>
      <c r="B34" s="294"/>
      <c r="C34" s="229"/>
      <c r="D34" s="230"/>
      <c r="E34" s="604"/>
      <c r="F34" s="231"/>
      <c r="G34" s="257"/>
    </row>
    <row r="35" spans="1:7" ht="33.75">
      <c r="A35" s="255" t="s">
        <v>21</v>
      </c>
      <c r="B35" s="242" t="s">
        <v>454</v>
      </c>
      <c r="C35" s="229"/>
      <c r="D35" s="230"/>
      <c r="E35" s="604"/>
      <c r="F35" s="231"/>
      <c r="G35" s="257"/>
    </row>
    <row r="36" spans="1:7" ht="12.75" customHeight="1">
      <c r="A36" s="255"/>
      <c r="B36" s="294" t="s">
        <v>455</v>
      </c>
      <c r="C36" s="229" t="s">
        <v>12</v>
      </c>
      <c r="D36" s="230">
        <v>1</v>
      </c>
      <c r="E36" s="261"/>
      <c r="F36" s="231">
        <f t="shared" ref="F36" si="5">D36*E36</f>
        <v>0</v>
      </c>
      <c r="G36" s="257"/>
    </row>
    <row r="37" spans="1:7" ht="12.75" customHeight="1">
      <c r="A37" s="255"/>
      <c r="B37" s="294"/>
      <c r="C37" s="229"/>
      <c r="D37" s="230"/>
      <c r="E37" s="604"/>
      <c r="F37" s="231"/>
      <c r="G37" s="257"/>
    </row>
    <row r="38" spans="1:7" ht="56.25">
      <c r="A38" s="255" t="s">
        <v>22</v>
      </c>
      <c r="B38" s="296" t="s">
        <v>456</v>
      </c>
      <c r="C38" s="229"/>
      <c r="D38" s="230"/>
      <c r="E38" s="604"/>
      <c r="F38" s="231"/>
      <c r="G38" s="257"/>
    </row>
    <row r="39" spans="1:7" ht="12.75" customHeight="1">
      <c r="A39" s="255"/>
      <c r="B39" s="294" t="s">
        <v>457</v>
      </c>
      <c r="C39" s="229" t="s">
        <v>13</v>
      </c>
      <c r="D39" s="230">
        <v>3</v>
      </c>
      <c r="E39" s="261"/>
      <c r="F39" s="231">
        <f t="shared" ref="F39:F40" si="6">D39*E39</f>
        <v>0</v>
      </c>
      <c r="G39" s="257"/>
    </row>
    <row r="40" spans="1:7" ht="12.75" customHeight="1">
      <c r="A40" s="255"/>
      <c r="B40" s="294" t="s">
        <v>458</v>
      </c>
      <c r="C40" s="229" t="s">
        <v>13</v>
      </c>
      <c r="D40" s="230">
        <v>11</v>
      </c>
      <c r="E40" s="261"/>
      <c r="F40" s="231">
        <f t="shared" si="6"/>
        <v>0</v>
      </c>
      <c r="G40" s="257"/>
    </row>
    <row r="41" spans="1:7" ht="12.75" customHeight="1">
      <c r="A41" s="255"/>
      <c r="B41" s="294"/>
      <c r="C41" s="229"/>
      <c r="D41" s="230"/>
      <c r="E41" s="604"/>
      <c r="F41" s="231"/>
      <c r="G41" s="257"/>
    </row>
    <row r="42" spans="1:7" ht="33.75">
      <c r="A42" s="255" t="s">
        <v>26</v>
      </c>
      <c r="B42" s="296" t="s">
        <v>459</v>
      </c>
      <c r="C42" s="229"/>
      <c r="D42" s="230"/>
      <c r="E42" s="604"/>
      <c r="F42" s="231"/>
      <c r="G42" s="257"/>
    </row>
    <row r="43" spans="1:7" ht="12.75" customHeight="1">
      <c r="A43" s="255"/>
      <c r="B43" s="294" t="s">
        <v>458</v>
      </c>
      <c r="C43" s="229" t="s">
        <v>12</v>
      </c>
      <c r="D43" s="230">
        <v>1</v>
      </c>
      <c r="E43" s="261"/>
      <c r="F43" s="231">
        <f t="shared" ref="F43" si="7">D43*E43</f>
        <v>0</v>
      </c>
      <c r="G43" s="257"/>
    </row>
    <row r="44" spans="1:7" ht="12.75" customHeight="1">
      <c r="A44" s="255"/>
      <c r="B44" s="294"/>
      <c r="C44" s="229"/>
      <c r="D44" s="230"/>
      <c r="E44" s="604"/>
      <c r="F44" s="231"/>
      <c r="G44" s="257"/>
    </row>
    <row r="45" spans="1:7" ht="33.75">
      <c r="A45" s="255" t="s">
        <v>27</v>
      </c>
      <c r="B45" s="296" t="s">
        <v>460</v>
      </c>
      <c r="C45" s="229"/>
      <c r="D45" s="230"/>
      <c r="E45" s="604"/>
      <c r="F45" s="231"/>
      <c r="G45" s="257"/>
    </row>
    <row r="46" spans="1:7" ht="12.75" customHeight="1">
      <c r="A46" s="255"/>
      <c r="B46" s="294" t="s">
        <v>458</v>
      </c>
      <c r="C46" s="229" t="s">
        <v>12</v>
      </c>
      <c r="D46" s="230">
        <v>1</v>
      </c>
      <c r="E46" s="261"/>
      <c r="F46" s="231">
        <f t="shared" ref="F46" si="8">D46*E46</f>
        <v>0</v>
      </c>
      <c r="G46" s="257"/>
    </row>
    <row r="47" spans="1:7" ht="12.75" customHeight="1">
      <c r="A47" s="255"/>
      <c r="B47" s="294"/>
      <c r="C47" s="229"/>
      <c r="D47" s="230"/>
      <c r="E47" s="604"/>
      <c r="F47" s="231"/>
      <c r="G47" s="257"/>
    </row>
    <row r="48" spans="1:7" ht="22.5">
      <c r="A48" s="255" t="s">
        <v>29</v>
      </c>
      <c r="B48" s="296" t="s">
        <v>461</v>
      </c>
      <c r="C48" s="229" t="s">
        <v>43</v>
      </c>
      <c r="D48" s="230">
        <v>10</v>
      </c>
      <c r="E48" s="261"/>
      <c r="F48" s="231">
        <f t="shared" ref="F48" si="9">D48*E48</f>
        <v>0</v>
      </c>
      <c r="G48" s="257"/>
    </row>
    <row r="49" spans="1:7" ht="12.75" customHeight="1">
      <c r="A49" s="255"/>
      <c r="B49" s="294"/>
      <c r="C49" s="229"/>
      <c r="D49" s="230"/>
      <c r="E49" s="604"/>
      <c r="F49" s="231"/>
      <c r="G49" s="257"/>
    </row>
    <row r="50" spans="1:7" ht="33.75">
      <c r="A50" s="255" t="s">
        <v>30</v>
      </c>
      <c r="B50" s="296" t="s">
        <v>462</v>
      </c>
      <c r="C50" s="229" t="s">
        <v>12</v>
      </c>
      <c r="D50" s="230">
        <v>2</v>
      </c>
      <c r="E50" s="261"/>
      <c r="F50" s="231">
        <f t="shared" ref="F50" si="10">D50*E50</f>
        <v>0</v>
      </c>
      <c r="G50" s="257"/>
    </row>
    <row r="51" spans="1:7" ht="12.75" customHeight="1">
      <c r="A51" s="255"/>
      <c r="B51" s="294"/>
      <c r="C51" s="229"/>
      <c r="D51" s="230"/>
      <c r="E51" s="604"/>
      <c r="F51" s="231"/>
      <c r="G51" s="257"/>
    </row>
    <row r="52" spans="1:7" ht="33.75">
      <c r="A52" s="255" t="s">
        <v>31</v>
      </c>
      <c r="B52" s="296" t="s">
        <v>463</v>
      </c>
      <c r="C52" s="229" t="s">
        <v>12</v>
      </c>
      <c r="D52" s="230">
        <v>4</v>
      </c>
      <c r="E52" s="261"/>
      <c r="F52" s="231">
        <f t="shared" ref="F52" si="11">D52*E52</f>
        <v>0</v>
      </c>
      <c r="G52" s="257"/>
    </row>
    <row r="53" spans="1:7" ht="12.75" customHeight="1">
      <c r="A53" s="255"/>
      <c r="B53" s="294"/>
      <c r="C53" s="229"/>
      <c r="D53" s="230"/>
      <c r="E53" s="604"/>
      <c r="F53" s="231"/>
      <c r="G53" s="257"/>
    </row>
    <row r="54" spans="1:7" ht="12.75" customHeight="1">
      <c r="A54" s="255" t="s">
        <v>32</v>
      </c>
      <c r="B54" s="296" t="s">
        <v>464</v>
      </c>
      <c r="C54" s="229" t="s">
        <v>25</v>
      </c>
      <c r="D54" s="230">
        <v>1</v>
      </c>
      <c r="E54" s="261"/>
      <c r="F54" s="231">
        <f t="shared" ref="F54" si="12">D54*E54</f>
        <v>0</v>
      </c>
      <c r="G54" s="257"/>
    </row>
    <row r="55" spans="1:7" ht="12.75" customHeight="1">
      <c r="A55" s="255"/>
      <c r="B55" s="294"/>
      <c r="C55" s="229"/>
      <c r="D55" s="230"/>
      <c r="E55" s="604"/>
      <c r="F55" s="231"/>
      <c r="G55" s="257"/>
    </row>
    <row r="56" spans="1:7" ht="33.75">
      <c r="A56" s="255" t="s">
        <v>33</v>
      </c>
      <c r="B56" s="296" t="s">
        <v>465</v>
      </c>
      <c r="C56" s="229" t="s">
        <v>466</v>
      </c>
      <c r="D56" s="230">
        <v>1</v>
      </c>
      <c r="E56" s="261"/>
      <c r="F56" s="231">
        <f t="shared" ref="F56" si="13">D56*E56</f>
        <v>0</v>
      </c>
      <c r="G56" s="257"/>
    </row>
    <row r="57" spans="1:7" ht="12.75" customHeight="1">
      <c r="A57" s="255"/>
      <c r="B57" s="294"/>
      <c r="C57" s="229"/>
      <c r="D57" s="230"/>
      <c r="E57" s="604"/>
      <c r="F57" s="231"/>
      <c r="G57" s="257"/>
    </row>
    <row r="58" spans="1:7" ht="12.6" customHeight="1">
      <c r="A58" s="255" t="s">
        <v>34</v>
      </c>
      <c r="B58" s="296" t="s">
        <v>467</v>
      </c>
      <c r="C58" s="229" t="s">
        <v>25</v>
      </c>
      <c r="D58" s="230">
        <v>1</v>
      </c>
      <c r="E58" s="261"/>
      <c r="F58" s="231">
        <f t="shared" ref="F58" si="14">D58*E58</f>
        <v>0</v>
      </c>
      <c r="G58" s="257"/>
    </row>
    <row r="59" spans="1:7" ht="12.75" customHeight="1">
      <c r="A59" s="255"/>
      <c r="B59" s="294"/>
      <c r="C59" s="229"/>
      <c r="D59" s="230"/>
      <c r="E59" s="604"/>
      <c r="F59" s="231"/>
      <c r="G59" s="257"/>
    </row>
    <row r="60" spans="1:7" ht="22.5">
      <c r="A60" s="255" t="s">
        <v>44</v>
      </c>
      <c r="B60" s="296" t="s">
        <v>362</v>
      </c>
      <c r="C60" s="229" t="s">
        <v>262</v>
      </c>
      <c r="D60" s="230">
        <v>8</v>
      </c>
      <c r="E60" s="261"/>
      <c r="F60" s="231">
        <f t="shared" ref="F60" si="15">D60*E60</f>
        <v>0</v>
      </c>
      <c r="G60" s="257"/>
    </row>
    <row r="61" spans="1:7" ht="12.75" customHeight="1">
      <c r="A61" s="255"/>
      <c r="B61" s="294"/>
      <c r="C61" s="229"/>
      <c r="D61" s="230"/>
      <c r="E61" s="604"/>
      <c r="F61" s="231"/>
      <c r="G61" s="257"/>
    </row>
    <row r="62" spans="1:7" ht="33.75">
      <c r="A62" s="255" t="s">
        <v>45</v>
      </c>
      <c r="B62" s="296" t="s">
        <v>468</v>
      </c>
      <c r="C62" s="229" t="s">
        <v>25</v>
      </c>
      <c r="D62" s="230">
        <v>1</v>
      </c>
      <c r="E62" s="261"/>
      <c r="F62" s="231">
        <f t="shared" ref="F62" si="16">D62*E62</f>
        <v>0</v>
      </c>
      <c r="G62" s="257"/>
    </row>
    <row r="63" spans="1:7" ht="12.75" customHeight="1">
      <c r="A63" s="255"/>
      <c r="B63" s="294"/>
      <c r="C63" s="229"/>
      <c r="D63" s="230"/>
      <c r="E63" s="604"/>
      <c r="F63" s="231"/>
      <c r="G63" s="257"/>
    </row>
    <row r="64" spans="1:7" ht="22.5">
      <c r="A64" s="255" t="s">
        <v>53</v>
      </c>
      <c r="B64" s="296" t="s">
        <v>469</v>
      </c>
      <c r="C64" s="229" t="s">
        <v>25</v>
      </c>
      <c r="D64" s="230">
        <v>1</v>
      </c>
      <c r="E64" s="261"/>
      <c r="F64" s="231">
        <f t="shared" ref="F64" si="17">D64*E64</f>
        <v>0</v>
      </c>
      <c r="G64" s="257"/>
    </row>
    <row r="65" spans="1:7" ht="12.75" customHeight="1">
      <c r="A65" s="255"/>
      <c r="B65" s="294"/>
      <c r="C65" s="229"/>
      <c r="D65" s="230"/>
      <c r="E65" s="604"/>
      <c r="F65" s="231"/>
      <c r="G65" s="257"/>
    </row>
    <row r="66" spans="1:7" ht="22.5">
      <c r="A66" s="255" t="s">
        <v>54</v>
      </c>
      <c r="B66" s="296" t="s">
        <v>470</v>
      </c>
      <c r="C66" s="229" t="s">
        <v>25</v>
      </c>
      <c r="D66" s="230">
        <v>1</v>
      </c>
      <c r="E66" s="261"/>
      <c r="F66" s="231">
        <f t="shared" ref="F66" si="18">D66*E66</f>
        <v>0</v>
      </c>
      <c r="G66" s="257"/>
    </row>
    <row r="67" spans="1:7" ht="12.75" customHeight="1" thickBot="1">
      <c r="A67" s="266"/>
      <c r="B67" s="297"/>
      <c r="C67" s="245"/>
      <c r="D67" s="245"/>
      <c r="E67" s="605"/>
      <c r="F67" s="267"/>
      <c r="G67" s="257"/>
    </row>
    <row r="68" spans="1:7" ht="15" customHeight="1" thickBot="1">
      <c r="A68" s="864" t="s">
        <v>471</v>
      </c>
      <c r="B68" s="865"/>
      <c r="C68" s="865"/>
      <c r="D68" s="865"/>
      <c r="E68" s="866"/>
      <c r="F68" s="268">
        <f>SUM(F13:F66)</f>
        <v>0</v>
      </c>
      <c r="G68" s="257"/>
    </row>
    <row r="69" spans="1:7" ht="12.75" customHeight="1">
      <c r="A69" s="32"/>
      <c r="B69" s="289"/>
      <c r="C69" s="55"/>
      <c r="D69" s="55"/>
      <c r="E69" s="201"/>
      <c r="F69" s="77"/>
    </row>
    <row r="70" spans="1:7" ht="12.75" customHeight="1">
      <c r="A70" s="32"/>
      <c r="B70" s="289"/>
      <c r="C70" s="55"/>
      <c r="D70" s="55"/>
      <c r="E70" s="201"/>
      <c r="F70" s="77"/>
    </row>
    <row r="71" spans="1:7" ht="12.75" customHeight="1">
      <c r="A71" s="32"/>
      <c r="B71" s="289"/>
      <c r="C71" s="55"/>
      <c r="D71" s="55"/>
      <c r="E71" s="201"/>
      <c r="F71" s="77"/>
    </row>
    <row r="72" spans="1:7" ht="12.75" customHeight="1">
      <c r="A72" s="32"/>
      <c r="B72" s="289"/>
      <c r="C72" s="55"/>
      <c r="D72" s="55"/>
      <c r="E72" s="201"/>
      <c r="F72" s="77"/>
    </row>
    <row r="73" spans="1:7" ht="12.75" customHeight="1">
      <c r="A73" s="32"/>
      <c r="B73" s="289"/>
      <c r="C73" s="55"/>
      <c r="D73" s="55"/>
      <c r="E73" s="201"/>
      <c r="F73" s="77"/>
    </row>
    <row r="74" spans="1:7" ht="12.75" customHeight="1">
      <c r="A74" s="32"/>
      <c r="B74" s="289"/>
      <c r="C74" s="55"/>
      <c r="D74" s="55"/>
      <c r="E74" s="201"/>
      <c r="F74" s="77"/>
    </row>
    <row r="75" spans="1:7" ht="12.75" customHeight="1">
      <c r="A75" s="32"/>
      <c r="B75" s="289"/>
      <c r="C75" s="55"/>
      <c r="D75" s="55"/>
      <c r="E75" s="201"/>
      <c r="F75" s="77"/>
    </row>
    <row r="76" spans="1:7" ht="12.75" customHeight="1">
      <c r="A76" s="32"/>
      <c r="B76" s="289"/>
      <c r="C76" s="55"/>
      <c r="D76" s="55"/>
      <c r="E76" s="201"/>
      <c r="F76" s="77"/>
    </row>
    <row r="77" spans="1:7" ht="12.75" customHeight="1">
      <c r="A77" s="32"/>
      <c r="B77" s="289"/>
      <c r="C77" s="55"/>
      <c r="D77" s="55"/>
      <c r="E77" s="201"/>
      <c r="F77" s="77"/>
    </row>
    <row r="78" spans="1:7" ht="12.75" customHeight="1">
      <c r="A78" s="32"/>
      <c r="B78" s="289"/>
      <c r="C78" s="55"/>
      <c r="D78" s="55"/>
      <c r="E78" s="201"/>
      <c r="F78" s="77"/>
    </row>
    <row r="79" spans="1:7" ht="12.75" customHeight="1">
      <c r="A79" s="32"/>
      <c r="B79" s="289"/>
      <c r="C79" s="55"/>
      <c r="D79" s="55"/>
      <c r="E79" s="201"/>
      <c r="F79" s="77"/>
    </row>
    <row r="80" spans="1:7" ht="12.75" customHeight="1">
      <c r="A80" s="32"/>
      <c r="B80" s="289"/>
      <c r="C80" s="55"/>
      <c r="D80" s="55"/>
      <c r="E80" s="201"/>
      <c r="F80" s="77"/>
    </row>
    <row r="81" spans="1:6" ht="12.75" customHeight="1">
      <c r="A81" s="32"/>
      <c r="B81" s="289"/>
      <c r="C81" s="55"/>
      <c r="D81" s="55"/>
      <c r="E81" s="201"/>
      <c r="F81" s="77"/>
    </row>
    <row r="82" spans="1:6" ht="12.75" customHeight="1">
      <c r="A82" s="32"/>
      <c r="B82" s="289"/>
      <c r="C82" s="55"/>
      <c r="D82" s="55"/>
      <c r="E82" s="201"/>
      <c r="F82" s="77"/>
    </row>
    <row r="83" spans="1:6" ht="12.75" customHeight="1">
      <c r="A83" s="32"/>
      <c r="B83" s="289"/>
      <c r="C83" s="55"/>
      <c r="D83" s="55"/>
      <c r="E83" s="201"/>
      <c r="F83" s="77"/>
    </row>
    <row r="84" spans="1:6" ht="12.75" customHeight="1">
      <c r="A84" s="32"/>
      <c r="B84" s="289"/>
      <c r="C84" s="55"/>
      <c r="D84" s="55"/>
      <c r="E84" s="201"/>
      <c r="F84" s="77"/>
    </row>
    <row r="85" spans="1:6" ht="12.75" customHeight="1">
      <c r="A85" s="32"/>
      <c r="B85" s="289"/>
      <c r="C85" s="55"/>
      <c r="D85" s="55"/>
      <c r="E85" s="201"/>
      <c r="F85" s="77"/>
    </row>
    <row r="86" spans="1:6" ht="12.75" customHeight="1">
      <c r="A86" s="32"/>
      <c r="B86" s="289"/>
      <c r="C86" s="55"/>
      <c r="D86" s="55"/>
      <c r="E86" s="201"/>
      <c r="F86" s="77"/>
    </row>
    <row r="87" spans="1:6" ht="12.75" customHeight="1">
      <c r="A87" s="32"/>
      <c r="B87" s="289"/>
      <c r="C87" s="55"/>
      <c r="D87" s="55"/>
      <c r="E87" s="201"/>
      <c r="F87" s="77"/>
    </row>
    <row r="88" spans="1:6" ht="12.75" customHeight="1">
      <c r="A88" s="32"/>
      <c r="B88" s="289"/>
      <c r="C88" s="55"/>
      <c r="D88" s="55"/>
      <c r="E88" s="201"/>
      <c r="F88" s="77"/>
    </row>
    <row r="89" spans="1:6" ht="12.75" customHeight="1">
      <c r="A89" s="32"/>
      <c r="B89" s="289"/>
      <c r="C89" s="55"/>
      <c r="D89" s="55"/>
      <c r="E89" s="201"/>
      <c r="F89" s="77"/>
    </row>
    <row r="90" spans="1:6" ht="12.75" customHeight="1">
      <c r="A90" s="32"/>
      <c r="B90" s="289"/>
      <c r="C90" s="55"/>
      <c r="D90" s="55"/>
      <c r="E90" s="201"/>
      <c r="F90" s="77"/>
    </row>
    <row r="91" spans="1:6" ht="12.75" customHeight="1">
      <c r="A91" s="32"/>
      <c r="B91" s="289"/>
      <c r="C91" s="55"/>
      <c r="D91" s="55"/>
      <c r="E91" s="201"/>
      <c r="F91" s="77"/>
    </row>
    <row r="92" spans="1:6" ht="12.75" customHeight="1">
      <c r="A92" s="32"/>
      <c r="B92" s="289"/>
      <c r="C92" s="55"/>
      <c r="D92" s="55"/>
      <c r="E92" s="201"/>
      <c r="F92" s="77"/>
    </row>
    <row r="93" spans="1:6" ht="12.75" customHeight="1">
      <c r="A93" s="32"/>
      <c r="B93" s="289"/>
      <c r="C93" s="55"/>
      <c r="D93" s="55"/>
      <c r="E93" s="201"/>
      <c r="F93" s="77"/>
    </row>
    <row r="94" spans="1:6" ht="12.75" customHeight="1">
      <c r="A94" s="32"/>
      <c r="B94" s="289"/>
      <c r="C94" s="55"/>
      <c r="D94" s="55"/>
      <c r="E94" s="201"/>
      <c r="F94" s="77"/>
    </row>
    <row r="95" spans="1:6" ht="12.75" customHeight="1">
      <c r="A95" s="32"/>
      <c r="B95" s="289"/>
      <c r="C95" s="55"/>
      <c r="D95" s="55"/>
      <c r="E95" s="201"/>
      <c r="F95" s="77"/>
    </row>
    <row r="96" spans="1:6" ht="12.75" customHeight="1">
      <c r="A96" s="32"/>
      <c r="B96" s="289"/>
      <c r="C96" s="55"/>
      <c r="D96" s="55"/>
      <c r="E96" s="201"/>
      <c r="F96" s="77"/>
    </row>
    <row r="97" spans="1:6" ht="12.75" customHeight="1">
      <c r="A97" s="32"/>
      <c r="B97" s="289"/>
      <c r="C97" s="55"/>
      <c r="D97" s="55"/>
      <c r="E97" s="201"/>
      <c r="F97" s="77"/>
    </row>
    <row r="98" spans="1:6" ht="12.75" customHeight="1">
      <c r="A98" s="32"/>
      <c r="B98" s="289"/>
      <c r="C98" s="55"/>
      <c r="D98" s="55"/>
      <c r="E98" s="201"/>
      <c r="F98" s="77"/>
    </row>
    <row r="99" spans="1:6" ht="12.75" customHeight="1">
      <c r="A99" s="32"/>
      <c r="B99" s="289"/>
      <c r="C99" s="55"/>
      <c r="D99" s="55"/>
      <c r="E99" s="201"/>
      <c r="F99" s="77"/>
    </row>
    <row r="100" spans="1:6" ht="12.75" customHeight="1">
      <c r="A100" s="32"/>
      <c r="B100" s="289"/>
      <c r="C100" s="55"/>
      <c r="D100" s="55"/>
      <c r="E100" s="201"/>
      <c r="F100" s="77"/>
    </row>
    <row r="101" spans="1:6" ht="12.75" customHeight="1">
      <c r="A101" s="32"/>
      <c r="B101" s="289"/>
      <c r="C101" s="55"/>
      <c r="D101" s="55"/>
      <c r="E101" s="201"/>
      <c r="F101" s="77"/>
    </row>
    <row r="102" spans="1:6" ht="12.75" customHeight="1">
      <c r="A102" s="32"/>
      <c r="B102" s="289"/>
      <c r="C102" s="55"/>
      <c r="D102" s="55"/>
      <c r="E102" s="201"/>
      <c r="F102" s="77"/>
    </row>
    <row r="103" spans="1:6" ht="12.75" customHeight="1">
      <c r="A103" s="32"/>
      <c r="B103" s="289"/>
      <c r="C103" s="55"/>
      <c r="D103" s="55"/>
      <c r="E103" s="201"/>
      <c r="F103" s="77"/>
    </row>
    <row r="104" spans="1:6" ht="12.75" customHeight="1">
      <c r="A104" s="32"/>
      <c r="B104" s="289"/>
      <c r="C104" s="55"/>
      <c r="D104" s="55"/>
      <c r="E104" s="201"/>
      <c r="F104" s="77"/>
    </row>
    <row r="105" spans="1:6" ht="12.75" customHeight="1">
      <c r="A105" s="32"/>
      <c r="B105" s="289"/>
      <c r="C105" s="55"/>
      <c r="D105" s="55"/>
      <c r="E105" s="201"/>
      <c r="F105" s="77"/>
    </row>
    <row r="106" spans="1:6" ht="12.75" customHeight="1">
      <c r="A106" s="32"/>
      <c r="B106" s="289"/>
      <c r="C106" s="55"/>
      <c r="D106" s="55"/>
      <c r="E106" s="201"/>
      <c r="F106" s="77"/>
    </row>
    <row r="107" spans="1:6" ht="12.75" customHeight="1">
      <c r="A107" s="32"/>
      <c r="B107" s="289"/>
      <c r="C107" s="55"/>
      <c r="D107" s="55"/>
      <c r="E107" s="201"/>
      <c r="F107" s="77"/>
    </row>
    <row r="108" spans="1:6" ht="12.75" customHeight="1">
      <c r="A108" s="32"/>
      <c r="B108" s="289"/>
      <c r="C108" s="55"/>
      <c r="D108" s="55"/>
      <c r="E108" s="201"/>
      <c r="F108" s="77"/>
    </row>
    <row r="109" spans="1:6" ht="12.75" customHeight="1">
      <c r="A109" s="32"/>
      <c r="B109" s="289"/>
      <c r="C109" s="55"/>
      <c r="D109" s="55"/>
      <c r="E109" s="201"/>
      <c r="F109" s="77"/>
    </row>
    <row r="110" spans="1:6" ht="12.75" customHeight="1">
      <c r="A110" s="32"/>
      <c r="B110" s="289"/>
      <c r="C110" s="55"/>
      <c r="D110" s="55"/>
      <c r="E110" s="201"/>
      <c r="F110" s="77"/>
    </row>
    <row r="111" spans="1:6" ht="12.75" customHeight="1">
      <c r="A111" s="32"/>
      <c r="B111" s="289"/>
      <c r="C111" s="55"/>
      <c r="D111" s="55"/>
      <c r="E111" s="201"/>
      <c r="F111" s="77"/>
    </row>
    <row r="112" spans="1:6" ht="12.75" customHeight="1">
      <c r="A112" s="32"/>
      <c r="B112" s="289"/>
      <c r="C112" s="55"/>
      <c r="D112" s="55"/>
      <c r="E112" s="201"/>
      <c r="F112" s="77"/>
    </row>
    <row r="113" spans="1:6" ht="12.75" customHeight="1">
      <c r="A113" s="32"/>
      <c r="B113" s="289"/>
      <c r="C113" s="55"/>
      <c r="D113" s="55"/>
      <c r="E113" s="201"/>
      <c r="F113" s="77"/>
    </row>
    <row r="114" spans="1:6" ht="12.75" customHeight="1">
      <c r="A114" s="32"/>
      <c r="B114" s="289"/>
      <c r="C114" s="55"/>
      <c r="D114" s="55"/>
      <c r="E114" s="201"/>
      <c r="F114" s="77"/>
    </row>
    <row r="115" spans="1:6" ht="12.75" customHeight="1">
      <c r="A115" s="32"/>
      <c r="B115" s="289"/>
      <c r="C115" s="55"/>
      <c r="D115" s="55"/>
      <c r="E115" s="201"/>
      <c r="F115" s="77"/>
    </row>
    <row r="116" spans="1:6" ht="12.75" customHeight="1">
      <c r="A116" s="32"/>
      <c r="B116" s="289"/>
      <c r="C116" s="55"/>
      <c r="D116" s="55"/>
      <c r="E116" s="201"/>
      <c r="F116" s="77"/>
    </row>
    <row r="117" spans="1:6" ht="12.75" customHeight="1">
      <c r="A117" s="32"/>
      <c r="B117" s="289"/>
      <c r="C117" s="55"/>
      <c r="D117" s="55"/>
      <c r="E117" s="201"/>
      <c r="F117" s="77"/>
    </row>
    <row r="118" spans="1:6" ht="12.75" customHeight="1">
      <c r="A118" s="32"/>
      <c r="B118" s="289"/>
      <c r="C118" s="55"/>
      <c r="D118" s="55"/>
      <c r="E118" s="201"/>
      <c r="F118" s="77"/>
    </row>
    <row r="119" spans="1:6" ht="12.75" customHeight="1">
      <c r="A119" s="32"/>
      <c r="B119" s="289"/>
      <c r="C119" s="55"/>
      <c r="D119" s="55"/>
      <c r="E119" s="201"/>
      <c r="F119" s="77"/>
    </row>
    <row r="120" spans="1:6" ht="12.75" customHeight="1">
      <c r="A120" s="32"/>
      <c r="B120" s="289"/>
      <c r="C120" s="55"/>
      <c r="D120" s="55"/>
      <c r="E120" s="201"/>
      <c r="F120" s="77"/>
    </row>
    <row r="121" spans="1:6" ht="12.75" customHeight="1">
      <c r="A121" s="32"/>
      <c r="B121" s="289"/>
      <c r="C121" s="55"/>
      <c r="D121" s="55"/>
      <c r="E121" s="201"/>
      <c r="F121" s="77"/>
    </row>
    <row r="122" spans="1:6" ht="12.75" customHeight="1">
      <c r="A122" s="32"/>
      <c r="B122" s="289"/>
      <c r="C122" s="55"/>
      <c r="D122" s="55"/>
      <c r="E122" s="201"/>
      <c r="F122" s="77"/>
    </row>
    <row r="123" spans="1:6" ht="12.75" customHeight="1">
      <c r="A123" s="32"/>
      <c r="B123" s="289"/>
      <c r="C123" s="55"/>
      <c r="D123" s="55"/>
      <c r="E123" s="201"/>
      <c r="F123" s="77"/>
    </row>
    <row r="124" spans="1:6" ht="12.75" customHeight="1">
      <c r="A124" s="32"/>
      <c r="B124" s="289"/>
      <c r="C124" s="55"/>
      <c r="D124" s="55"/>
      <c r="E124" s="201"/>
      <c r="F124" s="201"/>
    </row>
    <row r="125" spans="1:6" ht="12.75" customHeight="1">
      <c r="A125" s="32"/>
      <c r="B125" s="289"/>
      <c r="C125" s="55"/>
      <c r="D125" s="55"/>
      <c r="E125" s="201"/>
      <c r="F125" s="281"/>
    </row>
    <row r="126" spans="1:6" ht="12.75" customHeight="1">
      <c r="A126" s="32"/>
      <c r="B126" s="289"/>
      <c r="C126" s="55"/>
      <c r="D126" s="55"/>
      <c r="E126" s="201"/>
      <c r="F126" s="201"/>
    </row>
    <row r="127" spans="1:6" ht="12.75" customHeight="1">
      <c r="A127" s="32"/>
      <c r="B127" s="289"/>
      <c r="C127" s="55"/>
      <c r="D127" s="55"/>
      <c r="E127" s="201"/>
      <c r="F127" s="77"/>
    </row>
    <row r="128" spans="1:6" ht="12.75" customHeight="1">
      <c r="A128" s="32"/>
      <c r="B128" s="289"/>
      <c r="C128" s="55"/>
      <c r="D128" s="55"/>
      <c r="E128" s="201"/>
      <c r="F128" s="77"/>
    </row>
    <row r="129" spans="1:6" ht="12.75" customHeight="1">
      <c r="A129" s="32"/>
      <c r="B129" s="289"/>
      <c r="C129" s="55"/>
      <c r="D129" s="55"/>
      <c r="E129" s="201"/>
      <c r="F129" s="77"/>
    </row>
    <row r="130" spans="1:6" ht="12.75" customHeight="1">
      <c r="A130" s="32"/>
      <c r="B130" s="289"/>
      <c r="C130" s="55"/>
      <c r="D130" s="55"/>
      <c r="E130" s="201"/>
      <c r="F130" s="77"/>
    </row>
    <row r="131" spans="1:6" ht="12.75" customHeight="1">
      <c r="A131" s="32"/>
      <c r="B131" s="289"/>
      <c r="C131" s="55"/>
      <c r="D131" s="55"/>
      <c r="E131" s="201"/>
      <c r="F131" s="77"/>
    </row>
    <row r="132" spans="1:6" ht="12.75" customHeight="1">
      <c r="A132" s="32"/>
      <c r="B132" s="289"/>
      <c r="C132" s="55"/>
      <c r="D132" s="55"/>
      <c r="E132" s="201"/>
      <c r="F132" s="77"/>
    </row>
    <row r="133" spans="1:6" ht="12.75" customHeight="1">
      <c r="A133" s="32"/>
      <c r="B133" s="289"/>
      <c r="C133" s="55"/>
      <c r="D133" s="55"/>
      <c r="E133" s="201"/>
      <c r="F133" s="77"/>
    </row>
    <row r="134" spans="1:6" ht="12.75" customHeight="1">
      <c r="A134" s="32"/>
      <c r="B134" s="289"/>
      <c r="C134" s="55"/>
      <c r="D134" s="55"/>
      <c r="E134" s="201"/>
      <c r="F134" s="77"/>
    </row>
    <row r="135" spans="1:6" ht="12.75" customHeight="1">
      <c r="A135" s="32"/>
      <c r="B135" s="289"/>
      <c r="C135" s="55"/>
      <c r="D135" s="55"/>
      <c r="E135" s="201"/>
      <c r="F135" s="77"/>
    </row>
    <row r="136" spans="1:6" ht="12.75" customHeight="1">
      <c r="A136" s="32"/>
      <c r="B136" s="289"/>
      <c r="C136" s="55"/>
      <c r="D136" s="55"/>
      <c r="E136" s="201"/>
      <c r="F136" s="77"/>
    </row>
    <row r="137" spans="1:6" ht="12.75" customHeight="1">
      <c r="A137" s="32"/>
      <c r="B137" s="289"/>
      <c r="C137" s="55"/>
      <c r="D137" s="55"/>
      <c r="E137" s="201"/>
      <c r="F137" s="281"/>
    </row>
    <row r="138" spans="1:6" ht="12.75" customHeight="1">
      <c r="A138" s="32"/>
      <c r="B138" s="289"/>
      <c r="C138" s="55"/>
      <c r="D138" s="55"/>
      <c r="E138" s="201"/>
      <c r="F138" s="282"/>
    </row>
    <row r="139" spans="1:6" ht="12.75" customHeight="1">
      <c r="A139" s="32"/>
      <c r="B139" s="289"/>
      <c r="C139" s="55"/>
      <c r="D139" s="55"/>
      <c r="E139" s="201"/>
      <c r="F139" s="201"/>
    </row>
    <row r="140" spans="1:6" ht="12.75" customHeight="1">
      <c r="A140" s="32"/>
      <c r="B140" s="289"/>
      <c r="C140" s="55"/>
      <c r="D140" s="55"/>
      <c r="E140" s="201"/>
      <c r="F140" s="283"/>
    </row>
    <row r="141" spans="1:6" ht="12.75" customHeight="1">
      <c r="A141" s="32"/>
      <c r="B141" s="289"/>
      <c r="C141" s="55"/>
      <c r="D141" s="55"/>
      <c r="E141" s="201"/>
      <c r="F141" s="201"/>
    </row>
    <row r="142" spans="1:6" ht="12.75" customHeight="1">
      <c r="A142" s="32"/>
      <c r="B142" s="289"/>
      <c r="C142" s="55"/>
      <c r="D142" s="55"/>
      <c r="E142" s="201"/>
      <c r="F142" s="201"/>
    </row>
  </sheetData>
  <sheetProtection algorithmName="SHA-512" hashValue="lc39q27QDwa3mXKjGLW5LCgFD42mxxMS58YWETa4eTjHbdQM4N0oMo9qKRJlGVxDdLjmULBDh54Nt+qKikSsQw==" saltValue="1F0635j+5Y8Q8mAHNM3MnQ==" spinCount="100000" sheet="1" objects="1" scenarios="1" selectLockedCells="1"/>
  <mergeCells count="7">
    <mergeCell ref="F6:F7"/>
    <mergeCell ref="A68:E68"/>
    <mergeCell ref="A6:A7"/>
    <mergeCell ref="B6:B7"/>
    <mergeCell ref="C6:C7"/>
    <mergeCell ref="D6:D7"/>
    <mergeCell ref="E6:E7"/>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legacyDrawing r:id="rId3"/>
  <oleObjects>
    <mc:AlternateContent xmlns:mc="http://schemas.openxmlformats.org/markup-compatibility/2006">
      <mc:Choice Requires="x14">
        <oleObject progId="CDraw5" shapeId="18433" r:id="rId4">
          <objectPr defaultSize="0" autoPict="0" r:id="rId5">
            <anchor moveWithCells="1" sizeWithCells="1">
              <from>
                <xdr:col>4</xdr:col>
                <xdr:colOff>657225</xdr:colOff>
                <xdr:row>0</xdr:row>
                <xdr:rowOff>161925</xdr:rowOff>
              </from>
              <to>
                <xdr:col>5</xdr:col>
                <xdr:colOff>790575</xdr:colOff>
                <xdr:row>0</xdr:row>
                <xdr:rowOff>466725</xdr:rowOff>
              </to>
            </anchor>
          </objectPr>
        </oleObject>
      </mc:Choice>
      <mc:Fallback>
        <oleObject progId="CDraw5" shapeId="1843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A3F8-1EE2-4A9C-97CA-1B59A897F9E6}">
  <sheetPr codeName="List2">
    <tabColor indexed="53"/>
  </sheetPr>
  <dimension ref="A1:L41"/>
  <sheetViews>
    <sheetView workbookViewId="0">
      <selection activeCell="I8" sqref="I8:K8"/>
    </sheetView>
  </sheetViews>
  <sheetFormatPr defaultRowHeight="12.75"/>
  <cols>
    <col min="1" max="1" width="7" style="547" customWidth="1"/>
    <col min="2" max="2" width="13.42578125" style="547" bestFit="1" customWidth="1"/>
    <col min="3" max="10" width="9.140625" style="547"/>
    <col min="11" max="11" width="9.140625" style="547" customWidth="1"/>
    <col min="12" max="12" width="12.28515625" style="547" customWidth="1"/>
    <col min="13" max="13" width="2.5703125" style="547" customWidth="1"/>
    <col min="14" max="15" width="9.140625" style="547"/>
    <col min="16" max="16" width="9.42578125" style="547" bestFit="1" customWidth="1"/>
    <col min="17" max="16384" width="9.140625" style="547"/>
  </cols>
  <sheetData>
    <row r="1" spans="1:12">
      <c r="A1" s="550"/>
      <c r="F1" s="548"/>
      <c r="G1" s="6"/>
      <c r="H1" s="7"/>
      <c r="I1" s="7"/>
    </row>
    <row r="2" spans="1:12">
      <c r="A2" s="550"/>
      <c r="F2" s="548"/>
      <c r="G2" s="6"/>
      <c r="H2" s="7"/>
      <c r="I2" s="7"/>
    </row>
    <row r="3" spans="1:12">
      <c r="A3" s="550"/>
      <c r="F3" s="548"/>
      <c r="G3" s="6"/>
      <c r="H3" s="7"/>
      <c r="I3" s="7"/>
    </row>
    <row r="4" spans="1:12">
      <c r="E4" s="49"/>
      <c r="F4" s="49"/>
    </row>
    <row r="5" spans="1:12" ht="35.25">
      <c r="B5" s="774" t="s">
        <v>10</v>
      </c>
      <c r="C5" s="774"/>
      <c r="D5" s="774"/>
      <c r="E5" s="774"/>
      <c r="F5" s="774"/>
      <c r="G5" s="774"/>
      <c r="H5" s="774"/>
      <c r="I5" s="774"/>
      <c r="J5" s="774"/>
      <c r="K5" s="774"/>
      <c r="L5" s="774"/>
    </row>
    <row r="6" spans="1:12" ht="31.5" customHeight="1">
      <c r="B6" s="738" t="s">
        <v>1348</v>
      </c>
      <c r="C6" s="738"/>
      <c r="D6" s="738"/>
      <c r="E6" s="738"/>
      <c r="F6" s="738"/>
      <c r="G6" s="738"/>
      <c r="H6" s="738"/>
      <c r="I6" s="738"/>
      <c r="J6" s="738"/>
      <c r="K6" s="738"/>
      <c r="L6" s="738"/>
    </row>
    <row r="7" spans="1:12" ht="30" customHeight="1" thickBot="1">
      <c r="B7" s="775"/>
      <c r="C7" s="775"/>
      <c r="D7" s="775"/>
      <c r="E7" s="775"/>
      <c r="F7" s="775"/>
      <c r="G7" s="775"/>
      <c r="H7" s="775"/>
      <c r="I7" s="775"/>
      <c r="J7" s="775"/>
      <c r="K7" s="775"/>
      <c r="L7" s="775"/>
    </row>
    <row r="8" spans="1:12" ht="30" customHeight="1" thickBot="1">
      <c r="B8" s="67" t="s">
        <v>14</v>
      </c>
      <c r="C8" s="759" t="s">
        <v>1345</v>
      </c>
      <c r="D8" s="760"/>
      <c r="E8" s="760"/>
      <c r="F8" s="760"/>
      <c r="G8" s="760"/>
      <c r="H8" s="761"/>
      <c r="I8" s="762">
        <f>+'Rekapitulacija-GO'!I29:K29</f>
        <v>0</v>
      </c>
      <c r="J8" s="762"/>
      <c r="K8" s="762"/>
      <c r="L8" s="68" t="s">
        <v>5</v>
      </c>
    </row>
    <row r="9" spans="1:12" ht="30" customHeight="1" thickBot="1">
      <c r="B9" s="67" t="s">
        <v>15</v>
      </c>
      <c r="C9" s="759" t="s">
        <v>1346</v>
      </c>
      <c r="D9" s="760"/>
      <c r="E9" s="760"/>
      <c r="F9" s="760"/>
      <c r="G9" s="760"/>
      <c r="H9" s="761"/>
      <c r="I9" s="762">
        <f>+'Rekapitulacija-STR'!H22</f>
        <v>0</v>
      </c>
      <c r="J9" s="762"/>
      <c r="K9" s="762"/>
      <c r="L9" s="68" t="s">
        <v>5</v>
      </c>
    </row>
    <row r="10" spans="1:12" ht="15.95" customHeight="1" thickBot="1">
      <c r="B10" s="67" t="s">
        <v>16</v>
      </c>
      <c r="C10" s="759" t="s">
        <v>1347</v>
      </c>
      <c r="D10" s="760"/>
      <c r="E10" s="760"/>
      <c r="F10" s="760"/>
      <c r="G10" s="760"/>
      <c r="H10" s="761"/>
      <c r="I10" s="762">
        <f>+'Rekapitulacija-EL'!I18:K18</f>
        <v>0</v>
      </c>
      <c r="J10" s="762"/>
      <c r="K10" s="762"/>
      <c r="L10" s="68" t="s">
        <v>5</v>
      </c>
    </row>
    <row r="11" spans="1:12" ht="18.75" customHeight="1" thickBot="1">
      <c r="B11" s="549"/>
      <c r="C11" s="766" t="s">
        <v>6</v>
      </c>
      <c r="D11" s="767"/>
      <c r="E11" s="767"/>
      <c r="F11" s="767"/>
      <c r="G11" s="767"/>
      <c r="H11" s="768"/>
      <c r="I11" s="769">
        <f>SUM(I8:K10)</f>
        <v>0</v>
      </c>
      <c r="J11" s="770"/>
      <c r="K11" s="771"/>
      <c r="L11" s="70" t="s">
        <v>5</v>
      </c>
    </row>
    <row r="12" spans="1:12" ht="28.5" customHeight="1"/>
    <row r="13" spans="1:12" ht="15.95" customHeight="1">
      <c r="B13" s="758" t="s">
        <v>52</v>
      </c>
      <c r="C13" s="758"/>
      <c r="D13" s="109"/>
      <c r="E13" s="109"/>
      <c r="F13" s="109"/>
      <c r="G13" s="109"/>
      <c r="H13" s="109"/>
      <c r="I13" s="755"/>
      <c r="J13" s="755"/>
      <c r="K13" s="755"/>
      <c r="L13" s="56"/>
    </row>
    <row r="14" spans="1:12" ht="15.95" customHeight="1">
      <c r="B14" s="756" t="s">
        <v>50</v>
      </c>
      <c r="C14" s="756"/>
      <c r="D14" s="756"/>
      <c r="E14" s="756"/>
      <c r="F14" s="756"/>
      <c r="G14" s="756"/>
      <c r="H14" s="756"/>
      <c r="I14" s="755"/>
      <c r="J14" s="755"/>
      <c r="K14" s="755"/>
      <c r="L14" s="56"/>
    </row>
    <row r="15" spans="1:12" ht="15.95" customHeight="1">
      <c r="B15" s="756" t="s">
        <v>51</v>
      </c>
      <c r="C15" s="756"/>
      <c r="D15" s="756"/>
      <c r="E15" s="756"/>
      <c r="F15" s="756"/>
      <c r="G15" s="756"/>
      <c r="H15" s="756"/>
      <c r="I15" s="755"/>
      <c r="J15" s="755"/>
      <c r="K15" s="755"/>
      <c r="L15" s="56"/>
    </row>
    <row r="16" spans="1:12" ht="15.95" customHeight="1">
      <c r="B16" s="107"/>
      <c r="C16" s="757"/>
      <c r="D16" s="757"/>
      <c r="E16" s="757"/>
      <c r="F16" s="757"/>
      <c r="G16" s="757"/>
      <c r="H16" s="757"/>
      <c r="I16" s="755"/>
      <c r="J16" s="755"/>
      <c r="K16" s="755"/>
      <c r="L16" s="56"/>
    </row>
    <row r="17" spans="2:12" ht="15.95" customHeight="1">
      <c r="B17" s="107"/>
      <c r="C17" s="735"/>
      <c r="D17" s="735"/>
      <c r="E17" s="735"/>
      <c r="F17" s="735"/>
      <c r="G17" s="735"/>
      <c r="H17" s="735"/>
      <c r="I17" s="755"/>
      <c r="J17" s="755"/>
      <c r="K17" s="755"/>
      <c r="L17" s="56"/>
    </row>
    <row r="18" spans="2:12" ht="15.95" customHeight="1">
      <c r="B18" s="107"/>
      <c r="C18" s="735"/>
      <c r="D18" s="735"/>
      <c r="E18" s="735"/>
      <c r="F18" s="735"/>
      <c r="G18" s="735"/>
      <c r="H18" s="735"/>
      <c r="I18" s="755"/>
      <c r="J18" s="755"/>
      <c r="K18" s="755"/>
      <c r="L18" s="56"/>
    </row>
    <row r="19" spans="2:12" ht="15.95" customHeight="1">
      <c r="B19" s="107"/>
      <c r="C19" s="735"/>
      <c r="D19" s="735"/>
      <c r="E19" s="735"/>
      <c r="F19" s="735"/>
      <c r="G19" s="735"/>
      <c r="H19" s="735"/>
      <c r="I19" s="755"/>
      <c r="J19" s="755"/>
      <c r="K19" s="755"/>
      <c r="L19" s="56"/>
    </row>
    <row r="20" spans="2:12" ht="16.5" customHeight="1">
      <c r="B20" s="753"/>
      <c r="C20" s="747"/>
      <c r="D20" s="747"/>
      <c r="E20" s="747"/>
      <c r="F20" s="747"/>
      <c r="G20" s="747"/>
      <c r="H20" s="747"/>
      <c r="I20" s="748"/>
      <c r="J20" s="748"/>
      <c r="K20" s="748"/>
      <c r="L20" s="108"/>
    </row>
    <row r="21" spans="2:12" ht="16.5" customHeight="1">
      <c r="B21" s="753"/>
      <c r="C21" s="747"/>
      <c r="D21" s="747"/>
      <c r="E21" s="747"/>
      <c r="F21" s="747"/>
      <c r="G21" s="747"/>
      <c r="H21" s="747"/>
      <c r="I21" s="754"/>
      <c r="J21" s="754"/>
      <c r="K21" s="754"/>
      <c r="L21" s="108"/>
    </row>
    <row r="22" spans="2:12" ht="16.5" customHeight="1">
      <c r="B22" s="753"/>
      <c r="C22" s="745"/>
      <c r="D22" s="745"/>
      <c r="E22" s="745"/>
      <c r="F22" s="745"/>
      <c r="G22" s="745"/>
      <c r="H22" s="745"/>
      <c r="I22" s="744"/>
      <c r="J22" s="744"/>
      <c r="K22" s="744"/>
      <c r="L22" s="108"/>
    </row>
    <row r="23" spans="2:12" ht="16.5" customHeight="1">
      <c r="B23" s="753"/>
      <c r="C23" s="745"/>
      <c r="D23" s="745"/>
      <c r="E23" s="745"/>
      <c r="F23" s="745"/>
      <c r="G23" s="745"/>
      <c r="H23" s="745"/>
      <c r="I23" s="744"/>
      <c r="J23" s="744"/>
      <c r="K23" s="744"/>
      <c r="L23" s="108"/>
    </row>
    <row r="24" spans="2:12" ht="24" customHeight="1"/>
    <row r="25" spans="2:12" ht="30" customHeight="1">
      <c r="B25" s="746"/>
      <c r="C25" s="746"/>
      <c r="D25" s="746"/>
      <c r="E25" s="746"/>
      <c r="F25" s="746"/>
      <c r="G25" s="746"/>
      <c r="H25" s="746"/>
      <c r="I25" s="746"/>
      <c r="J25" s="746"/>
      <c r="K25" s="746"/>
      <c r="L25" s="746"/>
    </row>
    <row r="26" spans="2:12" ht="20.100000000000001" customHeight="1">
      <c r="B26" s="747"/>
      <c r="C26" s="747"/>
      <c r="D26" s="747"/>
      <c r="E26" s="747"/>
      <c r="F26" s="747"/>
      <c r="G26" s="747"/>
      <c r="H26" s="747"/>
      <c r="I26" s="748"/>
      <c r="J26" s="748"/>
      <c r="K26" s="748"/>
      <c r="L26" s="108"/>
    </row>
    <row r="27" spans="2:12" ht="4.5" customHeight="1">
      <c r="B27" s="749"/>
      <c r="C27" s="749"/>
      <c r="D27" s="749"/>
      <c r="E27" s="749"/>
      <c r="F27" s="749"/>
      <c r="G27" s="749"/>
      <c r="H27" s="749"/>
      <c r="I27" s="749"/>
      <c r="J27" s="749"/>
      <c r="K27" s="749"/>
      <c r="L27" s="749"/>
    </row>
    <row r="28" spans="2:12" ht="13.5" customHeight="1">
      <c r="B28" s="750"/>
      <c r="C28" s="751"/>
      <c r="D28" s="751"/>
      <c r="E28" s="751"/>
      <c r="F28" s="751"/>
      <c r="G28" s="751"/>
      <c r="H28" s="751"/>
      <c r="I28" s="548"/>
      <c r="J28" s="548"/>
      <c r="K28" s="548"/>
      <c r="L28" s="548"/>
    </row>
    <row r="29" spans="2:12" ht="6.75" customHeight="1">
      <c r="B29" s="548"/>
      <c r="C29" s="548"/>
      <c r="D29" s="548"/>
      <c r="E29" s="548"/>
      <c r="F29" s="548"/>
      <c r="G29" s="548"/>
      <c r="H29" s="548"/>
      <c r="I29" s="548"/>
      <c r="J29" s="548"/>
      <c r="K29" s="548"/>
      <c r="L29" s="548"/>
    </row>
    <row r="30" spans="2:12" ht="18" customHeight="1">
      <c r="B30" s="752"/>
      <c r="C30" s="752"/>
      <c r="D30" s="752"/>
      <c r="E30" s="752"/>
      <c r="F30" s="752"/>
      <c r="G30" s="752"/>
      <c r="H30" s="752"/>
      <c r="I30" s="752"/>
      <c r="J30" s="752"/>
      <c r="K30" s="752"/>
      <c r="L30" s="752"/>
    </row>
    <row r="31" spans="2:12" ht="12.75" customHeight="1">
      <c r="B31" s="743"/>
      <c r="C31" s="743"/>
      <c r="D31" s="743"/>
      <c r="E31" s="743"/>
      <c r="F31" s="743"/>
      <c r="G31" s="743"/>
      <c r="H31" s="743"/>
      <c r="I31" s="743"/>
      <c r="J31" s="743"/>
      <c r="K31" s="743"/>
    </row>
    <row r="32" spans="2:12" ht="12.75" customHeight="1">
      <c r="B32" s="743"/>
      <c r="C32" s="743"/>
      <c r="D32" s="743"/>
      <c r="E32" s="743"/>
      <c r="F32" s="743"/>
      <c r="G32" s="743"/>
      <c r="H32" s="743"/>
      <c r="I32" s="743"/>
      <c r="J32" s="743"/>
      <c r="K32" s="743"/>
    </row>
    <row r="33" spans="2:12" ht="12.75" customHeight="1">
      <c r="B33" s="743"/>
      <c r="C33" s="743"/>
      <c r="D33" s="743"/>
      <c r="E33" s="743"/>
      <c r="F33" s="743"/>
      <c r="G33" s="743"/>
      <c r="H33" s="743"/>
      <c r="I33" s="743"/>
      <c r="J33" s="743"/>
      <c r="K33" s="743"/>
    </row>
    <row r="34" spans="2:12" ht="41.25" customHeight="1">
      <c r="B34" s="740"/>
      <c r="C34" s="740"/>
      <c r="D34" s="740"/>
      <c r="E34" s="740"/>
      <c r="F34" s="740"/>
      <c r="G34" s="740"/>
      <c r="H34" s="740"/>
      <c r="I34" s="740"/>
      <c r="J34" s="740"/>
      <c r="K34" s="740"/>
      <c r="L34" s="740"/>
    </row>
    <row r="35" spans="2:12" ht="23.25" customHeight="1">
      <c r="B35" s="741"/>
      <c r="C35" s="741"/>
      <c r="D35" s="741"/>
      <c r="E35" s="741"/>
      <c r="F35" s="741"/>
      <c r="G35" s="741"/>
      <c r="H35" s="741"/>
      <c r="I35" s="741"/>
      <c r="J35" s="741"/>
      <c r="K35" s="741"/>
      <c r="L35" s="741"/>
    </row>
    <row r="36" spans="2:12" ht="12.75" customHeight="1">
      <c r="B36" s="741"/>
      <c r="C36" s="741"/>
      <c r="D36" s="741"/>
      <c r="E36" s="741"/>
      <c r="F36" s="741"/>
      <c r="G36" s="741"/>
      <c r="H36" s="741"/>
      <c r="I36" s="741"/>
      <c r="J36" s="741"/>
      <c r="K36" s="741"/>
      <c r="L36" s="741"/>
    </row>
    <row r="37" spans="2:12" ht="12.75" customHeight="1">
      <c r="B37" s="741"/>
      <c r="C37" s="741"/>
      <c r="D37" s="741"/>
      <c r="E37" s="741"/>
      <c r="F37" s="741"/>
      <c r="G37" s="741"/>
      <c r="H37" s="741"/>
      <c r="I37" s="741"/>
      <c r="J37" s="741"/>
      <c r="K37" s="741"/>
      <c r="L37" s="741"/>
    </row>
    <row r="38" spans="2:12" ht="38.25" customHeight="1">
      <c r="B38" s="741"/>
      <c r="C38" s="741"/>
      <c r="D38" s="741"/>
      <c r="E38" s="741"/>
      <c r="F38" s="741"/>
      <c r="G38" s="741"/>
      <c r="H38" s="741"/>
      <c r="I38" s="741"/>
      <c r="J38" s="741"/>
      <c r="K38" s="741"/>
      <c r="L38" s="741"/>
    </row>
    <row r="39" spans="2:12" ht="12.75" customHeight="1">
      <c r="B39" s="742"/>
      <c r="C39" s="742"/>
      <c r="D39" s="742"/>
      <c r="E39" s="742"/>
      <c r="F39" s="742"/>
      <c r="G39" s="742"/>
      <c r="H39" s="742"/>
      <c r="I39" s="742"/>
      <c r="J39" s="742"/>
      <c r="K39" s="742"/>
      <c r="L39" s="742"/>
    </row>
    <row r="40" spans="2:12" ht="12.75" customHeight="1">
      <c r="B40" s="741"/>
      <c r="C40" s="741"/>
      <c r="D40" s="741"/>
      <c r="E40" s="741"/>
      <c r="F40" s="741"/>
      <c r="G40" s="741"/>
      <c r="H40" s="741"/>
      <c r="I40" s="741"/>
      <c r="J40" s="741"/>
      <c r="K40" s="741"/>
      <c r="L40" s="741"/>
    </row>
    <row r="41" spans="2:12" ht="12.75" customHeight="1">
      <c r="B41" s="742"/>
      <c r="C41" s="742"/>
      <c r="D41" s="742"/>
      <c r="E41" s="742"/>
      <c r="F41" s="742"/>
      <c r="G41" s="742"/>
      <c r="H41" s="742"/>
      <c r="I41" s="742"/>
      <c r="J41" s="742"/>
      <c r="K41" s="742"/>
      <c r="L41" s="742"/>
    </row>
  </sheetData>
  <sheetProtection algorithmName="SHA-512" hashValue="lM3h9Hoc6IivNNNkY4xiahT3LGDfZ6yf0v23sHSd4nh9+B/UhAXjK7e+205MU2+eJ1Z56KdddFn6oOUEyQt8fg==" saltValue="TZMicQuiZ3KcwF/HXzelSQ==" spinCount="100000" sheet="1" objects="1" scenarios="1" selectLockedCells="1"/>
  <mergeCells count="51">
    <mergeCell ref="C11:H11"/>
    <mergeCell ref="I11:K11"/>
    <mergeCell ref="C10:H10"/>
    <mergeCell ref="I10:K10"/>
    <mergeCell ref="B5:L5"/>
    <mergeCell ref="B6:L6"/>
    <mergeCell ref="B7:L7"/>
    <mergeCell ref="C8:H8"/>
    <mergeCell ref="I8:K8"/>
    <mergeCell ref="C9:H9"/>
    <mergeCell ref="I9:K9"/>
    <mergeCell ref="B13:C13"/>
    <mergeCell ref="I13:K13"/>
    <mergeCell ref="B14:H14"/>
    <mergeCell ref="I14:K14"/>
    <mergeCell ref="B15:H15"/>
    <mergeCell ref="I15:K15"/>
    <mergeCell ref="C16:H16"/>
    <mergeCell ref="I16:K16"/>
    <mergeCell ref="C17:H17"/>
    <mergeCell ref="I17:K17"/>
    <mergeCell ref="C18:H18"/>
    <mergeCell ref="I18:K18"/>
    <mergeCell ref="B28:H28"/>
    <mergeCell ref="C19:H19"/>
    <mergeCell ref="I19:K19"/>
    <mergeCell ref="B20:B23"/>
    <mergeCell ref="C20:H20"/>
    <mergeCell ref="I20:K20"/>
    <mergeCell ref="C21:H21"/>
    <mergeCell ref="I21:K21"/>
    <mergeCell ref="C22:H22"/>
    <mergeCell ref="I22:K22"/>
    <mergeCell ref="C23:H23"/>
    <mergeCell ref="I23:K23"/>
    <mergeCell ref="B25:L25"/>
    <mergeCell ref="B26:H26"/>
    <mergeCell ref="I26:K26"/>
    <mergeCell ref="B27:L27"/>
    <mergeCell ref="B41:L41"/>
    <mergeCell ref="B30:L30"/>
    <mergeCell ref="B31:K31"/>
    <mergeCell ref="B32:K32"/>
    <mergeCell ref="B33:K33"/>
    <mergeCell ref="B34:L34"/>
    <mergeCell ref="B35:L35"/>
    <mergeCell ref="B36:L36"/>
    <mergeCell ref="B37:L37"/>
    <mergeCell ref="B38:L38"/>
    <mergeCell ref="B39:L39"/>
    <mergeCell ref="B40:L40"/>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4EFCF-53D6-4134-A4DA-B67D90352A2B}">
  <sheetPr codeName="List28"/>
  <dimension ref="A1:F92"/>
  <sheetViews>
    <sheetView workbookViewId="0">
      <selection activeCell="E10" sqref="E10"/>
    </sheetView>
  </sheetViews>
  <sheetFormatPr defaultColWidth="9.140625" defaultRowHeight="12.75"/>
  <cols>
    <col min="1" max="1" width="5.7109375" style="269" customWidth="1"/>
    <col min="2" max="2" width="42.7109375" style="81" customWidth="1"/>
    <col min="3" max="3" width="6.7109375" style="270" customWidth="1"/>
    <col min="4" max="4" width="8.7109375" style="270" customWidth="1"/>
    <col min="5" max="5" width="13.7109375" style="271" customWidth="1"/>
    <col min="6" max="6" width="13.7109375" style="272" customWidth="1"/>
    <col min="7" max="16384" width="9.140625" style="73"/>
  </cols>
  <sheetData>
    <row r="1" spans="1:6" ht="45" customHeight="1">
      <c r="A1" s="197"/>
      <c r="B1" s="198"/>
      <c r="C1" s="199"/>
      <c r="D1" s="199"/>
      <c r="E1" s="200"/>
      <c r="F1" s="200"/>
    </row>
    <row r="2" spans="1:6" ht="20.100000000000001" customHeight="1" thickBot="1">
      <c r="A2" s="32"/>
      <c r="B2" s="73"/>
      <c r="C2" s="55"/>
      <c r="D2" s="55"/>
      <c r="E2" s="201"/>
      <c r="F2" s="201"/>
    </row>
    <row r="3" spans="1:6">
      <c r="A3" s="202"/>
      <c r="B3" s="203"/>
      <c r="C3" s="204"/>
      <c r="D3" s="204"/>
      <c r="E3" s="205"/>
      <c r="F3" s="206"/>
    </row>
    <row r="4" spans="1:6" ht="18.75" customHeight="1">
      <c r="A4" s="207" t="s">
        <v>472</v>
      </c>
      <c r="B4" s="249" t="s">
        <v>473</v>
      </c>
      <c r="C4" s="209"/>
      <c r="D4" s="209"/>
      <c r="E4" s="209"/>
      <c r="F4" s="210"/>
    </row>
    <row r="5" spans="1:6" ht="18.75" thickBot="1">
      <c r="A5" s="250"/>
      <c r="B5" s="8"/>
      <c r="C5" s="8"/>
      <c r="D5" s="8"/>
      <c r="E5" s="252"/>
      <c r="F5" s="253"/>
    </row>
    <row r="6" spans="1:6" s="55" customFormat="1" ht="18" customHeight="1">
      <c r="A6" s="858" t="s">
        <v>224</v>
      </c>
      <c r="B6" s="858" t="s">
        <v>0</v>
      </c>
      <c r="C6" s="858" t="s">
        <v>1</v>
      </c>
      <c r="D6" s="858" t="s">
        <v>2</v>
      </c>
      <c r="E6" s="861" t="s">
        <v>225</v>
      </c>
      <c r="F6" s="854" t="s">
        <v>268</v>
      </c>
    </row>
    <row r="7" spans="1:6" ht="18.75" customHeight="1" thickBot="1">
      <c r="A7" s="859"/>
      <c r="B7" s="859"/>
      <c r="C7" s="859"/>
      <c r="D7" s="859"/>
      <c r="E7" s="867"/>
      <c r="F7" s="863"/>
    </row>
    <row r="8" spans="1:6">
      <c r="A8" s="255"/>
      <c r="B8" s="256"/>
      <c r="C8" s="229"/>
      <c r="D8" s="285"/>
      <c r="E8" s="240"/>
      <c r="F8" s="241"/>
    </row>
    <row r="9" spans="1:6" ht="33.75">
      <c r="A9" s="255" t="s">
        <v>14</v>
      </c>
      <c r="B9" s="260" t="s">
        <v>474</v>
      </c>
      <c r="C9" s="229"/>
      <c r="D9" s="230"/>
      <c r="E9" s="604"/>
      <c r="F9" s="231"/>
    </row>
    <row r="10" spans="1:6" ht="22.5">
      <c r="A10" s="255"/>
      <c r="B10" s="260" t="s">
        <v>475</v>
      </c>
      <c r="C10" s="229" t="s">
        <v>12</v>
      </c>
      <c r="D10" s="230">
        <v>4</v>
      </c>
      <c r="E10" s="261"/>
      <c r="F10" s="231">
        <f t="shared" ref="F10" si="0">D10*E10</f>
        <v>0</v>
      </c>
    </row>
    <row r="11" spans="1:6">
      <c r="A11" s="255"/>
      <c r="B11" s="262"/>
      <c r="C11" s="229"/>
      <c r="D11" s="230"/>
      <c r="E11" s="604"/>
      <c r="F11" s="231"/>
    </row>
    <row r="12" spans="1:6" ht="22.5">
      <c r="A12" s="255" t="s">
        <v>15</v>
      </c>
      <c r="B12" s="260" t="s">
        <v>476</v>
      </c>
      <c r="C12" s="229" t="s">
        <v>397</v>
      </c>
      <c r="D12" s="230">
        <v>0.5</v>
      </c>
      <c r="E12" s="261"/>
      <c r="F12" s="231">
        <f t="shared" ref="F12" si="1">D12*E12</f>
        <v>0</v>
      </c>
    </row>
    <row r="13" spans="1:6">
      <c r="A13" s="255"/>
      <c r="B13" s="262"/>
      <c r="C13" s="229"/>
      <c r="D13" s="230"/>
      <c r="E13" s="604"/>
      <c r="F13" s="231"/>
    </row>
    <row r="14" spans="1:6">
      <c r="A14" s="255" t="s">
        <v>16</v>
      </c>
      <c r="B14" s="260" t="s">
        <v>477</v>
      </c>
      <c r="C14" s="229" t="s">
        <v>25</v>
      </c>
      <c r="D14" s="230">
        <v>1</v>
      </c>
      <c r="E14" s="261"/>
      <c r="F14" s="231">
        <f t="shared" ref="F14" si="2">D14*E14</f>
        <v>0</v>
      </c>
    </row>
    <row r="15" spans="1:6">
      <c r="A15" s="255"/>
      <c r="B15" s="262"/>
      <c r="C15" s="229"/>
      <c r="D15" s="230"/>
      <c r="E15" s="604"/>
      <c r="F15" s="231"/>
    </row>
    <row r="16" spans="1:6" ht="56.25">
      <c r="A16" s="255" t="s">
        <v>17</v>
      </c>
      <c r="B16" s="260" t="s">
        <v>478</v>
      </c>
      <c r="C16" s="229" t="s">
        <v>25</v>
      </c>
      <c r="D16" s="230">
        <v>1</v>
      </c>
      <c r="E16" s="261"/>
      <c r="F16" s="231">
        <f t="shared" ref="F16" si="3">D16*E16</f>
        <v>0</v>
      </c>
    </row>
    <row r="17" spans="1:6" ht="12" customHeight="1" thickBot="1">
      <c r="A17" s="266"/>
      <c r="B17" s="225"/>
      <c r="C17" s="245"/>
      <c r="D17" s="245"/>
      <c r="E17" s="605"/>
      <c r="F17" s="267"/>
    </row>
    <row r="18" spans="1:6" ht="15" customHeight="1" thickBot="1">
      <c r="A18" s="864" t="s">
        <v>479</v>
      </c>
      <c r="B18" s="865"/>
      <c r="C18" s="865"/>
      <c r="D18" s="865"/>
      <c r="E18" s="866"/>
      <c r="F18" s="268">
        <f>SUM(F9:F16)</f>
        <v>0</v>
      </c>
    </row>
    <row r="19" spans="1:6" ht="12.75" customHeight="1">
      <c r="A19" s="32"/>
      <c r="B19" s="73"/>
      <c r="C19" s="55"/>
      <c r="D19" s="55"/>
      <c r="E19" s="201"/>
      <c r="F19" s="77"/>
    </row>
    <row r="20" spans="1:6">
      <c r="A20" s="32"/>
      <c r="B20" s="73"/>
      <c r="C20" s="55"/>
      <c r="D20" s="55"/>
      <c r="E20" s="201"/>
      <c r="F20" s="77"/>
    </row>
    <row r="21" spans="1:6">
      <c r="A21" s="32"/>
      <c r="B21" s="73"/>
      <c r="C21" s="55"/>
      <c r="D21" s="55"/>
      <c r="E21" s="201"/>
      <c r="F21" s="77"/>
    </row>
    <row r="22" spans="1:6">
      <c r="A22" s="32"/>
      <c r="B22" s="73"/>
      <c r="C22" s="55"/>
      <c r="D22" s="55"/>
      <c r="E22" s="201"/>
      <c r="F22" s="77"/>
    </row>
    <row r="23" spans="1:6">
      <c r="A23" s="32"/>
      <c r="B23" s="73"/>
      <c r="C23" s="55"/>
      <c r="D23" s="55"/>
      <c r="E23" s="201"/>
      <c r="F23" s="77"/>
    </row>
    <row r="24" spans="1:6">
      <c r="A24" s="32"/>
      <c r="B24" s="73"/>
      <c r="C24" s="55"/>
      <c r="D24" s="55"/>
      <c r="E24" s="201"/>
      <c r="F24" s="77"/>
    </row>
    <row r="25" spans="1:6">
      <c r="A25" s="32"/>
      <c r="B25" s="73"/>
      <c r="C25" s="55"/>
      <c r="D25" s="55"/>
      <c r="E25" s="201"/>
      <c r="F25" s="77"/>
    </row>
    <row r="26" spans="1:6">
      <c r="A26" s="32"/>
      <c r="B26" s="73"/>
      <c r="C26" s="55"/>
      <c r="D26" s="55"/>
      <c r="E26" s="201"/>
      <c r="F26" s="77"/>
    </row>
    <row r="27" spans="1:6">
      <c r="A27" s="32"/>
      <c r="B27" s="73"/>
      <c r="C27" s="55"/>
      <c r="D27" s="55"/>
      <c r="E27" s="201"/>
      <c r="F27" s="77"/>
    </row>
    <row r="28" spans="1:6">
      <c r="A28" s="32"/>
      <c r="B28" s="73"/>
      <c r="C28" s="55"/>
      <c r="D28" s="55"/>
      <c r="E28" s="201"/>
      <c r="F28" s="77"/>
    </row>
    <row r="29" spans="1:6">
      <c r="A29" s="32"/>
      <c r="B29" s="73"/>
      <c r="C29" s="55"/>
      <c r="D29" s="55"/>
      <c r="E29" s="201"/>
      <c r="F29" s="77"/>
    </row>
    <row r="30" spans="1:6">
      <c r="A30" s="32"/>
      <c r="B30" s="73"/>
      <c r="C30" s="55"/>
      <c r="D30" s="55"/>
      <c r="E30" s="201"/>
      <c r="F30" s="77"/>
    </row>
    <row r="31" spans="1:6">
      <c r="A31" s="32"/>
      <c r="B31" s="73"/>
      <c r="C31" s="55"/>
      <c r="D31" s="55"/>
      <c r="E31" s="201"/>
      <c r="F31" s="77"/>
    </row>
    <row r="32" spans="1:6">
      <c r="A32" s="32"/>
      <c r="B32" s="73"/>
      <c r="C32" s="55"/>
      <c r="D32" s="55"/>
      <c r="E32" s="201"/>
      <c r="F32" s="77"/>
    </row>
    <row r="33" spans="1:6">
      <c r="A33" s="32"/>
      <c r="B33" s="73"/>
      <c r="C33" s="55"/>
      <c r="D33" s="55"/>
      <c r="E33" s="201"/>
      <c r="F33" s="77"/>
    </row>
    <row r="34" spans="1:6">
      <c r="A34" s="32"/>
      <c r="B34" s="73"/>
      <c r="C34" s="55"/>
      <c r="D34" s="55"/>
      <c r="E34" s="201"/>
      <c r="F34" s="77"/>
    </row>
    <row r="35" spans="1:6">
      <c r="A35" s="32"/>
      <c r="B35" s="73"/>
      <c r="C35" s="55"/>
      <c r="D35" s="55"/>
      <c r="E35" s="201"/>
      <c r="F35" s="77"/>
    </row>
    <row r="36" spans="1:6">
      <c r="A36" s="32"/>
      <c r="B36" s="73"/>
      <c r="C36" s="55"/>
      <c r="D36" s="55"/>
      <c r="E36" s="201"/>
      <c r="F36" s="77"/>
    </row>
    <row r="37" spans="1:6">
      <c r="A37" s="32"/>
      <c r="B37" s="73"/>
      <c r="C37" s="55"/>
      <c r="D37" s="55"/>
      <c r="E37" s="201"/>
      <c r="F37" s="77"/>
    </row>
    <row r="38" spans="1:6">
      <c r="A38" s="32"/>
      <c r="B38" s="73"/>
      <c r="C38" s="55"/>
      <c r="D38" s="55"/>
      <c r="E38" s="201"/>
      <c r="F38" s="77"/>
    </row>
    <row r="39" spans="1:6">
      <c r="A39" s="32"/>
      <c r="B39" s="73"/>
      <c r="C39" s="55"/>
      <c r="D39" s="55"/>
      <c r="E39" s="201"/>
      <c r="F39" s="77"/>
    </row>
    <row r="40" spans="1:6">
      <c r="A40" s="32"/>
      <c r="B40" s="73"/>
      <c r="C40" s="55"/>
      <c r="D40" s="55"/>
      <c r="E40" s="201"/>
      <c r="F40" s="77"/>
    </row>
    <row r="41" spans="1:6">
      <c r="A41" s="32"/>
      <c r="B41" s="73"/>
      <c r="C41" s="55"/>
      <c r="D41" s="55"/>
      <c r="E41" s="201"/>
      <c r="F41" s="77"/>
    </row>
    <row r="42" spans="1:6">
      <c r="A42" s="32"/>
      <c r="B42" s="73"/>
      <c r="C42" s="55"/>
      <c r="D42" s="55"/>
      <c r="E42" s="201"/>
      <c r="F42" s="77"/>
    </row>
    <row r="43" spans="1:6">
      <c r="A43" s="32"/>
      <c r="B43" s="73"/>
      <c r="C43" s="55"/>
      <c r="D43" s="55"/>
      <c r="E43" s="201"/>
      <c r="F43" s="77"/>
    </row>
    <row r="44" spans="1:6">
      <c r="A44" s="32"/>
      <c r="B44" s="73"/>
      <c r="C44" s="55"/>
      <c r="D44" s="55"/>
      <c r="E44" s="201"/>
      <c r="F44" s="77"/>
    </row>
    <row r="45" spans="1:6">
      <c r="A45" s="32"/>
      <c r="B45" s="73"/>
      <c r="C45" s="55"/>
      <c r="D45" s="55"/>
      <c r="E45" s="201"/>
      <c r="F45" s="77"/>
    </row>
    <row r="46" spans="1:6">
      <c r="A46" s="32"/>
      <c r="B46" s="73"/>
      <c r="C46" s="55"/>
      <c r="D46" s="55"/>
      <c r="E46" s="201"/>
      <c r="F46" s="77"/>
    </row>
    <row r="47" spans="1:6">
      <c r="A47" s="32"/>
      <c r="B47" s="73"/>
      <c r="C47" s="55"/>
      <c r="D47" s="55"/>
      <c r="E47" s="201"/>
      <c r="F47" s="77"/>
    </row>
    <row r="48" spans="1:6">
      <c r="A48" s="32"/>
      <c r="B48" s="73"/>
      <c r="C48" s="55"/>
      <c r="D48" s="55"/>
      <c r="E48" s="201"/>
      <c r="F48" s="77"/>
    </row>
    <row r="49" spans="1:6">
      <c r="A49" s="32"/>
      <c r="B49" s="73"/>
      <c r="C49" s="55"/>
      <c r="D49" s="55"/>
      <c r="E49" s="201"/>
      <c r="F49" s="77"/>
    </row>
    <row r="50" spans="1:6">
      <c r="A50" s="32"/>
      <c r="B50" s="73"/>
      <c r="C50" s="55"/>
      <c r="D50" s="55"/>
      <c r="E50" s="201"/>
      <c r="F50" s="77"/>
    </row>
    <row r="51" spans="1:6">
      <c r="A51" s="32"/>
      <c r="B51" s="73"/>
      <c r="C51" s="55"/>
      <c r="D51" s="55"/>
      <c r="E51" s="201"/>
      <c r="F51" s="77"/>
    </row>
    <row r="52" spans="1:6">
      <c r="A52" s="32"/>
      <c r="B52" s="73"/>
      <c r="C52" s="55"/>
      <c r="D52" s="55"/>
      <c r="E52" s="201"/>
      <c r="F52" s="77"/>
    </row>
    <row r="53" spans="1:6">
      <c r="A53" s="32"/>
      <c r="B53" s="73"/>
      <c r="C53" s="55"/>
      <c r="D53" s="55"/>
      <c r="E53" s="201"/>
      <c r="F53" s="77"/>
    </row>
    <row r="54" spans="1:6">
      <c r="A54" s="32"/>
      <c r="B54" s="73"/>
      <c r="C54" s="55"/>
      <c r="D54" s="55"/>
      <c r="E54" s="201"/>
      <c r="F54" s="77"/>
    </row>
    <row r="55" spans="1:6">
      <c r="A55" s="32"/>
      <c r="B55" s="73"/>
      <c r="C55" s="55"/>
      <c r="D55" s="55"/>
      <c r="E55" s="201"/>
      <c r="F55" s="77"/>
    </row>
    <row r="56" spans="1:6">
      <c r="A56" s="32"/>
      <c r="B56" s="73"/>
      <c r="C56" s="55"/>
      <c r="D56" s="55"/>
      <c r="E56" s="201"/>
      <c r="F56" s="77"/>
    </row>
    <row r="57" spans="1:6">
      <c r="A57" s="32"/>
      <c r="B57" s="73"/>
      <c r="C57" s="55"/>
      <c r="D57" s="55"/>
      <c r="E57" s="201"/>
      <c r="F57" s="77"/>
    </row>
    <row r="58" spans="1:6">
      <c r="A58" s="32"/>
      <c r="B58" s="73"/>
      <c r="C58" s="55"/>
      <c r="D58" s="55"/>
      <c r="E58" s="201"/>
      <c r="F58" s="77"/>
    </row>
    <row r="59" spans="1:6">
      <c r="A59" s="32"/>
      <c r="B59" s="73"/>
      <c r="C59" s="55"/>
      <c r="D59" s="55"/>
      <c r="E59" s="201"/>
      <c r="F59" s="77"/>
    </row>
    <row r="60" spans="1:6">
      <c r="A60" s="32"/>
      <c r="B60" s="73"/>
      <c r="C60" s="55"/>
      <c r="D60" s="55"/>
      <c r="E60" s="201"/>
      <c r="F60" s="77"/>
    </row>
    <row r="61" spans="1:6">
      <c r="A61" s="32"/>
      <c r="B61" s="73"/>
      <c r="C61" s="55"/>
      <c r="D61" s="55"/>
      <c r="E61" s="201"/>
      <c r="F61" s="77"/>
    </row>
    <row r="62" spans="1:6">
      <c r="A62" s="32"/>
      <c r="B62" s="73"/>
      <c r="C62" s="55"/>
      <c r="D62" s="55"/>
      <c r="E62" s="201"/>
      <c r="F62" s="77"/>
    </row>
    <row r="63" spans="1:6">
      <c r="A63" s="32"/>
      <c r="B63" s="73"/>
      <c r="C63" s="55"/>
      <c r="D63" s="55"/>
      <c r="E63" s="201"/>
      <c r="F63" s="77"/>
    </row>
    <row r="64" spans="1:6">
      <c r="A64" s="32"/>
      <c r="B64" s="73"/>
      <c r="C64" s="55"/>
      <c r="D64" s="55"/>
      <c r="E64" s="201"/>
      <c r="F64" s="77"/>
    </row>
    <row r="65" spans="1:6">
      <c r="A65" s="32"/>
      <c r="B65" s="73"/>
      <c r="C65" s="55"/>
      <c r="D65" s="55"/>
      <c r="E65" s="201"/>
      <c r="F65" s="77"/>
    </row>
    <row r="66" spans="1:6">
      <c r="A66" s="32"/>
      <c r="B66" s="73"/>
      <c r="C66" s="55"/>
      <c r="D66" s="55"/>
      <c r="E66" s="201"/>
      <c r="F66" s="77"/>
    </row>
    <row r="67" spans="1:6">
      <c r="A67" s="32"/>
      <c r="B67" s="73"/>
      <c r="C67" s="55"/>
      <c r="D67" s="55"/>
      <c r="E67" s="201"/>
      <c r="F67" s="77"/>
    </row>
    <row r="68" spans="1:6">
      <c r="A68" s="32"/>
      <c r="B68" s="73"/>
      <c r="C68" s="55"/>
      <c r="D68" s="55"/>
      <c r="E68" s="201"/>
      <c r="F68" s="77"/>
    </row>
    <row r="69" spans="1:6">
      <c r="A69" s="32"/>
      <c r="B69" s="73"/>
      <c r="C69" s="55"/>
      <c r="D69" s="55"/>
      <c r="E69" s="201"/>
      <c r="F69" s="77"/>
    </row>
    <row r="70" spans="1:6">
      <c r="A70" s="32"/>
      <c r="B70" s="73"/>
      <c r="C70" s="55"/>
      <c r="D70" s="55"/>
      <c r="E70" s="201"/>
      <c r="F70" s="77"/>
    </row>
    <row r="71" spans="1:6">
      <c r="A71" s="32"/>
      <c r="B71" s="73"/>
      <c r="C71" s="55"/>
      <c r="D71" s="55"/>
      <c r="E71" s="201"/>
      <c r="F71" s="77"/>
    </row>
    <row r="72" spans="1:6">
      <c r="A72" s="32"/>
      <c r="B72" s="73"/>
      <c r="C72" s="55"/>
      <c r="D72" s="55"/>
      <c r="E72" s="201"/>
      <c r="F72" s="77"/>
    </row>
    <row r="73" spans="1:6">
      <c r="A73" s="32"/>
      <c r="B73" s="73"/>
      <c r="C73" s="55"/>
      <c r="D73" s="55"/>
      <c r="E73" s="201"/>
      <c r="F73" s="77"/>
    </row>
    <row r="74" spans="1:6">
      <c r="A74" s="32"/>
      <c r="B74" s="73"/>
      <c r="C74" s="55"/>
      <c r="D74" s="55"/>
      <c r="E74" s="201"/>
      <c r="F74" s="201"/>
    </row>
    <row r="75" spans="1:6" ht="18">
      <c r="A75" s="32"/>
      <c r="B75" s="73"/>
      <c r="C75" s="55"/>
      <c r="D75" s="55"/>
      <c r="E75" s="201"/>
      <c r="F75" s="281"/>
    </row>
    <row r="76" spans="1:6">
      <c r="A76" s="32"/>
      <c r="B76" s="73"/>
      <c r="C76" s="55"/>
      <c r="D76" s="55"/>
      <c r="E76" s="201"/>
      <c r="F76" s="201"/>
    </row>
    <row r="77" spans="1:6">
      <c r="A77" s="32"/>
      <c r="B77" s="73"/>
      <c r="C77" s="55"/>
      <c r="D77" s="55"/>
      <c r="E77" s="201"/>
      <c r="F77" s="77"/>
    </row>
    <row r="78" spans="1:6">
      <c r="A78" s="32"/>
      <c r="B78" s="73"/>
      <c r="C78" s="55"/>
      <c r="D78" s="55"/>
      <c r="E78" s="201"/>
      <c r="F78" s="77"/>
    </row>
    <row r="79" spans="1:6">
      <c r="A79" s="32"/>
      <c r="B79" s="73"/>
      <c r="C79" s="55"/>
      <c r="D79" s="55"/>
      <c r="E79" s="201"/>
      <c r="F79" s="77"/>
    </row>
    <row r="80" spans="1:6">
      <c r="A80" s="32"/>
      <c r="B80" s="73"/>
      <c r="C80" s="55"/>
      <c r="D80" s="55"/>
      <c r="E80" s="201"/>
      <c r="F80" s="77"/>
    </row>
    <row r="81" spans="1:6">
      <c r="A81" s="32"/>
      <c r="B81" s="73"/>
      <c r="C81" s="55"/>
      <c r="D81" s="55"/>
      <c r="E81" s="201"/>
      <c r="F81" s="77"/>
    </row>
    <row r="82" spans="1:6">
      <c r="A82" s="32"/>
      <c r="B82" s="73"/>
      <c r="C82" s="55"/>
      <c r="D82" s="55"/>
      <c r="E82" s="201"/>
      <c r="F82" s="77"/>
    </row>
    <row r="83" spans="1:6">
      <c r="A83" s="32"/>
      <c r="B83" s="73"/>
      <c r="C83" s="55"/>
      <c r="D83" s="55"/>
      <c r="E83" s="201"/>
      <c r="F83" s="77"/>
    </row>
    <row r="84" spans="1:6">
      <c r="A84" s="32"/>
      <c r="B84" s="73"/>
      <c r="C84" s="55"/>
      <c r="D84" s="55"/>
      <c r="E84" s="201"/>
      <c r="F84" s="77"/>
    </row>
    <row r="85" spans="1:6">
      <c r="A85" s="32"/>
      <c r="B85" s="73"/>
      <c r="C85" s="55"/>
      <c r="D85" s="55"/>
      <c r="E85" s="201"/>
      <c r="F85" s="77"/>
    </row>
    <row r="86" spans="1:6">
      <c r="A86" s="32"/>
      <c r="B86" s="73"/>
      <c r="C86" s="55"/>
      <c r="D86" s="55"/>
      <c r="E86" s="201"/>
      <c r="F86" s="77"/>
    </row>
    <row r="87" spans="1:6" ht="18">
      <c r="A87" s="32"/>
      <c r="B87" s="73"/>
      <c r="C87" s="55"/>
      <c r="D87" s="55"/>
      <c r="E87" s="201"/>
      <c r="F87" s="281"/>
    </row>
    <row r="88" spans="1:6" ht="18">
      <c r="A88" s="32"/>
      <c r="B88" s="73"/>
      <c r="C88" s="55"/>
      <c r="D88" s="55"/>
      <c r="E88" s="201"/>
      <c r="F88" s="282"/>
    </row>
    <row r="89" spans="1:6">
      <c r="A89" s="32"/>
      <c r="B89" s="73"/>
      <c r="C89" s="55"/>
      <c r="D89" s="55"/>
      <c r="E89" s="201"/>
      <c r="F89" s="201"/>
    </row>
    <row r="90" spans="1:6" ht="18">
      <c r="A90" s="32"/>
      <c r="B90" s="73"/>
      <c r="C90" s="55"/>
      <c r="D90" s="55"/>
      <c r="E90" s="201"/>
      <c r="F90" s="283"/>
    </row>
    <row r="91" spans="1:6">
      <c r="A91" s="32"/>
      <c r="B91" s="73"/>
      <c r="C91" s="55"/>
      <c r="D91" s="55"/>
      <c r="E91" s="201"/>
      <c r="F91" s="201"/>
    </row>
    <row r="92" spans="1:6">
      <c r="A92" s="32"/>
      <c r="B92" s="73"/>
      <c r="C92" s="55"/>
      <c r="D92" s="55"/>
      <c r="E92" s="201"/>
      <c r="F92" s="201"/>
    </row>
  </sheetData>
  <sheetProtection algorithmName="SHA-512" hashValue="bcz7fOCbpo1WStvQPLKDFPpyxBWvRsjMMEOHOoCpInXruY6SqsyaxUNr3I06sj6iMa3Xwodhuf3O/dzDIYGftA==" saltValue="pW4u8Ud2drZccTtFLROLAw==" spinCount="100000" sheet="1" objects="1" scenarios="1" selectLockedCells="1"/>
  <mergeCells count="7">
    <mergeCell ref="F6:F7"/>
    <mergeCell ref="A18:E18"/>
    <mergeCell ref="A6:A7"/>
    <mergeCell ref="B6:B7"/>
    <mergeCell ref="C6:C7"/>
    <mergeCell ref="D6:D7"/>
    <mergeCell ref="E6:E7"/>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legacyDrawing r:id="rId3"/>
  <oleObjects>
    <mc:AlternateContent xmlns:mc="http://schemas.openxmlformats.org/markup-compatibility/2006">
      <mc:Choice Requires="x14">
        <oleObject progId="CDraw5" shapeId="19457" r:id="rId4">
          <objectPr defaultSize="0" autoPict="0" r:id="rId5">
            <anchor moveWithCells="1" sizeWithCells="1">
              <from>
                <xdr:col>4</xdr:col>
                <xdr:colOff>666750</xdr:colOff>
                <xdr:row>0</xdr:row>
                <xdr:rowOff>171450</xdr:rowOff>
              </from>
              <to>
                <xdr:col>5</xdr:col>
                <xdr:colOff>790575</xdr:colOff>
                <xdr:row>0</xdr:row>
                <xdr:rowOff>476250</xdr:rowOff>
              </to>
            </anchor>
          </objectPr>
        </oleObject>
      </mc:Choice>
      <mc:Fallback>
        <oleObject progId="CDraw5" shapeId="19457" r:id="rId4"/>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tabColor indexed="47"/>
  </sheetPr>
  <dimension ref="A1:G1953"/>
  <sheetViews>
    <sheetView topLeftCell="A7" workbookViewId="0">
      <selection activeCell="E13" sqref="E13"/>
    </sheetView>
  </sheetViews>
  <sheetFormatPr defaultRowHeight="12.75"/>
  <cols>
    <col min="1" max="1" width="9.42578125" style="10" customWidth="1"/>
    <col min="2" max="2" width="78" style="4" customWidth="1"/>
    <col min="3" max="3" width="9.140625" style="3"/>
    <col min="4" max="4" width="11.42578125" style="63" customWidth="1"/>
    <col min="5" max="5" width="12.7109375" style="89" customWidth="1"/>
    <col min="6" max="6" width="13.5703125" style="9" customWidth="1"/>
    <col min="7" max="16384" width="9.140625" style="1"/>
  </cols>
  <sheetData>
    <row r="1" spans="1:7">
      <c r="A1" s="5"/>
      <c r="B1" s="1"/>
      <c r="C1" s="2"/>
      <c r="D1" s="59"/>
      <c r="E1" s="85"/>
      <c r="F1" s="7"/>
    </row>
    <row r="2" spans="1:7">
      <c r="A2" s="5"/>
      <c r="B2" s="1"/>
      <c r="C2" s="2"/>
      <c r="D2" s="59"/>
      <c r="E2" s="85"/>
      <c r="F2" s="7"/>
    </row>
    <row r="3" spans="1:7">
      <c r="A3" s="5"/>
      <c r="B3" s="1"/>
      <c r="C3" s="2"/>
      <c r="D3" s="59"/>
      <c r="E3" s="85"/>
      <c r="F3" s="7"/>
    </row>
    <row r="4" spans="1:7">
      <c r="A4" s="11"/>
      <c r="B4" s="12"/>
      <c r="C4" s="13"/>
      <c r="D4" s="60"/>
      <c r="E4" s="86"/>
      <c r="F4" s="15"/>
    </row>
    <row r="5" spans="1:7" ht="15.95" customHeight="1">
      <c r="A5" s="19"/>
      <c r="B5" s="868"/>
      <c r="C5" s="868"/>
      <c r="D5" s="868"/>
      <c r="E5" s="868"/>
      <c r="F5" s="868"/>
    </row>
    <row r="6" spans="1:7" ht="18.75" thickBot="1">
      <c r="A6" s="51" t="s">
        <v>57</v>
      </c>
      <c r="B6" s="50" t="s">
        <v>69</v>
      </c>
      <c r="C6" s="8"/>
      <c r="D6" s="61"/>
      <c r="E6" s="87"/>
      <c r="F6" s="17"/>
    </row>
    <row r="7" spans="1:7" s="2" customFormat="1" ht="12.75" customHeight="1">
      <c r="A7" s="869" t="s">
        <v>3</v>
      </c>
      <c r="B7" s="871" t="s">
        <v>0</v>
      </c>
      <c r="C7" s="871" t="s">
        <v>1</v>
      </c>
      <c r="D7" s="871" t="s">
        <v>2</v>
      </c>
      <c r="E7" s="873" t="s">
        <v>42</v>
      </c>
      <c r="F7" s="875" t="s">
        <v>55</v>
      </c>
    </row>
    <row r="8" spans="1:7" ht="26.25" customHeight="1" thickBot="1">
      <c r="A8" s="870"/>
      <c r="B8" s="872"/>
      <c r="C8" s="872"/>
      <c r="D8" s="872"/>
      <c r="E8" s="874"/>
      <c r="F8" s="876"/>
    </row>
    <row r="9" spans="1:7">
      <c r="A9" s="65"/>
      <c r="B9" s="72" t="s">
        <v>71</v>
      </c>
      <c r="C9" s="93"/>
      <c r="D9" s="94"/>
      <c r="E9" s="84"/>
      <c r="F9" s="66"/>
    </row>
    <row r="10" spans="1:7" ht="81.75" customHeight="1">
      <c r="A10" s="113" t="s">
        <v>14</v>
      </c>
      <c r="B10" s="128" t="s">
        <v>198</v>
      </c>
      <c r="C10" s="114" t="s">
        <v>11</v>
      </c>
      <c r="D10" s="114">
        <v>2</v>
      </c>
      <c r="E10" s="115"/>
      <c r="F10" s="116">
        <f t="shared" ref="F10:F12" si="0">D10*E10</f>
        <v>0</v>
      </c>
    </row>
    <row r="11" spans="1:7" ht="153">
      <c r="A11" s="111" t="s">
        <v>15</v>
      </c>
      <c r="B11" s="128" t="s">
        <v>1230</v>
      </c>
      <c r="C11" s="114" t="s">
        <v>11</v>
      </c>
      <c r="D11" s="114">
        <v>1</v>
      </c>
      <c r="E11" s="115"/>
      <c r="F11" s="116">
        <f t="shared" si="0"/>
        <v>0</v>
      </c>
    </row>
    <row r="12" spans="1:7" ht="96.75" customHeight="1">
      <c r="A12" s="111" t="s">
        <v>16</v>
      </c>
      <c r="B12" s="130" t="s">
        <v>217</v>
      </c>
      <c r="C12" s="114" t="s">
        <v>11</v>
      </c>
      <c r="D12" s="114">
        <v>1</v>
      </c>
      <c r="E12" s="115"/>
      <c r="F12" s="116">
        <f t="shared" si="0"/>
        <v>0</v>
      </c>
    </row>
    <row r="13" spans="1:7" ht="70.5" customHeight="1">
      <c r="A13" s="113" t="s">
        <v>17</v>
      </c>
      <c r="B13" s="130" t="s">
        <v>216</v>
      </c>
      <c r="C13" s="114" t="s">
        <v>11</v>
      </c>
      <c r="D13" s="114">
        <v>1</v>
      </c>
      <c r="E13" s="115"/>
      <c r="F13" s="116">
        <f t="shared" ref="F13" si="1">D13*E13</f>
        <v>0</v>
      </c>
    </row>
    <row r="14" spans="1:7" ht="13.5" thickBot="1">
      <c r="A14" s="99"/>
      <c r="B14" s="118"/>
      <c r="C14" s="119"/>
      <c r="D14" s="120"/>
      <c r="E14" s="121"/>
      <c r="F14" s="101"/>
    </row>
    <row r="15" spans="1:7" ht="18.75" thickBot="1">
      <c r="A15" s="877" t="s">
        <v>147</v>
      </c>
      <c r="B15" s="878"/>
      <c r="C15" s="878"/>
      <c r="D15" s="878"/>
      <c r="E15" s="879"/>
      <c r="F15" s="98">
        <f>SUM(F1:F13)</f>
        <v>0</v>
      </c>
      <c r="G15" s="16"/>
    </row>
    <row r="16" spans="1:7" ht="18">
      <c r="A16" s="25"/>
      <c r="B16" s="25"/>
      <c r="C16" s="29"/>
      <c r="D16" s="59"/>
      <c r="E16" s="85"/>
      <c r="F16" s="7"/>
      <c r="G16" s="16"/>
    </row>
    <row r="17" spans="1:7" ht="18">
      <c r="A17" s="25"/>
      <c r="B17" s="25"/>
      <c r="C17" s="29"/>
      <c r="D17" s="59"/>
      <c r="E17" s="85"/>
      <c r="F17" s="7"/>
      <c r="G17" s="16"/>
    </row>
    <row r="18" spans="1:7" ht="18.75" customHeight="1">
      <c r="A18" s="881"/>
      <c r="B18" s="881"/>
      <c r="C18" s="881"/>
      <c r="D18" s="881"/>
      <c r="E18" s="881"/>
      <c r="F18" s="18"/>
      <c r="G18" s="16"/>
    </row>
    <row r="19" spans="1:7" ht="18">
      <c r="A19" s="25"/>
      <c r="B19" s="26"/>
      <c r="C19" s="29"/>
      <c r="D19" s="59"/>
      <c r="E19" s="85"/>
      <c r="F19" s="7"/>
      <c r="G19" s="16"/>
    </row>
    <row r="20" spans="1:7" ht="18">
      <c r="A20" s="23"/>
      <c r="B20" s="24"/>
      <c r="C20" s="32"/>
      <c r="D20" s="59"/>
      <c r="E20" s="85"/>
      <c r="F20" s="7"/>
      <c r="G20" s="16"/>
    </row>
    <row r="21" spans="1:7" ht="18">
      <c r="A21" s="25"/>
      <c r="B21" s="28"/>
      <c r="C21" s="32"/>
      <c r="D21" s="59"/>
      <c r="E21" s="85"/>
      <c r="F21" s="7"/>
      <c r="G21" s="16"/>
    </row>
    <row r="22" spans="1:7" ht="18">
      <c r="A22" s="25"/>
      <c r="B22" s="28"/>
      <c r="C22" s="32"/>
      <c r="D22" s="59"/>
      <c r="E22" s="85"/>
      <c r="F22" s="7"/>
      <c r="G22" s="16"/>
    </row>
    <row r="23" spans="1:7" ht="18">
      <c r="A23" s="25"/>
      <c r="B23" s="28"/>
      <c r="C23" s="32"/>
      <c r="D23" s="59"/>
      <c r="E23" s="85"/>
      <c r="F23" s="7"/>
      <c r="G23" s="16"/>
    </row>
    <row r="24" spans="1:7" ht="18">
      <c r="A24" s="25"/>
      <c r="B24" s="28"/>
      <c r="C24" s="32"/>
      <c r="D24" s="59"/>
      <c r="E24" s="85"/>
      <c r="F24" s="7"/>
      <c r="G24" s="16"/>
    </row>
    <row r="25" spans="1:7" ht="18">
      <c r="A25" s="25"/>
      <c r="B25" s="28"/>
      <c r="C25" s="32"/>
      <c r="D25" s="59"/>
      <c r="E25" s="85"/>
      <c r="F25" s="7"/>
      <c r="G25" s="16"/>
    </row>
    <row r="26" spans="1:7" ht="18">
      <c r="A26" s="25"/>
      <c r="B26" s="28"/>
      <c r="C26" s="32"/>
      <c r="D26" s="59"/>
      <c r="E26" s="85"/>
      <c r="F26" s="7"/>
      <c r="G26" s="16"/>
    </row>
    <row r="27" spans="1:7" ht="18">
      <c r="A27" s="25"/>
      <c r="B27" s="28"/>
      <c r="C27" s="32"/>
      <c r="D27" s="59"/>
      <c r="E27" s="85"/>
      <c r="F27" s="7"/>
      <c r="G27" s="16"/>
    </row>
    <row r="28" spans="1:7" ht="18">
      <c r="A28" s="25"/>
      <c r="B28" s="28"/>
      <c r="C28" s="32"/>
      <c r="D28" s="59"/>
      <c r="E28" s="85"/>
      <c r="F28" s="7"/>
      <c r="G28" s="16"/>
    </row>
    <row r="29" spans="1:7" ht="18">
      <c r="A29" s="25"/>
      <c r="B29" s="26"/>
      <c r="C29" s="29"/>
      <c r="D29" s="59"/>
      <c r="E29" s="85"/>
      <c r="F29" s="7"/>
      <c r="G29" s="16"/>
    </row>
    <row r="30" spans="1:7" ht="18">
      <c r="A30" s="25"/>
      <c r="B30" s="25"/>
      <c r="C30" s="32"/>
      <c r="D30" s="59"/>
      <c r="E30" s="85"/>
      <c r="F30" s="7"/>
      <c r="G30" s="16"/>
    </row>
    <row r="31" spans="1:7" ht="18">
      <c r="A31" s="27"/>
      <c r="B31" s="30"/>
      <c r="C31" s="32"/>
      <c r="D31" s="59"/>
      <c r="E31" s="85"/>
      <c r="F31" s="7"/>
      <c r="G31" s="16"/>
    </row>
    <row r="32" spans="1:7" ht="18">
      <c r="A32" s="25"/>
      <c r="B32" s="26"/>
      <c r="C32" s="32"/>
      <c r="D32" s="59"/>
      <c r="E32" s="85"/>
      <c r="F32" s="7"/>
      <c r="G32" s="16"/>
    </row>
    <row r="33" spans="1:7" ht="18">
      <c r="A33" s="25"/>
      <c r="B33" s="26"/>
      <c r="C33" s="32"/>
      <c r="D33" s="59"/>
      <c r="E33" s="85"/>
      <c r="F33" s="7"/>
      <c r="G33" s="16"/>
    </row>
    <row r="34" spans="1:7" ht="18">
      <c r="A34" s="25"/>
      <c r="B34" s="25"/>
      <c r="C34" s="32"/>
      <c r="D34" s="59"/>
      <c r="E34" s="85"/>
      <c r="F34" s="7"/>
      <c r="G34" s="16"/>
    </row>
    <row r="35" spans="1:7" ht="18">
      <c r="A35" s="25"/>
      <c r="B35" s="26"/>
      <c r="C35" s="29"/>
      <c r="D35" s="59"/>
      <c r="E35" s="85"/>
      <c r="F35" s="7"/>
      <c r="G35" s="16"/>
    </row>
    <row r="36" spans="1:7" ht="18">
      <c r="A36" s="25"/>
      <c r="B36" s="26"/>
      <c r="C36" s="32"/>
      <c r="D36" s="59"/>
      <c r="E36" s="85"/>
      <c r="F36" s="7"/>
      <c r="G36" s="16"/>
    </row>
    <row r="37" spans="1:7" ht="18">
      <c r="A37" s="25"/>
      <c r="B37" s="26"/>
      <c r="C37" s="32"/>
      <c r="D37" s="59"/>
      <c r="E37" s="85"/>
      <c r="F37" s="7"/>
      <c r="G37" s="16"/>
    </row>
    <row r="38" spans="1:7" ht="18">
      <c r="A38" s="25"/>
      <c r="B38" s="33"/>
      <c r="C38" s="32"/>
      <c r="D38" s="59"/>
      <c r="E38" s="85"/>
      <c r="F38" s="7"/>
      <c r="G38" s="16"/>
    </row>
    <row r="39" spans="1:7" ht="18">
      <c r="A39" s="25"/>
      <c r="B39" s="26"/>
      <c r="C39" s="29"/>
      <c r="D39" s="59"/>
      <c r="E39" s="85"/>
      <c r="F39" s="7"/>
      <c r="G39" s="16"/>
    </row>
    <row r="40" spans="1:7" ht="18">
      <c r="A40" s="25"/>
      <c r="B40" s="26"/>
      <c r="C40" s="32"/>
      <c r="D40" s="59"/>
      <c r="E40" s="85"/>
      <c r="F40" s="7"/>
      <c r="G40" s="16"/>
    </row>
    <row r="41" spans="1:7" ht="18">
      <c r="A41" s="25"/>
      <c r="B41" s="26"/>
      <c r="C41" s="32"/>
      <c r="D41" s="59"/>
      <c r="E41" s="85"/>
      <c r="F41" s="7"/>
      <c r="G41" s="16"/>
    </row>
    <row r="42" spans="1:7" ht="18">
      <c r="A42" s="25"/>
      <c r="B42" s="25"/>
      <c r="C42" s="32"/>
      <c r="D42" s="59"/>
      <c r="E42" s="85"/>
      <c r="F42" s="7"/>
      <c r="G42" s="16"/>
    </row>
    <row r="43" spans="1:7" ht="18">
      <c r="A43" s="25"/>
      <c r="B43" s="26"/>
      <c r="C43" s="29"/>
      <c r="D43" s="59"/>
      <c r="E43" s="85"/>
      <c r="F43" s="7"/>
      <c r="G43" s="16"/>
    </row>
    <row r="44" spans="1:7" ht="18">
      <c r="A44" s="25"/>
      <c r="B44" s="54"/>
      <c r="C44" s="32"/>
      <c r="D44" s="59"/>
      <c r="E44" s="85"/>
      <c r="F44" s="7"/>
      <c r="G44" s="16"/>
    </row>
    <row r="45" spans="1:7" ht="18">
      <c r="A45" s="25"/>
      <c r="B45" s="26"/>
      <c r="C45" s="32"/>
      <c r="D45" s="59"/>
      <c r="E45" s="85"/>
      <c r="F45" s="7"/>
      <c r="G45" s="16"/>
    </row>
    <row r="46" spans="1:7" ht="18">
      <c r="A46" s="25"/>
      <c r="B46" s="25"/>
      <c r="C46" s="32"/>
      <c r="D46" s="59"/>
      <c r="E46" s="85"/>
      <c r="F46" s="7"/>
      <c r="G46" s="16"/>
    </row>
    <row r="47" spans="1:7" ht="18">
      <c r="A47" s="25"/>
      <c r="B47" s="25"/>
      <c r="C47" s="32"/>
      <c r="D47" s="59"/>
      <c r="E47" s="85"/>
      <c r="F47" s="7"/>
      <c r="G47" s="16"/>
    </row>
    <row r="48" spans="1:7" ht="18">
      <c r="A48" s="25"/>
      <c r="B48" s="25"/>
      <c r="C48" s="32"/>
      <c r="D48" s="59"/>
      <c r="E48" s="85"/>
      <c r="F48" s="7"/>
      <c r="G48" s="16"/>
    </row>
    <row r="49" spans="1:7" ht="18">
      <c r="A49" s="25"/>
      <c r="B49" s="26"/>
      <c r="C49" s="29"/>
      <c r="D49" s="59"/>
      <c r="E49" s="85"/>
      <c r="F49" s="7"/>
      <c r="G49" s="16"/>
    </row>
    <row r="50" spans="1:7" ht="18">
      <c r="A50" s="25"/>
      <c r="B50" s="26"/>
      <c r="C50" s="32"/>
      <c r="D50" s="59"/>
      <c r="E50" s="85"/>
      <c r="F50" s="7"/>
      <c r="G50" s="16"/>
    </row>
    <row r="51" spans="1:7" ht="18">
      <c r="A51" s="25"/>
      <c r="B51" s="30"/>
      <c r="C51" s="32"/>
      <c r="D51" s="59"/>
      <c r="E51" s="85"/>
      <c r="F51" s="7"/>
      <c r="G51" s="16"/>
    </row>
    <row r="52" spans="1:7" ht="18">
      <c r="A52" s="25"/>
      <c r="B52" s="26"/>
      <c r="C52" s="32"/>
      <c r="D52" s="59"/>
      <c r="E52" s="85"/>
      <c r="F52" s="7"/>
      <c r="G52" s="16"/>
    </row>
    <row r="53" spans="1:7" ht="18">
      <c r="A53" s="25"/>
      <c r="B53" s="26"/>
      <c r="C53" s="32"/>
      <c r="D53" s="59"/>
      <c r="E53" s="85"/>
      <c r="F53" s="7"/>
      <c r="G53" s="16"/>
    </row>
    <row r="54" spans="1:7" ht="18.75" customHeight="1">
      <c r="A54" s="881"/>
      <c r="B54" s="881"/>
      <c r="C54" s="881"/>
      <c r="D54" s="881"/>
      <c r="E54" s="881"/>
      <c r="F54" s="18"/>
      <c r="G54" s="16"/>
    </row>
    <row r="55" spans="1:7" ht="18">
      <c r="A55" s="25"/>
      <c r="B55" s="26"/>
      <c r="C55" s="29"/>
      <c r="D55" s="59"/>
      <c r="E55" s="85"/>
      <c r="F55" s="7"/>
      <c r="G55" s="16"/>
    </row>
    <row r="56" spans="1:7" ht="18">
      <c r="A56" s="23"/>
      <c r="B56" s="24"/>
      <c r="C56" s="29"/>
      <c r="D56" s="59"/>
      <c r="E56" s="85"/>
      <c r="F56" s="7"/>
      <c r="G56" s="16"/>
    </row>
    <row r="57" spans="1:7" ht="18">
      <c r="A57" s="20"/>
      <c r="B57" s="31"/>
      <c r="C57" s="29"/>
      <c r="D57" s="59"/>
      <c r="E57" s="85"/>
      <c r="F57" s="7"/>
      <c r="G57" s="16"/>
    </row>
    <row r="58" spans="1:7" ht="18">
      <c r="A58" s="20"/>
      <c r="B58" s="20"/>
      <c r="C58" s="34"/>
      <c r="D58" s="59"/>
      <c r="E58" s="85"/>
      <c r="F58" s="7"/>
      <c r="G58" s="16"/>
    </row>
    <row r="59" spans="1:7" ht="18">
      <c r="A59" s="20"/>
      <c r="B59" s="35"/>
      <c r="C59" s="34"/>
      <c r="D59" s="59"/>
      <c r="E59" s="85"/>
      <c r="F59" s="7"/>
      <c r="G59" s="16"/>
    </row>
    <row r="60" spans="1:7" ht="18">
      <c r="A60" s="20"/>
      <c r="B60" s="36"/>
      <c r="C60" s="34"/>
      <c r="D60" s="59"/>
      <c r="E60" s="85"/>
      <c r="F60" s="7"/>
      <c r="G60" s="16"/>
    </row>
    <row r="61" spans="1:7" ht="18">
      <c r="A61" s="20"/>
      <c r="B61" s="36"/>
      <c r="C61" s="34"/>
      <c r="D61" s="59"/>
      <c r="E61" s="85"/>
      <c r="F61" s="7"/>
      <c r="G61" s="16"/>
    </row>
    <row r="62" spans="1:7" ht="18">
      <c r="A62" s="20"/>
      <c r="B62" s="37"/>
      <c r="C62" s="34"/>
      <c r="D62" s="59"/>
      <c r="E62" s="85"/>
      <c r="F62" s="7"/>
      <c r="G62" s="16"/>
    </row>
    <row r="63" spans="1:7" ht="18">
      <c r="A63" s="20"/>
      <c r="B63" s="37"/>
      <c r="C63" s="34"/>
      <c r="D63" s="59"/>
      <c r="E63" s="85"/>
      <c r="F63" s="7"/>
      <c r="G63" s="16"/>
    </row>
    <row r="64" spans="1:7" ht="18">
      <c r="A64" s="38"/>
      <c r="B64" s="37"/>
      <c r="C64" s="34"/>
      <c r="D64" s="59"/>
      <c r="E64" s="85"/>
      <c r="F64" s="7"/>
      <c r="G64" s="16"/>
    </row>
    <row r="65" spans="1:7" ht="18">
      <c r="A65" s="20"/>
      <c r="B65" s="37"/>
      <c r="C65" s="34"/>
      <c r="D65" s="59"/>
      <c r="E65" s="85"/>
      <c r="F65" s="7"/>
      <c r="G65" s="16"/>
    </row>
    <row r="66" spans="1:7" ht="18">
      <c r="A66" s="20"/>
      <c r="B66" s="31"/>
      <c r="C66" s="34"/>
      <c r="D66" s="59"/>
      <c r="E66" s="85"/>
      <c r="F66" s="7"/>
      <c r="G66" s="16"/>
    </row>
    <row r="67" spans="1:7" ht="18">
      <c r="A67" s="20"/>
      <c r="B67" s="31"/>
      <c r="C67" s="34"/>
      <c r="D67" s="59"/>
      <c r="E67" s="85"/>
      <c r="F67" s="7"/>
      <c r="G67" s="16"/>
    </row>
    <row r="68" spans="1:7" ht="18">
      <c r="A68" s="20"/>
      <c r="B68" s="20"/>
      <c r="C68" s="34"/>
      <c r="D68" s="59"/>
      <c r="E68" s="85"/>
      <c r="F68" s="7"/>
      <c r="G68" s="16"/>
    </row>
    <row r="69" spans="1:7" ht="18">
      <c r="A69" s="20"/>
      <c r="B69" s="37"/>
      <c r="C69" s="34"/>
      <c r="D69" s="59"/>
      <c r="E69" s="85"/>
      <c r="F69" s="7"/>
      <c r="G69" s="16"/>
    </row>
    <row r="70" spans="1:7" ht="18">
      <c r="A70" s="20"/>
      <c r="B70" s="31"/>
      <c r="C70" s="34"/>
      <c r="D70" s="59"/>
      <c r="E70" s="85"/>
      <c r="F70" s="7"/>
      <c r="G70" s="16"/>
    </row>
    <row r="71" spans="1:7" ht="18">
      <c r="A71" s="20"/>
      <c r="B71" s="35"/>
      <c r="C71" s="34"/>
      <c r="D71" s="59"/>
      <c r="E71" s="85"/>
      <c r="F71" s="7"/>
      <c r="G71" s="16"/>
    </row>
    <row r="72" spans="1:7" ht="18">
      <c r="A72" s="26"/>
      <c r="B72" s="54"/>
      <c r="C72" s="55"/>
      <c r="D72" s="59"/>
      <c r="E72" s="85"/>
      <c r="F72" s="7"/>
      <c r="G72" s="16"/>
    </row>
    <row r="73" spans="1:7" ht="18">
      <c r="A73" s="26"/>
      <c r="B73" s="54"/>
      <c r="C73" s="55"/>
      <c r="D73" s="59"/>
      <c r="E73" s="85"/>
      <c r="F73" s="7"/>
      <c r="G73" s="16"/>
    </row>
    <row r="74" spans="1:7" ht="18">
      <c r="A74" s="26"/>
      <c r="B74" s="54"/>
      <c r="C74" s="55"/>
      <c r="D74" s="59"/>
      <c r="E74" s="85"/>
      <c r="F74" s="7"/>
      <c r="G74" s="16"/>
    </row>
    <row r="75" spans="1:7" ht="18">
      <c r="A75" s="26"/>
      <c r="B75" s="54"/>
      <c r="C75" s="55"/>
      <c r="D75" s="59"/>
      <c r="E75" s="85"/>
      <c r="F75" s="7"/>
      <c r="G75" s="16"/>
    </row>
    <row r="76" spans="1:7" ht="18">
      <c r="A76" s="26"/>
      <c r="B76" s="54"/>
      <c r="C76" s="55"/>
      <c r="D76" s="59"/>
      <c r="E76" s="85"/>
      <c r="F76" s="7"/>
      <c r="G76" s="16"/>
    </row>
    <row r="77" spans="1:7" ht="18">
      <c r="A77" s="20"/>
      <c r="B77" s="26"/>
      <c r="C77" s="29"/>
      <c r="D77" s="59"/>
      <c r="E77" s="85"/>
      <c r="F77" s="7"/>
      <c r="G77" s="16"/>
    </row>
    <row r="78" spans="1:7" ht="18">
      <c r="A78" s="20"/>
      <c r="B78" s="20"/>
      <c r="C78" s="34"/>
      <c r="D78" s="59"/>
      <c r="E78" s="85"/>
      <c r="F78" s="7"/>
      <c r="G78" s="16"/>
    </row>
    <row r="79" spans="1:7" ht="18">
      <c r="A79" s="20"/>
      <c r="B79" s="35"/>
      <c r="C79" s="34"/>
      <c r="D79" s="59"/>
      <c r="E79" s="85"/>
      <c r="F79" s="7"/>
      <c r="G79" s="16"/>
    </row>
    <row r="80" spans="1:7" ht="18">
      <c r="A80" s="20"/>
      <c r="B80" s="31"/>
      <c r="C80" s="34"/>
      <c r="D80" s="59"/>
      <c r="E80" s="85"/>
      <c r="F80" s="7"/>
      <c r="G80" s="16"/>
    </row>
    <row r="81" spans="1:7" ht="18">
      <c r="A81" s="20"/>
      <c r="B81" s="31"/>
      <c r="C81" s="34"/>
      <c r="D81" s="59"/>
      <c r="E81" s="85"/>
      <c r="F81" s="7"/>
      <c r="G81" s="16"/>
    </row>
    <row r="82" spans="1:7" ht="18">
      <c r="A82" s="20"/>
      <c r="B82" s="20"/>
      <c r="C82" s="34"/>
      <c r="D82" s="59"/>
      <c r="E82" s="85"/>
      <c r="F82" s="7"/>
      <c r="G82" s="16"/>
    </row>
    <row r="83" spans="1:7" ht="18">
      <c r="A83" s="25"/>
      <c r="B83" s="26"/>
      <c r="C83" s="29"/>
      <c r="D83" s="59"/>
      <c r="E83" s="85"/>
      <c r="F83" s="7"/>
      <c r="G83" s="16"/>
    </row>
    <row r="84" spans="1:7" ht="18.75" customHeight="1">
      <c r="A84" s="881"/>
      <c r="B84" s="881"/>
      <c r="C84" s="881"/>
      <c r="D84" s="881"/>
      <c r="E84" s="881"/>
      <c r="F84" s="18"/>
      <c r="G84" s="16"/>
    </row>
    <row r="85" spans="1:7" ht="18">
      <c r="A85" s="25"/>
      <c r="B85" s="26"/>
      <c r="C85" s="29"/>
      <c r="D85" s="59"/>
      <c r="E85" s="85"/>
      <c r="F85" s="7"/>
      <c r="G85" s="16"/>
    </row>
    <row r="86" spans="1:7" ht="18">
      <c r="A86" s="23"/>
      <c r="B86" s="24"/>
      <c r="C86" s="29"/>
      <c r="D86" s="59"/>
      <c r="E86" s="85"/>
      <c r="F86" s="7"/>
      <c r="G86" s="16"/>
    </row>
    <row r="87" spans="1:7" ht="18">
      <c r="A87" s="25"/>
      <c r="B87" s="26"/>
      <c r="C87" s="29"/>
      <c r="D87" s="59"/>
      <c r="E87" s="85"/>
      <c r="F87" s="7"/>
      <c r="G87" s="16"/>
    </row>
    <row r="88" spans="1:7" ht="18">
      <c r="A88" s="20"/>
      <c r="B88" s="39"/>
      <c r="C88" s="21"/>
      <c r="D88" s="59"/>
      <c r="E88" s="85"/>
      <c r="F88" s="7"/>
      <c r="G88" s="16"/>
    </row>
    <row r="89" spans="1:7" ht="18">
      <c r="A89" s="20"/>
      <c r="B89" s="39"/>
      <c r="C89" s="21"/>
      <c r="D89" s="59"/>
      <c r="E89" s="85"/>
      <c r="F89" s="7"/>
      <c r="G89" s="16"/>
    </row>
    <row r="90" spans="1:7" ht="18">
      <c r="A90" s="20"/>
      <c r="B90" s="39"/>
      <c r="C90" s="21"/>
      <c r="D90" s="59"/>
      <c r="E90" s="85"/>
      <c r="F90" s="7"/>
      <c r="G90" s="16"/>
    </row>
    <row r="91" spans="1:7" ht="18">
      <c r="A91" s="20"/>
      <c r="B91" s="39"/>
      <c r="C91" s="21"/>
      <c r="D91" s="59"/>
      <c r="E91" s="85"/>
      <c r="F91" s="7"/>
      <c r="G91" s="16"/>
    </row>
    <row r="92" spans="1:7" ht="18">
      <c r="A92" s="22"/>
      <c r="B92" s="40"/>
      <c r="C92" s="21"/>
      <c r="D92" s="59"/>
      <c r="E92" s="85"/>
      <c r="F92" s="7"/>
      <c r="G92" s="16"/>
    </row>
    <row r="93" spans="1:7" ht="18">
      <c r="A93" s="25"/>
      <c r="B93" s="40"/>
      <c r="C93" s="29"/>
      <c r="D93" s="59"/>
      <c r="E93" s="85"/>
      <c r="F93" s="7"/>
      <c r="G93" s="16"/>
    </row>
    <row r="94" spans="1:7" ht="18">
      <c r="A94" s="22"/>
      <c r="B94" s="41"/>
      <c r="C94" s="21"/>
      <c r="D94" s="59"/>
      <c r="E94" s="85"/>
      <c r="F94" s="7"/>
      <c r="G94" s="16"/>
    </row>
    <row r="95" spans="1:7" ht="18">
      <c r="A95" s="22"/>
      <c r="B95" s="42"/>
      <c r="C95" s="21"/>
      <c r="D95" s="59"/>
      <c r="E95" s="85"/>
      <c r="F95" s="7"/>
      <c r="G95" s="16"/>
    </row>
    <row r="96" spans="1:7" ht="18">
      <c r="A96" s="20"/>
      <c r="B96" s="43"/>
      <c r="C96" s="44"/>
      <c r="D96" s="59"/>
      <c r="E96" s="85"/>
      <c r="F96" s="7"/>
      <c r="G96" s="16"/>
    </row>
    <row r="97" spans="1:7" ht="18">
      <c r="A97" s="20"/>
      <c r="B97" s="43"/>
      <c r="C97" s="44"/>
      <c r="D97" s="59"/>
      <c r="E97" s="85"/>
      <c r="F97" s="7"/>
      <c r="G97" s="16"/>
    </row>
    <row r="98" spans="1:7" ht="18">
      <c r="A98" s="22"/>
      <c r="B98" s="43"/>
      <c r="C98" s="44"/>
      <c r="D98" s="59"/>
      <c r="E98" s="85"/>
      <c r="F98" s="7"/>
      <c r="G98" s="16"/>
    </row>
    <row r="99" spans="1:7" ht="18">
      <c r="A99" s="25"/>
      <c r="B99" s="40"/>
      <c r="C99" s="29"/>
      <c r="D99" s="59"/>
      <c r="E99" s="85"/>
      <c r="F99" s="7"/>
      <c r="G99" s="16"/>
    </row>
    <row r="100" spans="1:7" ht="18">
      <c r="A100" s="22"/>
      <c r="B100" s="41"/>
      <c r="C100" s="29"/>
      <c r="D100" s="59"/>
      <c r="E100" s="85"/>
      <c r="F100" s="7"/>
      <c r="G100" s="16"/>
    </row>
    <row r="101" spans="1:7" ht="18">
      <c r="A101" s="25"/>
      <c r="B101" s="40"/>
      <c r="C101" s="29"/>
      <c r="D101" s="59"/>
      <c r="E101" s="85"/>
      <c r="F101" s="7"/>
      <c r="G101" s="16"/>
    </row>
    <row r="102" spans="1:7" ht="18">
      <c r="A102" s="22"/>
      <c r="B102" s="43"/>
      <c r="C102" s="45"/>
      <c r="D102" s="59"/>
      <c r="E102" s="85"/>
      <c r="F102" s="7"/>
      <c r="G102" s="16"/>
    </row>
    <row r="103" spans="1:7" ht="18">
      <c r="A103" s="22"/>
      <c r="B103" s="43"/>
      <c r="C103" s="45"/>
      <c r="D103" s="59"/>
      <c r="E103" s="85"/>
      <c r="F103" s="7"/>
      <c r="G103" s="16"/>
    </row>
    <row r="104" spans="1:7" ht="18">
      <c r="A104" s="22"/>
      <c r="B104" s="43"/>
      <c r="C104" s="44"/>
      <c r="D104" s="59"/>
      <c r="E104" s="85"/>
      <c r="F104" s="7"/>
      <c r="G104" s="16"/>
    </row>
    <row r="105" spans="1:7" ht="18">
      <c r="A105" s="22"/>
      <c r="B105" s="43"/>
      <c r="C105" s="44"/>
      <c r="D105" s="59"/>
      <c r="E105" s="85"/>
      <c r="F105" s="7"/>
      <c r="G105" s="16"/>
    </row>
    <row r="106" spans="1:7" ht="18">
      <c r="A106" s="22"/>
      <c r="B106" s="43"/>
      <c r="C106" s="44"/>
      <c r="D106" s="59"/>
      <c r="E106" s="85"/>
      <c r="F106" s="7"/>
      <c r="G106" s="16"/>
    </row>
    <row r="107" spans="1:7" ht="18">
      <c r="A107" s="22"/>
      <c r="B107" s="43"/>
      <c r="C107" s="44"/>
      <c r="D107" s="59"/>
      <c r="E107" s="85"/>
      <c r="F107" s="7"/>
      <c r="G107" s="16"/>
    </row>
    <row r="108" spans="1:7" ht="18">
      <c r="A108" s="22"/>
      <c r="B108" s="43"/>
      <c r="C108" s="44"/>
      <c r="D108" s="59"/>
      <c r="E108" s="85"/>
      <c r="F108" s="7"/>
      <c r="G108" s="16"/>
    </row>
    <row r="109" spans="1:7" ht="18">
      <c r="A109" s="22"/>
      <c r="B109" s="43"/>
      <c r="C109" s="44"/>
      <c r="D109" s="59"/>
      <c r="E109" s="85"/>
      <c r="F109" s="7"/>
      <c r="G109" s="16"/>
    </row>
    <row r="110" spans="1:7" ht="18">
      <c r="A110" s="22"/>
      <c r="B110" s="43"/>
      <c r="C110" s="44"/>
      <c r="D110" s="59"/>
      <c r="E110" s="85"/>
      <c r="F110" s="7"/>
      <c r="G110" s="16"/>
    </row>
    <row r="111" spans="1:7" ht="18">
      <c r="A111" s="22"/>
      <c r="B111" s="43"/>
      <c r="C111" s="44"/>
      <c r="D111" s="59"/>
      <c r="E111" s="85"/>
      <c r="F111" s="7"/>
      <c r="G111" s="16"/>
    </row>
    <row r="112" spans="1:7" ht="18">
      <c r="A112" s="20"/>
      <c r="B112" s="43"/>
      <c r="C112" s="44"/>
      <c r="D112" s="59"/>
      <c r="E112" s="85"/>
      <c r="F112" s="7"/>
      <c r="G112" s="16"/>
    </row>
    <row r="113" spans="1:7" ht="18">
      <c r="A113" s="20"/>
      <c r="B113" s="43"/>
      <c r="C113" s="44"/>
      <c r="D113" s="59"/>
      <c r="E113" s="85"/>
      <c r="F113" s="7"/>
      <c r="G113" s="16"/>
    </row>
    <row r="114" spans="1:7" ht="18">
      <c r="A114" s="20"/>
      <c r="B114" s="40"/>
      <c r="C114" s="21"/>
      <c r="D114" s="59"/>
      <c r="E114" s="85"/>
      <c r="F114" s="7"/>
      <c r="G114" s="16"/>
    </row>
    <row r="115" spans="1:7" ht="18">
      <c r="A115" s="20"/>
      <c r="B115" s="40"/>
      <c r="C115" s="21"/>
      <c r="D115" s="59"/>
      <c r="E115" s="85"/>
      <c r="F115" s="7"/>
      <c r="G115" s="16"/>
    </row>
    <row r="116" spans="1:7" ht="18">
      <c r="A116" s="20"/>
      <c r="B116" s="40"/>
      <c r="C116" s="21"/>
      <c r="D116" s="59"/>
      <c r="E116" s="85"/>
      <c r="F116" s="7"/>
      <c r="G116" s="16"/>
    </row>
    <row r="117" spans="1:7" ht="18">
      <c r="A117" s="20"/>
      <c r="B117" s="40"/>
      <c r="C117" s="21"/>
      <c r="D117" s="59"/>
      <c r="E117" s="85"/>
      <c r="F117" s="7"/>
      <c r="G117" s="16"/>
    </row>
    <row r="118" spans="1:7" ht="18">
      <c r="A118" s="20"/>
      <c r="B118" s="40"/>
      <c r="C118" s="21"/>
      <c r="D118" s="59"/>
      <c r="E118" s="85"/>
      <c r="F118" s="7"/>
      <c r="G118" s="16"/>
    </row>
    <row r="119" spans="1:7" ht="18">
      <c r="A119" s="20"/>
      <c r="B119" s="40"/>
      <c r="C119" s="21"/>
      <c r="D119" s="59"/>
      <c r="E119" s="85"/>
      <c r="F119" s="7"/>
      <c r="G119" s="16"/>
    </row>
    <row r="120" spans="1:7" ht="18">
      <c r="A120" s="20"/>
      <c r="B120" s="40"/>
      <c r="C120" s="21"/>
      <c r="D120" s="59"/>
      <c r="E120" s="85"/>
      <c r="F120" s="7"/>
      <c r="G120" s="16"/>
    </row>
    <row r="121" spans="1:7" ht="18">
      <c r="A121" s="20"/>
      <c r="B121" s="31"/>
      <c r="C121" s="21"/>
      <c r="D121" s="59"/>
      <c r="E121" s="85"/>
      <c r="F121" s="7"/>
      <c r="G121" s="16"/>
    </row>
    <row r="122" spans="1:7" ht="18.75" customHeight="1">
      <c r="A122" s="881"/>
      <c r="B122" s="881"/>
      <c r="C122" s="881"/>
      <c r="D122" s="881"/>
      <c r="E122" s="881"/>
      <c r="F122" s="18"/>
      <c r="G122" s="16"/>
    </row>
    <row r="123" spans="1:7" ht="18.75" customHeight="1">
      <c r="A123" s="48"/>
      <c r="B123" s="64"/>
      <c r="C123" s="95"/>
      <c r="D123" s="52"/>
      <c r="E123" s="88"/>
      <c r="F123" s="18"/>
      <c r="G123" s="16"/>
    </row>
    <row r="124" spans="1:7" ht="18.75" customHeight="1">
      <c r="A124" s="48"/>
      <c r="B124" s="64"/>
      <c r="C124" s="95"/>
      <c r="D124" s="52"/>
      <c r="E124" s="88"/>
      <c r="F124" s="18"/>
      <c r="G124" s="16"/>
    </row>
    <row r="125" spans="1:7" ht="18.75" customHeight="1">
      <c r="A125" s="882"/>
      <c r="B125" s="882"/>
      <c r="C125" s="882"/>
      <c r="D125" s="882"/>
      <c r="E125" s="882"/>
      <c r="F125" s="46"/>
      <c r="G125" s="16"/>
    </row>
    <row r="126" spans="1:7" ht="18">
      <c r="A126" s="31"/>
      <c r="B126" s="47"/>
      <c r="C126" s="2"/>
      <c r="D126" s="59"/>
      <c r="E126" s="85"/>
      <c r="F126" s="7"/>
      <c r="G126" s="16"/>
    </row>
    <row r="127" spans="1:7">
      <c r="A127" s="883"/>
      <c r="B127" s="883"/>
      <c r="C127" s="883"/>
      <c r="D127" s="883"/>
      <c r="E127" s="883"/>
      <c r="F127" s="883"/>
    </row>
    <row r="128" spans="1:7" ht="18">
      <c r="A128" s="880"/>
      <c r="B128" s="880"/>
      <c r="C128" s="880"/>
      <c r="D128" s="880"/>
      <c r="E128" s="880"/>
      <c r="F128" s="18"/>
    </row>
    <row r="129" spans="1:6">
      <c r="A129" s="5"/>
      <c r="B129" s="1"/>
      <c r="C129" s="2"/>
      <c r="D129" s="59"/>
      <c r="E129" s="85"/>
      <c r="F129" s="7"/>
    </row>
    <row r="130" spans="1:6">
      <c r="A130" s="5"/>
      <c r="B130" s="1"/>
      <c r="C130" s="2"/>
      <c r="D130" s="59"/>
      <c r="E130" s="85"/>
      <c r="F130" s="7"/>
    </row>
    <row r="131" spans="1:6">
      <c r="A131" s="5"/>
      <c r="B131" s="1"/>
      <c r="C131" s="2"/>
      <c r="D131" s="59"/>
      <c r="E131" s="85"/>
      <c r="F131" s="7"/>
    </row>
    <row r="132" spans="1:6">
      <c r="A132" s="5"/>
      <c r="B132" s="1"/>
      <c r="C132" s="2"/>
      <c r="D132" s="59"/>
      <c r="E132" s="85"/>
      <c r="F132" s="7"/>
    </row>
    <row r="133" spans="1:6">
      <c r="A133" s="5"/>
      <c r="B133" s="1"/>
      <c r="C133" s="2"/>
      <c r="D133" s="59"/>
      <c r="E133" s="85"/>
      <c r="F133" s="7"/>
    </row>
    <row r="134" spans="1:6">
      <c r="A134" s="5"/>
      <c r="B134" s="1"/>
      <c r="C134" s="2"/>
      <c r="D134" s="59"/>
      <c r="E134" s="85"/>
      <c r="F134" s="7"/>
    </row>
    <row r="135" spans="1:6">
      <c r="A135" s="5"/>
      <c r="B135" s="1"/>
      <c r="C135" s="2"/>
      <c r="D135" s="59"/>
      <c r="E135" s="85"/>
      <c r="F135" s="7"/>
    </row>
    <row r="136" spans="1:6">
      <c r="A136" s="5"/>
      <c r="B136" s="1"/>
      <c r="C136" s="2"/>
      <c r="D136" s="59"/>
      <c r="E136" s="85"/>
      <c r="F136" s="7"/>
    </row>
    <row r="137" spans="1:6">
      <c r="A137" s="5"/>
      <c r="B137" s="1"/>
      <c r="C137" s="2"/>
      <c r="D137" s="59"/>
      <c r="E137" s="85"/>
      <c r="F137" s="7"/>
    </row>
    <row r="138" spans="1:6">
      <c r="A138" s="5"/>
      <c r="B138" s="1"/>
      <c r="C138" s="2"/>
      <c r="D138" s="59"/>
      <c r="E138" s="85"/>
      <c r="F138" s="7"/>
    </row>
    <row r="139" spans="1:6">
      <c r="A139" s="5"/>
      <c r="B139" s="1"/>
      <c r="C139" s="2"/>
      <c r="D139" s="59"/>
      <c r="E139" s="85"/>
      <c r="F139" s="7"/>
    </row>
    <row r="140" spans="1:6">
      <c r="A140" s="5"/>
      <c r="B140" s="1"/>
      <c r="C140" s="2"/>
      <c r="D140" s="59"/>
      <c r="E140" s="85"/>
      <c r="F140" s="7"/>
    </row>
    <row r="141" spans="1:6">
      <c r="A141" s="5"/>
      <c r="B141" s="1"/>
      <c r="C141" s="2"/>
      <c r="D141" s="59"/>
      <c r="E141" s="85"/>
      <c r="F141" s="7"/>
    </row>
    <row r="142" spans="1:6">
      <c r="A142" s="5"/>
      <c r="B142" s="1"/>
      <c r="C142" s="2"/>
      <c r="D142" s="59"/>
      <c r="E142" s="85"/>
      <c r="F142" s="7"/>
    </row>
    <row r="143" spans="1:6">
      <c r="A143" s="5"/>
      <c r="B143" s="1"/>
      <c r="C143" s="2"/>
      <c r="D143" s="59"/>
      <c r="E143" s="85"/>
      <c r="F143" s="7"/>
    </row>
    <row r="144" spans="1:6">
      <c r="A144" s="5"/>
      <c r="B144" s="1"/>
      <c r="C144" s="2"/>
      <c r="D144" s="59"/>
      <c r="E144" s="85"/>
      <c r="F144" s="7"/>
    </row>
    <row r="145" spans="1:6">
      <c r="A145" s="5"/>
      <c r="B145" s="1"/>
      <c r="C145" s="2"/>
      <c r="D145" s="59"/>
      <c r="E145" s="85"/>
      <c r="F145" s="7"/>
    </row>
    <row r="146" spans="1:6">
      <c r="A146" s="5"/>
      <c r="B146" s="1"/>
      <c r="C146" s="2"/>
      <c r="D146" s="59"/>
      <c r="E146" s="85"/>
      <c r="F146" s="7"/>
    </row>
    <row r="147" spans="1:6">
      <c r="A147" s="5"/>
      <c r="B147" s="1"/>
      <c r="C147" s="2"/>
      <c r="D147" s="59"/>
      <c r="E147" s="85"/>
      <c r="F147" s="7"/>
    </row>
    <row r="148" spans="1:6">
      <c r="A148" s="5"/>
      <c r="B148" s="1"/>
      <c r="C148" s="2"/>
      <c r="D148" s="59"/>
      <c r="E148" s="85"/>
      <c r="F148" s="7"/>
    </row>
    <row r="149" spans="1:6">
      <c r="A149" s="5"/>
      <c r="B149" s="1"/>
      <c r="C149" s="2"/>
      <c r="D149" s="59"/>
      <c r="E149" s="85"/>
      <c r="F149" s="7"/>
    </row>
    <row r="150" spans="1:6">
      <c r="A150" s="5"/>
      <c r="B150" s="1"/>
      <c r="C150" s="2"/>
      <c r="D150" s="59"/>
      <c r="E150" s="85"/>
      <c r="F150" s="7"/>
    </row>
    <row r="151" spans="1:6">
      <c r="A151" s="5"/>
      <c r="B151" s="1"/>
      <c r="C151" s="2"/>
      <c r="D151" s="59"/>
      <c r="E151" s="85"/>
      <c r="F151" s="7"/>
    </row>
    <row r="152" spans="1:6">
      <c r="A152" s="5"/>
      <c r="B152" s="1"/>
      <c r="C152" s="2"/>
      <c r="D152" s="59"/>
      <c r="E152" s="85"/>
      <c r="F152" s="7"/>
    </row>
    <row r="153" spans="1:6">
      <c r="A153" s="5"/>
      <c r="B153" s="1"/>
      <c r="C153" s="2"/>
      <c r="D153" s="59"/>
      <c r="E153" s="85"/>
      <c r="F153" s="7"/>
    </row>
    <row r="154" spans="1:6">
      <c r="A154" s="5"/>
      <c r="B154" s="1"/>
      <c r="C154" s="2"/>
      <c r="D154" s="59"/>
      <c r="E154" s="85"/>
      <c r="F154" s="7"/>
    </row>
    <row r="155" spans="1:6">
      <c r="A155" s="5"/>
      <c r="B155" s="1"/>
      <c r="C155" s="2"/>
      <c r="D155" s="59"/>
      <c r="E155" s="85"/>
      <c r="F155" s="7"/>
    </row>
    <row r="156" spans="1:6">
      <c r="A156" s="5"/>
      <c r="B156" s="1"/>
      <c r="C156" s="2"/>
      <c r="D156" s="59"/>
      <c r="E156" s="85"/>
      <c r="F156" s="7"/>
    </row>
    <row r="157" spans="1:6">
      <c r="A157" s="5"/>
      <c r="B157" s="1"/>
      <c r="C157" s="2"/>
      <c r="D157" s="59"/>
      <c r="E157" s="85"/>
      <c r="F157" s="7"/>
    </row>
    <row r="158" spans="1:6">
      <c r="A158" s="5"/>
      <c r="B158" s="1"/>
      <c r="C158" s="2"/>
      <c r="D158" s="59"/>
      <c r="E158" s="85"/>
      <c r="F158" s="7"/>
    </row>
    <row r="159" spans="1:6">
      <c r="A159" s="5"/>
      <c r="B159" s="1"/>
      <c r="C159" s="2"/>
      <c r="D159" s="59"/>
      <c r="E159" s="85"/>
      <c r="F159" s="7"/>
    </row>
    <row r="160" spans="1:6">
      <c r="A160" s="5"/>
      <c r="B160" s="1"/>
      <c r="C160" s="2"/>
      <c r="D160" s="59"/>
      <c r="E160" s="85"/>
      <c r="F160" s="7"/>
    </row>
    <row r="161" spans="1:6">
      <c r="A161" s="5"/>
      <c r="B161" s="1"/>
      <c r="C161" s="2"/>
      <c r="D161" s="59"/>
      <c r="E161" s="85"/>
      <c r="F161" s="7"/>
    </row>
    <row r="162" spans="1:6">
      <c r="A162" s="5"/>
      <c r="B162" s="1"/>
      <c r="C162" s="2"/>
      <c r="D162" s="59"/>
      <c r="E162" s="85"/>
      <c r="F162" s="7"/>
    </row>
    <row r="163" spans="1:6">
      <c r="A163" s="5"/>
      <c r="B163" s="1"/>
      <c r="C163" s="2"/>
      <c r="D163" s="59"/>
      <c r="E163" s="85"/>
      <c r="F163" s="7"/>
    </row>
    <row r="164" spans="1:6">
      <c r="A164" s="5"/>
      <c r="B164" s="1"/>
      <c r="C164" s="2"/>
      <c r="D164" s="59"/>
      <c r="E164" s="85"/>
      <c r="F164" s="7"/>
    </row>
    <row r="165" spans="1:6">
      <c r="A165" s="5"/>
      <c r="B165" s="1"/>
      <c r="C165" s="2"/>
      <c r="D165" s="59"/>
      <c r="E165" s="85"/>
      <c r="F165" s="7"/>
    </row>
    <row r="166" spans="1:6">
      <c r="A166" s="5"/>
      <c r="B166" s="1"/>
      <c r="C166" s="2"/>
      <c r="D166" s="59"/>
      <c r="E166" s="85"/>
      <c r="F166" s="7"/>
    </row>
    <row r="167" spans="1:6">
      <c r="A167" s="5"/>
      <c r="B167" s="1"/>
      <c r="C167" s="2"/>
      <c r="D167" s="59"/>
      <c r="E167" s="85"/>
      <c r="F167" s="7"/>
    </row>
    <row r="168" spans="1:6">
      <c r="A168" s="5"/>
      <c r="B168" s="1"/>
      <c r="C168" s="2"/>
      <c r="D168" s="59"/>
      <c r="E168" s="85"/>
      <c r="F168" s="7"/>
    </row>
    <row r="169" spans="1:6">
      <c r="A169" s="5"/>
      <c r="B169" s="1"/>
      <c r="C169" s="2"/>
      <c r="D169" s="59"/>
      <c r="E169" s="85"/>
      <c r="F169" s="7"/>
    </row>
    <row r="170" spans="1:6">
      <c r="A170" s="5"/>
      <c r="B170" s="1"/>
      <c r="C170" s="2"/>
      <c r="D170" s="59"/>
      <c r="E170" s="85"/>
      <c r="F170" s="7"/>
    </row>
    <row r="171" spans="1:6">
      <c r="A171" s="5"/>
      <c r="B171" s="1"/>
      <c r="C171" s="2"/>
      <c r="D171" s="59"/>
      <c r="E171" s="85"/>
      <c r="F171" s="7"/>
    </row>
    <row r="172" spans="1:6">
      <c r="A172" s="5"/>
      <c r="B172" s="1"/>
      <c r="C172" s="2"/>
      <c r="D172" s="59"/>
      <c r="E172" s="85"/>
      <c r="F172" s="7"/>
    </row>
    <row r="173" spans="1:6">
      <c r="A173" s="5"/>
      <c r="B173" s="1"/>
      <c r="C173" s="2"/>
      <c r="D173" s="59"/>
      <c r="E173" s="85"/>
      <c r="F173" s="7"/>
    </row>
    <row r="174" spans="1:6">
      <c r="A174" s="5"/>
      <c r="B174" s="1"/>
      <c r="C174" s="2"/>
      <c r="D174" s="59"/>
      <c r="E174" s="85"/>
      <c r="F174" s="7"/>
    </row>
    <row r="175" spans="1:6">
      <c r="A175" s="5"/>
      <c r="B175" s="1"/>
      <c r="C175" s="2"/>
      <c r="D175" s="59"/>
      <c r="E175" s="85"/>
      <c r="F175" s="7"/>
    </row>
    <row r="176" spans="1:6">
      <c r="A176" s="5"/>
      <c r="B176" s="1"/>
      <c r="C176" s="2"/>
      <c r="D176" s="59"/>
      <c r="E176" s="85"/>
      <c r="F176" s="7"/>
    </row>
    <row r="177" spans="1:6">
      <c r="A177" s="5"/>
      <c r="B177" s="1"/>
      <c r="C177" s="2"/>
      <c r="D177" s="59"/>
      <c r="E177" s="85"/>
      <c r="F177" s="7"/>
    </row>
    <row r="178" spans="1:6">
      <c r="A178" s="5"/>
      <c r="B178" s="1"/>
      <c r="C178" s="2"/>
      <c r="D178" s="59"/>
      <c r="E178" s="85"/>
      <c r="F178" s="7"/>
    </row>
    <row r="179" spans="1:6">
      <c r="A179" s="5"/>
      <c r="B179" s="1"/>
      <c r="C179" s="2"/>
      <c r="D179" s="59"/>
      <c r="E179" s="85"/>
      <c r="F179" s="7"/>
    </row>
    <row r="180" spans="1:6">
      <c r="A180" s="5"/>
      <c r="B180" s="1"/>
      <c r="C180" s="2"/>
      <c r="D180" s="59"/>
      <c r="E180" s="85"/>
      <c r="F180" s="7"/>
    </row>
    <row r="181" spans="1:6">
      <c r="A181" s="5"/>
      <c r="B181" s="1"/>
      <c r="C181" s="2"/>
      <c r="D181" s="59"/>
      <c r="E181" s="85"/>
      <c r="F181" s="7"/>
    </row>
    <row r="182" spans="1:6">
      <c r="A182" s="5"/>
      <c r="B182" s="1"/>
      <c r="C182" s="2"/>
      <c r="D182" s="59"/>
      <c r="E182" s="85"/>
      <c r="F182" s="7"/>
    </row>
    <row r="183" spans="1:6">
      <c r="A183" s="5"/>
      <c r="B183" s="1"/>
      <c r="C183" s="2"/>
      <c r="D183" s="59"/>
      <c r="E183" s="85"/>
      <c r="F183" s="7"/>
    </row>
    <row r="184" spans="1:6">
      <c r="A184" s="5"/>
      <c r="B184" s="1"/>
      <c r="C184" s="2"/>
      <c r="D184" s="59"/>
      <c r="E184" s="85"/>
      <c r="F184" s="7"/>
    </row>
    <row r="185" spans="1:6">
      <c r="A185" s="5"/>
      <c r="B185" s="1"/>
      <c r="C185" s="2"/>
      <c r="D185" s="59"/>
      <c r="E185" s="85"/>
      <c r="F185" s="7"/>
    </row>
    <row r="186" spans="1:6">
      <c r="A186" s="5"/>
      <c r="B186" s="1"/>
      <c r="C186" s="2"/>
      <c r="D186" s="59"/>
      <c r="E186" s="85"/>
      <c r="F186" s="7"/>
    </row>
    <row r="187" spans="1:6">
      <c r="A187" s="5"/>
      <c r="B187" s="1"/>
      <c r="C187" s="2"/>
      <c r="D187" s="59"/>
      <c r="E187" s="85"/>
      <c r="F187" s="7"/>
    </row>
    <row r="188" spans="1:6">
      <c r="A188" s="5"/>
      <c r="B188" s="1"/>
      <c r="C188" s="2"/>
      <c r="D188" s="59"/>
      <c r="E188" s="85"/>
      <c r="F188" s="7"/>
    </row>
    <row r="189" spans="1:6">
      <c r="A189" s="5"/>
      <c r="B189" s="1"/>
      <c r="C189" s="2"/>
      <c r="D189" s="59"/>
      <c r="E189" s="85"/>
      <c r="F189" s="7"/>
    </row>
    <row r="190" spans="1:6">
      <c r="A190" s="5"/>
      <c r="B190" s="1"/>
      <c r="C190" s="2"/>
      <c r="D190" s="59"/>
      <c r="E190" s="85"/>
      <c r="F190" s="7"/>
    </row>
    <row r="191" spans="1:6">
      <c r="A191" s="5"/>
      <c r="B191" s="1"/>
      <c r="C191" s="2"/>
      <c r="D191" s="59"/>
      <c r="E191" s="85"/>
      <c r="F191" s="7"/>
    </row>
    <row r="192" spans="1:6">
      <c r="A192" s="5"/>
      <c r="B192" s="1"/>
      <c r="C192" s="2"/>
      <c r="D192" s="59"/>
      <c r="E192" s="85"/>
      <c r="F192" s="7"/>
    </row>
    <row r="193" spans="1:6">
      <c r="A193" s="5"/>
      <c r="B193" s="1"/>
      <c r="C193" s="2"/>
      <c r="D193" s="59"/>
      <c r="E193" s="85"/>
      <c r="F193" s="7"/>
    </row>
    <row r="194" spans="1:6">
      <c r="A194" s="5"/>
      <c r="B194" s="1"/>
      <c r="C194" s="2"/>
      <c r="D194" s="59"/>
      <c r="E194" s="85"/>
      <c r="F194" s="7"/>
    </row>
    <row r="195" spans="1:6">
      <c r="A195" s="5"/>
      <c r="B195" s="1"/>
      <c r="C195" s="2"/>
      <c r="D195" s="59"/>
      <c r="E195" s="85"/>
      <c r="F195" s="7"/>
    </row>
    <row r="196" spans="1:6">
      <c r="A196" s="5"/>
      <c r="B196" s="1"/>
      <c r="C196" s="2"/>
      <c r="D196" s="59"/>
      <c r="E196" s="85"/>
      <c r="F196" s="7"/>
    </row>
    <row r="197" spans="1:6">
      <c r="A197" s="5"/>
      <c r="B197" s="1"/>
      <c r="C197" s="2"/>
      <c r="D197" s="59"/>
      <c r="E197" s="85"/>
      <c r="F197" s="7"/>
    </row>
    <row r="198" spans="1:6">
      <c r="A198" s="5"/>
      <c r="B198" s="1"/>
      <c r="C198" s="2"/>
      <c r="D198" s="59"/>
      <c r="E198" s="85"/>
      <c r="F198" s="7"/>
    </row>
    <row r="199" spans="1:6">
      <c r="A199" s="5"/>
      <c r="B199" s="1"/>
      <c r="C199" s="2"/>
      <c r="D199" s="59"/>
      <c r="E199" s="85"/>
      <c r="F199" s="7"/>
    </row>
    <row r="200" spans="1:6">
      <c r="A200" s="5"/>
      <c r="B200" s="1"/>
      <c r="C200" s="2"/>
      <c r="D200" s="59"/>
      <c r="E200" s="85"/>
      <c r="F200" s="7"/>
    </row>
    <row r="201" spans="1:6">
      <c r="A201" s="5"/>
      <c r="B201" s="1"/>
      <c r="C201" s="2"/>
      <c r="D201" s="59"/>
      <c r="E201" s="85"/>
      <c r="F201" s="7"/>
    </row>
    <row r="202" spans="1:6">
      <c r="A202" s="5"/>
      <c r="B202" s="1"/>
      <c r="C202" s="2"/>
      <c r="D202" s="59"/>
      <c r="E202" s="85"/>
      <c r="F202" s="7"/>
    </row>
    <row r="203" spans="1:6">
      <c r="A203" s="5"/>
      <c r="B203" s="1"/>
      <c r="C203" s="2"/>
      <c r="D203" s="59"/>
      <c r="E203" s="85"/>
      <c r="F203" s="7"/>
    </row>
    <row r="204" spans="1:6">
      <c r="A204" s="5"/>
      <c r="B204" s="1"/>
      <c r="C204" s="2"/>
      <c r="D204" s="59"/>
      <c r="E204" s="85"/>
      <c r="F204" s="7"/>
    </row>
    <row r="205" spans="1:6">
      <c r="A205" s="5"/>
      <c r="B205" s="1"/>
      <c r="C205" s="2"/>
      <c r="D205" s="59"/>
      <c r="E205" s="85"/>
      <c r="F205" s="7"/>
    </row>
    <row r="206" spans="1:6">
      <c r="A206" s="5"/>
      <c r="B206" s="1"/>
      <c r="C206" s="2"/>
      <c r="D206" s="59"/>
      <c r="E206" s="85"/>
      <c r="F206" s="7"/>
    </row>
    <row r="207" spans="1:6">
      <c r="A207" s="5"/>
      <c r="B207" s="1"/>
      <c r="C207" s="2"/>
      <c r="D207" s="59"/>
      <c r="E207" s="85"/>
      <c r="F207" s="7"/>
    </row>
    <row r="208" spans="1:6">
      <c r="A208" s="5"/>
      <c r="B208" s="1"/>
      <c r="C208" s="2"/>
      <c r="D208" s="59"/>
      <c r="E208" s="85"/>
      <c r="F208" s="7"/>
    </row>
    <row r="209" spans="1:6">
      <c r="A209" s="5"/>
      <c r="B209" s="1"/>
      <c r="C209" s="2"/>
      <c r="D209" s="59"/>
      <c r="E209" s="85"/>
      <c r="F209" s="7"/>
    </row>
    <row r="210" spans="1:6">
      <c r="A210" s="5"/>
      <c r="B210" s="1"/>
      <c r="C210" s="2"/>
      <c r="D210" s="59"/>
      <c r="E210" s="85"/>
      <c r="F210" s="7"/>
    </row>
    <row r="211" spans="1:6">
      <c r="A211" s="5"/>
      <c r="B211" s="1"/>
      <c r="C211" s="2"/>
      <c r="D211" s="59"/>
      <c r="E211" s="85"/>
      <c r="F211" s="7"/>
    </row>
    <row r="212" spans="1:6">
      <c r="A212" s="5"/>
      <c r="B212" s="1"/>
      <c r="C212" s="2"/>
      <c r="D212" s="59"/>
      <c r="E212" s="85"/>
      <c r="F212" s="7"/>
    </row>
    <row r="213" spans="1:6">
      <c r="A213" s="5"/>
      <c r="B213" s="1"/>
      <c r="C213" s="2"/>
      <c r="D213" s="59"/>
      <c r="E213" s="85"/>
      <c r="F213" s="7"/>
    </row>
    <row r="214" spans="1:6">
      <c r="A214" s="5"/>
      <c r="B214" s="1"/>
      <c r="C214" s="2"/>
      <c r="D214" s="59"/>
      <c r="E214" s="85"/>
      <c r="F214" s="7"/>
    </row>
    <row r="215" spans="1:6">
      <c r="A215" s="5"/>
      <c r="B215" s="1"/>
      <c r="C215" s="2"/>
      <c r="D215" s="59"/>
      <c r="E215" s="85"/>
      <c r="F215" s="7"/>
    </row>
    <row r="216" spans="1:6">
      <c r="A216" s="5"/>
      <c r="B216" s="1"/>
      <c r="C216" s="2"/>
      <c r="D216" s="59"/>
      <c r="E216" s="85"/>
      <c r="F216" s="7"/>
    </row>
    <row r="217" spans="1:6">
      <c r="A217" s="5"/>
      <c r="B217" s="1"/>
      <c r="C217" s="2"/>
      <c r="D217" s="59"/>
      <c r="E217" s="85"/>
      <c r="F217" s="7"/>
    </row>
    <row r="218" spans="1:6">
      <c r="A218" s="5"/>
      <c r="B218" s="1"/>
      <c r="C218" s="2"/>
      <c r="D218" s="59"/>
      <c r="E218" s="85"/>
      <c r="F218" s="7"/>
    </row>
    <row r="219" spans="1:6">
      <c r="A219" s="5"/>
      <c r="B219" s="1"/>
      <c r="C219" s="2"/>
      <c r="D219" s="59"/>
      <c r="E219" s="85"/>
      <c r="F219" s="7"/>
    </row>
    <row r="220" spans="1:6">
      <c r="A220" s="5"/>
      <c r="B220" s="1"/>
      <c r="C220" s="2"/>
      <c r="D220" s="59"/>
      <c r="E220" s="85"/>
      <c r="F220" s="7"/>
    </row>
    <row r="221" spans="1:6">
      <c r="A221" s="5"/>
      <c r="B221" s="1"/>
      <c r="C221" s="2"/>
      <c r="D221" s="59"/>
      <c r="E221" s="85"/>
      <c r="F221" s="7"/>
    </row>
    <row r="222" spans="1:6">
      <c r="A222" s="5"/>
      <c r="B222" s="1"/>
      <c r="C222" s="2"/>
      <c r="D222" s="59"/>
      <c r="E222" s="85"/>
      <c r="F222" s="7"/>
    </row>
    <row r="223" spans="1:6">
      <c r="A223" s="5"/>
      <c r="B223" s="1"/>
      <c r="C223" s="2"/>
      <c r="D223" s="59"/>
      <c r="E223" s="85"/>
      <c r="F223" s="7"/>
    </row>
    <row r="224" spans="1:6">
      <c r="A224" s="5"/>
      <c r="B224" s="1"/>
      <c r="C224" s="2"/>
      <c r="D224" s="59"/>
      <c r="E224" s="85"/>
      <c r="F224" s="7"/>
    </row>
    <row r="225" spans="1:6">
      <c r="A225" s="5"/>
      <c r="B225" s="1"/>
      <c r="C225" s="2"/>
      <c r="D225" s="59"/>
      <c r="E225" s="85"/>
      <c r="F225" s="7"/>
    </row>
    <row r="226" spans="1:6">
      <c r="A226" s="5"/>
      <c r="B226" s="1"/>
      <c r="C226" s="2"/>
      <c r="D226" s="59"/>
      <c r="E226" s="85"/>
      <c r="F226" s="7"/>
    </row>
    <row r="227" spans="1:6">
      <c r="A227" s="5"/>
      <c r="B227" s="1"/>
      <c r="C227" s="2"/>
      <c r="D227" s="59"/>
      <c r="E227" s="85"/>
      <c r="F227" s="7"/>
    </row>
    <row r="228" spans="1:6">
      <c r="A228" s="5"/>
      <c r="B228" s="1"/>
      <c r="C228" s="2"/>
      <c r="D228" s="59"/>
      <c r="E228" s="85"/>
      <c r="F228" s="7"/>
    </row>
    <row r="229" spans="1:6">
      <c r="A229" s="5"/>
      <c r="B229" s="1"/>
      <c r="C229" s="2"/>
      <c r="D229" s="59"/>
      <c r="E229" s="85"/>
      <c r="F229" s="7"/>
    </row>
    <row r="230" spans="1:6">
      <c r="A230" s="5"/>
      <c r="B230" s="1"/>
      <c r="C230" s="2"/>
      <c r="D230" s="59"/>
      <c r="E230" s="85"/>
      <c r="F230" s="7"/>
    </row>
    <row r="231" spans="1:6">
      <c r="A231" s="5"/>
      <c r="B231" s="1"/>
      <c r="C231" s="2"/>
      <c r="D231" s="59"/>
      <c r="E231" s="85"/>
      <c r="F231" s="7"/>
    </row>
    <row r="232" spans="1:6">
      <c r="A232" s="5"/>
      <c r="B232" s="1"/>
      <c r="C232" s="2"/>
      <c r="D232" s="59"/>
      <c r="E232" s="85"/>
      <c r="F232" s="7"/>
    </row>
    <row r="233" spans="1:6">
      <c r="A233" s="5"/>
      <c r="B233" s="1"/>
      <c r="C233" s="2"/>
      <c r="D233" s="59"/>
      <c r="E233" s="85"/>
      <c r="F233" s="7"/>
    </row>
    <row r="234" spans="1:6">
      <c r="A234" s="5"/>
      <c r="B234" s="1"/>
      <c r="C234" s="2"/>
      <c r="D234" s="59"/>
      <c r="E234" s="85"/>
      <c r="F234" s="7"/>
    </row>
    <row r="235" spans="1:6">
      <c r="A235" s="5"/>
      <c r="B235" s="1"/>
      <c r="C235" s="2"/>
      <c r="D235" s="59"/>
      <c r="E235" s="85"/>
      <c r="F235" s="7"/>
    </row>
    <row r="236" spans="1:6">
      <c r="A236" s="5"/>
      <c r="B236" s="1"/>
      <c r="C236" s="2"/>
      <c r="D236" s="59"/>
      <c r="E236" s="85"/>
      <c r="F236" s="7"/>
    </row>
    <row r="237" spans="1:6">
      <c r="A237" s="5"/>
      <c r="B237" s="1"/>
      <c r="C237" s="2"/>
      <c r="D237" s="59"/>
      <c r="E237" s="85"/>
      <c r="F237" s="7"/>
    </row>
    <row r="238" spans="1:6">
      <c r="A238" s="5"/>
      <c r="B238" s="1"/>
      <c r="C238" s="2"/>
      <c r="D238" s="59"/>
      <c r="E238" s="85"/>
      <c r="F238" s="7"/>
    </row>
    <row r="239" spans="1:6">
      <c r="A239" s="5"/>
      <c r="B239" s="1"/>
      <c r="C239" s="2"/>
      <c r="D239" s="59"/>
      <c r="E239" s="85"/>
      <c r="F239" s="7"/>
    </row>
    <row r="240" spans="1:6">
      <c r="A240" s="5"/>
      <c r="B240" s="1"/>
      <c r="C240" s="2"/>
      <c r="D240" s="59"/>
      <c r="E240" s="85"/>
      <c r="F240" s="7"/>
    </row>
    <row r="241" spans="1:6">
      <c r="A241" s="5"/>
      <c r="B241" s="1"/>
      <c r="C241" s="2"/>
      <c r="D241" s="59"/>
      <c r="E241" s="85"/>
      <c r="F241" s="7"/>
    </row>
    <row r="242" spans="1:6">
      <c r="A242" s="5"/>
      <c r="B242" s="1"/>
      <c r="C242" s="2"/>
      <c r="D242" s="59"/>
      <c r="E242" s="85"/>
      <c r="F242" s="7"/>
    </row>
    <row r="243" spans="1:6">
      <c r="A243" s="5"/>
      <c r="B243" s="1"/>
      <c r="C243" s="2"/>
      <c r="D243" s="59"/>
      <c r="E243" s="85"/>
      <c r="F243" s="7"/>
    </row>
    <row r="244" spans="1:6">
      <c r="A244" s="5"/>
      <c r="B244" s="1"/>
      <c r="C244" s="2"/>
      <c r="D244" s="59"/>
      <c r="E244" s="85"/>
      <c r="F244" s="7"/>
    </row>
    <row r="245" spans="1:6">
      <c r="A245" s="5"/>
      <c r="B245" s="1"/>
      <c r="C245" s="2"/>
      <c r="D245" s="59"/>
      <c r="E245" s="85"/>
      <c r="F245" s="7"/>
    </row>
    <row r="246" spans="1:6">
      <c r="A246" s="5"/>
      <c r="B246" s="1"/>
      <c r="C246" s="2"/>
      <c r="D246" s="59"/>
      <c r="E246" s="85"/>
      <c r="F246" s="7"/>
    </row>
    <row r="247" spans="1:6">
      <c r="A247" s="5"/>
      <c r="B247" s="1"/>
      <c r="C247" s="2"/>
      <c r="D247" s="59"/>
      <c r="E247" s="85"/>
      <c r="F247" s="7"/>
    </row>
    <row r="248" spans="1:6">
      <c r="A248" s="5"/>
      <c r="B248" s="1"/>
      <c r="C248" s="2"/>
      <c r="D248" s="59"/>
      <c r="E248" s="85"/>
      <c r="F248" s="7"/>
    </row>
    <row r="249" spans="1:6">
      <c r="A249" s="5"/>
      <c r="B249" s="1"/>
      <c r="C249" s="2"/>
      <c r="D249" s="59"/>
      <c r="E249" s="85"/>
      <c r="F249" s="7"/>
    </row>
    <row r="250" spans="1:6">
      <c r="A250" s="5"/>
      <c r="B250" s="1"/>
      <c r="C250" s="2"/>
      <c r="D250" s="59"/>
      <c r="E250" s="85"/>
      <c r="F250" s="7"/>
    </row>
    <row r="251" spans="1:6">
      <c r="A251" s="5"/>
      <c r="B251" s="1"/>
      <c r="C251" s="2"/>
      <c r="D251" s="59"/>
      <c r="E251" s="85"/>
      <c r="F251" s="7"/>
    </row>
    <row r="252" spans="1:6">
      <c r="A252" s="5"/>
      <c r="B252" s="1"/>
      <c r="C252" s="2"/>
      <c r="D252" s="59"/>
      <c r="E252" s="85"/>
      <c r="F252" s="7"/>
    </row>
    <row r="253" spans="1:6">
      <c r="A253" s="5"/>
      <c r="B253" s="1"/>
      <c r="C253" s="2"/>
      <c r="D253" s="59"/>
      <c r="E253" s="85"/>
      <c r="F253" s="7"/>
    </row>
    <row r="254" spans="1:6">
      <c r="A254" s="5"/>
      <c r="B254" s="1"/>
      <c r="C254" s="2"/>
      <c r="D254" s="59"/>
      <c r="E254" s="85"/>
      <c r="F254" s="7"/>
    </row>
    <row r="255" spans="1:6">
      <c r="A255" s="5"/>
      <c r="B255" s="1"/>
      <c r="C255" s="2"/>
      <c r="D255" s="59"/>
      <c r="E255" s="85"/>
      <c r="F255" s="7"/>
    </row>
    <row r="256" spans="1:6">
      <c r="A256" s="5"/>
      <c r="B256" s="1"/>
      <c r="C256" s="2"/>
      <c r="D256" s="59"/>
      <c r="E256" s="85"/>
      <c r="F256" s="7"/>
    </row>
    <row r="257" spans="1:6">
      <c r="A257" s="5"/>
      <c r="B257" s="1"/>
      <c r="C257" s="2"/>
      <c r="D257" s="59"/>
      <c r="E257" s="85"/>
      <c r="F257" s="7"/>
    </row>
    <row r="258" spans="1:6">
      <c r="A258" s="5"/>
      <c r="B258" s="1"/>
      <c r="C258" s="2"/>
      <c r="D258" s="59"/>
      <c r="E258" s="85"/>
      <c r="F258" s="7"/>
    </row>
    <row r="259" spans="1:6">
      <c r="A259" s="5"/>
      <c r="B259" s="1"/>
      <c r="C259" s="2"/>
      <c r="D259" s="59"/>
      <c r="E259" s="85"/>
      <c r="F259" s="7"/>
    </row>
    <row r="260" spans="1:6">
      <c r="A260" s="5"/>
      <c r="B260" s="1"/>
      <c r="C260" s="2"/>
      <c r="D260" s="59"/>
      <c r="E260" s="85"/>
      <c r="F260" s="7"/>
    </row>
    <row r="261" spans="1:6">
      <c r="A261" s="5"/>
      <c r="B261" s="1"/>
      <c r="C261" s="2"/>
      <c r="D261" s="59"/>
      <c r="E261" s="85"/>
      <c r="F261" s="7"/>
    </row>
    <row r="262" spans="1:6">
      <c r="A262" s="5"/>
      <c r="B262" s="1"/>
      <c r="C262" s="2"/>
      <c r="D262" s="59"/>
      <c r="E262" s="85"/>
      <c r="F262" s="7"/>
    </row>
    <row r="263" spans="1:6">
      <c r="A263" s="5"/>
      <c r="B263" s="1"/>
      <c r="C263" s="2"/>
      <c r="D263" s="59"/>
      <c r="E263" s="85"/>
      <c r="F263" s="7"/>
    </row>
    <row r="264" spans="1:6">
      <c r="A264" s="5"/>
      <c r="B264" s="1"/>
      <c r="C264" s="2"/>
      <c r="D264" s="59"/>
      <c r="E264" s="85"/>
      <c r="F264" s="7"/>
    </row>
    <row r="265" spans="1:6">
      <c r="A265" s="5"/>
      <c r="B265" s="1"/>
      <c r="C265" s="2"/>
      <c r="D265" s="59"/>
      <c r="E265" s="85"/>
      <c r="F265" s="7"/>
    </row>
    <row r="266" spans="1:6">
      <c r="A266" s="5"/>
      <c r="B266" s="1"/>
      <c r="C266" s="2"/>
      <c r="D266" s="59"/>
      <c r="E266" s="85"/>
      <c r="F266" s="7"/>
    </row>
    <row r="267" spans="1:6">
      <c r="A267" s="5"/>
      <c r="B267" s="1"/>
      <c r="C267" s="2"/>
      <c r="D267" s="59"/>
      <c r="E267" s="85"/>
      <c r="F267" s="7"/>
    </row>
    <row r="268" spans="1:6">
      <c r="A268" s="5"/>
      <c r="B268" s="1"/>
      <c r="C268" s="2"/>
      <c r="D268" s="59"/>
      <c r="E268" s="85"/>
      <c r="F268" s="7"/>
    </row>
    <row r="269" spans="1:6">
      <c r="A269" s="5"/>
      <c r="B269" s="1"/>
      <c r="C269" s="2"/>
      <c r="D269" s="59"/>
      <c r="E269" s="85"/>
      <c r="F269" s="7"/>
    </row>
    <row r="270" spans="1:6">
      <c r="A270" s="5"/>
      <c r="B270" s="1"/>
      <c r="C270" s="2"/>
      <c r="D270" s="59"/>
      <c r="E270" s="85"/>
      <c r="F270" s="7"/>
    </row>
    <row r="271" spans="1:6">
      <c r="A271" s="5"/>
      <c r="B271" s="1"/>
      <c r="C271" s="2"/>
      <c r="D271" s="59"/>
      <c r="E271" s="85"/>
      <c r="F271" s="7"/>
    </row>
    <row r="272" spans="1:6">
      <c r="A272" s="5"/>
      <c r="B272" s="1"/>
      <c r="C272" s="2"/>
      <c r="D272" s="59"/>
      <c r="E272" s="85"/>
      <c r="F272" s="7"/>
    </row>
    <row r="273" spans="1:6">
      <c r="A273" s="5"/>
      <c r="B273" s="1"/>
      <c r="C273" s="2"/>
      <c r="D273" s="59"/>
      <c r="E273" s="85"/>
      <c r="F273" s="7"/>
    </row>
    <row r="274" spans="1:6">
      <c r="A274" s="5"/>
      <c r="B274" s="1"/>
      <c r="C274" s="2"/>
      <c r="D274" s="59"/>
      <c r="E274" s="85"/>
      <c r="F274" s="7"/>
    </row>
    <row r="275" spans="1:6">
      <c r="A275" s="5"/>
      <c r="B275" s="1"/>
      <c r="C275" s="2"/>
      <c r="D275" s="59"/>
      <c r="E275" s="85"/>
      <c r="F275" s="7"/>
    </row>
    <row r="276" spans="1:6">
      <c r="A276" s="5"/>
      <c r="B276" s="1"/>
      <c r="C276" s="2"/>
      <c r="D276" s="59"/>
      <c r="E276" s="85"/>
      <c r="F276" s="7"/>
    </row>
    <row r="277" spans="1:6">
      <c r="A277" s="5"/>
      <c r="B277" s="1"/>
      <c r="C277" s="2"/>
      <c r="D277" s="59"/>
      <c r="E277" s="85"/>
      <c r="F277" s="7"/>
    </row>
    <row r="278" spans="1:6">
      <c r="A278" s="5"/>
      <c r="B278" s="1"/>
      <c r="C278" s="2"/>
      <c r="D278" s="59"/>
      <c r="E278" s="85"/>
      <c r="F278" s="7"/>
    </row>
    <row r="279" spans="1:6">
      <c r="A279" s="5"/>
      <c r="B279" s="1"/>
      <c r="C279" s="2"/>
      <c r="D279" s="59"/>
      <c r="E279" s="85"/>
      <c r="F279" s="7"/>
    </row>
    <row r="280" spans="1:6">
      <c r="A280" s="5"/>
      <c r="B280" s="1"/>
      <c r="C280" s="2"/>
      <c r="D280" s="59"/>
      <c r="E280" s="85"/>
      <c r="F280" s="7"/>
    </row>
    <row r="281" spans="1:6">
      <c r="A281" s="5"/>
      <c r="B281" s="1"/>
      <c r="C281" s="2"/>
      <c r="D281" s="59"/>
      <c r="E281" s="85"/>
      <c r="F281" s="7"/>
    </row>
    <row r="282" spans="1:6">
      <c r="A282" s="5"/>
      <c r="B282" s="1"/>
      <c r="C282" s="2"/>
      <c r="D282" s="59"/>
      <c r="E282" s="85"/>
      <c r="F282" s="7"/>
    </row>
    <row r="283" spans="1:6">
      <c r="A283" s="5"/>
      <c r="B283" s="1"/>
      <c r="C283" s="2"/>
      <c r="D283" s="59"/>
      <c r="E283" s="85"/>
      <c r="F283" s="7"/>
    </row>
    <row r="284" spans="1:6">
      <c r="A284" s="5"/>
      <c r="B284" s="1"/>
      <c r="C284" s="2"/>
      <c r="D284" s="59"/>
      <c r="E284" s="85"/>
      <c r="F284" s="7"/>
    </row>
    <row r="285" spans="1:6">
      <c r="A285" s="5"/>
      <c r="B285" s="1"/>
      <c r="C285" s="2"/>
      <c r="D285" s="59"/>
      <c r="E285" s="85"/>
      <c r="F285" s="7"/>
    </row>
    <row r="286" spans="1:6">
      <c r="A286" s="5"/>
      <c r="B286" s="1"/>
      <c r="C286" s="2"/>
      <c r="D286" s="59"/>
      <c r="E286" s="85"/>
      <c r="F286" s="7"/>
    </row>
    <row r="287" spans="1:6">
      <c r="A287" s="5"/>
      <c r="B287" s="1"/>
      <c r="C287" s="2"/>
      <c r="D287" s="59"/>
      <c r="E287" s="85"/>
      <c r="F287" s="7"/>
    </row>
    <row r="288" spans="1:6">
      <c r="A288" s="5"/>
      <c r="B288" s="1"/>
      <c r="C288" s="2"/>
      <c r="D288" s="59"/>
      <c r="E288" s="85"/>
      <c r="F288" s="7"/>
    </row>
    <row r="289" spans="1:6">
      <c r="A289" s="5"/>
      <c r="B289" s="1"/>
      <c r="C289" s="2"/>
      <c r="D289" s="59"/>
      <c r="E289" s="85"/>
      <c r="F289" s="7"/>
    </row>
    <row r="290" spans="1:6">
      <c r="A290" s="5"/>
      <c r="B290" s="1"/>
      <c r="C290" s="2"/>
      <c r="D290" s="59"/>
      <c r="E290" s="85"/>
      <c r="F290" s="7"/>
    </row>
    <row r="291" spans="1:6">
      <c r="A291" s="5"/>
      <c r="B291" s="1"/>
      <c r="C291" s="2"/>
      <c r="D291" s="59"/>
      <c r="E291" s="85"/>
      <c r="F291" s="7"/>
    </row>
    <row r="292" spans="1:6">
      <c r="A292" s="5"/>
      <c r="B292" s="1"/>
      <c r="C292" s="2"/>
      <c r="D292" s="59"/>
      <c r="E292" s="85"/>
      <c r="F292" s="7"/>
    </row>
    <row r="293" spans="1:6">
      <c r="A293" s="5"/>
      <c r="B293" s="1"/>
      <c r="C293" s="2"/>
      <c r="D293" s="59"/>
      <c r="E293" s="85"/>
      <c r="F293" s="7"/>
    </row>
    <row r="294" spans="1:6">
      <c r="A294" s="5"/>
      <c r="B294" s="1"/>
      <c r="C294" s="2"/>
      <c r="D294" s="59"/>
      <c r="E294" s="85"/>
      <c r="F294" s="7"/>
    </row>
    <row r="295" spans="1:6">
      <c r="A295" s="5"/>
      <c r="B295" s="1"/>
      <c r="C295" s="2"/>
      <c r="D295" s="59"/>
      <c r="E295" s="85"/>
      <c r="F295" s="7"/>
    </row>
    <row r="296" spans="1:6">
      <c r="A296" s="5"/>
      <c r="B296" s="1"/>
      <c r="C296" s="2"/>
      <c r="D296" s="59"/>
      <c r="E296" s="85"/>
      <c r="F296" s="7"/>
    </row>
    <row r="297" spans="1:6">
      <c r="A297" s="5"/>
      <c r="B297" s="1"/>
      <c r="C297" s="2"/>
      <c r="D297" s="59"/>
      <c r="E297" s="85"/>
      <c r="F297" s="7"/>
    </row>
    <row r="298" spans="1:6">
      <c r="A298" s="5"/>
      <c r="B298" s="1"/>
      <c r="C298" s="2"/>
      <c r="D298" s="59"/>
      <c r="E298" s="85"/>
      <c r="F298" s="7"/>
    </row>
    <row r="299" spans="1:6">
      <c r="A299" s="5"/>
      <c r="B299" s="1"/>
      <c r="C299" s="2"/>
      <c r="D299" s="59"/>
      <c r="E299" s="85"/>
      <c r="F299" s="7"/>
    </row>
    <row r="300" spans="1:6">
      <c r="A300" s="5"/>
      <c r="B300" s="1"/>
      <c r="C300" s="2"/>
      <c r="D300" s="59"/>
      <c r="E300" s="85"/>
      <c r="F300" s="7"/>
    </row>
    <row r="301" spans="1:6">
      <c r="A301" s="5"/>
      <c r="B301" s="1"/>
      <c r="C301" s="2"/>
      <c r="D301" s="59"/>
      <c r="E301" s="85"/>
      <c r="F301" s="7"/>
    </row>
    <row r="302" spans="1:6">
      <c r="A302" s="5"/>
      <c r="B302" s="1"/>
      <c r="C302" s="2"/>
      <c r="D302" s="59"/>
      <c r="E302" s="85"/>
      <c r="F302" s="7"/>
    </row>
    <row r="303" spans="1:6">
      <c r="A303" s="5"/>
      <c r="B303" s="1"/>
      <c r="C303" s="2"/>
      <c r="D303" s="59"/>
      <c r="E303" s="85"/>
      <c r="F303" s="7"/>
    </row>
    <row r="304" spans="1:6">
      <c r="A304" s="5"/>
      <c r="B304" s="1"/>
      <c r="C304" s="2"/>
      <c r="D304" s="59"/>
      <c r="E304" s="85"/>
      <c r="F304" s="7"/>
    </row>
    <row r="305" spans="1:6">
      <c r="A305" s="5"/>
      <c r="B305" s="1"/>
      <c r="C305" s="2"/>
      <c r="D305" s="59"/>
      <c r="E305" s="85"/>
      <c r="F305" s="7"/>
    </row>
    <row r="306" spans="1:6">
      <c r="A306" s="5"/>
      <c r="B306" s="1"/>
      <c r="C306" s="2"/>
      <c r="D306" s="59"/>
      <c r="E306" s="85"/>
      <c r="F306" s="7"/>
    </row>
    <row r="307" spans="1:6">
      <c r="A307" s="5"/>
      <c r="B307" s="1"/>
      <c r="C307" s="2"/>
      <c r="D307" s="59"/>
      <c r="E307" s="85"/>
      <c r="F307" s="7"/>
    </row>
    <row r="308" spans="1:6">
      <c r="A308" s="5"/>
      <c r="B308" s="1"/>
      <c r="C308" s="2"/>
      <c r="D308" s="59"/>
      <c r="E308" s="85"/>
      <c r="F308" s="7"/>
    </row>
    <row r="309" spans="1:6">
      <c r="A309" s="5"/>
      <c r="B309" s="1"/>
      <c r="C309" s="2"/>
      <c r="D309" s="59"/>
      <c r="E309" s="85"/>
      <c r="F309" s="7"/>
    </row>
    <row r="310" spans="1:6">
      <c r="A310" s="5"/>
      <c r="B310" s="1"/>
      <c r="C310" s="2"/>
      <c r="D310" s="59"/>
      <c r="E310" s="85"/>
      <c r="F310" s="7"/>
    </row>
    <row r="311" spans="1:6">
      <c r="A311" s="5"/>
      <c r="B311" s="1"/>
      <c r="C311" s="2"/>
      <c r="D311" s="59"/>
      <c r="E311" s="85"/>
      <c r="F311" s="7"/>
    </row>
    <row r="312" spans="1:6">
      <c r="A312" s="5"/>
      <c r="B312" s="1"/>
      <c r="C312" s="2"/>
      <c r="D312" s="59"/>
      <c r="E312" s="85"/>
      <c r="F312" s="7"/>
    </row>
    <row r="313" spans="1:6">
      <c r="A313" s="5"/>
      <c r="B313" s="1"/>
      <c r="C313" s="2"/>
      <c r="D313" s="59"/>
      <c r="E313" s="85"/>
      <c r="F313" s="7"/>
    </row>
    <row r="314" spans="1:6">
      <c r="A314" s="5"/>
      <c r="B314" s="1"/>
      <c r="C314" s="2"/>
      <c r="D314" s="59"/>
      <c r="E314" s="85"/>
      <c r="F314" s="7"/>
    </row>
    <row r="315" spans="1:6">
      <c r="A315" s="5"/>
      <c r="B315" s="1"/>
      <c r="C315" s="2"/>
      <c r="D315" s="59"/>
      <c r="E315" s="85"/>
      <c r="F315" s="7"/>
    </row>
    <row r="316" spans="1:6">
      <c r="A316" s="5"/>
      <c r="B316" s="1"/>
      <c r="C316" s="2"/>
      <c r="D316" s="59"/>
      <c r="E316" s="85"/>
      <c r="F316" s="7"/>
    </row>
    <row r="317" spans="1:6">
      <c r="A317" s="5"/>
      <c r="B317" s="1"/>
      <c r="C317" s="2"/>
      <c r="D317" s="59"/>
      <c r="E317" s="85"/>
      <c r="F317" s="7"/>
    </row>
    <row r="318" spans="1:6">
      <c r="A318" s="5"/>
      <c r="B318" s="1"/>
      <c r="C318" s="2"/>
      <c r="D318" s="59"/>
      <c r="E318" s="85"/>
      <c r="F318" s="7"/>
    </row>
    <row r="319" spans="1:6">
      <c r="A319" s="5"/>
      <c r="B319" s="1"/>
      <c r="C319" s="2"/>
      <c r="D319" s="59"/>
      <c r="E319" s="85"/>
      <c r="F319" s="7"/>
    </row>
    <row r="320" spans="1:6">
      <c r="A320" s="5"/>
      <c r="B320" s="1"/>
      <c r="C320" s="2"/>
      <c r="D320" s="59"/>
      <c r="E320" s="85"/>
      <c r="F320" s="7"/>
    </row>
    <row r="321" spans="1:6">
      <c r="A321" s="5"/>
      <c r="B321" s="1"/>
      <c r="C321" s="2"/>
      <c r="D321" s="59"/>
      <c r="E321" s="85"/>
      <c r="F321" s="7"/>
    </row>
    <row r="322" spans="1:6">
      <c r="A322" s="5"/>
      <c r="B322" s="1"/>
      <c r="C322" s="2"/>
      <c r="D322" s="59"/>
      <c r="E322" s="85"/>
      <c r="F322" s="7"/>
    </row>
    <row r="323" spans="1:6">
      <c r="A323" s="5"/>
      <c r="B323" s="1"/>
      <c r="C323" s="2"/>
      <c r="D323" s="59"/>
      <c r="E323" s="85"/>
      <c r="F323" s="7"/>
    </row>
    <row r="324" spans="1:6">
      <c r="A324" s="5"/>
      <c r="B324" s="1"/>
      <c r="C324" s="2"/>
      <c r="D324" s="59"/>
      <c r="E324" s="85"/>
      <c r="F324" s="7"/>
    </row>
    <row r="325" spans="1:6">
      <c r="A325" s="5"/>
      <c r="B325" s="1"/>
      <c r="C325" s="2"/>
      <c r="D325" s="59"/>
      <c r="E325" s="85"/>
      <c r="F325" s="7"/>
    </row>
    <row r="326" spans="1:6">
      <c r="A326" s="5"/>
      <c r="B326" s="1"/>
      <c r="C326" s="2"/>
      <c r="D326" s="59"/>
      <c r="E326" s="85"/>
      <c r="F326" s="7"/>
    </row>
    <row r="327" spans="1:6">
      <c r="A327" s="5"/>
      <c r="B327" s="1"/>
      <c r="C327" s="2"/>
      <c r="D327" s="59"/>
      <c r="E327" s="85"/>
      <c r="F327" s="7"/>
    </row>
    <row r="328" spans="1:6">
      <c r="A328" s="5"/>
      <c r="B328" s="1"/>
      <c r="C328" s="2"/>
      <c r="D328" s="59"/>
      <c r="E328" s="85"/>
      <c r="F328" s="7"/>
    </row>
    <row r="329" spans="1:6">
      <c r="A329" s="5"/>
      <c r="B329" s="1"/>
      <c r="C329" s="2"/>
      <c r="D329" s="59"/>
      <c r="E329" s="85"/>
      <c r="F329" s="7"/>
    </row>
    <row r="330" spans="1:6">
      <c r="A330" s="5"/>
      <c r="B330" s="1"/>
      <c r="C330" s="2"/>
      <c r="D330" s="59"/>
      <c r="E330" s="85"/>
      <c r="F330" s="7"/>
    </row>
    <row r="331" spans="1:6">
      <c r="A331" s="5"/>
      <c r="B331" s="1"/>
      <c r="C331" s="2"/>
      <c r="D331" s="59"/>
      <c r="E331" s="85"/>
      <c r="F331" s="7"/>
    </row>
    <row r="332" spans="1:6">
      <c r="A332" s="5"/>
      <c r="B332" s="1"/>
      <c r="C332" s="2"/>
      <c r="D332" s="59"/>
      <c r="E332" s="85"/>
      <c r="F332" s="7"/>
    </row>
    <row r="333" spans="1:6">
      <c r="A333" s="5"/>
      <c r="B333" s="1"/>
      <c r="C333" s="2"/>
      <c r="D333" s="59"/>
      <c r="E333" s="85"/>
      <c r="F333" s="7"/>
    </row>
    <row r="334" spans="1:6">
      <c r="A334" s="5"/>
      <c r="B334" s="1"/>
      <c r="C334" s="2"/>
      <c r="D334" s="59"/>
      <c r="E334" s="85"/>
      <c r="F334" s="7"/>
    </row>
    <row r="335" spans="1:6">
      <c r="A335" s="5"/>
      <c r="B335" s="1"/>
      <c r="C335" s="2"/>
      <c r="D335" s="59"/>
      <c r="E335" s="85"/>
      <c r="F335" s="7"/>
    </row>
    <row r="336" spans="1:6">
      <c r="A336" s="5"/>
      <c r="B336" s="1"/>
      <c r="C336" s="2"/>
      <c r="D336" s="59"/>
      <c r="E336" s="85"/>
      <c r="F336" s="7"/>
    </row>
    <row r="337" spans="1:6">
      <c r="A337" s="5"/>
      <c r="B337" s="1"/>
      <c r="C337" s="2"/>
      <c r="D337" s="59"/>
      <c r="E337" s="85"/>
      <c r="F337" s="7"/>
    </row>
    <row r="338" spans="1:6">
      <c r="A338" s="5"/>
      <c r="B338" s="1"/>
      <c r="C338" s="2"/>
      <c r="D338" s="59"/>
      <c r="E338" s="85"/>
      <c r="F338" s="7"/>
    </row>
    <row r="339" spans="1:6">
      <c r="A339" s="5"/>
      <c r="B339" s="1"/>
      <c r="C339" s="2"/>
      <c r="D339" s="59"/>
      <c r="E339" s="85"/>
      <c r="F339" s="7"/>
    </row>
    <row r="340" spans="1:6">
      <c r="A340" s="5"/>
      <c r="B340" s="1"/>
      <c r="C340" s="2"/>
      <c r="D340" s="59"/>
      <c r="E340" s="85"/>
      <c r="F340" s="7"/>
    </row>
    <row r="341" spans="1:6">
      <c r="A341" s="5"/>
      <c r="B341" s="1"/>
      <c r="C341" s="2"/>
      <c r="D341" s="59"/>
      <c r="E341" s="85"/>
      <c r="F341" s="7"/>
    </row>
    <row r="342" spans="1:6">
      <c r="A342" s="5"/>
      <c r="B342" s="1"/>
      <c r="C342" s="2"/>
      <c r="D342" s="59"/>
      <c r="E342" s="85"/>
      <c r="F342" s="7"/>
    </row>
    <row r="343" spans="1:6">
      <c r="A343" s="5"/>
      <c r="B343" s="1"/>
      <c r="C343" s="2"/>
      <c r="D343" s="59"/>
      <c r="E343" s="85"/>
      <c r="F343" s="7"/>
    </row>
    <row r="344" spans="1:6">
      <c r="A344" s="5"/>
      <c r="B344" s="1"/>
      <c r="C344" s="2"/>
      <c r="D344" s="59"/>
      <c r="E344" s="85"/>
      <c r="F344" s="7"/>
    </row>
    <row r="345" spans="1:6">
      <c r="A345" s="5"/>
      <c r="B345" s="1"/>
      <c r="C345" s="2"/>
      <c r="D345" s="59"/>
      <c r="E345" s="85"/>
      <c r="F345" s="7"/>
    </row>
    <row r="346" spans="1:6">
      <c r="A346" s="5"/>
      <c r="B346" s="1"/>
      <c r="C346" s="2"/>
      <c r="D346" s="59"/>
      <c r="E346" s="85"/>
      <c r="F346" s="7"/>
    </row>
    <row r="347" spans="1:6">
      <c r="A347" s="5"/>
      <c r="B347" s="1"/>
      <c r="C347" s="2"/>
      <c r="D347" s="59"/>
      <c r="E347" s="85"/>
      <c r="F347" s="7"/>
    </row>
    <row r="348" spans="1:6">
      <c r="A348" s="5"/>
      <c r="B348" s="1"/>
      <c r="C348" s="2"/>
      <c r="D348" s="59"/>
      <c r="E348" s="85"/>
      <c r="F348" s="7"/>
    </row>
    <row r="349" spans="1:6">
      <c r="A349" s="5"/>
      <c r="B349" s="1"/>
      <c r="C349" s="2"/>
      <c r="D349" s="59"/>
      <c r="E349" s="85"/>
      <c r="F349" s="7"/>
    </row>
    <row r="350" spans="1:6">
      <c r="A350" s="5"/>
      <c r="B350" s="1"/>
      <c r="C350" s="2"/>
      <c r="D350" s="59"/>
      <c r="E350" s="85"/>
      <c r="F350" s="7"/>
    </row>
    <row r="351" spans="1:6">
      <c r="A351" s="5"/>
      <c r="B351" s="1"/>
      <c r="C351" s="2"/>
      <c r="D351" s="59"/>
      <c r="E351" s="85"/>
      <c r="F351" s="7"/>
    </row>
    <row r="352" spans="1:6">
      <c r="A352" s="5"/>
      <c r="B352" s="1"/>
      <c r="C352" s="2"/>
      <c r="D352" s="59"/>
      <c r="E352" s="85"/>
      <c r="F352" s="7"/>
    </row>
    <row r="353" spans="1:6">
      <c r="A353" s="5"/>
      <c r="B353" s="1"/>
      <c r="C353" s="2"/>
      <c r="D353" s="59"/>
      <c r="E353" s="85"/>
      <c r="F353" s="7"/>
    </row>
    <row r="354" spans="1:6">
      <c r="A354" s="5"/>
      <c r="B354" s="1"/>
      <c r="C354" s="2"/>
      <c r="D354" s="59"/>
      <c r="E354" s="85"/>
      <c r="F354" s="7"/>
    </row>
    <row r="355" spans="1:6">
      <c r="A355" s="5"/>
      <c r="B355" s="1"/>
      <c r="C355" s="2"/>
      <c r="D355" s="59"/>
      <c r="E355" s="85"/>
      <c r="F355" s="7"/>
    </row>
    <row r="356" spans="1:6">
      <c r="A356" s="5"/>
      <c r="B356" s="1"/>
      <c r="C356" s="2"/>
      <c r="D356" s="59"/>
      <c r="E356" s="85"/>
      <c r="F356" s="7"/>
    </row>
    <row r="357" spans="1:6">
      <c r="A357" s="5"/>
      <c r="B357" s="1"/>
      <c r="C357" s="2"/>
      <c r="D357" s="59"/>
      <c r="E357" s="85"/>
      <c r="F357" s="7"/>
    </row>
    <row r="358" spans="1:6">
      <c r="A358" s="5"/>
      <c r="B358" s="1"/>
      <c r="C358" s="2"/>
      <c r="D358" s="59"/>
      <c r="E358" s="85"/>
      <c r="F358" s="7"/>
    </row>
    <row r="359" spans="1:6">
      <c r="A359" s="5"/>
      <c r="B359" s="1"/>
      <c r="C359" s="2"/>
      <c r="D359" s="59"/>
      <c r="E359" s="85"/>
      <c r="F359" s="7"/>
    </row>
    <row r="360" spans="1:6">
      <c r="A360" s="5"/>
      <c r="B360" s="1"/>
      <c r="C360" s="2"/>
      <c r="D360" s="59"/>
      <c r="E360" s="85"/>
      <c r="F360" s="7"/>
    </row>
    <row r="361" spans="1:6">
      <c r="A361" s="5"/>
      <c r="B361" s="1"/>
      <c r="C361" s="2"/>
      <c r="D361" s="59"/>
      <c r="E361" s="85"/>
      <c r="F361" s="7"/>
    </row>
    <row r="362" spans="1:6">
      <c r="A362" s="5"/>
      <c r="B362" s="1"/>
      <c r="C362" s="2"/>
      <c r="D362" s="59"/>
      <c r="E362" s="85"/>
      <c r="F362" s="7"/>
    </row>
    <row r="363" spans="1:6">
      <c r="A363" s="5"/>
      <c r="B363" s="1"/>
      <c r="C363" s="2"/>
      <c r="D363" s="59"/>
      <c r="E363" s="85"/>
      <c r="F363" s="7"/>
    </row>
    <row r="364" spans="1:6">
      <c r="A364" s="5"/>
      <c r="B364" s="1"/>
      <c r="C364" s="2"/>
      <c r="D364" s="59"/>
      <c r="E364" s="85"/>
      <c r="F364" s="7"/>
    </row>
    <row r="365" spans="1:6">
      <c r="A365" s="5"/>
      <c r="B365" s="1"/>
      <c r="C365" s="2"/>
      <c r="D365" s="59"/>
      <c r="E365" s="85"/>
      <c r="F365" s="7"/>
    </row>
    <row r="366" spans="1:6">
      <c r="A366" s="5"/>
      <c r="B366" s="1"/>
      <c r="C366" s="2"/>
      <c r="D366" s="59"/>
      <c r="E366" s="85"/>
      <c r="F366" s="7"/>
    </row>
    <row r="367" spans="1:6">
      <c r="A367" s="5"/>
      <c r="B367" s="1"/>
      <c r="C367" s="2"/>
      <c r="D367" s="59"/>
      <c r="E367" s="85"/>
      <c r="F367" s="7"/>
    </row>
    <row r="368" spans="1:6">
      <c r="A368" s="5"/>
      <c r="B368" s="1"/>
      <c r="C368" s="2"/>
      <c r="D368" s="59"/>
      <c r="E368" s="85"/>
      <c r="F368" s="7"/>
    </row>
    <row r="369" spans="1:6">
      <c r="A369" s="5"/>
      <c r="B369" s="1"/>
      <c r="C369" s="2"/>
      <c r="D369" s="59"/>
      <c r="E369" s="85"/>
      <c r="F369" s="7"/>
    </row>
    <row r="370" spans="1:6">
      <c r="A370" s="5"/>
      <c r="B370" s="1"/>
      <c r="C370" s="2"/>
      <c r="D370" s="59"/>
      <c r="E370" s="85"/>
      <c r="F370" s="7"/>
    </row>
    <row r="371" spans="1:6">
      <c r="A371" s="5"/>
      <c r="B371" s="1"/>
      <c r="C371" s="2"/>
      <c r="D371" s="59"/>
      <c r="E371" s="85"/>
      <c r="F371" s="7"/>
    </row>
    <row r="372" spans="1:6">
      <c r="A372" s="5"/>
      <c r="B372" s="1"/>
      <c r="C372" s="2"/>
      <c r="D372" s="59"/>
      <c r="E372" s="85"/>
      <c r="F372" s="7"/>
    </row>
    <row r="373" spans="1:6">
      <c r="A373" s="5"/>
      <c r="B373" s="1"/>
      <c r="C373" s="2"/>
      <c r="D373" s="59"/>
      <c r="E373" s="85"/>
      <c r="F373" s="7"/>
    </row>
    <row r="374" spans="1:6">
      <c r="A374" s="5"/>
      <c r="B374" s="1"/>
      <c r="C374" s="2"/>
      <c r="D374" s="59"/>
      <c r="E374" s="85"/>
      <c r="F374" s="7"/>
    </row>
    <row r="375" spans="1:6">
      <c r="A375" s="5"/>
      <c r="B375" s="1"/>
      <c r="C375" s="2"/>
      <c r="D375" s="59"/>
      <c r="E375" s="85"/>
      <c r="F375" s="7"/>
    </row>
    <row r="376" spans="1:6">
      <c r="A376" s="5"/>
      <c r="B376" s="1"/>
      <c r="C376" s="2"/>
      <c r="D376" s="59"/>
      <c r="E376" s="85"/>
      <c r="F376" s="7"/>
    </row>
    <row r="377" spans="1:6">
      <c r="A377" s="5"/>
      <c r="B377" s="1"/>
      <c r="C377" s="2"/>
      <c r="D377" s="59"/>
      <c r="E377" s="85"/>
      <c r="F377" s="7"/>
    </row>
    <row r="378" spans="1:6">
      <c r="A378" s="5"/>
      <c r="B378" s="1"/>
      <c r="C378" s="2"/>
      <c r="D378" s="59"/>
      <c r="E378" s="85"/>
      <c r="F378" s="7"/>
    </row>
    <row r="379" spans="1:6">
      <c r="A379" s="5"/>
      <c r="B379" s="1"/>
      <c r="C379" s="2"/>
      <c r="D379" s="59"/>
      <c r="E379" s="85"/>
      <c r="F379" s="7"/>
    </row>
    <row r="380" spans="1:6">
      <c r="A380" s="5"/>
      <c r="B380" s="1"/>
      <c r="C380" s="2"/>
      <c r="D380" s="59"/>
      <c r="E380" s="85"/>
      <c r="F380" s="7"/>
    </row>
    <row r="381" spans="1:6">
      <c r="A381" s="5"/>
      <c r="B381" s="1"/>
      <c r="C381" s="2"/>
      <c r="D381" s="59"/>
      <c r="E381" s="85"/>
      <c r="F381" s="7"/>
    </row>
    <row r="382" spans="1:6">
      <c r="A382" s="5"/>
      <c r="B382" s="1"/>
      <c r="C382" s="2"/>
      <c r="D382" s="59"/>
      <c r="E382" s="85"/>
      <c r="F382" s="7"/>
    </row>
    <row r="383" spans="1:6">
      <c r="A383" s="5"/>
      <c r="B383" s="1"/>
      <c r="C383" s="2"/>
      <c r="D383" s="59"/>
      <c r="E383" s="85"/>
      <c r="F383" s="7"/>
    </row>
    <row r="384" spans="1:6">
      <c r="A384" s="5"/>
      <c r="B384" s="1"/>
      <c r="C384" s="2"/>
      <c r="D384" s="59"/>
      <c r="E384" s="85"/>
      <c r="F384" s="7"/>
    </row>
    <row r="385" spans="1:6">
      <c r="A385" s="5"/>
      <c r="B385" s="1"/>
      <c r="C385" s="2"/>
      <c r="D385" s="59"/>
      <c r="E385" s="85"/>
      <c r="F385" s="7"/>
    </row>
    <row r="386" spans="1:6">
      <c r="A386" s="5"/>
      <c r="B386" s="1"/>
      <c r="C386" s="2"/>
      <c r="D386" s="59"/>
      <c r="E386" s="85"/>
      <c r="F386" s="7"/>
    </row>
    <row r="387" spans="1:6">
      <c r="A387" s="5"/>
      <c r="B387" s="1"/>
      <c r="C387" s="2"/>
      <c r="D387" s="59"/>
      <c r="E387" s="85"/>
      <c r="F387" s="7"/>
    </row>
    <row r="388" spans="1:6">
      <c r="A388" s="5"/>
      <c r="B388" s="1"/>
      <c r="C388" s="2"/>
      <c r="D388" s="59"/>
      <c r="E388" s="85"/>
      <c r="F388" s="7"/>
    </row>
    <row r="389" spans="1:6">
      <c r="A389" s="5"/>
      <c r="B389" s="1"/>
      <c r="C389" s="2"/>
      <c r="D389" s="59"/>
      <c r="E389" s="85"/>
      <c r="F389" s="7"/>
    </row>
    <row r="390" spans="1:6">
      <c r="A390" s="5"/>
      <c r="B390" s="1"/>
      <c r="C390" s="2"/>
      <c r="D390" s="59"/>
      <c r="E390" s="85"/>
      <c r="F390" s="7"/>
    </row>
    <row r="391" spans="1:6">
      <c r="A391" s="5"/>
      <c r="B391" s="1"/>
      <c r="C391" s="2"/>
      <c r="D391" s="59"/>
      <c r="E391" s="85"/>
      <c r="F391" s="7"/>
    </row>
    <row r="392" spans="1:6">
      <c r="A392" s="5"/>
      <c r="B392" s="1"/>
      <c r="C392" s="2"/>
      <c r="D392" s="59"/>
      <c r="E392" s="85"/>
      <c r="F392" s="7"/>
    </row>
    <row r="393" spans="1:6">
      <c r="A393" s="5"/>
      <c r="B393" s="1"/>
      <c r="C393" s="2"/>
      <c r="D393" s="59"/>
      <c r="E393" s="85"/>
      <c r="F393" s="7"/>
    </row>
    <row r="394" spans="1:6">
      <c r="A394" s="5"/>
      <c r="B394" s="1"/>
      <c r="C394" s="2"/>
      <c r="D394" s="59"/>
      <c r="E394" s="85"/>
      <c r="F394" s="7"/>
    </row>
    <row r="395" spans="1:6">
      <c r="A395" s="5"/>
      <c r="B395" s="1"/>
      <c r="C395" s="2"/>
      <c r="D395" s="59"/>
      <c r="E395" s="85"/>
      <c r="F395" s="7"/>
    </row>
    <row r="396" spans="1:6">
      <c r="A396" s="5"/>
      <c r="B396" s="1"/>
      <c r="C396" s="2"/>
      <c r="D396" s="59"/>
      <c r="E396" s="85"/>
      <c r="F396" s="7"/>
    </row>
    <row r="397" spans="1:6">
      <c r="A397" s="5"/>
      <c r="B397" s="1"/>
      <c r="C397" s="2"/>
      <c r="D397" s="59"/>
      <c r="E397" s="85"/>
      <c r="F397" s="7"/>
    </row>
    <row r="398" spans="1:6">
      <c r="A398" s="5"/>
      <c r="B398" s="1"/>
      <c r="C398" s="2"/>
      <c r="D398" s="59"/>
      <c r="E398" s="85"/>
      <c r="F398" s="7"/>
    </row>
    <row r="399" spans="1:6">
      <c r="A399" s="5"/>
      <c r="B399" s="1"/>
      <c r="C399" s="2"/>
      <c r="D399" s="59"/>
      <c r="E399" s="85"/>
      <c r="F399" s="7"/>
    </row>
    <row r="400" spans="1:6">
      <c r="A400" s="5"/>
      <c r="B400" s="1"/>
      <c r="C400" s="2"/>
      <c r="D400" s="59"/>
      <c r="E400" s="85"/>
      <c r="F400" s="7"/>
    </row>
    <row r="401" spans="1:6">
      <c r="A401" s="5"/>
      <c r="B401" s="1"/>
      <c r="C401" s="2"/>
      <c r="D401" s="59"/>
      <c r="E401" s="85"/>
      <c r="F401" s="7"/>
    </row>
    <row r="402" spans="1:6">
      <c r="A402" s="5"/>
      <c r="B402" s="1"/>
      <c r="C402" s="2"/>
      <c r="D402" s="59"/>
      <c r="E402" s="85"/>
      <c r="F402" s="7"/>
    </row>
    <row r="403" spans="1:6">
      <c r="A403" s="5"/>
      <c r="B403" s="1"/>
      <c r="C403" s="2"/>
      <c r="D403" s="59"/>
      <c r="E403" s="85"/>
      <c r="F403" s="7"/>
    </row>
    <row r="404" spans="1:6">
      <c r="A404" s="5"/>
      <c r="B404" s="1"/>
      <c r="C404" s="2"/>
      <c r="D404" s="59"/>
      <c r="E404" s="85"/>
      <c r="F404" s="7"/>
    </row>
    <row r="405" spans="1:6">
      <c r="A405" s="5"/>
      <c r="B405" s="1"/>
      <c r="C405" s="2"/>
      <c r="D405" s="59"/>
      <c r="E405" s="85"/>
      <c r="F405" s="7"/>
    </row>
    <row r="406" spans="1:6">
      <c r="A406" s="5"/>
      <c r="B406" s="1"/>
      <c r="C406" s="2"/>
      <c r="D406" s="59"/>
      <c r="E406" s="85"/>
      <c r="F406" s="7"/>
    </row>
    <row r="407" spans="1:6">
      <c r="A407" s="5"/>
      <c r="B407" s="1"/>
      <c r="C407" s="2"/>
      <c r="D407" s="59"/>
      <c r="E407" s="85"/>
      <c r="F407" s="7"/>
    </row>
    <row r="408" spans="1:6">
      <c r="A408" s="5"/>
      <c r="B408" s="1"/>
      <c r="C408" s="2"/>
      <c r="D408" s="59"/>
      <c r="E408" s="85"/>
      <c r="F408" s="7"/>
    </row>
    <row r="409" spans="1:6">
      <c r="A409" s="5"/>
      <c r="B409" s="1"/>
      <c r="C409" s="2"/>
      <c r="D409" s="59"/>
      <c r="E409" s="85"/>
      <c r="F409" s="7"/>
    </row>
    <row r="410" spans="1:6">
      <c r="A410" s="5"/>
      <c r="B410" s="1"/>
      <c r="C410" s="2"/>
      <c r="D410" s="59"/>
      <c r="E410" s="85"/>
      <c r="F410" s="7"/>
    </row>
    <row r="411" spans="1:6">
      <c r="A411" s="5"/>
      <c r="B411" s="1"/>
      <c r="C411" s="2"/>
      <c r="D411" s="59"/>
      <c r="E411" s="85"/>
      <c r="F411" s="7"/>
    </row>
    <row r="412" spans="1:6">
      <c r="A412" s="5"/>
      <c r="B412" s="1"/>
      <c r="C412" s="2"/>
      <c r="D412" s="59"/>
      <c r="E412" s="85"/>
      <c r="F412" s="7"/>
    </row>
    <row r="413" spans="1:6">
      <c r="A413" s="5"/>
      <c r="B413" s="1"/>
      <c r="C413" s="2"/>
      <c r="D413" s="59"/>
      <c r="E413" s="85"/>
      <c r="F413" s="7"/>
    </row>
    <row r="414" spans="1:6">
      <c r="A414" s="5"/>
      <c r="B414" s="1"/>
      <c r="C414" s="2"/>
      <c r="D414" s="59"/>
      <c r="E414" s="85"/>
      <c r="F414" s="7"/>
    </row>
    <row r="415" spans="1:6">
      <c r="A415" s="5"/>
      <c r="B415" s="1"/>
      <c r="C415" s="2"/>
      <c r="D415" s="59"/>
      <c r="E415" s="85"/>
      <c r="F415" s="7"/>
    </row>
    <row r="416" spans="1:6">
      <c r="A416" s="5"/>
      <c r="B416" s="1"/>
      <c r="C416" s="2"/>
      <c r="D416" s="59"/>
      <c r="E416" s="85"/>
      <c r="F416" s="7"/>
    </row>
    <row r="417" spans="1:6">
      <c r="A417" s="5"/>
      <c r="B417" s="1"/>
      <c r="C417" s="2"/>
      <c r="D417" s="59"/>
      <c r="E417" s="85"/>
      <c r="F417" s="7"/>
    </row>
    <row r="418" spans="1:6">
      <c r="A418" s="5"/>
      <c r="B418" s="1"/>
      <c r="C418" s="2"/>
      <c r="D418" s="59"/>
      <c r="E418" s="85"/>
      <c r="F418" s="7"/>
    </row>
    <row r="419" spans="1:6">
      <c r="A419" s="5"/>
      <c r="B419" s="1"/>
      <c r="C419" s="2"/>
      <c r="D419" s="59"/>
      <c r="E419" s="85"/>
      <c r="F419" s="7"/>
    </row>
    <row r="420" spans="1:6">
      <c r="A420" s="5"/>
      <c r="B420" s="1"/>
      <c r="C420" s="2"/>
      <c r="D420" s="59"/>
      <c r="E420" s="85"/>
      <c r="F420" s="7"/>
    </row>
    <row r="421" spans="1:6">
      <c r="A421" s="5"/>
      <c r="B421" s="1"/>
      <c r="C421" s="2"/>
      <c r="D421" s="59"/>
      <c r="E421" s="85"/>
      <c r="F421" s="7"/>
    </row>
    <row r="422" spans="1:6">
      <c r="A422" s="5"/>
      <c r="B422" s="1"/>
      <c r="C422" s="2"/>
      <c r="D422" s="59"/>
      <c r="E422" s="85"/>
      <c r="F422" s="7"/>
    </row>
    <row r="423" spans="1:6">
      <c r="A423" s="5"/>
      <c r="B423" s="1"/>
      <c r="C423" s="2"/>
      <c r="D423" s="59"/>
      <c r="E423" s="85"/>
      <c r="F423" s="7"/>
    </row>
    <row r="424" spans="1:6">
      <c r="A424" s="5"/>
      <c r="B424" s="1"/>
      <c r="C424" s="2"/>
      <c r="D424" s="59"/>
      <c r="E424" s="85"/>
      <c r="F424" s="7"/>
    </row>
    <row r="425" spans="1:6">
      <c r="A425" s="5"/>
      <c r="B425" s="1"/>
      <c r="C425" s="2"/>
      <c r="D425" s="59"/>
      <c r="E425" s="85"/>
      <c r="F425" s="7"/>
    </row>
    <row r="426" spans="1:6">
      <c r="A426" s="5"/>
      <c r="B426" s="1"/>
      <c r="C426" s="2"/>
      <c r="D426" s="59"/>
      <c r="E426" s="85"/>
      <c r="F426" s="7"/>
    </row>
    <row r="427" spans="1:6">
      <c r="A427" s="5"/>
      <c r="B427" s="1"/>
      <c r="C427" s="2"/>
      <c r="D427" s="59"/>
      <c r="E427" s="85"/>
      <c r="F427" s="7"/>
    </row>
    <row r="428" spans="1:6">
      <c r="A428" s="5"/>
      <c r="B428" s="1"/>
      <c r="C428" s="2"/>
      <c r="D428" s="59"/>
      <c r="E428" s="85"/>
      <c r="F428" s="7"/>
    </row>
    <row r="429" spans="1:6">
      <c r="A429" s="5"/>
      <c r="B429" s="1"/>
      <c r="C429" s="2"/>
      <c r="D429" s="59"/>
      <c r="E429" s="85"/>
      <c r="F429" s="7"/>
    </row>
    <row r="430" spans="1:6">
      <c r="A430" s="5"/>
      <c r="B430" s="1"/>
      <c r="C430" s="2"/>
      <c r="D430" s="59"/>
      <c r="E430" s="85"/>
      <c r="F430" s="7"/>
    </row>
    <row r="431" spans="1:6">
      <c r="A431" s="5"/>
      <c r="B431" s="1"/>
      <c r="C431" s="2"/>
      <c r="D431" s="59"/>
      <c r="E431" s="85"/>
      <c r="F431" s="7"/>
    </row>
    <row r="432" spans="1:6">
      <c r="A432" s="5"/>
      <c r="B432" s="1"/>
      <c r="C432" s="2"/>
      <c r="D432" s="59"/>
      <c r="E432" s="85"/>
      <c r="F432" s="7"/>
    </row>
    <row r="433" spans="1:6">
      <c r="A433" s="5"/>
      <c r="B433" s="1"/>
      <c r="C433" s="2"/>
      <c r="D433" s="59"/>
      <c r="E433" s="85"/>
      <c r="F433" s="7"/>
    </row>
    <row r="434" spans="1:6">
      <c r="A434" s="5"/>
      <c r="B434" s="1"/>
      <c r="C434" s="2"/>
      <c r="D434" s="59"/>
      <c r="E434" s="85"/>
      <c r="F434" s="7"/>
    </row>
    <row r="435" spans="1:6">
      <c r="A435" s="5"/>
      <c r="B435" s="1"/>
      <c r="C435" s="2"/>
      <c r="D435" s="59"/>
      <c r="E435" s="85"/>
      <c r="F435" s="7"/>
    </row>
    <row r="436" spans="1:6">
      <c r="A436" s="5"/>
      <c r="B436" s="1"/>
      <c r="C436" s="2"/>
      <c r="D436" s="59"/>
      <c r="E436" s="85"/>
      <c r="F436" s="7"/>
    </row>
    <row r="437" spans="1:6">
      <c r="A437" s="5"/>
      <c r="B437" s="1"/>
      <c r="C437" s="2"/>
      <c r="D437" s="59"/>
      <c r="E437" s="85"/>
      <c r="F437" s="7"/>
    </row>
    <row r="438" spans="1:6">
      <c r="A438" s="5"/>
      <c r="B438" s="1"/>
      <c r="C438" s="2"/>
      <c r="D438" s="59"/>
      <c r="E438" s="85"/>
      <c r="F438" s="7"/>
    </row>
    <row r="439" spans="1:6">
      <c r="A439" s="5"/>
      <c r="B439" s="1"/>
      <c r="C439" s="2"/>
      <c r="D439" s="59"/>
      <c r="E439" s="85"/>
      <c r="F439" s="7"/>
    </row>
    <row r="440" spans="1:6">
      <c r="A440" s="5"/>
      <c r="B440" s="1"/>
      <c r="C440" s="2"/>
      <c r="D440" s="59"/>
      <c r="E440" s="85"/>
      <c r="F440" s="7"/>
    </row>
    <row r="441" spans="1:6">
      <c r="A441" s="5"/>
      <c r="B441" s="1"/>
      <c r="C441" s="2"/>
      <c r="D441" s="59"/>
      <c r="E441" s="85"/>
      <c r="F441" s="7"/>
    </row>
    <row r="442" spans="1:6">
      <c r="A442" s="5"/>
      <c r="B442" s="1"/>
      <c r="C442" s="2"/>
      <c r="D442" s="59"/>
      <c r="E442" s="85"/>
      <c r="F442" s="7"/>
    </row>
    <row r="443" spans="1:6">
      <c r="A443" s="5"/>
      <c r="B443" s="1"/>
      <c r="C443" s="2"/>
      <c r="D443" s="59"/>
      <c r="E443" s="85"/>
      <c r="F443" s="7"/>
    </row>
    <row r="444" spans="1:6">
      <c r="A444" s="5"/>
      <c r="B444" s="1"/>
      <c r="C444" s="2"/>
      <c r="D444" s="59"/>
      <c r="E444" s="85"/>
      <c r="F444" s="7"/>
    </row>
    <row r="445" spans="1:6">
      <c r="A445" s="5"/>
      <c r="B445" s="1"/>
      <c r="C445" s="2"/>
      <c r="D445" s="59"/>
      <c r="E445" s="85"/>
      <c r="F445" s="7"/>
    </row>
    <row r="446" spans="1:6">
      <c r="A446" s="5"/>
      <c r="B446" s="1"/>
      <c r="C446" s="2"/>
      <c r="D446" s="59"/>
      <c r="E446" s="85"/>
      <c r="F446" s="7"/>
    </row>
    <row r="447" spans="1:6">
      <c r="A447" s="5"/>
      <c r="B447" s="1"/>
      <c r="C447" s="2"/>
      <c r="D447" s="59"/>
      <c r="E447" s="85"/>
      <c r="F447" s="7"/>
    </row>
    <row r="448" spans="1:6">
      <c r="A448" s="5"/>
      <c r="B448" s="1"/>
      <c r="C448" s="2"/>
      <c r="D448" s="59"/>
      <c r="E448" s="85"/>
      <c r="F448" s="7"/>
    </row>
    <row r="449" spans="1:6">
      <c r="A449" s="5"/>
      <c r="B449" s="1"/>
      <c r="C449" s="2"/>
      <c r="D449" s="59"/>
      <c r="E449" s="85"/>
      <c r="F449" s="7"/>
    </row>
    <row r="450" spans="1:6">
      <c r="A450" s="5"/>
      <c r="B450" s="1"/>
      <c r="C450" s="2"/>
      <c r="D450" s="59"/>
      <c r="E450" s="85"/>
      <c r="F450" s="7"/>
    </row>
    <row r="451" spans="1:6">
      <c r="A451" s="5"/>
      <c r="B451" s="1"/>
      <c r="C451" s="2"/>
      <c r="D451" s="59"/>
      <c r="E451" s="85"/>
      <c r="F451" s="7"/>
    </row>
    <row r="452" spans="1:6">
      <c r="A452" s="5"/>
      <c r="B452" s="1"/>
      <c r="C452" s="2"/>
      <c r="D452" s="59"/>
      <c r="E452" s="85"/>
      <c r="F452" s="7"/>
    </row>
    <row r="453" spans="1:6">
      <c r="A453" s="5"/>
      <c r="B453" s="1"/>
      <c r="C453" s="2"/>
      <c r="D453" s="59"/>
      <c r="E453" s="85"/>
      <c r="F453" s="7"/>
    </row>
    <row r="454" spans="1:6">
      <c r="A454" s="5"/>
      <c r="B454" s="1"/>
      <c r="C454" s="2"/>
      <c r="D454" s="59"/>
      <c r="E454" s="85"/>
      <c r="F454" s="7"/>
    </row>
    <row r="455" spans="1:6">
      <c r="A455" s="5"/>
      <c r="B455" s="1"/>
      <c r="C455" s="2"/>
      <c r="D455" s="59"/>
      <c r="E455" s="85"/>
      <c r="F455" s="7"/>
    </row>
    <row r="456" spans="1:6">
      <c r="A456" s="5"/>
      <c r="B456" s="1"/>
      <c r="C456" s="2"/>
      <c r="D456" s="59"/>
      <c r="E456" s="85"/>
      <c r="F456" s="7"/>
    </row>
    <row r="457" spans="1:6">
      <c r="A457" s="5"/>
      <c r="B457" s="1"/>
      <c r="C457" s="2"/>
      <c r="D457" s="59"/>
      <c r="E457" s="85"/>
      <c r="F457" s="7"/>
    </row>
    <row r="458" spans="1:6">
      <c r="A458" s="5"/>
      <c r="B458" s="1"/>
      <c r="C458" s="2"/>
      <c r="D458" s="59"/>
      <c r="E458" s="85"/>
      <c r="F458" s="7"/>
    </row>
    <row r="459" spans="1:6">
      <c r="A459" s="5"/>
      <c r="B459" s="1"/>
      <c r="C459" s="2"/>
      <c r="D459" s="59"/>
      <c r="E459" s="85"/>
      <c r="F459" s="7"/>
    </row>
    <row r="460" spans="1:6">
      <c r="A460" s="5"/>
      <c r="B460" s="1"/>
      <c r="C460" s="2"/>
      <c r="D460" s="59"/>
      <c r="E460" s="85"/>
      <c r="F460" s="7"/>
    </row>
    <row r="461" spans="1:6">
      <c r="A461" s="5"/>
      <c r="B461" s="1"/>
      <c r="C461" s="2"/>
      <c r="D461" s="59"/>
      <c r="E461" s="85"/>
      <c r="F461" s="7"/>
    </row>
    <row r="462" spans="1:6">
      <c r="A462" s="5"/>
      <c r="B462" s="1"/>
      <c r="C462" s="2"/>
      <c r="D462" s="59"/>
      <c r="E462" s="85"/>
      <c r="F462" s="7"/>
    </row>
    <row r="463" spans="1:6">
      <c r="A463" s="5"/>
      <c r="B463" s="1"/>
      <c r="C463" s="2"/>
      <c r="D463" s="59"/>
      <c r="E463" s="85"/>
      <c r="F463" s="7"/>
    </row>
    <row r="464" spans="1:6">
      <c r="A464" s="5"/>
      <c r="B464" s="1"/>
      <c r="C464" s="2"/>
      <c r="D464" s="59"/>
      <c r="E464" s="85"/>
      <c r="F464" s="7"/>
    </row>
    <row r="465" spans="1:6">
      <c r="A465" s="5"/>
      <c r="B465" s="1"/>
      <c r="C465" s="2"/>
      <c r="D465" s="59"/>
      <c r="E465" s="85"/>
      <c r="F465" s="7"/>
    </row>
    <row r="466" spans="1:6">
      <c r="A466" s="5"/>
      <c r="B466" s="1"/>
      <c r="C466" s="2"/>
      <c r="D466" s="59"/>
      <c r="E466" s="85"/>
      <c r="F466" s="7"/>
    </row>
    <row r="467" spans="1:6">
      <c r="A467" s="5"/>
      <c r="B467" s="1"/>
      <c r="C467" s="2"/>
      <c r="D467" s="59"/>
      <c r="E467" s="85"/>
      <c r="F467" s="7"/>
    </row>
    <row r="468" spans="1:6">
      <c r="A468" s="5"/>
      <c r="B468" s="1"/>
      <c r="C468" s="2"/>
      <c r="D468" s="59"/>
      <c r="E468" s="85"/>
      <c r="F468" s="7"/>
    </row>
    <row r="469" spans="1:6">
      <c r="A469" s="5"/>
      <c r="B469" s="1"/>
      <c r="C469" s="2"/>
      <c r="D469" s="59"/>
      <c r="E469" s="85"/>
      <c r="F469" s="7"/>
    </row>
    <row r="470" spans="1:6">
      <c r="A470" s="5"/>
      <c r="B470" s="1"/>
      <c r="C470" s="2"/>
      <c r="D470" s="59"/>
      <c r="E470" s="85"/>
      <c r="F470" s="7"/>
    </row>
    <row r="471" spans="1:6">
      <c r="A471" s="5"/>
      <c r="B471" s="1"/>
      <c r="C471" s="2"/>
      <c r="D471" s="59"/>
      <c r="E471" s="85"/>
      <c r="F471" s="7"/>
    </row>
    <row r="472" spans="1:6">
      <c r="A472" s="5"/>
      <c r="B472" s="1"/>
      <c r="C472" s="2"/>
      <c r="D472" s="59"/>
      <c r="E472" s="85"/>
      <c r="F472" s="7"/>
    </row>
    <row r="473" spans="1:6">
      <c r="A473" s="5"/>
      <c r="B473" s="1"/>
      <c r="C473" s="2"/>
      <c r="D473" s="59"/>
      <c r="E473" s="85"/>
      <c r="F473" s="7"/>
    </row>
    <row r="474" spans="1:6">
      <c r="A474" s="5"/>
      <c r="B474" s="1"/>
      <c r="C474" s="2"/>
      <c r="D474" s="59"/>
      <c r="E474" s="85"/>
      <c r="F474" s="7"/>
    </row>
    <row r="475" spans="1:6">
      <c r="A475" s="5"/>
      <c r="B475" s="1"/>
      <c r="C475" s="2"/>
      <c r="D475" s="59"/>
      <c r="E475" s="85"/>
      <c r="F475" s="7"/>
    </row>
    <row r="476" spans="1:6">
      <c r="A476" s="5"/>
      <c r="B476" s="1"/>
      <c r="C476" s="2"/>
      <c r="D476" s="59"/>
      <c r="E476" s="85"/>
      <c r="F476" s="7"/>
    </row>
    <row r="477" spans="1:6">
      <c r="A477" s="5"/>
      <c r="B477" s="1"/>
      <c r="C477" s="2"/>
      <c r="D477" s="59"/>
      <c r="E477" s="85"/>
      <c r="F477" s="7"/>
    </row>
    <row r="478" spans="1:6">
      <c r="A478" s="5"/>
      <c r="B478" s="1"/>
      <c r="C478" s="2"/>
      <c r="D478" s="59"/>
      <c r="E478" s="85"/>
      <c r="F478" s="7"/>
    </row>
    <row r="479" spans="1:6">
      <c r="A479" s="5"/>
      <c r="B479" s="1"/>
      <c r="C479" s="2"/>
      <c r="D479" s="59"/>
      <c r="E479" s="85"/>
      <c r="F479" s="7"/>
    </row>
    <row r="480" spans="1:6">
      <c r="A480" s="5"/>
      <c r="B480" s="1"/>
      <c r="C480" s="2"/>
      <c r="D480" s="59"/>
      <c r="E480" s="85"/>
      <c r="F480" s="7"/>
    </row>
    <row r="481" spans="1:6">
      <c r="A481" s="5"/>
      <c r="B481" s="1"/>
      <c r="C481" s="2"/>
      <c r="D481" s="59"/>
      <c r="E481" s="85"/>
      <c r="F481" s="7"/>
    </row>
    <row r="482" spans="1:6">
      <c r="A482" s="5"/>
      <c r="B482" s="1"/>
      <c r="C482" s="2"/>
      <c r="D482" s="59"/>
      <c r="E482" s="85"/>
      <c r="F482" s="7"/>
    </row>
    <row r="483" spans="1:6">
      <c r="A483" s="5"/>
      <c r="B483" s="1"/>
      <c r="C483" s="2"/>
      <c r="D483" s="59"/>
      <c r="E483" s="85"/>
      <c r="F483" s="7"/>
    </row>
    <row r="484" spans="1:6">
      <c r="A484" s="5"/>
      <c r="B484" s="1"/>
      <c r="C484" s="2"/>
      <c r="D484" s="59"/>
      <c r="E484" s="85"/>
      <c r="F484" s="7"/>
    </row>
    <row r="485" spans="1:6">
      <c r="A485" s="5"/>
      <c r="B485" s="1"/>
      <c r="C485" s="2"/>
      <c r="D485" s="59"/>
      <c r="E485" s="85"/>
      <c r="F485" s="7"/>
    </row>
    <row r="486" spans="1:6">
      <c r="A486" s="5"/>
      <c r="B486" s="1"/>
      <c r="C486" s="2"/>
      <c r="D486" s="59"/>
      <c r="E486" s="85"/>
      <c r="F486" s="7"/>
    </row>
    <row r="487" spans="1:6">
      <c r="A487" s="5"/>
      <c r="B487" s="1"/>
      <c r="C487" s="2"/>
      <c r="D487" s="59"/>
      <c r="E487" s="85"/>
      <c r="F487" s="7"/>
    </row>
    <row r="488" spans="1:6">
      <c r="A488" s="5"/>
      <c r="B488" s="1"/>
      <c r="C488" s="2"/>
      <c r="D488" s="59"/>
      <c r="E488" s="85"/>
      <c r="F488" s="7"/>
    </row>
    <row r="489" spans="1:6">
      <c r="A489" s="5"/>
      <c r="B489" s="1"/>
      <c r="C489" s="2"/>
      <c r="D489" s="59"/>
      <c r="E489" s="85"/>
      <c r="F489" s="7"/>
    </row>
    <row r="490" spans="1:6">
      <c r="A490" s="5"/>
      <c r="B490" s="1"/>
      <c r="C490" s="2"/>
      <c r="D490" s="59"/>
      <c r="E490" s="85"/>
      <c r="F490" s="7"/>
    </row>
    <row r="491" spans="1:6">
      <c r="A491" s="5"/>
      <c r="B491" s="1"/>
      <c r="C491" s="2"/>
      <c r="D491" s="59"/>
      <c r="E491" s="85"/>
      <c r="F491" s="7"/>
    </row>
    <row r="492" spans="1:6">
      <c r="A492" s="5"/>
      <c r="B492" s="1"/>
      <c r="C492" s="2"/>
      <c r="D492" s="59"/>
      <c r="E492" s="85"/>
      <c r="F492" s="7"/>
    </row>
    <row r="493" spans="1:6">
      <c r="A493" s="5"/>
      <c r="B493" s="1"/>
      <c r="C493" s="2"/>
      <c r="D493" s="59"/>
      <c r="E493" s="85"/>
      <c r="F493" s="7"/>
    </row>
    <row r="494" spans="1:6">
      <c r="A494" s="5"/>
      <c r="B494" s="1"/>
      <c r="C494" s="2"/>
      <c r="D494" s="59"/>
      <c r="E494" s="85"/>
      <c r="F494" s="7"/>
    </row>
    <row r="495" spans="1:6">
      <c r="A495" s="5"/>
      <c r="B495" s="1"/>
      <c r="C495" s="2"/>
      <c r="D495" s="59"/>
      <c r="E495" s="85"/>
      <c r="F495" s="7"/>
    </row>
    <row r="496" spans="1:6">
      <c r="A496" s="5"/>
      <c r="B496" s="1"/>
      <c r="C496" s="2"/>
      <c r="D496" s="59"/>
      <c r="E496" s="85"/>
      <c r="F496" s="7"/>
    </row>
    <row r="497" spans="1:6">
      <c r="A497" s="5"/>
      <c r="B497" s="1"/>
      <c r="C497" s="2"/>
      <c r="D497" s="59"/>
      <c r="E497" s="85"/>
      <c r="F497" s="7"/>
    </row>
    <row r="498" spans="1:6">
      <c r="A498" s="5"/>
      <c r="B498" s="1"/>
      <c r="C498" s="2"/>
      <c r="D498" s="59"/>
      <c r="E498" s="85"/>
      <c r="F498" s="7"/>
    </row>
    <row r="499" spans="1:6">
      <c r="A499" s="5"/>
      <c r="B499" s="1"/>
      <c r="C499" s="2"/>
      <c r="D499" s="59"/>
      <c r="E499" s="85"/>
      <c r="F499" s="7"/>
    </row>
    <row r="500" spans="1:6">
      <c r="A500" s="5"/>
      <c r="B500" s="1"/>
      <c r="C500" s="2"/>
      <c r="D500" s="59"/>
      <c r="E500" s="85"/>
      <c r="F500" s="7"/>
    </row>
    <row r="501" spans="1:6">
      <c r="A501" s="5"/>
      <c r="B501" s="1"/>
      <c r="C501" s="2"/>
      <c r="D501" s="59"/>
      <c r="E501" s="85"/>
      <c r="F501" s="7"/>
    </row>
    <row r="502" spans="1:6">
      <c r="A502" s="5"/>
      <c r="B502" s="1"/>
      <c r="C502" s="2"/>
      <c r="D502" s="59"/>
      <c r="E502" s="85"/>
      <c r="F502" s="7"/>
    </row>
    <row r="503" spans="1:6">
      <c r="A503" s="5"/>
      <c r="B503" s="1"/>
      <c r="C503" s="2"/>
      <c r="D503" s="59"/>
      <c r="E503" s="85"/>
      <c r="F503" s="7"/>
    </row>
    <row r="504" spans="1:6">
      <c r="A504" s="5"/>
      <c r="B504" s="1"/>
      <c r="C504" s="2"/>
      <c r="D504" s="59"/>
      <c r="E504" s="85"/>
      <c r="F504" s="7"/>
    </row>
    <row r="505" spans="1:6">
      <c r="A505" s="5"/>
      <c r="B505" s="1"/>
      <c r="C505" s="2"/>
      <c r="D505" s="59"/>
      <c r="E505" s="85"/>
      <c r="F505" s="7"/>
    </row>
    <row r="506" spans="1:6">
      <c r="A506" s="5"/>
      <c r="B506" s="1"/>
      <c r="C506" s="2"/>
      <c r="D506" s="59"/>
      <c r="E506" s="85"/>
      <c r="F506" s="7"/>
    </row>
    <row r="507" spans="1:6">
      <c r="A507" s="5"/>
      <c r="B507" s="1"/>
      <c r="C507" s="2"/>
      <c r="D507" s="59"/>
      <c r="E507" s="85"/>
      <c r="F507" s="7"/>
    </row>
    <row r="508" spans="1:6">
      <c r="A508" s="5"/>
      <c r="B508" s="1"/>
      <c r="C508" s="2"/>
      <c r="D508" s="59"/>
      <c r="E508" s="85"/>
      <c r="F508" s="7"/>
    </row>
    <row r="509" spans="1:6">
      <c r="A509" s="5"/>
      <c r="B509" s="1"/>
      <c r="C509" s="2"/>
      <c r="D509" s="59"/>
      <c r="E509" s="85"/>
      <c r="F509" s="7"/>
    </row>
    <row r="510" spans="1:6">
      <c r="A510" s="5"/>
      <c r="B510" s="1"/>
      <c r="C510" s="2"/>
      <c r="D510" s="59"/>
      <c r="E510" s="85"/>
      <c r="F510" s="7"/>
    </row>
    <row r="511" spans="1:6">
      <c r="A511" s="5"/>
      <c r="B511" s="1"/>
      <c r="C511" s="2"/>
      <c r="D511" s="59"/>
      <c r="E511" s="85"/>
      <c r="F511" s="7"/>
    </row>
    <row r="512" spans="1:6">
      <c r="A512" s="5"/>
      <c r="B512" s="1"/>
      <c r="C512" s="2"/>
      <c r="D512" s="59"/>
      <c r="E512" s="85"/>
      <c r="F512" s="7"/>
    </row>
    <row r="513" spans="1:6">
      <c r="A513" s="5"/>
      <c r="B513" s="1"/>
      <c r="C513" s="2"/>
      <c r="D513" s="59"/>
      <c r="E513" s="85"/>
      <c r="F513" s="7"/>
    </row>
    <row r="514" spans="1:6">
      <c r="A514" s="5"/>
      <c r="B514" s="1"/>
      <c r="C514" s="2"/>
      <c r="D514" s="59"/>
      <c r="E514" s="85"/>
      <c r="F514" s="7"/>
    </row>
    <row r="515" spans="1:6">
      <c r="A515" s="5"/>
      <c r="B515" s="1"/>
      <c r="C515" s="2"/>
      <c r="D515" s="59"/>
      <c r="E515" s="85"/>
      <c r="F515" s="7"/>
    </row>
    <row r="516" spans="1:6">
      <c r="A516" s="5"/>
      <c r="B516" s="1"/>
      <c r="C516" s="2"/>
      <c r="D516" s="59"/>
      <c r="E516" s="85"/>
      <c r="F516" s="7"/>
    </row>
    <row r="517" spans="1:6">
      <c r="A517" s="5"/>
      <c r="B517" s="1"/>
      <c r="C517" s="2"/>
      <c r="D517" s="59"/>
      <c r="E517" s="85"/>
      <c r="F517" s="7"/>
    </row>
    <row r="518" spans="1:6">
      <c r="A518" s="5"/>
      <c r="B518" s="1"/>
      <c r="C518" s="2"/>
      <c r="D518" s="59"/>
      <c r="E518" s="85"/>
      <c r="F518" s="7"/>
    </row>
    <row r="519" spans="1:6">
      <c r="A519" s="5"/>
      <c r="B519" s="1"/>
      <c r="C519" s="2"/>
      <c r="D519" s="59"/>
      <c r="E519" s="85"/>
      <c r="F519" s="7"/>
    </row>
    <row r="520" spans="1:6">
      <c r="A520" s="5"/>
      <c r="B520" s="1"/>
      <c r="C520" s="2"/>
      <c r="D520" s="59"/>
      <c r="E520" s="85"/>
      <c r="F520" s="7"/>
    </row>
    <row r="521" spans="1:6">
      <c r="A521" s="5"/>
      <c r="B521" s="1"/>
      <c r="C521" s="2"/>
      <c r="D521" s="59"/>
      <c r="E521" s="85"/>
      <c r="F521" s="7"/>
    </row>
    <row r="522" spans="1:6">
      <c r="A522" s="5"/>
      <c r="B522" s="1"/>
      <c r="C522" s="2"/>
      <c r="D522" s="59"/>
      <c r="E522" s="85"/>
      <c r="F522" s="7"/>
    </row>
    <row r="523" spans="1:6">
      <c r="A523" s="5"/>
      <c r="B523" s="1"/>
      <c r="C523" s="2"/>
      <c r="D523" s="59"/>
      <c r="E523" s="85"/>
      <c r="F523" s="7"/>
    </row>
    <row r="524" spans="1:6">
      <c r="A524" s="5"/>
      <c r="B524" s="1"/>
      <c r="C524" s="2"/>
      <c r="D524" s="59"/>
      <c r="E524" s="85"/>
      <c r="F524" s="7"/>
    </row>
    <row r="525" spans="1:6">
      <c r="A525" s="5"/>
      <c r="B525" s="1"/>
      <c r="C525" s="2"/>
      <c r="D525" s="59"/>
      <c r="E525" s="85"/>
      <c r="F525" s="7"/>
    </row>
    <row r="526" spans="1:6">
      <c r="A526" s="5"/>
      <c r="B526" s="1"/>
      <c r="C526" s="2"/>
      <c r="D526" s="59"/>
      <c r="E526" s="85"/>
      <c r="F526" s="7"/>
    </row>
    <row r="527" spans="1:6">
      <c r="A527" s="5"/>
      <c r="B527" s="1"/>
      <c r="C527" s="2"/>
      <c r="D527" s="59"/>
      <c r="E527" s="85"/>
      <c r="F527" s="7"/>
    </row>
    <row r="528" spans="1:6">
      <c r="A528" s="5"/>
      <c r="B528" s="1"/>
      <c r="C528" s="2"/>
      <c r="D528" s="59"/>
      <c r="E528" s="85"/>
      <c r="F528" s="7"/>
    </row>
    <row r="529" spans="1:6">
      <c r="A529" s="5"/>
      <c r="B529" s="1"/>
      <c r="C529" s="2"/>
      <c r="D529" s="59"/>
      <c r="E529" s="85"/>
      <c r="F529" s="7"/>
    </row>
    <row r="530" spans="1:6">
      <c r="A530" s="5"/>
      <c r="B530" s="1"/>
      <c r="C530" s="2"/>
      <c r="D530" s="59"/>
      <c r="E530" s="85"/>
      <c r="F530" s="7"/>
    </row>
    <row r="531" spans="1:6">
      <c r="A531" s="5"/>
      <c r="B531" s="1"/>
      <c r="C531" s="2"/>
      <c r="D531" s="59"/>
      <c r="E531" s="85"/>
      <c r="F531" s="7"/>
    </row>
    <row r="532" spans="1:6">
      <c r="A532" s="5"/>
      <c r="B532" s="1"/>
      <c r="C532" s="2"/>
      <c r="D532" s="59"/>
      <c r="E532" s="85"/>
      <c r="F532" s="7"/>
    </row>
    <row r="533" spans="1:6">
      <c r="A533" s="5"/>
      <c r="B533" s="1"/>
      <c r="C533" s="2"/>
      <c r="D533" s="59"/>
      <c r="E533" s="85"/>
      <c r="F533" s="7"/>
    </row>
    <row r="534" spans="1:6">
      <c r="A534" s="5"/>
      <c r="B534" s="1"/>
      <c r="C534" s="2"/>
      <c r="D534" s="59"/>
      <c r="E534" s="85"/>
      <c r="F534" s="7"/>
    </row>
    <row r="535" spans="1:6">
      <c r="A535" s="5"/>
      <c r="B535" s="1"/>
      <c r="C535" s="2"/>
      <c r="D535" s="59"/>
      <c r="E535" s="85"/>
      <c r="F535" s="7"/>
    </row>
    <row r="536" spans="1:6">
      <c r="A536" s="5"/>
      <c r="B536" s="1"/>
      <c r="C536" s="2"/>
      <c r="D536" s="59"/>
      <c r="E536" s="85"/>
      <c r="F536" s="7"/>
    </row>
    <row r="537" spans="1:6">
      <c r="A537" s="5"/>
      <c r="B537" s="1"/>
      <c r="C537" s="2"/>
      <c r="D537" s="59"/>
      <c r="E537" s="85"/>
      <c r="F537" s="7"/>
    </row>
    <row r="538" spans="1:6">
      <c r="A538" s="5"/>
      <c r="B538" s="1"/>
      <c r="C538" s="2"/>
      <c r="D538" s="59"/>
      <c r="E538" s="85"/>
      <c r="F538" s="7"/>
    </row>
    <row r="539" spans="1:6">
      <c r="A539" s="5"/>
      <c r="B539" s="1"/>
      <c r="C539" s="2"/>
      <c r="D539" s="59"/>
      <c r="E539" s="85"/>
      <c r="F539" s="7"/>
    </row>
    <row r="540" spans="1:6">
      <c r="A540" s="5"/>
      <c r="B540" s="1"/>
      <c r="C540" s="2"/>
      <c r="D540" s="59"/>
      <c r="E540" s="85"/>
      <c r="F540" s="7"/>
    </row>
    <row r="541" spans="1:6">
      <c r="A541" s="5"/>
      <c r="B541" s="1"/>
      <c r="C541" s="2"/>
      <c r="D541" s="59"/>
      <c r="E541" s="85"/>
      <c r="F541" s="7"/>
    </row>
    <row r="542" spans="1:6">
      <c r="A542" s="5"/>
      <c r="B542" s="1"/>
      <c r="C542" s="2"/>
      <c r="D542" s="59"/>
      <c r="E542" s="85"/>
      <c r="F542" s="7"/>
    </row>
    <row r="543" spans="1:6">
      <c r="A543" s="5"/>
      <c r="B543" s="1"/>
      <c r="C543" s="2"/>
      <c r="D543" s="59"/>
      <c r="E543" s="85"/>
      <c r="F543" s="7"/>
    </row>
    <row r="544" spans="1:6">
      <c r="A544" s="5"/>
      <c r="B544" s="1"/>
      <c r="C544" s="2"/>
      <c r="D544" s="59"/>
      <c r="E544" s="85"/>
      <c r="F544" s="7"/>
    </row>
    <row r="545" spans="1:6">
      <c r="A545" s="5"/>
      <c r="B545" s="1"/>
      <c r="C545" s="2"/>
      <c r="D545" s="59"/>
      <c r="E545" s="85"/>
      <c r="F545" s="7"/>
    </row>
    <row r="546" spans="1:6">
      <c r="A546" s="5"/>
      <c r="B546" s="1"/>
      <c r="C546" s="2"/>
      <c r="D546" s="59"/>
      <c r="E546" s="85"/>
      <c r="F546" s="7"/>
    </row>
    <row r="547" spans="1:6">
      <c r="A547" s="5"/>
      <c r="B547" s="1"/>
      <c r="C547" s="2"/>
      <c r="D547" s="59"/>
      <c r="E547" s="85"/>
      <c r="F547" s="7"/>
    </row>
    <row r="548" spans="1:6">
      <c r="A548" s="5"/>
      <c r="B548" s="1"/>
      <c r="C548" s="2"/>
      <c r="D548" s="59"/>
      <c r="E548" s="85"/>
      <c r="F548" s="7"/>
    </row>
    <row r="549" spans="1:6">
      <c r="A549" s="5"/>
      <c r="B549" s="1"/>
      <c r="C549" s="2"/>
      <c r="D549" s="59"/>
      <c r="E549" s="85"/>
      <c r="F549" s="7"/>
    </row>
    <row r="550" spans="1:6">
      <c r="A550" s="5"/>
      <c r="B550" s="1"/>
      <c r="C550" s="2"/>
      <c r="D550" s="59"/>
      <c r="E550" s="85"/>
      <c r="F550" s="7"/>
    </row>
    <row r="551" spans="1:6">
      <c r="A551" s="5"/>
      <c r="B551" s="1"/>
      <c r="C551" s="2"/>
      <c r="D551" s="59"/>
      <c r="E551" s="85"/>
      <c r="F551" s="7"/>
    </row>
    <row r="552" spans="1:6">
      <c r="A552" s="5"/>
      <c r="B552" s="1"/>
      <c r="C552" s="2"/>
      <c r="D552" s="59"/>
      <c r="E552" s="85"/>
      <c r="F552" s="7"/>
    </row>
    <row r="553" spans="1:6">
      <c r="A553" s="5"/>
      <c r="B553" s="1"/>
      <c r="C553" s="2"/>
      <c r="D553" s="59"/>
      <c r="E553" s="85"/>
      <c r="F553" s="7"/>
    </row>
    <row r="554" spans="1:6">
      <c r="A554" s="5"/>
      <c r="B554" s="1"/>
      <c r="C554" s="2"/>
      <c r="D554" s="59"/>
      <c r="E554" s="85"/>
      <c r="F554" s="7"/>
    </row>
    <row r="555" spans="1:6">
      <c r="A555" s="5"/>
      <c r="B555" s="1"/>
      <c r="C555" s="2"/>
      <c r="D555" s="59"/>
      <c r="E555" s="85"/>
      <c r="F555" s="7"/>
    </row>
    <row r="556" spans="1:6">
      <c r="A556" s="5"/>
      <c r="B556" s="1"/>
      <c r="C556" s="2"/>
      <c r="D556" s="59"/>
      <c r="E556" s="85"/>
      <c r="F556" s="7"/>
    </row>
    <row r="557" spans="1:6">
      <c r="A557" s="5"/>
      <c r="B557" s="1"/>
      <c r="C557" s="2"/>
      <c r="D557" s="59"/>
      <c r="E557" s="85"/>
      <c r="F557" s="7"/>
    </row>
    <row r="558" spans="1:6">
      <c r="A558" s="5"/>
      <c r="B558" s="1"/>
      <c r="C558" s="2"/>
      <c r="D558" s="59"/>
      <c r="E558" s="85"/>
      <c r="F558" s="7"/>
    </row>
    <row r="559" spans="1:6">
      <c r="A559" s="5"/>
      <c r="B559" s="1"/>
      <c r="C559" s="2"/>
      <c r="D559" s="59"/>
      <c r="E559" s="85"/>
      <c r="F559" s="7"/>
    </row>
    <row r="560" spans="1:6">
      <c r="A560" s="5"/>
      <c r="B560" s="1"/>
      <c r="C560" s="2"/>
      <c r="D560" s="59"/>
      <c r="E560" s="85"/>
      <c r="F560" s="7"/>
    </row>
    <row r="561" spans="1:6">
      <c r="A561" s="5"/>
      <c r="B561" s="1"/>
      <c r="C561" s="2"/>
      <c r="D561" s="59"/>
      <c r="E561" s="85"/>
      <c r="F561" s="7"/>
    </row>
    <row r="562" spans="1:6">
      <c r="A562" s="5"/>
      <c r="B562" s="1"/>
      <c r="C562" s="2"/>
      <c r="D562" s="59"/>
      <c r="E562" s="85"/>
      <c r="F562" s="7"/>
    </row>
    <row r="563" spans="1:6">
      <c r="A563" s="5"/>
      <c r="B563" s="1"/>
      <c r="C563" s="2"/>
      <c r="D563" s="59"/>
      <c r="E563" s="85"/>
      <c r="F563" s="7"/>
    </row>
    <row r="564" spans="1:6">
      <c r="A564" s="5"/>
      <c r="B564" s="1"/>
      <c r="C564" s="2"/>
      <c r="D564" s="59"/>
      <c r="E564" s="85"/>
      <c r="F564" s="7"/>
    </row>
    <row r="565" spans="1:6">
      <c r="A565" s="5"/>
      <c r="B565" s="1"/>
      <c r="C565" s="2"/>
      <c r="D565" s="59"/>
      <c r="E565" s="85"/>
      <c r="F565" s="7"/>
    </row>
    <row r="566" spans="1:6">
      <c r="A566" s="5"/>
      <c r="B566" s="1"/>
      <c r="C566" s="2"/>
      <c r="D566" s="59"/>
      <c r="E566" s="85"/>
      <c r="F566" s="7"/>
    </row>
    <row r="567" spans="1:6">
      <c r="A567" s="5"/>
      <c r="B567" s="1"/>
      <c r="C567" s="2"/>
      <c r="D567" s="59"/>
      <c r="E567" s="85"/>
      <c r="F567" s="7"/>
    </row>
    <row r="568" spans="1:6">
      <c r="A568" s="5"/>
      <c r="B568" s="1"/>
      <c r="C568" s="2"/>
      <c r="D568" s="59"/>
      <c r="E568" s="85"/>
      <c r="F568" s="7"/>
    </row>
    <row r="569" spans="1:6">
      <c r="A569" s="5"/>
      <c r="B569" s="1"/>
      <c r="C569" s="2"/>
      <c r="D569" s="59"/>
      <c r="E569" s="85"/>
      <c r="F569" s="7"/>
    </row>
    <row r="570" spans="1:6">
      <c r="A570" s="5"/>
      <c r="B570" s="1"/>
      <c r="C570" s="2"/>
      <c r="D570" s="59"/>
      <c r="E570" s="85"/>
      <c r="F570" s="7"/>
    </row>
    <row r="571" spans="1:6">
      <c r="A571" s="5"/>
      <c r="B571" s="1"/>
      <c r="C571" s="2"/>
      <c r="D571" s="59"/>
      <c r="E571" s="85"/>
      <c r="F571" s="7"/>
    </row>
    <row r="572" spans="1:6">
      <c r="A572" s="5"/>
      <c r="B572" s="1"/>
      <c r="C572" s="2"/>
      <c r="D572" s="59"/>
      <c r="E572" s="85"/>
      <c r="F572" s="7"/>
    </row>
    <row r="573" spans="1:6">
      <c r="A573" s="5"/>
      <c r="B573" s="1"/>
      <c r="C573" s="2"/>
      <c r="D573" s="59"/>
      <c r="E573" s="85"/>
      <c r="F573" s="7"/>
    </row>
    <row r="574" spans="1:6">
      <c r="A574" s="5"/>
      <c r="B574" s="1"/>
      <c r="C574" s="2"/>
      <c r="D574" s="59"/>
      <c r="E574" s="85"/>
      <c r="F574" s="7"/>
    </row>
    <row r="575" spans="1:6">
      <c r="A575" s="5"/>
      <c r="B575" s="1"/>
      <c r="C575" s="2"/>
      <c r="D575" s="59"/>
      <c r="E575" s="85"/>
      <c r="F575" s="7"/>
    </row>
    <row r="576" spans="1:6">
      <c r="A576" s="5"/>
      <c r="B576" s="1"/>
      <c r="C576" s="2"/>
      <c r="D576" s="59"/>
      <c r="E576" s="85"/>
      <c r="F576" s="7"/>
    </row>
    <row r="577" spans="1:6">
      <c r="A577" s="5"/>
      <c r="B577" s="1"/>
      <c r="C577" s="2"/>
      <c r="D577" s="59"/>
      <c r="E577" s="85"/>
      <c r="F577" s="7"/>
    </row>
    <row r="578" spans="1:6">
      <c r="A578" s="5"/>
      <c r="B578" s="1"/>
      <c r="C578" s="2"/>
      <c r="D578" s="59"/>
      <c r="E578" s="85"/>
      <c r="F578" s="7"/>
    </row>
    <row r="579" spans="1:6">
      <c r="A579" s="5"/>
      <c r="B579" s="1"/>
      <c r="C579" s="2"/>
      <c r="D579" s="59"/>
      <c r="E579" s="85"/>
      <c r="F579" s="7"/>
    </row>
    <row r="580" spans="1:6">
      <c r="A580" s="5"/>
      <c r="B580" s="1"/>
      <c r="C580" s="2"/>
      <c r="D580" s="59"/>
      <c r="E580" s="85"/>
      <c r="F580" s="7"/>
    </row>
    <row r="581" spans="1:6">
      <c r="A581" s="5"/>
      <c r="B581" s="1"/>
      <c r="C581" s="2"/>
      <c r="D581" s="59"/>
      <c r="E581" s="85"/>
      <c r="F581" s="7"/>
    </row>
    <row r="582" spans="1:6">
      <c r="A582" s="5"/>
      <c r="B582" s="1"/>
      <c r="C582" s="2"/>
      <c r="D582" s="59"/>
      <c r="E582" s="85"/>
      <c r="F582" s="7"/>
    </row>
    <row r="583" spans="1:6">
      <c r="A583" s="5"/>
      <c r="B583" s="1"/>
      <c r="C583" s="2"/>
      <c r="D583" s="59"/>
      <c r="E583" s="85"/>
      <c r="F583" s="7"/>
    </row>
    <row r="584" spans="1:6">
      <c r="A584" s="5"/>
      <c r="B584" s="1"/>
      <c r="C584" s="2"/>
      <c r="D584" s="59"/>
      <c r="E584" s="85"/>
      <c r="F584" s="7"/>
    </row>
    <row r="585" spans="1:6">
      <c r="A585" s="5"/>
      <c r="B585" s="1"/>
      <c r="C585" s="2"/>
      <c r="D585" s="59"/>
      <c r="E585" s="85"/>
      <c r="F585" s="7"/>
    </row>
    <row r="586" spans="1:6">
      <c r="A586" s="5"/>
      <c r="B586" s="1"/>
      <c r="C586" s="2"/>
      <c r="D586" s="59"/>
      <c r="E586" s="85"/>
      <c r="F586" s="7"/>
    </row>
    <row r="587" spans="1:6">
      <c r="A587" s="5"/>
      <c r="B587" s="1"/>
      <c r="C587" s="2"/>
      <c r="D587" s="59"/>
      <c r="E587" s="85"/>
      <c r="F587" s="7"/>
    </row>
    <row r="588" spans="1:6">
      <c r="A588" s="5"/>
      <c r="B588" s="1"/>
      <c r="C588" s="2"/>
      <c r="D588" s="59"/>
      <c r="E588" s="85"/>
      <c r="F588" s="7"/>
    </row>
    <row r="589" spans="1:6">
      <c r="A589" s="5"/>
      <c r="B589" s="1"/>
      <c r="C589" s="2"/>
      <c r="D589" s="59"/>
      <c r="E589" s="85"/>
      <c r="F589" s="7"/>
    </row>
    <row r="590" spans="1:6">
      <c r="A590" s="5"/>
      <c r="B590" s="1"/>
      <c r="C590" s="2"/>
      <c r="D590" s="59"/>
      <c r="E590" s="85"/>
      <c r="F590" s="7"/>
    </row>
    <row r="591" spans="1:6">
      <c r="A591" s="5"/>
      <c r="B591" s="1"/>
      <c r="C591" s="2"/>
      <c r="D591" s="59"/>
      <c r="E591" s="85"/>
      <c r="F591" s="7"/>
    </row>
    <row r="592" spans="1:6">
      <c r="A592" s="5"/>
      <c r="B592" s="1"/>
      <c r="C592" s="2"/>
      <c r="D592" s="59"/>
      <c r="E592" s="85"/>
      <c r="F592" s="7"/>
    </row>
    <row r="593" spans="1:6">
      <c r="A593" s="5"/>
      <c r="B593" s="1"/>
      <c r="C593" s="2"/>
      <c r="D593" s="59"/>
      <c r="E593" s="85"/>
      <c r="F593" s="7"/>
    </row>
    <row r="594" spans="1:6">
      <c r="A594" s="5"/>
      <c r="B594" s="1"/>
      <c r="C594" s="2"/>
      <c r="D594" s="59"/>
      <c r="E594" s="85"/>
      <c r="F594" s="7"/>
    </row>
    <row r="595" spans="1:6">
      <c r="A595" s="5"/>
      <c r="B595" s="1"/>
      <c r="C595" s="2"/>
      <c r="D595" s="59"/>
      <c r="E595" s="85"/>
      <c r="F595" s="7"/>
    </row>
    <row r="596" spans="1:6">
      <c r="A596" s="5"/>
      <c r="B596" s="1"/>
      <c r="C596" s="2"/>
      <c r="D596" s="59"/>
      <c r="E596" s="85"/>
      <c r="F596" s="7"/>
    </row>
    <row r="597" spans="1:6">
      <c r="A597" s="5"/>
      <c r="B597" s="1"/>
      <c r="C597" s="2"/>
      <c r="D597" s="59"/>
      <c r="E597" s="85"/>
      <c r="F597" s="7"/>
    </row>
    <row r="598" spans="1:6">
      <c r="A598" s="5"/>
      <c r="B598" s="1"/>
      <c r="C598" s="2"/>
      <c r="D598" s="59"/>
      <c r="E598" s="85"/>
      <c r="F598" s="7"/>
    </row>
    <row r="599" spans="1:6">
      <c r="A599" s="5"/>
      <c r="B599" s="1"/>
      <c r="C599" s="2"/>
      <c r="D599" s="59"/>
      <c r="E599" s="85"/>
      <c r="F599" s="7"/>
    </row>
    <row r="600" spans="1:6">
      <c r="A600" s="5"/>
      <c r="B600" s="1"/>
      <c r="C600" s="2"/>
      <c r="D600" s="59"/>
      <c r="E600" s="85"/>
      <c r="F600" s="7"/>
    </row>
    <row r="601" spans="1:6">
      <c r="A601" s="5"/>
      <c r="B601" s="1"/>
      <c r="C601" s="2"/>
      <c r="D601" s="59"/>
      <c r="E601" s="85"/>
      <c r="F601" s="7"/>
    </row>
    <row r="602" spans="1:6">
      <c r="A602" s="5"/>
      <c r="B602" s="1"/>
      <c r="C602" s="2"/>
      <c r="D602" s="59"/>
      <c r="E602" s="85"/>
      <c r="F602" s="7"/>
    </row>
    <row r="603" spans="1:6">
      <c r="A603" s="5"/>
      <c r="B603" s="1"/>
      <c r="C603" s="2"/>
      <c r="D603" s="59"/>
      <c r="E603" s="85"/>
      <c r="F603" s="7"/>
    </row>
    <row r="604" spans="1:6">
      <c r="A604" s="5"/>
      <c r="B604" s="1"/>
      <c r="C604" s="2"/>
      <c r="D604" s="59"/>
      <c r="E604" s="85"/>
      <c r="F604" s="7"/>
    </row>
    <row r="605" spans="1:6">
      <c r="A605" s="5"/>
      <c r="B605" s="1"/>
      <c r="C605" s="2"/>
      <c r="D605" s="59"/>
      <c r="E605" s="85"/>
      <c r="F605" s="7"/>
    </row>
    <row r="606" spans="1:6">
      <c r="A606" s="5"/>
      <c r="B606" s="1"/>
      <c r="C606" s="2"/>
      <c r="D606" s="59"/>
      <c r="E606" s="85"/>
      <c r="F606" s="7"/>
    </row>
    <row r="607" spans="1:6">
      <c r="A607" s="5"/>
      <c r="B607" s="1"/>
      <c r="C607" s="2"/>
      <c r="D607" s="59"/>
      <c r="E607" s="85"/>
      <c r="F607" s="7"/>
    </row>
    <row r="608" spans="1:6">
      <c r="A608" s="5"/>
      <c r="B608" s="1"/>
      <c r="C608" s="2"/>
      <c r="D608" s="59"/>
      <c r="E608" s="85"/>
      <c r="F608" s="7"/>
    </row>
    <row r="609" spans="1:6">
      <c r="A609" s="5"/>
      <c r="B609" s="1"/>
      <c r="C609" s="2"/>
      <c r="D609" s="59"/>
      <c r="E609" s="85"/>
      <c r="F609" s="7"/>
    </row>
    <row r="610" spans="1:6">
      <c r="A610" s="5"/>
      <c r="B610" s="1"/>
      <c r="C610" s="2"/>
      <c r="D610" s="59"/>
      <c r="E610" s="85"/>
      <c r="F610" s="7"/>
    </row>
    <row r="611" spans="1:6">
      <c r="A611" s="5"/>
      <c r="B611" s="1"/>
      <c r="C611" s="2"/>
      <c r="D611" s="59"/>
      <c r="E611" s="85"/>
      <c r="F611" s="7"/>
    </row>
    <row r="612" spans="1:6">
      <c r="A612" s="5"/>
      <c r="B612" s="1"/>
      <c r="C612" s="2"/>
      <c r="D612" s="59"/>
      <c r="E612" s="85"/>
      <c r="F612" s="7"/>
    </row>
    <row r="613" spans="1:6">
      <c r="A613" s="5"/>
      <c r="B613" s="1"/>
      <c r="C613" s="2"/>
      <c r="D613" s="59"/>
      <c r="E613" s="85"/>
      <c r="F613" s="7"/>
    </row>
    <row r="614" spans="1:6">
      <c r="A614" s="5"/>
      <c r="B614" s="1"/>
      <c r="C614" s="2"/>
      <c r="D614" s="59"/>
      <c r="E614" s="85"/>
      <c r="F614" s="7"/>
    </row>
    <row r="615" spans="1:6">
      <c r="A615" s="5"/>
      <c r="B615" s="1"/>
      <c r="C615" s="2"/>
      <c r="D615" s="59"/>
      <c r="E615" s="85"/>
      <c r="F615" s="7"/>
    </row>
    <row r="616" spans="1:6">
      <c r="A616" s="5"/>
      <c r="B616" s="1"/>
      <c r="C616" s="2"/>
      <c r="D616" s="59"/>
      <c r="E616" s="85"/>
      <c r="F616" s="7"/>
    </row>
    <row r="617" spans="1:6">
      <c r="A617" s="5"/>
      <c r="B617" s="1"/>
      <c r="C617" s="2"/>
      <c r="D617" s="59"/>
      <c r="E617" s="85"/>
      <c r="F617" s="7"/>
    </row>
    <row r="618" spans="1:6">
      <c r="A618" s="5"/>
      <c r="B618" s="1"/>
      <c r="C618" s="2"/>
      <c r="D618" s="59"/>
      <c r="E618" s="85"/>
      <c r="F618" s="7"/>
    </row>
    <row r="619" spans="1:6">
      <c r="A619" s="5"/>
      <c r="B619" s="1"/>
      <c r="C619" s="2"/>
      <c r="D619" s="59"/>
      <c r="E619" s="85"/>
      <c r="F619" s="7"/>
    </row>
    <row r="620" spans="1:6">
      <c r="A620" s="5"/>
      <c r="B620" s="1"/>
      <c r="C620" s="2"/>
      <c r="D620" s="59"/>
      <c r="E620" s="85"/>
      <c r="F620" s="7"/>
    </row>
    <row r="621" spans="1:6">
      <c r="A621" s="5"/>
      <c r="B621" s="1"/>
      <c r="C621" s="2"/>
      <c r="D621" s="59"/>
      <c r="E621" s="85"/>
      <c r="F621" s="7"/>
    </row>
    <row r="622" spans="1:6">
      <c r="A622" s="5"/>
      <c r="B622" s="1"/>
      <c r="C622" s="2"/>
      <c r="D622" s="59"/>
      <c r="E622" s="85"/>
      <c r="F622" s="7"/>
    </row>
    <row r="623" spans="1:6">
      <c r="A623" s="5"/>
      <c r="B623" s="1"/>
      <c r="C623" s="2"/>
      <c r="D623" s="59"/>
      <c r="E623" s="85"/>
      <c r="F623" s="7"/>
    </row>
    <row r="624" spans="1:6">
      <c r="A624" s="5"/>
      <c r="B624" s="1"/>
      <c r="C624" s="2"/>
      <c r="D624" s="59"/>
      <c r="E624" s="85"/>
      <c r="F624" s="7"/>
    </row>
    <row r="625" spans="1:6">
      <c r="A625" s="5"/>
      <c r="B625" s="1"/>
      <c r="C625" s="2"/>
      <c r="D625" s="59"/>
      <c r="E625" s="85"/>
      <c r="F625" s="7"/>
    </row>
    <row r="626" spans="1:6">
      <c r="A626" s="5"/>
      <c r="B626" s="1"/>
      <c r="C626" s="2"/>
      <c r="D626" s="59"/>
      <c r="E626" s="85"/>
      <c r="F626" s="7"/>
    </row>
    <row r="627" spans="1:6">
      <c r="A627" s="5"/>
      <c r="B627" s="1"/>
      <c r="C627" s="2"/>
      <c r="D627" s="59"/>
      <c r="E627" s="85"/>
      <c r="F627" s="7"/>
    </row>
    <row r="628" spans="1:6">
      <c r="A628" s="5"/>
      <c r="B628" s="1"/>
      <c r="C628" s="2"/>
      <c r="D628" s="59"/>
      <c r="E628" s="85"/>
      <c r="F628" s="7"/>
    </row>
    <row r="629" spans="1:6">
      <c r="A629" s="5"/>
      <c r="B629" s="1"/>
      <c r="C629" s="2"/>
      <c r="D629" s="59"/>
      <c r="E629" s="85"/>
      <c r="F629" s="7"/>
    </row>
    <row r="630" spans="1:6">
      <c r="A630" s="5"/>
      <c r="B630" s="1"/>
      <c r="C630" s="2"/>
      <c r="D630" s="59"/>
      <c r="E630" s="85"/>
      <c r="F630" s="7"/>
    </row>
    <row r="631" spans="1:6">
      <c r="A631" s="5"/>
      <c r="B631" s="1"/>
      <c r="C631" s="2"/>
      <c r="D631" s="59"/>
      <c r="E631" s="85"/>
      <c r="F631" s="7"/>
    </row>
    <row r="632" spans="1:6">
      <c r="A632" s="5"/>
      <c r="B632" s="1"/>
      <c r="C632" s="2"/>
      <c r="D632" s="59"/>
      <c r="E632" s="85"/>
      <c r="F632" s="7"/>
    </row>
    <row r="633" spans="1:6">
      <c r="A633" s="5"/>
      <c r="B633" s="1"/>
      <c r="C633" s="2"/>
      <c r="D633" s="59"/>
      <c r="E633" s="85"/>
      <c r="F633" s="7"/>
    </row>
    <row r="634" spans="1:6">
      <c r="A634" s="5"/>
      <c r="B634" s="1"/>
      <c r="C634" s="2"/>
      <c r="D634" s="59"/>
      <c r="E634" s="85"/>
      <c r="F634" s="7"/>
    </row>
    <row r="635" spans="1:6">
      <c r="A635" s="5"/>
      <c r="B635" s="1"/>
      <c r="C635" s="2"/>
      <c r="D635" s="59"/>
      <c r="E635" s="85"/>
      <c r="F635" s="7"/>
    </row>
    <row r="636" spans="1:6">
      <c r="A636" s="5"/>
      <c r="B636" s="1"/>
      <c r="C636" s="2"/>
      <c r="D636" s="59"/>
      <c r="E636" s="85"/>
      <c r="F636" s="7"/>
    </row>
    <row r="637" spans="1:6">
      <c r="A637" s="5"/>
      <c r="B637" s="1"/>
      <c r="C637" s="2"/>
      <c r="D637" s="59"/>
      <c r="E637" s="85"/>
      <c r="F637" s="7"/>
    </row>
    <row r="638" spans="1:6">
      <c r="A638" s="5"/>
      <c r="B638" s="1"/>
      <c r="C638" s="2"/>
      <c r="D638" s="59"/>
      <c r="E638" s="85"/>
      <c r="F638" s="7"/>
    </row>
    <row r="639" spans="1:6">
      <c r="A639" s="5"/>
      <c r="B639" s="1"/>
      <c r="C639" s="2"/>
      <c r="D639" s="59"/>
      <c r="E639" s="85"/>
      <c r="F639" s="7"/>
    </row>
    <row r="640" spans="1:6">
      <c r="A640" s="5"/>
      <c r="B640" s="1"/>
      <c r="C640" s="2"/>
      <c r="D640" s="59"/>
      <c r="E640" s="85"/>
      <c r="F640" s="7"/>
    </row>
    <row r="641" spans="1:6">
      <c r="A641" s="5"/>
      <c r="B641" s="1"/>
      <c r="C641" s="2"/>
      <c r="D641" s="59"/>
      <c r="E641" s="85"/>
      <c r="F641" s="7"/>
    </row>
    <row r="642" spans="1:6">
      <c r="A642" s="5"/>
      <c r="B642" s="1"/>
      <c r="C642" s="2"/>
      <c r="D642" s="59"/>
      <c r="E642" s="85"/>
      <c r="F642" s="7"/>
    </row>
    <row r="643" spans="1:6">
      <c r="A643" s="5"/>
      <c r="B643" s="1"/>
      <c r="C643" s="2"/>
      <c r="D643" s="59"/>
      <c r="E643" s="85"/>
      <c r="F643" s="7"/>
    </row>
    <row r="644" spans="1:6">
      <c r="A644" s="5"/>
      <c r="B644" s="1"/>
      <c r="C644" s="2"/>
      <c r="D644" s="59"/>
      <c r="E644" s="85"/>
      <c r="F644" s="7"/>
    </row>
    <row r="645" spans="1:6">
      <c r="A645" s="5"/>
      <c r="B645" s="1"/>
      <c r="C645" s="2"/>
      <c r="D645" s="59"/>
      <c r="E645" s="85"/>
      <c r="F645" s="7"/>
    </row>
    <row r="646" spans="1:6">
      <c r="A646" s="5"/>
      <c r="B646" s="1"/>
      <c r="C646" s="2"/>
      <c r="D646" s="59"/>
      <c r="E646" s="85"/>
      <c r="F646" s="7"/>
    </row>
    <row r="647" spans="1:6">
      <c r="A647" s="5"/>
      <c r="B647" s="1"/>
      <c r="C647" s="2"/>
      <c r="D647" s="59"/>
      <c r="E647" s="85"/>
      <c r="F647" s="7"/>
    </row>
    <row r="648" spans="1:6">
      <c r="A648" s="5"/>
      <c r="B648" s="1"/>
      <c r="C648" s="2"/>
      <c r="D648" s="59"/>
      <c r="E648" s="85"/>
      <c r="F648" s="7"/>
    </row>
    <row r="649" spans="1:6">
      <c r="A649" s="5"/>
      <c r="B649" s="1"/>
      <c r="C649" s="2"/>
      <c r="D649" s="59"/>
      <c r="E649" s="85"/>
      <c r="F649" s="7"/>
    </row>
    <row r="650" spans="1:6">
      <c r="A650" s="5"/>
      <c r="B650" s="1"/>
      <c r="C650" s="2"/>
      <c r="D650" s="59"/>
      <c r="E650" s="85"/>
      <c r="F650" s="7"/>
    </row>
    <row r="651" spans="1:6">
      <c r="A651" s="5"/>
      <c r="B651" s="1"/>
      <c r="C651" s="2"/>
      <c r="D651" s="59"/>
      <c r="E651" s="85"/>
      <c r="F651" s="7"/>
    </row>
    <row r="652" spans="1:6">
      <c r="A652" s="5"/>
      <c r="B652" s="1"/>
      <c r="C652" s="2"/>
      <c r="D652" s="59"/>
      <c r="E652" s="85"/>
      <c r="F652" s="7"/>
    </row>
    <row r="653" spans="1:6">
      <c r="A653" s="5"/>
      <c r="B653" s="1"/>
      <c r="C653" s="2"/>
      <c r="D653" s="59"/>
      <c r="E653" s="85"/>
      <c r="F653" s="7"/>
    </row>
    <row r="654" spans="1:6">
      <c r="A654" s="5"/>
      <c r="B654" s="1"/>
      <c r="C654" s="2"/>
      <c r="D654" s="59"/>
      <c r="E654" s="85"/>
      <c r="F654" s="7"/>
    </row>
    <row r="655" spans="1:6">
      <c r="A655" s="5"/>
      <c r="B655" s="1"/>
      <c r="C655" s="2"/>
      <c r="D655" s="59"/>
      <c r="E655" s="85"/>
      <c r="F655" s="7"/>
    </row>
    <row r="656" spans="1:6">
      <c r="A656" s="5"/>
      <c r="B656" s="1"/>
      <c r="C656" s="2"/>
      <c r="D656" s="59"/>
      <c r="E656" s="85"/>
      <c r="F656" s="7"/>
    </row>
    <row r="657" spans="1:6">
      <c r="A657" s="5"/>
      <c r="B657" s="1"/>
      <c r="C657" s="2"/>
      <c r="D657" s="59"/>
      <c r="E657" s="85"/>
      <c r="F657" s="7"/>
    </row>
    <row r="658" spans="1:6">
      <c r="A658" s="5"/>
      <c r="B658" s="1"/>
      <c r="C658" s="2"/>
      <c r="D658" s="59"/>
      <c r="E658" s="85"/>
      <c r="F658" s="7"/>
    </row>
    <row r="659" spans="1:6">
      <c r="A659" s="5"/>
      <c r="B659" s="1"/>
      <c r="C659" s="2"/>
      <c r="D659" s="59"/>
      <c r="E659" s="85"/>
      <c r="F659" s="7"/>
    </row>
    <row r="660" spans="1:6">
      <c r="A660" s="5"/>
      <c r="B660" s="1"/>
      <c r="C660" s="2"/>
      <c r="D660" s="59"/>
      <c r="E660" s="85"/>
      <c r="F660" s="7"/>
    </row>
    <row r="661" spans="1:6">
      <c r="A661" s="5"/>
      <c r="B661" s="1"/>
      <c r="C661" s="2"/>
      <c r="D661" s="59"/>
      <c r="E661" s="85"/>
      <c r="F661" s="7"/>
    </row>
    <row r="662" spans="1:6">
      <c r="A662" s="5"/>
      <c r="B662" s="1"/>
      <c r="C662" s="2"/>
      <c r="D662" s="59"/>
      <c r="E662" s="85"/>
      <c r="F662" s="7"/>
    </row>
    <row r="663" spans="1:6">
      <c r="A663" s="5"/>
      <c r="B663" s="1"/>
      <c r="C663" s="2"/>
      <c r="D663" s="59"/>
      <c r="E663" s="85"/>
      <c r="F663" s="7"/>
    </row>
    <row r="664" spans="1:6">
      <c r="A664" s="5"/>
      <c r="B664" s="1"/>
      <c r="C664" s="2"/>
      <c r="D664" s="59"/>
      <c r="E664" s="85"/>
      <c r="F664" s="7"/>
    </row>
    <row r="665" spans="1:6">
      <c r="A665" s="5"/>
      <c r="B665" s="1"/>
      <c r="C665" s="2"/>
      <c r="D665" s="59"/>
      <c r="E665" s="85"/>
      <c r="F665" s="7"/>
    </row>
    <row r="666" spans="1:6">
      <c r="A666" s="5"/>
      <c r="B666" s="1"/>
      <c r="C666" s="2"/>
      <c r="D666" s="59"/>
      <c r="E666" s="85"/>
      <c r="F666" s="7"/>
    </row>
    <row r="667" spans="1:6">
      <c r="A667" s="5"/>
      <c r="B667" s="1"/>
      <c r="C667" s="2"/>
      <c r="D667" s="59"/>
      <c r="E667" s="85"/>
      <c r="F667" s="7"/>
    </row>
    <row r="668" spans="1:6">
      <c r="A668" s="5"/>
      <c r="B668" s="1"/>
      <c r="C668" s="2"/>
      <c r="D668" s="59"/>
      <c r="E668" s="85"/>
      <c r="F668" s="7"/>
    </row>
    <row r="669" spans="1:6">
      <c r="A669" s="5"/>
      <c r="B669" s="1"/>
      <c r="C669" s="2"/>
      <c r="D669" s="59"/>
      <c r="E669" s="85"/>
      <c r="F669" s="7"/>
    </row>
    <row r="670" spans="1:6">
      <c r="A670" s="5"/>
      <c r="B670" s="1"/>
      <c r="C670" s="2"/>
      <c r="D670" s="59"/>
      <c r="E670" s="85"/>
      <c r="F670" s="7"/>
    </row>
    <row r="671" spans="1:6">
      <c r="A671" s="5"/>
      <c r="B671" s="1"/>
      <c r="C671" s="2"/>
      <c r="D671" s="59"/>
      <c r="E671" s="85"/>
      <c r="F671" s="7"/>
    </row>
    <row r="672" spans="1:6">
      <c r="A672" s="5"/>
      <c r="B672" s="1"/>
      <c r="C672" s="2"/>
      <c r="D672" s="59"/>
      <c r="E672" s="85"/>
      <c r="F672" s="7"/>
    </row>
    <row r="673" spans="1:6">
      <c r="A673" s="5"/>
      <c r="B673" s="1"/>
      <c r="C673" s="2"/>
      <c r="D673" s="59"/>
      <c r="E673" s="85"/>
      <c r="F673" s="7"/>
    </row>
    <row r="674" spans="1:6">
      <c r="A674" s="5"/>
      <c r="B674" s="1"/>
      <c r="C674" s="2"/>
      <c r="D674" s="59"/>
      <c r="E674" s="85"/>
      <c r="F674" s="7"/>
    </row>
    <row r="675" spans="1:6">
      <c r="A675" s="5"/>
      <c r="B675" s="1"/>
      <c r="C675" s="2"/>
      <c r="D675" s="59"/>
      <c r="E675" s="85"/>
      <c r="F675" s="7"/>
    </row>
    <row r="676" spans="1:6">
      <c r="A676" s="5"/>
      <c r="B676" s="1"/>
      <c r="C676" s="2"/>
      <c r="D676" s="59"/>
      <c r="E676" s="85"/>
      <c r="F676" s="7"/>
    </row>
    <row r="677" spans="1:6">
      <c r="A677" s="5"/>
      <c r="B677" s="1"/>
      <c r="C677" s="2"/>
      <c r="D677" s="59"/>
      <c r="E677" s="85"/>
      <c r="F677" s="7"/>
    </row>
    <row r="678" spans="1:6">
      <c r="A678" s="5"/>
      <c r="B678" s="1"/>
      <c r="C678" s="2"/>
      <c r="D678" s="59"/>
      <c r="E678" s="85"/>
      <c r="F678" s="7"/>
    </row>
    <row r="679" spans="1:6">
      <c r="A679" s="5"/>
      <c r="B679" s="1"/>
      <c r="C679" s="2"/>
      <c r="D679" s="59"/>
      <c r="E679" s="85"/>
      <c r="F679" s="7"/>
    </row>
    <row r="680" spans="1:6">
      <c r="A680" s="5"/>
      <c r="B680" s="1"/>
      <c r="C680" s="2"/>
      <c r="D680" s="59"/>
      <c r="E680" s="85"/>
      <c r="F680" s="7"/>
    </row>
    <row r="681" spans="1:6">
      <c r="A681" s="5"/>
      <c r="B681" s="1"/>
      <c r="C681" s="2"/>
      <c r="D681" s="59"/>
      <c r="E681" s="85"/>
      <c r="F681" s="7"/>
    </row>
    <row r="682" spans="1:6">
      <c r="A682" s="5"/>
      <c r="B682" s="1"/>
      <c r="C682" s="2"/>
      <c r="D682" s="59"/>
      <c r="E682" s="85"/>
      <c r="F682" s="7"/>
    </row>
    <row r="683" spans="1:6">
      <c r="A683" s="5"/>
      <c r="B683" s="1"/>
      <c r="C683" s="2"/>
      <c r="D683" s="59"/>
      <c r="E683" s="85"/>
      <c r="F683" s="7"/>
    </row>
    <row r="684" spans="1:6">
      <c r="A684" s="5"/>
      <c r="B684" s="1"/>
      <c r="C684" s="2"/>
      <c r="D684" s="59"/>
      <c r="E684" s="85"/>
      <c r="F684" s="7"/>
    </row>
    <row r="685" spans="1:6">
      <c r="A685" s="5"/>
      <c r="B685" s="1"/>
      <c r="C685" s="2"/>
      <c r="D685" s="59"/>
      <c r="E685" s="85"/>
      <c r="F685" s="7"/>
    </row>
    <row r="686" spans="1:6">
      <c r="A686" s="5"/>
      <c r="B686" s="1"/>
      <c r="C686" s="2"/>
      <c r="D686" s="59"/>
      <c r="E686" s="85"/>
      <c r="F686" s="7"/>
    </row>
    <row r="687" spans="1:6">
      <c r="A687" s="5"/>
      <c r="B687" s="1"/>
      <c r="C687" s="2"/>
      <c r="D687" s="59"/>
      <c r="E687" s="85"/>
      <c r="F687" s="7"/>
    </row>
    <row r="688" spans="1:6">
      <c r="A688" s="5"/>
      <c r="B688" s="1"/>
      <c r="C688" s="2"/>
      <c r="D688" s="59"/>
      <c r="E688" s="85"/>
      <c r="F688" s="7"/>
    </row>
    <row r="689" spans="1:6">
      <c r="A689" s="5"/>
      <c r="B689" s="1"/>
      <c r="C689" s="2"/>
      <c r="D689" s="59"/>
      <c r="E689" s="85"/>
      <c r="F689" s="7"/>
    </row>
    <row r="690" spans="1:6">
      <c r="A690" s="5"/>
      <c r="B690" s="1"/>
      <c r="C690" s="2"/>
      <c r="D690" s="59"/>
      <c r="E690" s="85"/>
      <c r="F690" s="7"/>
    </row>
    <row r="691" spans="1:6">
      <c r="A691" s="5"/>
      <c r="B691" s="1"/>
      <c r="C691" s="2"/>
      <c r="D691" s="59"/>
      <c r="E691" s="85"/>
      <c r="F691" s="7"/>
    </row>
    <row r="692" spans="1:6">
      <c r="A692" s="5"/>
      <c r="B692" s="1"/>
      <c r="C692" s="2"/>
      <c r="D692" s="59"/>
      <c r="E692" s="85"/>
      <c r="F692" s="7"/>
    </row>
    <row r="693" spans="1:6">
      <c r="A693" s="5"/>
      <c r="B693" s="1"/>
      <c r="C693" s="2"/>
      <c r="D693" s="59"/>
      <c r="E693" s="85"/>
      <c r="F693" s="7"/>
    </row>
    <row r="694" spans="1:6">
      <c r="A694" s="5"/>
      <c r="B694" s="1"/>
      <c r="C694" s="2"/>
      <c r="D694" s="59"/>
      <c r="E694" s="85"/>
      <c r="F694" s="7"/>
    </row>
    <row r="695" spans="1:6">
      <c r="A695" s="5"/>
      <c r="B695" s="1"/>
      <c r="C695" s="2"/>
      <c r="D695" s="59"/>
      <c r="E695" s="85"/>
      <c r="F695" s="7"/>
    </row>
    <row r="696" spans="1:6">
      <c r="A696" s="5"/>
      <c r="B696" s="1"/>
      <c r="C696" s="2"/>
      <c r="D696" s="59"/>
      <c r="E696" s="85"/>
      <c r="F696" s="7"/>
    </row>
    <row r="697" spans="1:6">
      <c r="A697" s="5"/>
      <c r="B697" s="1"/>
      <c r="C697" s="2"/>
      <c r="D697" s="59"/>
      <c r="E697" s="85"/>
      <c r="F697" s="7"/>
    </row>
    <row r="698" spans="1:6">
      <c r="A698" s="5"/>
      <c r="B698" s="1"/>
      <c r="C698" s="2"/>
      <c r="D698" s="59"/>
      <c r="E698" s="85"/>
      <c r="F698" s="7"/>
    </row>
    <row r="699" spans="1:6">
      <c r="A699" s="5"/>
      <c r="B699" s="1"/>
      <c r="C699" s="2"/>
      <c r="D699" s="59"/>
      <c r="E699" s="85"/>
      <c r="F699" s="7"/>
    </row>
    <row r="700" spans="1:6">
      <c r="A700" s="5"/>
      <c r="B700" s="1"/>
      <c r="C700" s="2"/>
      <c r="D700" s="59"/>
      <c r="E700" s="85"/>
      <c r="F700" s="7"/>
    </row>
    <row r="701" spans="1:6">
      <c r="A701" s="5"/>
      <c r="B701" s="1"/>
      <c r="C701" s="2"/>
      <c r="D701" s="59"/>
      <c r="E701" s="85"/>
      <c r="F701" s="7"/>
    </row>
    <row r="702" spans="1:6">
      <c r="A702" s="5"/>
      <c r="B702" s="1"/>
      <c r="C702" s="2"/>
      <c r="D702" s="59"/>
      <c r="E702" s="85"/>
      <c r="F702" s="7"/>
    </row>
    <row r="703" spans="1:6">
      <c r="A703" s="5"/>
      <c r="B703" s="1"/>
      <c r="C703" s="2"/>
      <c r="D703" s="59"/>
      <c r="E703" s="85"/>
      <c r="F703" s="7"/>
    </row>
    <row r="704" spans="1:6">
      <c r="A704" s="5"/>
      <c r="B704" s="1"/>
      <c r="C704" s="2"/>
      <c r="D704" s="59"/>
      <c r="E704" s="85"/>
      <c r="F704" s="7"/>
    </row>
    <row r="705" spans="1:6">
      <c r="A705" s="5"/>
      <c r="B705" s="1"/>
      <c r="C705" s="2"/>
      <c r="D705" s="59"/>
      <c r="E705" s="85"/>
      <c r="F705" s="7"/>
    </row>
    <row r="706" spans="1:6">
      <c r="A706" s="5"/>
      <c r="B706" s="1"/>
      <c r="C706" s="2"/>
      <c r="D706" s="59"/>
      <c r="E706" s="85"/>
      <c r="F706" s="7"/>
    </row>
    <row r="707" spans="1:6">
      <c r="A707" s="5"/>
      <c r="B707" s="1"/>
      <c r="C707" s="2"/>
      <c r="D707" s="59"/>
      <c r="E707" s="85"/>
      <c r="F707" s="7"/>
    </row>
    <row r="708" spans="1:6">
      <c r="A708" s="5"/>
      <c r="B708" s="1"/>
      <c r="C708" s="2"/>
      <c r="D708" s="59"/>
      <c r="E708" s="85"/>
      <c r="F708" s="7"/>
    </row>
    <row r="709" spans="1:6">
      <c r="A709" s="5"/>
      <c r="B709" s="1"/>
      <c r="C709" s="2"/>
      <c r="D709" s="59"/>
      <c r="E709" s="85"/>
      <c r="F709" s="7"/>
    </row>
    <row r="710" spans="1:6">
      <c r="A710" s="5"/>
      <c r="B710" s="1"/>
      <c r="C710" s="2"/>
      <c r="D710" s="59"/>
      <c r="E710" s="85"/>
      <c r="F710" s="7"/>
    </row>
    <row r="711" spans="1:6">
      <c r="A711" s="5"/>
      <c r="B711" s="1"/>
      <c r="C711" s="2"/>
      <c r="D711" s="59"/>
      <c r="E711" s="85"/>
      <c r="F711" s="7"/>
    </row>
    <row r="712" spans="1:6">
      <c r="A712" s="5"/>
      <c r="B712" s="1"/>
      <c r="C712" s="2"/>
      <c r="D712" s="59"/>
      <c r="E712" s="85"/>
      <c r="F712" s="7"/>
    </row>
    <row r="713" spans="1:6">
      <c r="A713" s="5"/>
      <c r="B713" s="1"/>
      <c r="C713" s="2"/>
      <c r="D713" s="59"/>
      <c r="E713" s="85"/>
      <c r="F713" s="7"/>
    </row>
    <row r="714" spans="1:6">
      <c r="A714" s="5"/>
      <c r="B714" s="1"/>
      <c r="C714" s="2"/>
      <c r="D714" s="59"/>
      <c r="E714" s="85"/>
      <c r="F714" s="7"/>
    </row>
    <row r="715" spans="1:6">
      <c r="A715" s="5"/>
      <c r="B715" s="1"/>
      <c r="C715" s="2"/>
      <c r="D715" s="59"/>
      <c r="E715" s="85"/>
      <c r="F715" s="7"/>
    </row>
    <row r="716" spans="1:6">
      <c r="A716" s="5"/>
      <c r="B716" s="1"/>
      <c r="C716" s="2"/>
      <c r="D716" s="59"/>
      <c r="E716" s="85"/>
      <c r="F716" s="7"/>
    </row>
    <row r="717" spans="1:6">
      <c r="A717" s="5"/>
      <c r="B717" s="1"/>
      <c r="C717" s="2"/>
      <c r="D717" s="59"/>
      <c r="E717" s="85"/>
      <c r="F717" s="7"/>
    </row>
    <row r="718" spans="1:6">
      <c r="A718" s="5"/>
      <c r="B718" s="1"/>
      <c r="C718" s="2"/>
      <c r="D718" s="59"/>
      <c r="E718" s="85"/>
      <c r="F718" s="7"/>
    </row>
    <row r="719" spans="1:6">
      <c r="A719" s="5"/>
      <c r="B719" s="1"/>
      <c r="C719" s="2"/>
      <c r="D719" s="59"/>
      <c r="E719" s="85"/>
      <c r="F719" s="7"/>
    </row>
    <row r="720" spans="1:6">
      <c r="A720" s="5"/>
      <c r="B720" s="1"/>
      <c r="C720" s="2"/>
      <c r="D720" s="59"/>
      <c r="E720" s="85"/>
      <c r="F720" s="7"/>
    </row>
    <row r="721" spans="1:6">
      <c r="A721" s="5"/>
      <c r="B721" s="1"/>
      <c r="C721" s="2"/>
      <c r="D721" s="59"/>
      <c r="E721" s="85"/>
      <c r="F721" s="7"/>
    </row>
    <row r="722" spans="1:6">
      <c r="A722" s="5"/>
      <c r="B722" s="1"/>
      <c r="C722" s="2"/>
      <c r="D722" s="59"/>
      <c r="E722" s="85"/>
      <c r="F722" s="7"/>
    </row>
    <row r="723" spans="1:6">
      <c r="A723" s="5"/>
      <c r="B723" s="1"/>
      <c r="C723" s="2"/>
      <c r="D723" s="59"/>
      <c r="E723" s="85"/>
      <c r="F723" s="7"/>
    </row>
    <row r="724" spans="1:6">
      <c r="A724" s="5"/>
      <c r="B724" s="1"/>
      <c r="C724" s="2"/>
      <c r="D724" s="59"/>
      <c r="E724" s="85"/>
      <c r="F724" s="7"/>
    </row>
    <row r="725" spans="1:6">
      <c r="A725" s="5"/>
      <c r="B725" s="1"/>
      <c r="C725" s="2"/>
      <c r="D725" s="59"/>
      <c r="E725" s="85"/>
      <c r="F725" s="7"/>
    </row>
    <row r="726" spans="1:6">
      <c r="A726" s="5"/>
      <c r="B726" s="1"/>
      <c r="C726" s="2"/>
      <c r="D726" s="59"/>
      <c r="E726" s="85"/>
      <c r="F726" s="7"/>
    </row>
    <row r="727" spans="1:6">
      <c r="A727" s="5"/>
      <c r="B727" s="1"/>
      <c r="C727" s="2"/>
      <c r="D727" s="59"/>
      <c r="E727" s="85"/>
      <c r="F727" s="7"/>
    </row>
    <row r="728" spans="1:6">
      <c r="A728" s="5"/>
      <c r="B728" s="1"/>
      <c r="C728" s="2"/>
      <c r="D728" s="59"/>
      <c r="E728" s="85"/>
      <c r="F728" s="7"/>
    </row>
    <row r="729" spans="1:6">
      <c r="A729" s="5"/>
      <c r="B729" s="1"/>
      <c r="C729" s="2"/>
      <c r="D729" s="59"/>
      <c r="E729" s="85"/>
      <c r="F729" s="7"/>
    </row>
    <row r="730" spans="1:6">
      <c r="A730" s="5"/>
      <c r="B730" s="1"/>
      <c r="C730" s="2"/>
      <c r="D730" s="59"/>
      <c r="E730" s="85"/>
      <c r="F730" s="7"/>
    </row>
    <row r="731" spans="1:6">
      <c r="A731" s="5"/>
      <c r="B731" s="1"/>
      <c r="C731" s="2"/>
      <c r="D731" s="59"/>
      <c r="E731" s="85"/>
      <c r="F731" s="7"/>
    </row>
    <row r="732" spans="1:6">
      <c r="A732" s="5"/>
      <c r="B732" s="1"/>
      <c r="C732" s="2"/>
      <c r="D732" s="59"/>
      <c r="E732" s="85"/>
      <c r="F732" s="7"/>
    </row>
    <row r="733" spans="1:6">
      <c r="A733" s="5"/>
      <c r="B733" s="1"/>
      <c r="C733" s="2"/>
      <c r="D733" s="59"/>
      <c r="E733" s="85"/>
      <c r="F733" s="7"/>
    </row>
    <row r="734" spans="1:6">
      <c r="A734" s="5"/>
      <c r="B734" s="1"/>
      <c r="C734" s="2"/>
      <c r="D734" s="59"/>
      <c r="E734" s="85"/>
      <c r="F734" s="7"/>
    </row>
    <row r="735" spans="1:6">
      <c r="A735" s="5"/>
      <c r="B735" s="1"/>
      <c r="C735" s="2"/>
      <c r="D735" s="59"/>
      <c r="E735" s="85"/>
      <c r="F735" s="7"/>
    </row>
    <row r="736" spans="1:6">
      <c r="A736" s="5"/>
      <c r="B736" s="1"/>
      <c r="C736" s="2"/>
      <c r="D736" s="59"/>
      <c r="E736" s="85"/>
      <c r="F736" s="7"/>
    </row>
    <row r="737" spans="1:6">
      <c r="A737" s="5"/>
      <c r="B737" s="1"/>
      <c r="C737" s="2"/>
      <c r="D737" s="59"/>
      <c r="E737" s="85"/>
      <c r="F737" s="7"/>
    </row>
    <row r="738" spans="1:6">
      <c r="A738" s="5"/>
      <c r="B738" s="1"/>
      <c r="C738" s="2"/>
      <c r="D738" s="59"/>
      <c r="E738" s="85"/>
      <c r="F738" s="7"/>
    </row>
    <row r="739" spans="1:6">
      <c r="A739" s="5"/>
      <c r="B739" s="1"/>
      <c r="C739" s="2"/>
      <c r="D739" s="59"/>
      <c r="E739" s="85"/>
      <c r="F739" s="7"/>
    </row>
    <row r="740" spans="1:6">
      <c r="A740" s="5"/>
      <c r="B740" s="1"/>
      <c r="C740" s="2"/>
      <c r="D740" s="59"/>
      <c r="E740" s="85"/>
      <c r="F740" s="7"/>
    </row>
    <row r="741" spans="1:6">
      <c r="A741" s="5"/>
      <c r="B741" s="1"/>
      <c r="C741" s="2"/>
      <c r="D741" s="59"/>
      <c r="E741" s="85"/>
      <c r="F741" s="7"/>
    </row>
    <row r="742" spans="1:6">
      <c r="A742" s="5"/>
      <c r="B742" s="1"/>
      <c r="C742" s="2"/>
      <c r="D742" s="59"/>
      <c r="E742" s="85"/>
      <c r="F742" s="7"/>
    </row>
    <row r="743" spans="1:6">
      <c r="A743" s="5"/>
      <c r="B743" s="1"/>
      <c r="C743" s="2"/>
      <c r="D743" s="59"/>
      <c r="E743" s="85"/>
      <c r="F743" s="7"/>
    </row>
    <row r="744" spans="1:6">
      <c r="A744" s="5"/>
      <c r="B744" s="1"/>
      <c r="C744" s="2"/>
      <c r="D744" s="59"/>
      <c r="E744" s="85"/>
      <c r="F744" s="7"/>
    </row>
    <row r="745" spans="1:6">
      <c r="A745" s="5"/>
      <c r="B745" s="1"/>
      <c r="C745" s="2"/>
      <c r="D745" s="59"/>
      <c r="E745" s="85"/>
      <c r="F745" s="7"/>
    </row>
    <row r="746" spans="1:6">
      <c r="A746" s="5"/>
      <c r="B746" s="1"/>
      <c r="C746" s="2"/>
      <c r="D746" s="59"/>
      <c r="E746" s="85"/>
      <c r="F746" s="7"/>
    </row>
    <row r="747" spans="1:6">
      <c r="A747" s="5"/>
      <c r="B747" s="1"/>
      <c r="C747" s="2"/>
      <c r="D747" s="59"/>
      <c r="E747" s="85"/>
      <c r="F747" s="7"/>
    </row>
    <row r="748" spans="1:6">
      <c r="A748" s="5"/>
      <c r="B748" s="1"/>
      <c r="C748" s="2"/>
      <c r="D748" s="59"/>
      <c r="E748" s="85"/>
      <c r="F748" s="7"/>
    </row>
    <row r="749" spans="1:6">
      <c r="A749" s="5"/>
      <c r="B749" s="1"/>
      <c r="C749" s="2"/>
      <c r="D749" s="59"/>
      <c r="E749" s="85"/>
      <c r="F749" s="7"/>
    </row>
    <row r="750" spans="1:6">
      <c r="A750" s="5"/>
      <c r="B750" s="1"/>
      <c r="C750" s="2"/>
      <c r="D750" s="59"/>
      <c r="E750" s="85"/>
      <c r="F750" s="7"/>
    </row>
    <row r="751" spans="1:6">
      <c r="A751" s="5"/>
      <c r="B751" s="1"/>
      <c r="C751" s="2"/>
      <c r="D751" s="59"/>
      <c r="E751" s="85"/>
      <c r="F751" s="7"/>
    </row>
    <row r="752" spans="1:6">
      <c r="A752" s="5"/>
      <c r="B752" s="1"/>
      <c r="C752" s="2"/>
      <c r="D752" s="59"/>
      <c r="E752" s="85"/>
      <c r="F752" s="7"/>
    </row>
    <row r="753" spans="1:6">
      <c r="A753" s="5"/>
      <c r="B753" s="1"/>
      <c r="C753" s="2"/>
      <c r="D753" s="59"/>
      <c r="E753" s="85"/>
      <c r="F753" s="7"/>
    </row>
    <row r="754" spans="1:6">
      <c r="A754" s="5"/>
      <c r="B754" s="1"/>
      <c r="C754" s="2"/>
      <c r="D754" s="59"/>
      <c r="E754" s="85"/>
      <c r="F754" s="7"/>
    </row>
    <row r="755" spans="1:6">
      <c r="A755" s="5"/>
      <c r="B755" s="1"/>
      <c r="C755" s="2"/>
      <c r="D755" s="59"/>
      <c r="E755" s="85"/>
      <c r="F755" s="7"/>
    </row>
    <row r="756" spans="1:6">
      <c r="A756" s="5"/>
      <c r="B756" s="1"/>
      <c r="C756" s="2"/>
      <c r="D756" s="59"/>
      <c r="E756" s="85"/>
      <c r="F756" s="7"/>
    </row>
    <row r="757" spans="1:6">
      <c r="A757" s="5"/>
      <c r="B757" s="1"/>
      <c r="C757" s="2"/>
      <c r="D757" s="59"/>
      <c r="E757" s="85"/>
      <c r="F757" s="7"/>
    </row>
    <row r="758" spans="1:6">
      <c r="A758" s="5"/>
      <c r="B758" s="1"/>
      <c r="C758" s="2"/>
      <c r="D758" s="59"/>
      <c r="E758" s="85"/>
      <c r="F758" s="7"/>
    </row>
    <row r="759" spans="1:6">
      <c r="A759" s="5"/>
      <c r="B759" s="1"/>
      <c r="C759" s="2"/>
      <c r="D759" s="59"/>
      <c r="E759" s="85"/>
      <c r="F759" s="7"/>
    </row>
    <row r="760" spans="1:6">
      <c r="A760" s="5"/>
      <c r="B760" s="1"/>
      <c r="C760" s="2"/>
      <c r="D760" s="59"/>
      <c r="E760" s="85"/>
      <c r="F760" s="7"/>
    </row>
    <row r="761" spans="1:6">
      <c r="A761" s="5"/>
      <c r="B761" s="1"/>
      <c r="C761" s="2"/>
      <c r="D761" s="59"/>
      <c r="E761" s="85"/>
      <c r="F761" s="7"/>
    </row>
    <row r="762" spans="1:6">
      <c r="A762" s="5"/>
      <c r="B762" s="1"/>
      <c r="C762" s="2"/>
      <c r="D762" s="59"/>
      <c r="E762" s="85"/>
      <c r="F762" s="7"/>
    </row>
    <row r="763" spans="1:6">
      <c r="A763" s="5"/>
      <c r="B763" s="1"/>
      <c r="C763" s="2"/>
      <c r="D763" s="59"/>
      <c r="E763" s="85"/>
      <c r="F763" s="7"/>
    </row>
    <row r="764" spans="1:6">
      <c r="A764" s="5"/>
      <c r="B764" s="1"/>
      <c r="C764" s="2"/>
      <c r="D764" s="59"/>
      <c r="E764" s="85"/>
      <c r="F764" s="7"/>
    </row>
    <row r="765" spans="1:6">
      <c r="A765" s="5"/>
      <c r="B765" s="1"/>
      <c r="C765" s="2"/>
      <c r="D765" s="59"/>
      <c r="E765" s="85"/>
      <c r="F765" s="7"/>
    </row>
    <row r="766" spans="1:6">
      <c r="A766" s="5"/>
      <c r="B766" s="1"/>
      <c r="C766" s="2"/>
      <c r="D766" s="59"/>
      <c r="E766" s="85"/>
      <c r="F766" s="7"/>
    </row>
    <row r="767" spans="1:6">
      <c r="A767" s="5"/>
      <c r="B767" s="1"/>
      <c r="C767" s="2"/>
      <c r="D767" s="59"/>
      <c r="E767" s="85"/>
      <c r="F767" s="7"/>
    </row>
    <row r="768" spans="1:6">
      <c r="A768" s="5"/>
      <c r="B768" s="1"/>
      <c r="C768" s="2"/>
      <c r="D768" s="59"/>
      <c r="E768" s="85"/>
      <c r="F768" s="7"/>
    </row>
    <row r="769" spans="1:6">
      <c r="A769" s="5"/>
      <c r="B769" s="1"/>
      <c r="C769" s="2"/>
      <c r="D769" s="59"/>
      <c r="E769" s="85"/>
      <c r="F769" s="7"/>
    </row>
    <row r="770" spans="1:6">
      <c r="A770" s="5"/>
      <c r="B770" s="1"/>
      <c r="C770" s="2"/>
      <c r="D770" s="59"/>
      <c r="E770" s="85"/>
      <c r="F770" s="7"/>
    </row>
    <row r="771" spans="1:6">
      <c r="A771" s="5"/>
      <c r="B771" s="1"/>
      <c r="C771" s="2"/>
      <c r="D771" s="59"/>
      <c r="E771" s="85"/>
      <c r="F771" s="7"/>
    </row>
    <row r="772" spans="1:6">
      <c r="A772" s="5"/>
      <c r="B772" s="1"/>
      <c r="C772" s="2"/>
      <c r="D772" s="59"/>
      <c r="E772" s="85"/>
      <c r="F772" s="7"/>
    </row>
    <row r="773" spans="1:6">
      <c r="A773" s="5"/>
      <c r="B773" s="1"/>
      <c r="C773" s="2"/>
      <c r="D773" s="59"/>
      <c r="E773" s="85"/>
      <c r="F773" s="7"/>
    </row>
    <row r="774" spans="1:6">
      <c r="A774" s="5"/>
      <c r="B774" s="1"/>
      <c r="C774" s="2"/>
      <c r="D774" s="59"/>
      <c r="E774" s="85"/>
      <c r="F774" s="7"/>
    </row>
    <row r="775" spans="1:6">
      <c r="A775" s="5"/>
      <c r="B775" s="1"/>
      <c r="C775" s="2"/>
      <c r="D775" s="59"/>
      <c r="E775" s="85"/>
      <c r="F775" s="7"/>
    </row>
    <row r="776" spans="1:6">
      <c r="A776" s="5"/>
      <c r="B776" s="1"/>
      <c r="C776" s="2"/>
      <c r="D776" s="59"/>
      <c r="E776" s="85"/>
      <c r="F776" s="7"/>
    </row>
    <row r="777" spans="1:6">
      <c r="A777" s="5"/>
      <c r="B777" s="1"/>
      <c r="C777" s="2"/>
      <c r="D777" s="59"/>
      <c r="E777" s="85"/>
      <c r="F777" s="7"/>
    </row>
    <row r="778" spans="1:6">
      <c r="A778" s="5"/>
      <c r="B778" s="1"/>
      <c r="C778" s="2"/>
      <c r="D778" s="59"/>
      <c r="E778" s="85"/>
      <c r="F778" s="7"/>
    </row>
    <row r="779" spans="1:6">
      <c r="A779" s="5"/>
      <c r="B779" s="1"/>
      <c r="C779" s="2"/>
      <c r="D779" s="59"/>
      <c r="E779" s="85"/>
      <c r="F779" s="7"/>
    </row>
    <row r="780" spans="1:6">
      <c r="A780" s="5"/>
      <c r="B780" s="1"/>
      <c r="C780" s="2"/>
      <c r="D780" s="59"/>
      <c r="E780" s="85"/>
      <c r="F780" s="7"/>
    </row>
    <row r="781" spans="1:6">
      <c r="A781" s="5"/>
      <c r="B781" s="1"/>
      <c r="C781" s="2"/>
      <c r="D781" s="59"/>
      <c r="E781" s="85"/>
      <c r="F781" s="7"/>
    </row>
    <row r="782" spans="1:6">
      <c r="A782" s="5"/>
      <c r="B782" s="1"/>
      <c r="C782" s="2"/>
      <c r="D782" s="59"/>
      <c r="E782" s="85"/>
      <c r="F782" s="7"/>
    </row>
    <row r="783" spans="1:6">
      <c r="A783" s="5"/>
      <c r="B783" s="1"/>
      <c r="C783" s="2"/>
      <c r="D783" s="59"/>
      <c r="E783" s="85"/>
      <c r="F783" s="7"/>
    </row>
    <row r="784" spans="1:6">
      <c r="A784" s="5"/>
      <c r="B784" s="1"/>
      <c r="C784" s="2"/>
      <c r="D784" s="59"/>
      <c r="E784" s="85"/>
      <c r="F784" s="7"/>
    </row>
    <row r="785" spans="1:6">
      <c r="A785" s="5"/>
      <c r="B785" s="1"/>
      <c r="C785" s="2"/>
      <c r="D785" s="59"/>
      <c r="E785" s="85"/>
      <c r="F785" s="7"/>
    </row>
    <row r="786" spans="1:6">
      <c r="A786" s="5"/>
      <c r="B786" s="1"/>
      <c r="C786" s="2"/>
      <c r="D786" s="59"/>
      <c r="E786" s="85"/>
      <c r="F786" s="7"/>
    </row>
    <row r="787" spans="1:6">
      <c r="A787" s="5"/>
      <c r="B787" s="1"/>
      <c r="C787" s="2"/>
      <c r="D787" s="59"/>
      <c r="E787" s="85"/>
      <c r="F787" s="7"/>
    </row>
    <row r="788" spans="1:6">
      <c r="A788" s="5"/>
      <c r="B788" s="1"/>
      <c r="C788" s="2"/>
      <c r="D788" s="59"/>
      <c r="E788" s="85"/>
      <c r="F788" s="7"/>
    </row>
    <row r="789" spans="1:6">
      <c r="A789" s="5"/>
      <c r="B789" s="1"/>
      <c r="C789" s="2"/>
      <c r="D789" s="59"/>
      <c r="E789" s="85"/>
      <c r="F789" s="7"/>
    </row>
    <row r="790" spans="1:6">
      <c r="A790" s="5"/>
      <c r="B790" s="1"/>
      <c r="C790" s="2"/>
      <c r="D790" s="59"/>
      <c r="E790" s="85"/>
      <c r="F790" s="7"/>
    </row>
    <row r="791" spans="1:6">
      <c r="A791" s="5"/>
      <c r="B791" s="1"/>
      <c r="C791" s="2"/>
      <c r="D791" s="59"/>
      <c r="E791" s="85"/>
      <c r="F791" s="7"/>
    </row>
    <row r="792" spans="1:6">
      <c r="A792" s="5"/>
      <c r="B792" s="1"/>
      <c r="C792" s="2"/>
      <c r="D792" s="59"/>
      <c r="E792" s="85"/>
      <c r="F792" s="7"/>
    </row>
    <row r="793" spans="1:6">
      <c r="A793" s="5"/>
      <c r="B793" s="1"/>
      <c r="C793" s="2"/>
      <c r="D793" s="59"/>
      <c r="E793" s="85"/>
      <c r="F793" s="7"/>
    </row>
    <row r="794" spans="1:6">
      <c r="A794" s="5"/>
      <c r="B794" s="1"/>
      <c r="C794" s="2"/>
      <c r="D794" s="59"/>
      <c r="E794" s="85"/>
      <c r="F794" s="7"/>
    </row>
    <row r="795" spans="1:6">
      <c r="A795" s="5"/>
      <c r="B795" s="1"/>
      <c r="C795" s="2"/>
      <c r="D795" s="59"/>
      <c r="E795" s="85"/>
      <c r="F795" s="7"/>
    </row>
    <row r="796" spans="1:6">
      <c r="A796" s="5"/>
      <c r="B796" s="1"/>
      <c r="C796" s="2"/>
      <c r="D796" s="59"/>
      <c r="E796" s="85"/>
      <c r="F796" s="7"/>
    </row>
    <row r="797" spans="1:6">
      <c r="A797" s="5"/>
      <c r="B797" s="1"/>
      <c r="C797" s="2"/>
      <c r="D797" s="59"/>
      <c r="E797" s="85"/>
      <c r="F797" s="7"/>
    </row>
    <row r="798" spans="1:6">
      <c r="A798" s="5"/>
      <c r="B798" s="1"/>
      <c r="C798" s="2"/>
      <c r="D798" s="59"/>
      <c r="E798" s="85"/>
      <c r="F798" s="7"/>
    </row>
    <row r="799" spans="1:6">
      <c r="A799" s="5"/>
      <c r="B799" s="1"/>
      <c r="C799" s="2"/>
      <c r="D799" s="59"/>
      <c r="E799" s="85"/>
      <c r="F799" s="7"/>
    </row>
    <row r="800" spans="1:6">
      <c r="A800" s="5"/>
      <c r="B800" s="1"/>
      <c r="C800" s="2"/>
      <c r="D800" s="59"/>
      <c r="E800" s="85"/>
      <c r="F800" s="7"/>
    </row>
    <row r="801" spans="1:6">
      <c r="A801" s="5"/>
      <c r="B801" s="1"/>
      <c r="C801" s="2"/>
      <c r="D801" s="59"/>
      <c r="E801" s="85"/>
      <c r="F801" s="7"/>
    </row>
    <row r="802" spans="1:6">
      <c r="A802" s="5"/>
      <c r="B802" s="1"/>
      <c r="C802" s="2"/>
      <c r="D802" s="59"/>
      <c r="E802" s="85"/>
      <c r="F802" s="7"/>
    </row>
    <row r="803" spans="1:6">
      <c r="A803" s="5"/>
      <c r="B803" s="1"/>
      <c r="C803" s="2"/>
      <c r="D803" s="59"/>
      <c r="E803" s="85"/>
      <c r="F803" s="7"/>
    </row>
    <row r="804" spans="1:6">
      <c r="A804" s="5"/>
      <c r="B804" s="1"/>
      <c r="C804" s="2"/>
      <c r="D804" s="59"/>
      <c r="E804" s="85"/>
      <c r="F804" s="7"/>
    </row>
    <row r="805" spans="1:6">
      <c r="A805" s="5"/>
      <c r="B805" s="1"/>
      <c r="C805" s="2"/>
      <c r="D805" s="59"/>
      <c r="E805" s="85"/>
      <c r="F805" s="7"/>
    </row>
    <row r="806" spans="1:6">
      <c r="A806" s="5"/>
      <c r="B806" s="1"/>
      <c r="C806" s="2"/>
      <c r="D806" s="59"/>
      <c r="E806" s="85"/>
      <c r="F806" s="7"/>
    </row>
    <row r="807" spans="1:6">
      <c r="A807" s="5"/>
      <c r="B807" s="1"/>
      <c r="C807" s="2"/>
      <c r="D807" s="59"/>
      <c r="E807" s="85"/>
      <c r="F807" s="7"/>
    </row>
    <row r="808" spans="1:6">
      <c r="A808" s="5"/>
      <c r="B808" s="1"/>
      <c r="C808" s="2"/>
      <c r="D808" s="59"/>
      <c r="E808" s="85"/>
      <c r="F808" s="7"/>
    </row>
    <row r="809" spans="1:6">
      <c r="A809" s="5"/>
      <c r="B809" s="1"/>
      <c r="C809" s="2"/>
      <c r="D809" s="59"/>
      <c r="E809" s="85"/>
      <c r="F809" s="7"/>
    </row>
    <row r="810" spans="1:6">
      <c r="A810" s="5"/>
      <c r="B810" s="1"/>
      <c r="C810" s="2"/>
      <c r="D810" s="59"/>
      <c r="E810" s="85"/>
      <c r="F810" s="7"/>
    </row>
    <row r="811" spans="1:6">
      <c r="A811" s="5"/>
      <c r="B811" s="1"/>
      <c r="C811" s="2"/>
      <c r="D811" s="59"/>
      <c r="E811" s="85"/>
      <c r="F811" s="7"/>
    </row>
    <row r="812" spans="1:6">
      <c r="A812" s="5"/>
      <c r="B812" s="1"/>
      <c r="C812" s="2"/>
      <c r="D812" s="59"/>
      <c r="E812" s="85"/>
      <c r="F812" s="7"/>
    </row>
    <row r="813" spans="1:6">
      <c r="A813" s="5"/>
      <c r="B813" s="1"/>
      <c r="C813" s="2"/>
      <c r="D813" s="59"/>
      <c r="E813" s="85"/>
      <c r="F813" s="7"/>
    </row>
    <row r="814" spans="1:6">
      <c r="A814" s="5"/>
      <c r="B814" s="1"/>
      <c r="C814" s="2"/>
      <c r="D814" s="59"/>
      <c r="E814" s="85"/>
      <c r="F814" s="7"/>
    </row>
    <row r="815" spans="1:6">
      <c r="A815" s="5"/>
      <c r="B815" s="1"/>
      <c r="C815" s="2"/>
      <c r="D815" s="59"/>
      <c r="E815" s="85"/>
      <c r="F815" s="7"/>
    </row>
    <row r="816" spans="1:6">
      <c r="A816" s="5"/>
      <c r="B816" s="1"/>
      <c r="C816" s="2"/>
      <c r="D816" s="59"/>
      <c r="E816" s="85"/>
      <c r="F816" s="7"/>
    </row>
    <row r="817" spans="1:6">
      <c r="A817" s="5"/>
      <c r="B817" s="1"/>
      <c r="C817" s="2"/>
      <c r="D817" s="59"/>
      <c r="E817" s="85"/>
      <c r="F817" s="7"/>
    </row>
    <row r="818" spans="1:6">
      <c r="A818" s="5"/>
      <c r="B818" s="1"/>
      <c r="C818" s="2"/>
      <c r="D818" s="59"/>
      <c r="E818" s="85"/>
      <c r="F818" s="7"/>
    </row>
    <row r="819" spans="1:6">
      <c r="A819" s="5"/>
      <c r="B819" s="1"/>
      <c r="C819" s="2"/>
      <c r="D819" s="59"/>
      <c r="E819" s="85"/>
      <c r="F819" s="7"/>
    </row>
    <row r="820" spans="1:6">
      <c r="A820" s="5"/>
      <c r="B820" s="1"/>
      <c r="C820" s="2"/>
      <c r="D820" s="59"/>
      <c r="E820" s="85"/>
      <c r="F820" s="7"/>
    </row>
    <row r="821" spans="1:6">
      <c r="A821" s="5"/>
      <c r="B821" s="1"/>
      <c r="C821" s="2"/>
      <c r="D821" s="59"/>
      <c r="E821" s="85"/>
      <c r="F821" s="7"/>
    </row>
    <row r="822" spans="1:6">
      <c r="A822" s="5"/>
      <c r="B822" s="1"/>
      <c r="C822" s="2"/>
      <c r="D822" s="59"/>
      <c r="E822" s="85"/>
      <c r="F822" s="7"/>
    </row>
    <row r="823" spans="1:6">
      <c r="A823" s="5"/>
      <c r="B823" s="1"/>
      <c r="C823" s="2"/>
      <c r="D823" s="59"/>
      <c r="E823" s="85"/>
      <c r="F823" s="7"/>
    </row>
    <row r="824" spans="1:6">
      <c r="A824" s="5"/>
      <c r="B824" s="1"/>
      <c r="C824" s="2"/>
      <c r="D824" s="59"/>
      <c r="E824" s="85"/>
      <c r="F824" s="7"/>
    </row>
    <row r="825" spans="1:6">
      <c r="A825" s="5"/>
      <c r="B825" s="1"/>
      <c r="C825" s="2"/>
      <c r="D825" s="59"/>
      <c r="E825" s="85"/>
      <c r="F825" s="7"/>
    </row>
    <row r="826" spans="1:6">
      <c r="A826" s="5"/>
      <c r="B826" s="1"/>
      <c r="C826" s="2"/>
      <c r="D826" s="59"/>
      <c r="E826" s="85"/>
      <c r="F826" s="7"/>
    </row>
    <row r="827" spans="1:6">
      <c r="A827" s="5"/>
      <c r="B827" s="1"/>
      <c r="C827" s="2"/>
      <c r="D827" s="59"/>
      <c r="E827" s="85"/>
      <c r="F827" s="7"/>
    </row>
    <row r="828" spans="1:6">
      <c r="A828" s="5"/>
      <c r="B828" s="1"/>
      <c r="C828" s="2"/>
      <c r="D828" s="59"/>
      <c r="E828" s="85"/>
      <c r="F828" s="7"/>
    </row>
    <row r="829" spans="1:6">
      <c r="A829" s="5"/>
      <c r="B829" s="1"/>
      <c r="C829" s="2"/>
      <c r="D829" s="59"/>
      <c r="E829" s="85"/>
      <c r="F829" s="7"/>
    </row>
    <row r="830" spans="1:6">
      <c r="A830" s="5"/>
      <c r="B830" s="1"/>
      <c r="C830" s="2"/>
      <c r="D830" s="59"/>
      <c r="E830" s="85"/>
      <c r="F830" s="7"/>
    </row>
    <row r="831" spans="1:6">
      <c r="A831" s="5"/>
      <c r="B831" s="1"/>
      <c r="C831" s="2"/>
      <c r="D831" s="59"/>
      <c r="E831" s="85"/>
      <c r="F831" s="7"/>
    </row>
    <row r="832" spans="1:6">
      <c r="A832" s="5"/>
      <c r="B832" s="1"/>
      <c r="C832" s="2"/>
      <c r="D832" s="59"/>
      <c r="E832" s="85"/>
      <c r="F832" s="7"/>
    </row>
    <row r="833" spans="1:6">
      <c r="A833" s="5"/>
      <c r="B833" s="1"/>
      <c r="C833" s="2"/>
      <c r="D833" s="59"/>
      <c r="E833" s="85"/>
      <c r="F833" s="7"/>
    </row>
    <row r="834" spans="1:6">
      <c r="A834" s="5"/>
      <c r="B834" s="1"/>
      <c r="C834" s="2"/>
      <c r="D834" s="59"/>
      <c r="E834" s="85"/>
      <c r="F834" s="7"/>
    </row>
    <row r="835" spans="1:6">
      <c r="A835" s="5"/>
      <c r="B835" s="1"/>
      <c r="C835" s="2"/>
      <c r="D835" s="59"/>
      <c r="E835" s="85"/>
      <c r="F835" s="7"/>
    </row>
    <row r="836" spans="1:6">
      <c r="A836" s="5"/>
      <c r="B836" s="1"/>
      <c r="C836" s="2"/>
      <c r="D836" s="59"/>
      <c r="E836" s="85"/>
      <c r="F836" s="7"/>
    </row>
    <row r="837" spans="1:6">
      <c r="A837" s="5"/>
      <c r="B837" s="1"/>
      <c r="C837" s="2"/>
      <c r="D837" s="59"/>
      <c r="E837" s="85"/>
      <c r="F837" s="7"/>
    </row>
    <row r="838" spans="1:6">
      <c r="A838" s="5"/>
      <c r="B838" s="1"/>
      <c r="C838" s="2"/>
      <c r="D838" s="59"/>
      <c r="E838" s="85"/>
      <c r="F838" s="7"/>
    </row>
    <row r="839" spans="1:6">
      <c r="A839" s="5"/>
      <c r="B839" s="1"/>
      <c r="C839" s="2"/>
      <c r="D839" s="59"/>
      <c r="E839" s="85"/>
      <c r="F839" s="7"/>
    </row>
    <row r="840" spans="1:6">
      <c r="A840" s="5"/>
      <c r="B840" s="1"/>
      <c r="C840" s="2"/>
      <c r="D840" s="59"/>
      <c r="E840" s="85"/>
      <c r="F840" s="7"/>
    </row>
    <row r="841" spans="1:6">
      <c r="A841" s="5"/>
      <c r="B841" s="1"/>
      <c r="C841" s="2"/>
      <c r="D841" s="59"/>
      <c r="E841" s="85"/>
      <c r="F841" s="7"/>
    </row>
    <row r="842" spans="1:6">
      <c r="A842" s="5"/>
      <c r="B842" s="1"/>
      <c r="C842" s="2"/>
      <c r="D842" s="59"/>
      <c r="E842" s="85"/>
      <c r="F842" s="7"/>
    </row>
    <row r="843" spans="1:6">
      <c r="A843" s="5"/>
      <c r="B843" s="1"/>
      <c r="C843" s="2"/>
      <c r="D843" s="59"/>
      <c r="E843" s="85"/>
      <c r="F843" s="7"/>
    </row>
    <row r="844" spans="1:6">
      <c r="A844" s="5"/>
      <c r="B844" s="1"/>
      <c r="C844" s="2"/>
      <c r="D844" s="59"/>
      <c r="E844" s="85"/>
      <c r="F844" s="7"/>
    </row>
    <row r="845" spans="1:6">
      <c r="A845" s="5"/>
      <c r="B845" s="1"/>
      <c r="C845" s="2"/>
      <c r="D845" s="59"/>
      <c r="E845" s="85"/>
      <c r="F845" s="7"/>
    </row>
    <row r="846" spans="1:6">
      <c r="A846" s="5"/>
      <c r="B846" s="1"/>
      <c r="C846" s="2"/>
      <c r="D846" s="59"/>
      <c r="E846" s="85"/>
      <c r="F846" s="7"/>
    </row>
    <row r="847" spans="1:6">
      <c r="A847" s="5"/>
      <c r="B847" s="1"/>
      <c r="C847" s="2"/>
      <c r="D847" s="59"/>
      <c r="E847" s="85"/>
      <c r="F847" s="7"/>
    </row>
    <row r="848" spans="1:6">
      <c r="A848" s="5"/>
      <c r="B848" s="1"/>
      <c r="C848" s="2"/>
      <c r="D848" s="59"/>
      <c r="E848" s="85"/>
      <c r="F848" s="7"/>
    </row>
    <row r="849" spans="1:6">
      <c r="A849" s="5"/>
      <c r="B849" s="1"/>
      <c r="C849" s="2"/>
      <c r="D849" s="59"/>
      <c r="E849" s="85"/>
      <c r="F849" s="7"/>
    </row>
    <row r="850" spans="1:6">
      <c r="A850" s="5"/>
      <c r="B850" s="1"/>
      <c r="C850" s="2"/>
      <c r="D850" s="59"/>
      <c r="E850" s="85"/>
      <c r="F850" s="7"/>
    </row>
    <row r="851" spans="1:6">
      <c r="A851" s="5"/>
      <c r="B851" s="1"/>
      <c r="C851" s="2"/>
      <c r="D851" s="59"/>
      <c r="E851" s="85"/>
      <c r="F851" s="7"/>
    </row>
    <row r="852" spans="1:6">
      <c r="A852" s="5"/>
      <c r="B852" s="1"/>
      <c r="C852" s="2"/>
      <c r="D852" s="59"/>
      <c r="E852" s="85"/>
      <c r="F852" s="7"/>
    </row>
    <row r="853" spans="1:6">
      <c r="A853" s="5"/>
      <c r="B853" s="1"/>
      <c r="C853" s="2"/>
      <c r="D853" s="59"/>
      <c r="E853" s="85"/>
      <c r="F853" s="7"/>
    </row>
    <row r="854" spans="1:6">
      <c r="A854" s="5"/>
      <c r="B854" s="1"/>
      <c r="C854" s="2"/>
      <c r="D854" s="59"/>
      <c r="E854" s="85"/>
      <c r="F854" s="7"/>
    </row>
    <row r="855" spans="1:6">
      <c r="A855" s="5"/>
      <c r="B855" s="1"/>
      <c r="C855" s="2"/>
      <c r="D855" s="59"/>
      <c r="E855" s="85"/>
      <c r="F855" s="7"/>
    </row>
    <row r="856" spans="1:6">
      <c r="A856" s="5"/>
      <c r="B856" s="1"/>
      <c r="C856" s="2"/>
      <c r="D856" s="59"/>
      <c r="E856" s="85"/>
      <c r="F856" s="7"/>
    </row>
    <row r="857" spans="1:6">
      <c r="A857" s="5"/>
      <c r="B857" s="1"/>
      <c r="C857" s="2"/>
      <c r="D857" s="59"/>
      <c r="E857" s="85"/>
      <c r="F857" s="7"/>
    </row>
    <row r="858" spans="1:6">
      <c r="A858" s="5"/>
      <c r="B858" s="1"/>
      <c r="C858" s="2"/>
      <c r="D858" s="59"/>
      <c r="E858" s="85"/>
      <c r="F858" s="7"/>
    </row>
    <row r="859" spans="1:6">
      <c r="A859" s="5"/>
      <c r="B859" s="1"/>
      <c r="C859" s="2"/>
      <c r="D859" s="59"/>
      <c r="E859" s="85"/>
      <c r="F859" s="7"/>
    </row>
    <row r="860" spans="1:6">
      <c r="A860" s="5"/>
      <c r="B860" s="1"/>
      <c r="C860" s="2"/>
      <c r="D860" s="59"/>
      <c r="E860" s="85"/>
      <c r="F860" s="7"/>
    </row>
    <row r="861" spans="1:6">
      <c r="A861" s="5"/>
      <c r="B861" s="1"/>
      <c r="C861" s="2"/>
      <c r="D861" s="59"/>
      <c r="E861" s="85"/>
      <c r="F861" s="7"/>
    </row>
    <row r="862" spans="1:6">
      <c r="A862" s="5"/>
      <c r="B862" s="1"/>
      <c r="C862" s="2"/>
      <c r="D862" s="59"/>
      <c r="E862" s="85"/>
      <c r="F862" s="7"/>
    </row>
    <row r="863" spans="1:6">
      <c r="A863" s="5"/>
      <c r="B863" s="1"/>
      <c r="C863" s="2"/>
      <c r="D863" s="59"/>
      <c r="E863" s="85"/>
      <c r="F863" s="7"/>
    </row>
    <row r="864" spans="1:6">
      <c r="A864" s="5"/>
      <c r="B864" s="1"/>
      <c r="C864" s="2"/>
      <c r="D864" s="59"/>
      <c r="E864" s="85"/>
      <c r="F864" s="7"/>
    </row>
    <row r="865" spans="1:6">
      <c r="A865" s="5"/>
      <c r="B865" s="1"/>
      <c r="C865" s="2"/>
      <c r="D865" s="59"/>
      <c r="E865" s="85"/>
      <c r="F865" s="7"/>
    </row>
    <row r="866" spans="1:6">
      <c r="A866" s="5"/>
      <c r="B866" s="1"/>
      <c r="C866" s="2"/>
      <c r="D866" s="59"/>
      <c r="E866" s="85"/>
      <c r="F866" s="7"/>
    </row>
    <row r="867" spans="1:6">
      <c r="A867" s="5"/>
      <c r="B867" s="1"/>
      <c r="C867" s="2"/>
      <c r="D867" s="59"/>
      <c r="E867" s="85"/>
      <c r="F867" s="7"/>
    </row>
    <row r="868" spans="1:6">
      <c r="A868" s="5"/>
      <c r="B868" s="1"/>
      <c r="C868" s="2"/>
      <c r="D868" s="59"/>
      <c r="E868" s="85"/>
      <c r="F868" s="7"/>
    </row>
    <row r="869" spans="1:6">
      <c r="A869" s="5"/>
      <c r="B869" s="1"/>
      <c r="C869" s="2"/>
      <c r="D869" s="59"/>
      <c r="E869" s="85"/>
      <c r="F869" s="7"/>
    </row>
    <row r="870" spans="1:6">
      <c r="A870" s="5"/>
      <c r="B870" s="1"/>
      <c r="C870" s="2"/>
      <c r="D870" s="59"/>
      <c r="E870" s="85"/>
      <c r="F870" s="7"/>
    </row>
    <row r="871" spans="1:6">
      <c r="A871" s="5"/>
      <c r="B871" s="1"/>
      <c r="C871" s="2"/>
      <c r="D871" s="59"/>
      <c r="E871" s="85"/>
      <c r="F871" s="7"/>
    </row>
    <row r="872" spans="1:6">
      <c r="A872" s="5"/>
      <c r="B872" s="1"/>
      <c r="C872" s="2"/>
      <c r="D872" s="59"/>
      <c r="E872" s="85"/>
      <c r="F872" s="7"/>
    </row>
    <row r="873" spans="1:6">
      <c r="A873" s="5"/>
      <c r="B873" s="1"/>
      <c r="C873" s="2"/>
      <c r="D873" s="59"/>
      <c r="E873" s="85"/>
      <c r="F873" s="7"/>
    </row>
    <row r="874" spans="1:6">
      <c r="A874" s="5"/>
      <c r="B874" s="1"/>
      <c r="C874" s="2"/>
      <c r="D874" s="59"/>
      <c r="E874" s="85"/>
      <c r="F874" s="7"/>
    </row>
    <row r="875" spans="1:6">
      <c r="A875" s="5"/>
      <c r="B875" s="1"/>
      <c r="C875" s="2"/>
      <c r="D875" s="59"/>
      <c r="E875" s="85"/>
      <c r="F875" s="7"/>
    </row>
    <row r="876" spans="1:6">
      <c r="A876" s="5"/>
      <c r="B876" s="1"/>
      <c r="C876" s="2"/>
      <c r="D876" s="59"/>
      <c r="E876" s="85"/>
      <c r="F876" s="7"/>
    </row>
    <row r="877" spans="1:6">
      <c r="A877" s="5"/>
      <c r="B877" s="1"/>
      <c r="C877" s="2"/>
      <c r="D877" s="59"/>
      <c r="E877" s="85"/>
      <c r="F877" s="7"/>
    </row>
    <row r="878" spans="1:6">
      <c r="A878" s="5"/>
      <c r="B878" s="1"/>
      <c r="C878" s="2"/>
      <c r="D878" s="59"/>
      <c r="E878" s="85"/>
      <c r="F878" s="7"/>
    </row>
    <row r="879" spans="1:6">
      <c r="A879" s="5"/>
      <c r="B879" s="1"/>
      <c r="C879" s="2"/>
      <c r="D879" s="59"/>
      <c r="E879" s="85"/>
      <c r="F879" s="7"/>
    </row>
    <row r="880" spans="1:6">
      <c r="A880" s="5"/>
      <c r="B880" s="1"/>
      <c r="C880" s="2"/>
      <c r="D880" s="59"/>
      <c r="E880" s="85"/>
      <c r="F880" s="7"/>
    </row>
    <row r="881" spans="1:6">
      <c r="A881" s="5"/>
      <c r="B881" s="1"/>
      <c r="C881" s="2"/>
      <c r="D881" s="59"/>
      <c r="E881" s="85"/>
      <c r="F881" s="7"/>
    </row>
    <row r="882" spans="1:6">
      <c r="A882" s="5"/>
      <c r="B882" s="1"/>
      <c r="C882" s="2"/>
      <c r="D882" s="59"/>
      <c r="E882" s="85"/>
      <c r="F882" s="7"/>
    </row>
    <row r="883" spans="1:6">
      <c r="A883" s="5"/>
      <c r="B883" s="1"/>
      <c r="C883" s="2"/>
      <c r="D883" s="59"/>
      <c r="E883" s="85"/>
      <c r="F883" s="7"/>
    </row>
    <row r="884" spans="1:6">
      <c r="A884" s="5"/>
      <c r="B884" s="1"/>
      <c r="C884" s="2"/>
      <c r="D884" s="59"/>
      <c r="E884" s="85"/>
      <c r="F884" s="7"/>
    </row>
    <row r="885" spans="1:6">
      <c r="A885" s="5"/>
      <c r="B885" s="1"/>
      <c r="C885" s="2"/>
      <c r="D885" s="59"/>
      <c r="E885" s="85"/>
      <c r="F885" s="7"/>
    </row>
    <row r="886" spans="1:6">
      <c r="A886" s="5"/>
      <c r="B886" s="1"/>
      <c r="C886" s="2"/>
      <c r="D886" s="59"/>
      <c r="E886" s="85"/>
      <c r="F886" s="7"/>
    </row>
    <row r="887" spans="1:6">
      <c r="A887" s="5"/>
      <c r="B887" s="1"/>
      <c r="C887" s="2"/>
      <c r="D887" s="59"/>
      <c r="E887" s="85"/>
      <c r="F887" s="7"/>
    </row>
    <row r="888" spans="1:6">
      <c r="A888" s="5"/>
      <c r="B888" s="1"/>
      <c r="C888" s="2"/>
      <c r="D888" s="59"/>
      <c r="E888" s="85"/>
      <c r="F888" s="7"/>
    </row>
    <row r="889" spans="1:6">
      <c r="A889" s="5"/>
      <c r="B889" s="1"/>
      <c r="C889" s="2"/>
      <c r="D889" s="59"/>
      <c r="E889" s="85"/>
      <c r="F889" s="7"/>
    </row>
    <row r="890" spans="1:6">
      <c r="A890" s="5"/>
      <c r="B890" s="1"/>
      <c r="C890" s="2"/>
      <c r="D890" s="59"/>
      <c r="E890" s="85"/>
      <c r="F890" s="7"/>
    </row>
    <row r="891" spans="1:6">
      <c r="A891" s="5"/>
      <c r="B891" s="1"/>
      <c r="C891" s="2"/>
      <c r="D891" s="59"/>
      <c r="E891" s="85"/>
      <c r="F891" s="7"/>
    </row>
    <row r="892" spans="1:6">
      <c r="A892" s="5"/>
      <c r="B892" s="1"/>
      <c r="C892" s="2"/>
      <c r="D892" s="59"/>
      <c r="E892" s="85"/>
      <c r="F892" s="7"/>
    </row>
    <row r="893" spans="1:6">
      <c r="A893" s="5"/>
      <c r="B893" s="1"/>
      <c r="C893" s="2"/>
      <c r="D893" s="59"/>
      <c r="E893" s="85"/>
      <c r="F893" s="7"/>
    </row>
    <row r="894" spans="1:6">
      <c r="A894" s="5"/>
      <c r="B894" s="1"/>
      <c r="C894" s="2"/>
      <c r="D894" s="59"/>
      <c r="E894" s="85"/>
      <c r="F894" s="7"/>
    </row>
    <row r="895" spans="1:6">
      <c r="A895" s="5"/>
      <c r="B895" s="1"/>
      <c r="C895" s="2"/>
      <c r="D895" s="59"/>
      <c r="E895" s="85"/>
      <c r="F895" s="7"/>
    </row>
    <row r="896" spans="1:6">
      <c r="A896" s="5"/>
      <c r="B896" s="1"/>
      <c r="C896" s="2"/>
      <c r="D896" s="59"/>
      <c r="E896" s="85"/>
      <c r="F896" s="7"/>
    </row>
    <row r="897" spans="1:6">
      <c r="A897" s="5"/>
      <c r="B897" s="1"/>
      <c r="C897" s="2"/>
      <c r="D897" s="59"/>
      <c r="E897" s="85"/>
      <c r="F897" s="7"/>
    </row>
    <row r="898" spans="1:6">
      <c r="A898" s="5"/>
      <c r="B898" s="1"/>
      <c r="C898" s="2"/>
      <c r="D898" s="59"/>
      <c r="E898" s="85"/>
      <c r="F898" s="7"/>
    </row>
    <row r="899" spans="1:6">
      <c r="A899" s="5"/>
      <c r="B899" s="1"/>
      <c r="C899" s="2"/>
      <c r="D899" s="59"/>
      <c r="E899" s="85"/>
      <c r="F899" s="7"/>
    </row>
    <row r="900" spans="1:6">
      <c r="A900" s="5"/>
      <c r="B900" s="1"/>
      <c r="C900" s="2"/>
      <c r="D900" s="59"/>
      <c r="E900" s="85"/>
      <c r="F900" s="7"/>
    </row>
    <row r="901" spans="1:6">
      <c r="A901" s="5"/>
      <c r="B901" s="1"/>
      <c r="C901" s="2"/>
      <c r="D901" s="59"/>
      <c r="E901" s="85"/>
      <c r="F901" s="7"/>
    </row>
    <row r="902" spans="1:6">
      <c r="A902" s="5"/>
      <c r="B902" s="1"/>
      <c r="C902" s="2"/>
      <c r="D902" s="59"/>
      <c r="E902" s="85"/>
      <c r="F902" s="7"/>
    </row>
    <row r="903" spans="1:6">
      <c r="A903" s="5"/>
      <c r="B903" s="1"/>
      <c r="C903" s="2"/>
      <c r="D903" s="59"/>
      <c r="E903" s="85"/>
      <c r="F903" s="7"/>
    </row>
    <row r="904" spans="1:6">
      <c r="A904" s="5"/>
      <c r="B904" s="1"/>
      <c r="C904" s="2"/>
      <c r="D904" s="59"/>
      <c r="E904" s="85"/>
      <c r="F904" s="7"/>
    </row>
    <row r="905" spans="1:6">
      <c r="A905" s="5"/>
      <c r="B905" s="1"/>
      <c r="C905" s="2"/>
      <c r="D905" s="59"/>
      <c r="E905" s="85"/>
      <c r="F905" s="7"/>
    </row>
    <row r="906" spans="1:6">
      <c r="A906" s="5"/>
      <c r="B906" s="1"/>
      <c r="C906" s="2"/>
      <c r="D906" s="59"/>
      <c r="E906" s="85"/>
      <c r="F906" s="7"/>
    </row>
    <row r="907" spans="1:6">
      <c r="A907" s="5"/>
      <c r="B907" s="1"/>
      <c r="C907" s="2"/>
      <c r="D907" s="59"/>
      <c r="E907" s="85"/>
      <c r="F907" s="7"/>
    </row>
    <row r="908" spans="1:6">
      <c r="A908" s="5"/>
      <c r="B908" s="1"/>
      <c r="C908" s="2"/>
      <c r="D908" s="59"/>
      <c r="E908" s="85"/>
      <c r="F908" s="7"/>
    </row>
    <row r="909" spans="1:6">
      <c r="A909" s="5"/>
      <c r="B909" s="1"/>
      <c r="C909" s="2"/>
      <c r="D909" s="59"/>
      <c r="E909" s="85"/>
      <c r="F909" s="7"/>
    </row>
    <row r="910" spans="1:6">
      <c r="A910" s="5"/>
      <c r="B910" s="1"/>
      <c r="C910" s="2"/>
      <c r="D910" s="59"/>
      <c r="E910" s="85"/>
      <c r="F910" s="7"/>
    </row>
    <row r="911" spans="1:6">
      <c r="A911" s="5"/>
      <c r="B911" s="1"/>
      <c r="C911" s="2"/>
      <c r="D911" s="59"/>
      <c r="E911" s="85"/>
      <c r="F911" s="7"/>
    </row>
    <row r="912" spans="1:6">
      <c r="A912" s="5"/>
      <c r="B912" s="1"/>
      <c r="C912" s="2"/>
      <c r="D912" s="59"/>
      <c r="E912" s="85"/>
      <c r="F912" s="7"/>
    </row>
    <row r="913" spans="1:6">
      <c r="A913" s="5"/>
      <c r="B913" s="1"/>
      <c r="C913" s="2"/>
      <c r="D913" s="59"/>
      <c r="E913" s="85"/>
      <c r="F913" s="7"/>
    </row>
    <row r="914" spans="1:6">
      <c r="A914" s="5"/>
      <c r="B914" s="1"/>
      <c r="C914" s="2"/>
      <c r="D914" s="59"/>
      <c r="E914" s="85"/>
      <c r="F914" s="7"/>
    </row>
    <row r="915" spans="1:6">
      <c r="A915" s="5"/>
      <c r="B915" s="1"/>
      <c r="C915" s="2"/>
      <c r="D915" s="59"/>
      <c r="E915" s="85"/>
      <c r="F915" s="7"/>
    </row>
    <row r="916" spans="1:6">
      <c r="A916" s="5"/>
      <c r="B916" s="1"/>
      <c r="C916" s="2"/>
      <c r="D916" s="59"/>
      <c r="E916" s="85"/>
      <c r="F916" s="7"/>
    </row>
    <row r="917" spans="1:6">
      <c r="A917" s="5"/>
      <c r="B917" s="1"/>
      <c r="C917" s="2"/>
      <c r="D917" s="59"/>
      <c r="E917" s="85"/>
      <c r="F917" s="7"/>
    </row>
    <row r="918" spans="1:6">
      <c r="A918" s="5"/>
      <c r="B918" s="1"/>
      <c r="C918" s="2"/>
      <c r="D918" s="59"/>
      <c r="E918" s="85"/>
      <c r="F918" s="7"/>
    </row>
    <row r="919" spans="1:6">
      <c r="A919" s="5"/>
      <c r="B919" s="1"/>
      <c r="C919" s="2"/>
      <c r="D919" s="59"/>
      <c r="E919" s="85"/>
      <c r="F919" s="7"/>
    </row>
    <row r="920" spans="1:6">
      <c r="A920" s="5"/>
      <c r="B920" s="1"/>
      <c r="C920" s="2"/>
      <c r="D920" s="59"/>
      <c r="E920" s="85"/>
      <c r="F920" s="7"/>
    </row>
    <row r="921" spans="1:6">
      <c r="A921" s="5"/>
      <c r="B921" s="1"/>
      <c r="C921" s="2"/>
      <c r="D921" s="59"/>
      <c r="E921" s="85"/>
      <c r="F921" s="7"/>
    </row>
    <row r="922" spans="1:6">
      <c r="A922" s="5"/>
      <c r="B922" s="1"/>
      <c r="C922" s="2"/>
      <c r="D922" s="59"/>
      <c r="E922" s="85"/>
      <c r="F922" s="7"/>
    </row>
    <row r="923" spans="1:6">
      <c r="A923" s="5"/>
      <c r="B923" s="1"/>
      <c r="C923" s="2"/>
      <c r="D923" s="59"/>
      <c r="E923" s="85"/>
      <c r="F923" s="7"/>
    </row>
    <row r="924" spans="1:6">
      <c r="A924" s="5"/>
      <c r="B924" s="1"/>
      <c r="C924" s="2"/>
      <c r="D924" s="59"/>
      <c r="E924" s="85"/>
      <c r="F924" s="7"/>
    </row>
    <row r="925" spans="1:6">
      <c r="A925" s="5"/>
      <c r="B925" s="1"/>
      <c r="C925" s="2"/>
      <c r="D925" s="59"/>
      <c r="E925" s="85"/>
      <c r="F925" s="7"/>
    </row>
    <row r="926" spans="1:6">
      <c r="A926" s="5"/>
      <c r="B926" s="1"/>
      <c r="C926" s="2"/>
      <c r="D926" s="59"/>
      <c r="E926" s="85"/>
      <c r="F926" s="7"/>
    </row>
    <row r="927" spans="1:6">
      <c r="A927" s="5"/>
      <c r="B927" s="1"/>
      <c r="C927" s="2"/>
      <c r="D927" s="59"/>
      <c r="E927" s="85"/>
      <c r="F927" s="7"/>
    </row>
    <row r="928" spans="1:6">
      <c r="A928" s="5"/>
      <c r="B928" s="1"/>
      <c r="C928" s="2"/>
      <c r="D928" s="59"/>
      <c r="E928" s="85"/>
      <c r="F928" s="7"/>
    </row>
    <row r="929" spans="1:6">
      <c r="A929" s="5"/>
      <c r="B929" s="1"/>
      <c r="C929" s="2"/>
      <c r="D929" s="59"/>
      <c r="E929" s="85"/>
      <c r="F929" s="7"/>
    </row>
    <row r="930" spans="1:6">
      <c r="A930" s="5"/>
      <c r="B930" s="1"/>
      <c r="C930" s="2"/>
      <c r="D930" s="59"/>
      <c r="E930" s="85"/>
      <c r="F930" s="7"/>
    </row>
    <row r="931" spans="1:6">
      <c r="A931" s="5"/>
      <c r="B931" s="1"/>
      <c r="C931" s="2"/>
      <c r="D931" s="59"/>
      <c r="E931" s="85"/>
      <c r="F931" s="7"/>
    </row>
    <row r="932" spans="1:6">
      <c r="A932" s="5"/>
      <c r="B932" s="1"/>
      <c r="C932" s="2"/>
      <c r="D932" s="59"/>
      <c r="E932" s="85"/>
      <c r="F932" s="7"/>
    </row>
    <row r="933" spans="1:6">
      <c r="A933" s="5"/>
      <c r="B933" s="1"/>
      <c r="C933" s="2"/>
      <c r="D933" s="59"/>
      <c r="E933" s="85"/>
      <c r="F933" s="7"/>
    </row>
    <row r="934" spans="1:6">
      <c r="A934" s="5"/>
      <c r="B934" s="1"/>
      <c r="C934" s="2"/>
      <c r="D934" s="59"/>
      <c r="E934" s="85"/>
      <c r="F934" s="7"/>
    </row>
    <row r="935" spans="1:6">
      <c r="A935" s="5"/>
      <c r="B935" s="1"/>
      <c r="C935" s="2"/>
      <c r="D935" s="59"/>
      <c r="E935" s="85"/>
      <c r="F935" s="7"/>
    </row>
    <row r="936" spans="1:6">
      <c r="A936" s="5"/>
      <c r="B936" s="1"/>
      <c r="C936" s="2"/>
      <c r="D936" s="59"/>
      <c r="E936" s="85"/>
      <c r="F936" s="7"/>
    </row>
    <row r="937" spans="1:6">
      <c r="A937" s="5"/>
      <c r="B937" s="1"/>
      <c r="C937" s="2"/>
      <c r="D937" s="59"/>
      <c r="E937" s="85"/>
      <c r="F937" s="7"/>
    </row>
    <row r="938" spans="1:6">
      <c r="A938" s="5"/>
      <c r="B938" s="1"/>
      <c r="C938" s="2"/>
      <c r="D938" s="59"/>
      <c r="E938" s="85"/>
      <c r="F938" s="7"/>
    </row>
    <row r="939" spans="1:6">
      <c r="A939" s="5"/>
      <c r="B939" s="1"/>
      <c r="C939" s="2"/>
      <c r="D939" s="59"/>
      <c r="E939" s="85"/>
      <c r="F939" s="7"/>
    </row>
    <row r="940" spans="1:6">
      <c r="A940" s="5"/>
      <c r="B940" s="1"/>
      <c r="C940" s="2"/>
      <c r="D940" s="59"/>
      <c r="E940" s="85"/>
      <c r="F940" s="7"/>
    </row>
    <row r="941" spans="1:6">
      <c r="A941" s="5"/>
      <c r="B941" s="1"/>
      <c r="C941" s="2"/>
      <c r="D941" s="59"/>
      <c r="E941" s="85"/>
      <c r="F941" s="7"/>
    </row>
    <row r="942" spans="1:6">
      <c r="A942" s="5"/>
      <c r="B942" s="1"/>
      <c r="C942" s="2"/>
      <c r="D942" s="59"/>
      <c r="E942" s="85"/>
      <c r="F942" s="7"/>
    </row>
    <row r="943" spans="1:6">
      <c r="A943" s="5"/>
      <c r="B943" s="1"/>
      <c r="C943" s="2"/>
      <c r="D943" s="59"/>
      <c r="E943" s="85"/>
      <c r="F943" s="7"/>
    </row>
    <row r="944" spans="1:6">
      <c r="A944" s="5"/>
      <c r="B944" s="1"/>
      <c r="C944" s="2"/>
      <c r="D944" s="59"/>
      <c r="E944" s="85"/>
      <c r="F944" s="7"/>
    </row>
    <row r="945" spans="1:6">
      <c r="A945" s="5"/>
      <c r="B945" s="1"/>
      <c r="C945" s="2"/>
      <c r="D945" s="59"/>
      <c r="E945" s="85"/>
      <c r="F945" s="7"/>
    </row>
    <row r="946" spans="1:6">
      <c r="A946" s="5"/>
      <c r="B946" s="1"/>
      <c r="C946" s="2"/>
      <c r="D946" s="59"/>
      <c r="E946" s="85"/>
      <c r="F946" s="7"/>
    </row>
    <row r="947" spans="1:6">
      <c r="A947" s="5"/>
      <c r="B947" s="1"/>
      <c r="C947" s="2"/>
      <c r="D947" s="59"/>
      <c r="E947" s="85"/>
      <c r="F947" s="7"/>
    </row>
    <row r="948" spans="1:6">
      <c r="A948" s="5"/>
      <c r="B948" s="1"/>
      <c r="C948" s="2"/>
      <c r="D948" s="59"/>
      <c r="E948" s="85"/>
      <c r="F948" s="7"/>
    </row>
    <row r="949" spans="1:6">
      <c r="A949" s="5"/>
      <c r="B949" s="1"/>
      <c r="C949" s="2"/>
      <c r="D949" s="59"/>
      <c r="E949" s="85"/>
      <c r="F949" s="7"/>
    </row>
    <row r="950" spans="1:6">
      <c r="A950" s="5"/>
      <c r="B950" s="1"/>
      <c r="C950" s="2"/>
      <c r="D950" s="59"/>
      <c r="E950" s="85"/>
      <c r="F950" s="7"/>
    </row>
    <row r="951" spans="1:6">
      <c r="A951" s="5"/>
      <c r="B951" s="1"/>
      <c r="C951" s="2"/>
      <c r="D951" s="59"/>
      <c r="E951" s="85"/>
      <c r="F951" s="7"/>
    </row>
    <row r="952" spans="1:6">
      <c r="A952" s="5"/>
      <c r="B952" s="1"/>
      <c r="C952" s="2"/>
      <c r="D952" s="59"/>
      <c r="E952" s="85"/>
      <c r="F952" s="7"/>
    </row>
    <row r="953" spans="1:6">
      <c r="A953" s="5"/>
      <c r="B953" s="1"/>
      <c r="C953" s="2"/>
      <c r="D953" s="59"/>
      <c r="E953" s="85"/>
      <c r="F953" s="7"/>
    </row>
    <row r="954" spans="1:6">
      <c r="A954" s="5"/>
      <c r="B954" s="1"/>
      <c r="C954" s="2"/>
      <c r="D954" s="59"/>
      <c r="E954" s="85"/>
      <c r="F954" s="7"/>
    </row>
    <row r="955" spans="1:6">
      <c r="A955" s="5"/>
      <c r="B955" s="1"/>
      <c r="C955" s="2"/>
      <c r="D955" s="59"/>
      <c r="E955" s="85"/>
      <c r="F955" s="7"/>
    </row>
    <row r="956" spans="1:6">
      <c r="A956" s="5"/>
      <c r="B956" s="1"/>
      <c r="C956" s="2"/>
      <c r="D956" s="59"/>
      <c r="E956" s="85"/>
      <c r="F956" s="7"/>
    </row>
    <row r="957" spans="1:6">
      <c r="A957" s="5"/>
      <c r="B957" s="1"/>
      <c r="C957" s="2"/>
      <c r="D957" s="59"/>
      <c r="E957" s="85"/>
      <c r="F957" s="7"/>
    </row>
    <row r="958" spans="1:6">
      <c r="A958" s="5"/>
      <c r="B958" s="1"/>
      <c r="C958" s="2"/>
      <c r="D958" s="59"/>
      <c r="E958" s="85"/>
      <c r="F958" s="7"/>
    </row>
    <row r="959" spans="1:6">
      <c r="A959" s="5"/>
      <c r="B959" s="1"/>
      <c r="C959" s="2"/>
      <c r="D959" s="59"/>
      <c r="E959" s="85"/>
      <c r="F959" s="7"/>
    </row>
    <row r="960" spans="1:6">
      <c r="A960" s="5"/>
      <c r="B960" s="1"/>
      <c r="C960" s="2"/>
      <c r="D960" s="59"/>
      <c r="E960" s="85"/>
      <c r="F960" s="7"/>
    </row>
    <row r="961" spans="1:6">
      <c r="A961" s="5"/>
      <c r="B961" s="1"/>
      <c r="C961" s="2"/>
      <c r="D961" s="59"/>
      <c r="E961" s="85"/>
      <c r="F961" s="7"/>
    </row>
    <row r="962" spans="1:6">
      <c r="A962" s="5"/>
      <c r="B962" s="1"/>
      <c r="C962" s="2"/>
      <c r="D962" s="59"/>
      <c r="E962" s="85"/>
      <c r="F962" s="7"/>
    </row>
    <row r="963" spans="1:6">
      <c r="A963" s="5"/>
      <c r="B963" s="1"/>
      <c r="C963" s="2"/>
      <c r="D963" s="59"/>
      <c r="E963" s="85"/>
      <c r="F963" s="7"/>
    </row>
    <row r="964" spans="1:6">
      <c r="A964" s="5"/>
      <c r="B964" s="1"/>
      <c r="C964" s="2"/>
      <c r="D964" s="59"/>
      <c r="E964" s="85"/>
      <c r="F964" s="7"/>
    </row>
    <row r="965" spans="1:6">
      <c r="A965" s="5"/>
      <c r="B965" s="1"/>
      <c r="C965" s="2"/>
      <c r="D965" s="59"/>
      <c r="E965" s="85"/>
      <c r="F965" s="7"/>
    </row>
    <row r="966" spans="1:6">
      <c r="A966" s="5"/>
      <c r="B966" s="1"/>
      <c r="C966" s="2"/>
      <c r="D966" s="59"/>
      <c r="E966" s="85"/>
      <c r="F966" s="7"/>
    </row>
    <row r="967" spans="1:6">
      <c r="A967" s="5"/>
      <c r="B967" s="1"/>
      <c r="C967" s="2"/>
      <c r="D967" s="59"/>
      <c r="E967" s="85"/>
      <c r="F967" s="7"/>
    </row>
    <row r="968" spans="1:6">
      <c r="A968" s="5"/>
      <c r="B968" s="1"/>
      <c r="C968" s="2"/>
      <c r="D968" s="59"/>
      <c r="E968" s="85"/>
      <c r="F968" s="7"/>
    </row>
    <row r="969" spans="1:6">
      <c r="A969" s="5"/>
      <c r="B969" s="1"/>
      <c r="C969" s="2"/>
      <c r="D969" s="59"/>
      <c r="E969" s="85"/>
      <c r="F969" s="7"/>
    </row>
    <row r="970" spans="1:6">
      <c r="A970" s="5"/>
      <c r="B970" s="1"/>
      <c r="C970" s="2"/>
      <c r="D970" s="59"/>
      <c r="E970" s="85"/>
      <c r="F970" s="7"/>
    </row>
    <row r="971" spans="1:6">
      <c r="A971" s="5"/>
      <c r="B971" s="1"/>
      <c r="C971" s="2"/>
      <c r="D971" s="59"/>
      <c r="E971" s="85"/>
      <c r="F971" s="7"/>
    </row>
    <row r="972" spans="1:6">
      <c r="A972" s="5"/>
      <c r="B972" s="1"/>
      <c r="C972" s="2"/>
      <c r="D972" s="59"/>
      <c r="E972" s="85"/>
      <c r="F972" s="7"/>
    </row>
    <row r="973" spans="1:6">
      <c r="A973" s="5"/>
      <c r="B973" s="1"/>
      <c r="C973" s="2"/>
      <c r="D973" s="59"/>
      <c r="E973" s="85"/>
      <c r="F973" s="7"/>
    </row>
    <row r="974" spans="1:6">
      <c r="A974" s="5"/>
      <c r="B974" s="1"/>
      <c r="C974" s="2"/>
      <c r="D974" s="59"/>
      <c r="E974" s="85"/>
      <c r="F974" s="7"/>
    </row>
    <row r="975" spans="1:6">
      <c r="A975" s="5"/>
      <c r="B975" s="1"/>
      <c r="C975" s="2"/>
      <c r="D975" s="59"/>
      <c r="E975" s="85"/>
      <c r="F975" s="7"/>
    </row>
    <row r="976" spans="1:6">
      <c r="A976" s="5"/>
      <c r="B976" s="1"/>
      <c r="C976" s="2"/>
      <c r="D976" s="59"/>
      <c r="E976" s="85"/>
      <c r="F976" s="7"/>
    </row>
    <row r="977" spans="1:6">
      <c r="A977" s="5"/>
      <c r="B977" s="1"/>
      <c r="C977" s="2"/>
      <c r="D977" s="59"/>
      <c r="E977" s="85"/>
      <c r="F977" s="7"/>
    </row>
    <row r="978" spans="1:6">
      <c r="A978" s="5"/>
      <c r="B978" s="1"/>
      <c r="C978" s="2"/>
      <c r="D978" s="59"/>
      <c r="E978" s="85"/>
      <c r="F978" s="7"/>
    </row>
    <row r="979" spans="1:6">
      <c r="A979" s="5"/>
      <c r="B979" s="1"/>
      <c r="C979" s="2"/>
      <c r="D979" s="59"/>
      <c r="E979" s="85"/>
      <c r="F979" s="7"/>
    </row>
    <row r="980" spans="1:6">
      <c r="A980" s="5"/>
      <c r="B980" s="1"/>
      <c r="C980" s="2"/>
      <c r="D980" s="59"/>
      <c r="E980" s="85"/>
      <c r="F980" s="7"/>
    </row>
    <row r="981" spans="1:6">
      <c r="A981" s="5"/>
      <c r="B981" s="1"/>
      <c r="C981" s="2"/>
      <c r="D981" s="59"/>
      <c r="E981" s="85"/>
      <c r="F981" s="7"/>
    </row>
    <row r="982" spans="1:6">
      <c r="A982" s="5"/>
      <c r="B982" s="1"/>
      <c r="C982" s="2"/>
      <c r="D982" s="59"/>
      <c r="E982" s="85"/>
      <c r="F982" s="7"/>
    </row>
    <row r="983" spans="1:6">
      <c r="A983" s="5"/>
      <c r="B983" s="1"/>
      <c r="C983" s="2"/>
      <c r="D983" s="59"/>
      <c r="E983" s="85"/>
      <c r="F983" s="7"/>
    </row>
    <row r="984" spans="1:6">
      <c r="A984" s="5"/>
      <c r="B984" s="1"/>
      <c r="C984" s="2"/>
      <c r="D984" s="59"/>
      <c r="E984" s="85"/>
      <c r="F984" s="7"/>
    </row>
    <row r="985" spans="1:6">
      <c r="A985" s="5"/>
      <c r="B985" s="1"/>
      <c r="C985" s="2"/>
      <c r="D985" s="59"/>
      <c r="E985" s="85"/>
      <c r="F985" s="7"/>
    </row>
    <row r="986" spans="1:6">
      <c r="A986" s="5"/>
      <c r="B986" s="1"/>
      <c r="C986" s="2"/>
      <c r="D986" s="59"/>
      <c r="E986" s="85"/>
      <c r="F986" s="7"/>
    </row>
    <row r="987" spans="1:6">
      <c r="A987" s="5"/>
      <c r="B987" s="1"/>
      <c r="C987" s="2"/>
      <c r="D987" s="59"/>
      <c r="E987" s="85"/>
      <c r="F987" s="7"/>
    </row>
    <row r="988" spans="1:6">
      <c r="A988" s="5"/>
      <c r="B988" s="1"/>
      <c r="C988" s="2"/>
      <c r="D988" s="59"/>
      <c r="E988" s="85"/>
      <c r="F988" s="7"/>
    </row>
    <row r="989" spans="1:6">
      <c r="A989" s="5"/>
      <c r="B989" s="1"/>
      <c r="C989" s="2"/>
      <c r="D989" s="59"/>
      <c r="E989" s="85"/>
      <c r="F989" s="7"/>
    </row>
    <row r="990" spans="1:6">
      <c r="A990" s="5"/>
      <c r="B990" s="1"/>
      <c r="C990" s="2"/>
      <c r="D990" s="59"/>
      <c r="E990" s="85"/>
      <c r="F990" s="7"/>
    </row>
    <row r="991" spans="1:6">
      <c r="A991" s="5"/>
      <c r="B991" s="1"/>
      <c r="C991" s="2"/>
      <c r="D991" s="59"/>
      <c r="E991" s="85"/>
      <c r="F991" s="7"/>
    </row>
    <row r="992" spans="1:6">
      <c r="A992" s="5"/>
      <c r="B992" s="1"/>
      <c r="C992" s="2"/>
      <c r="D992" s="59"/>
      <c r="E992" s="85"/>
      <c r="F992" s="7"/>
    </row>
    <row r="993" spans="1:6">
      <c r="A993" s="5"/>
      <c r="B993" s="1"/>
      <c r="C993" s="2"/>
      <c r="D993" s="59"/>
      <c r="E993" s="85"/>
      <c r="F993" s="7"/>
    </row>
    <row r="994" spans="1:6">
      <c r="A994" s="5"/>
      <c r="B994" s="1"/>
      <c r="C994" s="2"/>
      <c r="D994" s="59"/>
      <c r="E994" s="85"/>
      <c r="F994" s="7"/>
    </row>
    <row r="995" spans="1:6">
      <c r="A995" s="5"/>
      <c r="B995" s="1"/>
      <c r="C995" s="2"/>
      <c r="D995" s="59"/>
      <c r="E995" s="85"/>
      <c r="F995" s="7"/>
    </row>
    <row r="996" spans="1:6">
      <c r="A996" s="5"/>
      <c r="B996" s="1"/>
      <c r="C996" s="2"/>
      <c r="D996" s="59"/>
      <c r="E996" s="85"/>
      <c r="F996" s="7"/>
    </row>
    <row r="997" spans="1:6">
      <c r="A997" s="5"/>
      <c r="B997" s="1"/>
      <c r="C997" s="2"/>
      <c r="D997" s="59"/>
      <c r="E997" s="85"/>
      <c r="F997" s="7"/>
    </row>
    <row r="998" spans="1:6">
      <c r="A998" s="5"/>
      <c r="B998" s="1"/>
      <c r="C998" s="2"/>
      <c r="D998" s="59"/>
      <c r="E998" s="85"/>
      <c r="F998" s="7"/>
    </row>
    <row r="999" spans="1:6">
      <c r="A999" s="5"/>
      <c r="B999" s="1"/>
      <c r="C999" s="2"/>
      <c r="D999" s="59"/>
      <c r="E999" s="85"/>
      <c r="F999" s="7"/>
    </row>
    <row r="1000" spans="1:6">
      <c r="A1000" s="5"/>
      <c r="B1000" s="1"/>
      <c r="C1000" s="2"/>
      <c r="D1000" s="59"/>
      <c r="E1000" s="85"/>
      <c r="F1000" s="7"/>
    </row>
    <row r="1001" spans="1:6">
      <c r="A1001" s="5"/>
      <c r="B1001" s="1"/>
      <c r="C1001" s="2"/>
      <c r="D1001" s="59"/>
      <c r="E1001" s="85"/>
      <c r="F1001" s="7"/>
    </row>
    <row r="1002" spans="1:6">
      <c r="A1002" s="5"/>
      <c r="B1002" s="1"/>
      <c r="C1002" s="2"/>
      <c r="D1002" s="59"/>
      <c r="E1002" s="85"/>
      <c r="F1002" s="7"/>
    </row>
    <row r="1003" spans="1:6">
      <c r="A1003" s="5"/>
      <c r="B1003" s="1"/>
      <c r="C1003" s="2"/>
      <c r="D1003" s="59"/>
      <c r="E1003" s="85"/>
      <c r="F1003" s="7"/>
    </row>
    <row r="1004" spans="1:6">
      <c r="A1004" s="5"/>
      <c r="B1004" s="1"/>
      <c r="C1004" s="2"/>
      <c r="D1004" s="59"/>
      <c r="E1004" s="85"/>
      <c r="F1004" s="7"/>
    </row>
    <row r="1005" spans="1:6">
      <c r="A1005" s="5"/>
      <c r="B1005" s="1"/>
      <c r="C1005" s="2"/>
      <c r="D1005" s="59"/>
      <c r="E1005" s="85"/>
      <c r="F1005" s="7"/>
    </row>
    <row r="1006" spans="1:6">
      <c r="A1006" s="5"/>
      <c r="B1006" s="1"/>
      <c r="C1006" s="2"/>
      <c r="D1006" s="59"/>
      <c r="E1006" s="85"/>
      <c r="F1006" s="7"/>
    </row>
    <row r="1007" spans="1:6">
      <c r="A1007" s="5"/>
      <c r="B1007" s="1"/>
      <c r="C1007" s="2"/>
      <c r="D1007" s="59"/>
      <c r="E1007" s="85"/>
      <c r="F1007" s="7"/>
    </row>
    <row r="1008" spans="1:6">
      <c r="A1008" s="5"/>
      <c r="B1008" s="1"/>
      <c r="C1008" s="2"/>
      <c r="D1008" s="59"/>
      <c r="E1008" s="85"/>
      <c r="F1008" s="7"/>
    </row>
    <row r="1009" spans="1:6">
      <c r="A1009" s="5"/>
      <c r="B1009" s="1"/>
      <c r="C1009" s="2"/>
      <c r="D1009" s="59"/>
      <c r="E1009" s="85"/>
      <c r="F1009" s="7"/>
    </row>
    <row r="1010" spans="1:6">
      <c r="A1010" s="5"/>
      <c r="B1010" s="1"/>
      <c r="C1010" s="2"/>
      <c r="D1010" s="59"/>
      <c r="E1010" s="85"/>
      <c r="F1010" s="7"/>
    </row>
    <row r="1011" spans="1:6">
      <c r="A1011" s="5"/>
      <c r="B1011" s="1"/>
      <c r="C1011" s="2"/>
      <c r="D1011" s="59"/>
      <c r="E1011" s="85"/>
      <c r="F1011" s="7"/>
    </row>
    <row r="1012" spans="1:6">
      <c r="A1012" s="5"/>
      <c r="B1012" s="1"/>
      <c r="C1012" s="2"/>
      <c r="D1012" s="59"/>
      <c r="E1012" s="85"/>
      <c r="F1012" s="7"/>
    </row>
    <row r="1013" spans="1:6">
      <c r="A1013" s="5"/>
      <c r="B1013" s="1"/>
      <c r="C1013" s="2"/>
      <c r="D1013" s="59"/>
      <c r="E1013" s="85"/>
      <c r="F1013" s="7"/>
    </row>
    <row r="1014" spans="1:6">
      <c r="A1014" s="5"/>
      <c r="B1014" s="1"/>
      <c r="C1014" s="2"/>
      <c r="D1014" s="59"/>
      <c r="E1014" s="85"/>
      <c r="F1014" s="7"/>
    </row>
    <row r="1015" spans="1:6">
      <c r="A1015" s="5"/>
      <c r="B1015" s="1"/>
      <c r="C1015" s="2"/>
      <c r="D1015" s="59"/>
      <c r="E1015" s="85"/>
      <c r="F1015" s="7"/>
    </row>
    <row r="1016" spans="1:6">
      <c r="A1016" s="5"/>
      <c r="B1016" s="1"/>
      <c r="C1016" s="2"/>
      <c r="D1016" s="59"/>
      <c r="E1016" s="85"/>
      <c r="F1016" s="7"/>
    </row>
    <row r="1017" spans="1:6">
      <c r="A1017" s="5"/>
      <c r="B1017" s="1"/>
      <c r="C1017" s="2"/>
      <c r="D1017" s="59"/>
      <c r="E1017" s="85"/>
      <c r="F1017" s="7"/>
    </row>
    <row r="1018" spans="1:6">
      <c r="A1018" s="5"/>
      <c r="B1018" s="1"/>
      <c r="C1018" s="2"/>
      <c r="D1018" s="59"/>
      <c r="E1018" s="85"/>
      <c r="F1018" s="7"/>
    </row>
    <row r="1019" spans="1:6">
      <c r="A1019" s="5"/>
      <c r="B1019" s="1"/>
      <c r="C1019" s="2"/>
      <c r="D1019" s="59"/>
      <c r="E1019" s="85"/>
      <c r="F1019" s="7"/>
    </row>
    <row r="1020" spans="1:6">
      <c r="A1020" s="5"/>
      <c r="B1020" s="1"/>
      <c r="C1020" s="2"/>
      <c r="D1020" s="59"/>
      <c r="E1020" s="85"/>
      <c r="F1020" s="7"/>
    </row>
    <row r="1021" spans="1:6">
      <c r="A1021" s="5"/>
      <c r="B1021" s="1"/>
      <c r="C1021" s="2"/>
      <c r="D1021" s="59"/>
      <c r="E1021" s="85"/>
      <c r="F1021" s="7"/>
    </row>
    <row r="1022" spans="1:6">
      <c r="A1022" s="5"/>
      <c r="B1022" s="1"/>
      <c r="C1022" s="2"/>
      <c r="D1022" s="59"/>
      <c r="E1022" s="85"/>
      <c r="F1022" s="7"/>
    </row>
    <row r="1023" spans="1:6">
      <c r="A1023" s="5"/>
      <c r="B1023" s="1"/>
      <c r="C1023" s="2"/>
      <c r="D1023" s="59"/>
      <c r="E1023" s="85"/>
      <c r="F1023" s="7"/>
    </row>
    <row r="1024" spans="1:6">
      <c r="A1024" s="5"/>
      <c r="B1024" s="1"/>
      <c r="C1024" s="2"/>
      <c r="D1024" s="59"/>
      <c r="E1024" s="85"/>
      <c r="F1024" s="7"/>
    </row>
    <row r="1025" spans="1:6">
      <c r="A1025" s="5"/>
      <c r="B1025" s="1"/>
      <c r="C1025" s="2"/>
      <c r="D1025" s="59"/>
      <c r="E1025" s="85"/>
      <c r="F1025" s="7"/>
    </row>
    <row r="1026" spans="1:6">
      <c r="A1026" s="5"/>
      <c r="B1026" s="1"/>
      <c r="C1026" s="2"/>
      <c r="D1026" s="59"/>
      <c r="E1026" s="85"/>
      <c r="F1026" s="7"/>
    </row>
    <row r="1027" spans="1:6">
      <c r="A1027" s="5"/>
      <c r="B1027" s="1"/>
      <c r="C1027" s="2"/>
      <c r="D1027" s="59"/>
      <c r="E1027" s="85"/>
      <c r="F1027" s="7"/>
    </row>
    <row r="1028" spans="1:6">
      <c r="A1028" s="5"/>
      <c r="B1028" s="1"/>
      <c r="C1028" s="2"/>
      <c r="D1028" s="59"/>
      <c r="E1028" s="85"/>
      <c r="F1028" s="7"/>
    </row>
    <row r="1029" spans="1:6">
      <c r="A1029" s="5"/>
      <c r="B1029" s="1"/>
      <c r="C1029" s="2"/>
      <c r="D1029" s="59"/>
      <c r="E1029" s="85"/>
      <c r="F1029" s="7"/>
    </row>
    <row r="1030" spans="1:6">
      <c r="A1030" s="5"/>
      <c r="B1030" s="1"/>
      <c r="C1030" s="2"/>
      <c r="D1030" s="59"/>
      <c r="E1030" s="85"/>
      <c r="F1030" s="7"/>
    </row>
    <row r="1031" spans="1:6">
      <c r="A1031" s="5"/>
      <c r="B1031" s="1"/>
      <c r="C1031" s="2"/>
      <c r="D1031" s="59"/>
      <c r="E1031" s="85"/>
      <c r="F1031" s="7"/>
    </row>
    <row r="1032" spans="1:6">
      <c r="A1032" s="5"/>
      <c r="B1032" s="1"/>
      <c r="C1032" s="2"/>
      <c r="D1032" s="59"/>
      <c r="E1032" s="85"/>
      <c r="F1032" s="7"/>
    </row>
    <row r="1033" spans="1:6">
      <c r="A1033" s="5"/>
      <c r="B1033" s="1"/>
      <c r="C1033" s="2"/>
      <c r="D1033" s="59"/>
      <c r="E1033" s="85"/>
      <c r="F1033" s="7"/>
    </row>
    <row r="1034" spans="1:6">
      <c r="A1034" s="5"/>
      <c r="B1034" s="1"/>
      <c r="C1034" s="2"/>
      <c r="D1034" s="59"/>
      <c r="E1034" s="85"/>
      <c r="F1034" s="7"/>
    </row>
    <row r="1035" spans="1:6">
      <c r="A1035" s="5"/>
      <c r="B1035" s="1"/>
      <c r="C1035" s="2"/>
      <c r="D1035" s="59"/>
      <c r="E1035" s="85"/>
      <c r="F1035" s="7"/>
    </row>
    <row r="1036" spans="1:6">
      <c r="A1036" s="5"/>
      <c r="B1036" s="1"/>
      <c r="C1036" s="2"/>
      <c r="D1036" s="59"/>
      <c r="E1036" s="85"/>
      <c r="F1036" s="7"/>
    </row>
    <row r="1037" spans="1:6">
      <c r="A1037" s="5"/>
      <c r="B1037" s="1"/>
      <c r="C1037" s="2"/>
      <c r="D1037" s="59"/>
      <c r="E1037" s="85"/>
      <c r="F1037" s="7"/>
    </row>
    <row r="1038" spans="1:6">
      <c r="A1038" s="5"/>
      <c r="B1038" s="1"/>
      <c r="C1038" s="2"/>
      <c r="D1038" s="59"/>
      <c r="E1038" s="85"/>
      <c r="F1038" s="7"/>
    </row>
    <row r="1039" spans="1:6">
      <c r="A1039" s="5"/>
      <c r="B1039" s="1"/>
      <c r="C1039" s="2"/>
      <c r="D1039" s="59"/>
      <c r="E1039" s="85"/>
      <c r="F1039" s="7"/>
    </row>
    <row r="1040" spans="1:6">
      <c r="A1040" s="5"/>
      <c r="B1040" s="1"/>
      <c r="C1040" s="2"/>
      <c r="D1040" s="59"/>
      <c r="E1040" s="85"/>
      <c r="F1040" s="7"/>
    </row>
    <row r="1041" spans="1:6">
      <c r="A1041" s="5"/>
      <c r="B1041" s="1"/>
      <c r="C1041" s="2"/>
      <c r="D1041" s="59"/>
      <c r="E1041" s="85"/>
      <c r="F1041" s="7"/>
    </row>
    <row r="1042" spans="1:6">
      <c r="A1042" s="5"/>
      <c r="B1042" s="1"/>
      <c r="C1042" s="2"/>
      <c r="D1042" s="59"/>
      <c r="E1042" s="85"/>
      <c r="F1042" s="7"/>
    </row>
    <row r="1043" spans="1:6">
      <c r="A1043" s="5"/>
      <c r="B1043" s="1"/>
      <c r="C1043" s="2"/>
      <c r="D1043" s="59"/>
      <c r="E1043" s="85"/>
      <c r="F1043" s="7"/>
    </row>
    <row r="1044" spans="1:6">
      <c r="A1044" s="5"/>
      <c r="B1044" s="1"/>
      <c r="C1044" s="2"/>
      <c r="D1044" s="59"/>
      <c r="E1044" s="85"/>
      <c r="F1044" s="7"/>
    </row>
    <row r="1045" spans="1:6">
      <c r="A1045" s="5"/>
      <c r="B1045" s="1"/>
      <c r="C1045" s="2"/>
      <c r="D1045" s="59"/>
      <c r="E1045" s="85"/>
      <c r="F1045" s="7"/>
    </row>
    <row r="1046" spans="1:6">
      <c r="A1046" s="5"/>
      <c r="B1046" s="1"/>
      <c r="C1046" s="2"/>
      <c r="D1046" s="59"/>
      <c r="E1046" s="85"/>
      <c r="F1046" s="7"/>
    </row>
    <row r="1047" spans="1:6">
      <c r="A1047" s="5"/>
      <c r="B1047" s="1"/>
      <c r="C1047" s="2"/>
      <c r="D1047" s="59"/>
      <c r="E1047" s="85"/>
      <c r="F1047" s="7"/>
    </row>
    <row r="1048" spans="1:6">
      <c r="A1048" s="5"/>
      <c r="B1048" s="1"/>
      <c r="C1048" s="2"/>
      <c r="D1048" s="59"/>
      <c r="E1048" s="85"/>
      <c r="F1048" s="7"/>
    </row>
    <row r="1049" spans="1:6">
      <c r="A1049" s="5"/>
      <c r="B1049" s="1"/>
      <c r="C1049" s="2"/>
      <c r="D1049" s="59"/>
      <c r="E1049" s="85"/>
      <c r="F1049" s="7"/>
    </row>
    <row r="1050" spans="1:6">
      <c r="A1050" s="5"/>
      <c r="B1050" s="1"/>
      <c r="C1050" s="2"/>
      <c r="D1050" s="59"/>
      <c r="E1050" s="85"/>
      <c r="F1050" s="7"/>
    </row>
    <row r="1051" spans="1:6">
      <c r="A1051" s="5"/>
      <c r="B1051" s="1"/>
      <c r="C1051" s="2"/>
      <c r="D1051" s="59"/>
      <c r="E1051" s="85"/>
      <c r="F1051" s="7"/>
    </row>
    <row r="1052" spans="1:6">
      <c r="A1052" s="5"/>
      <c r="B1052" s="1"/>
      <c r="C1052" s="2"/>
      <c r="D1052" s="59"/>
      <c r="E1052" s="85"/>
      <c r="F1052" s="7"/>
    </row>
    <row r="1053" spans="1:6">
      <c r="A1053" s="5"/>
      <c r="B1053" s="1"/>
      <c r="C1053" s="2"/>
      <c r="D1053" s="59"/>
      <c r="E1053" s="85"/>
      <c r="F1053" s="7"/>
    </row>
    <row r="1054" spans="1:6">
      <c r="A1054" s="5"/>
      <c r="B1054" s="1"/>
      <c r="C1054" s="2"/>
      <c r="D1054" s="59"/>
      <c r="E1054" s="85"/>
      <c r="F1054" s="7"/>
    </row>
    <row r="1055" spans="1:6">
      <c r="A1055" s="5"/>
      <c r="B1055" s="1"/>
      <c r="C1055" s="2"/>
      <c r="D1055" s="59"/>
      <c r="E1055" s="85"/>
      <c r="F1055" s="7"/>
    </row>
    <row r="1056" spans="1:6">
      <c r="A1056" s="5"/>
      <c r="B1056" s="1"/>
      <c r="C1056" s="2"/>
      <c r="D1056" s="59"/>
      <c r="E1056" s="85"/>
      <c r="F1056" s="7"/>
    </row>
    <row r="1057" spans="1:6">
      <c r="A1057" s="5"/>
      <c r="B1057" s="1"/>
      <c r="C1057" s="2"/>
      <c r="D1057" s="59"/>
      <c r="E1057" s="85"/>
      <c r="F1057" s="7"/>
    </row>
    <row r="1058" spans="1:6">
      <c r="A1058" s="5"/>
      <c r="B1058" s="1"/>
      <c r="C1058" s="2"/>
      <c r="D1058" s="59"/>
      <c r="E1058" s="85"/>
      <c r="F1058" s="7"/>
    </row>
    <row r="1059" spans="1:6">
      <c r="A1059" s="5"/>
      <c r="B1059" s="1"/>
      <c r="C1059" s="2"/>
      <c r="D1059" s="59"/>
      <c r="E1059" s="85"/>
      <c r="F1059" s="7"/>
    </row>
    <row r="1060" spans="1:6">
      <c r="A1060" s="5"/>
      <c r="B1060" s="1"/>
      <c r="C1060" s="2"/>
      <c r="D1060" s="59"/>
      <c r="E1060" s="85"/>
      <c r="F1060" s="7"/>
    </row>
    <row r="1061" spans="1:6">
      <c r="A1061" s="5"/>
      <c r="B1061" s="1"/>
      <c r="C1061" s="2"/>
      <c r="D1061" s="59"/>
      <c r="E1061" s="85"/>
      <c r="F1061" s="7"/>
    </row>
    <row r="1062" spans="1:6">
      <c r="A1062" s="5"/>
      <c r="B1062" s="1"/>
      <c r="C1062" s="2"/>
      <c r="D1062" s="59"/>
      <c r="E1062" s="85"/>
      <c r="F1062" s="7"/>
    </row>
    <row r="1063" spans="1:6">
      <c r="A1063" s="5"/>
      <c r="B1063" s="1"/>
      <c r="C1063" s="2"/>
      <c r="D1063" s="59"/>
      <c r="E1063" s="85"/>
      <c r="F1063" s="7"/>
    </row>
    <row r="1064" spans="1:6">
      <c r="A1064" s="5"/>
      <c r="B1064" s="1"/>
      <c r="C1064" s="2"/>
      <c r="D1064" s="59"/>
      <c r="E1064" s="85"/>
      <c r="F1064" s="7"/>
    </row>
    <row r="1065" spans="1:6">
      <c r="A1065" s="5"/>
      <c r="B1065" s="1"/>
      <c r="C1065" s="2"/>
      <c r="D1065" s="59"/>
      <c r="E1065" s="85"/>
      <c r="F1065" s="7"/>
    </row>
    <row r="1066" spans="1:6">
      <c r="A1066" s="5"/>
      <c r="B1066" s="1"/>
      <c r="C1066" s="2"/>
      <c r="D1066" s="59"/>
      <c r="E1066" s="85"/>
      <c r="F1066" s="7"/>
    </row>
    <row r="1067" spans="1:6">
      <c r="A1067" s="5"/>
      <c r="B1067" s="1"/>
      <c r="C1067" s="2"/>
      <c r="D1067" s="59"/>
      <c r="E1067" s="85"/>
      <c r="F1067" s="7"/>
    </row>
    <row r="1068" spans="1:6">
      <c r="A1068" s="5"/>
      <c r="B1068" s="1"/>
      <c r="C1068" s="2"/>
      <c r="D1068" s="59"/>
      <c r="E1068" s="85"/>
      <c r="F1068" s="7"/>
    </row>
    <row r="1069" spans="1:6">
      <c r="A1069" s="5"/>
      <c r="B1069" s="1"/>
      <c r="C1069" s="2"/>
      <c r="D1069" s="59"/>
      <c r="E1069" s="85"/>
      <c r="F1069" s="7"/>
    </row>
    <row r="1070" spans="1:6">
      <c r="A1070" s="5"/>
      <c r="B1070" s="1"/>
      <c r="C1070" s="2"/>
      <c r="D1070" s="59"/>
      <c r="E1070" s="85"/>
      <c r="F1070" s="7"/>
    </row>
    <row r="1071" spans="1:6">
      <c r="A1071" s="5"/>
      <c r="B1071" s="1"/>
      <c r="C1071" s="2"/>
      <c r="D1071" s="59"/>
      <c r="E1071" s="85"/>
      <c r="F1071" s="7"/>
    </row>
    <row r="1072" spans="1:6">
      <c r="A1072" s="5"/>
      <c r="B1072" s="1"/>
      <c r="C1072" s="2"/>
      <c r="D1072" s="59"/>
      <c r="E1072" s="85"/>
      <c r="F1072" s="7"/>
    </row>
    <row r="1073" spans="1:6">
      <c r="A1073" s="5"/>
      <c r="B1073" s="1"/>
      <c r="C1073" s="2"/>
      <c r="D1073" s="59"/>
      <c r="E1073" s="85"/>
      <c r="F1073" s="7"/>
    </row>
    <row r="1074" spans="1:6">
      <c r="A1074" s="5"/>
      <c r="B1074" s="1"/>
      <c r="C1074" s="2"/>
      <c r="D1074" s="59"/>
      <c r="E1074" s="85"/>
      <c r="F1074" s="7"/>
    </row>
    <row r="1075" spans="1:6">
      <c r="A1075" s="5"/>
      <c r="B1075" s="1"/>
      <c r="C1075" s="2"/>
      <c r="D1075" s="59"/>
      <c r="E1075" s="85"/>
      <c r="F1075" s="7"/>
    </row>
    <row r="1076" spans="1:6">
      <c r="A1076" s="5"/>
      <c r="B1076" s="1"/>
      <c r="C1076" s="2"/>
      <c r="D1076" s="59"/>
      <c r="E1076" s="85"/>
      <c r="F1076" s="7"/>
    </row>
    <row r="1077" spans="1:6">
      <c r="A1077" s="5"/>
      <c r="B1077" s="1"/>
      <c r="C1077" s="2"/>
      <c r="D1077" s="59"/>
      <c r="E1077" s="85"/>
      <c r="F1077" s="7"/>
    </row>
    <row r="1078" spans="1:6">
      <c r="A1078" s="5"/>
      <c r="B1078" s="1"/>
      <c r="C1078" s="2"/>
      <c r="D1078" s="59"/>
      <c r="E1078" s="85"/>
      <c r="F1078" s="7"/>
    </row>
    <row r="1079" spans="1:6">
      <c r="A1079" s="5"/>
      <c r="B1079" s="1"/>
      <c r="C1079" s="2"/>
      <c r="D1079" s="59"/>
      <c r="E1079" s="85"/>
      <c r="F1079" s="7"/>
    </row>
    <row r="1080" spans="1:6">
      <c r="A1080" s="5"/>
      <c r="B1080" s="1"/>
      <c r="C1080" s="2"/>
      <c r="D1080" s="59"/>
      <c r="E1080" s="85"/>
      <c r="F1080" s="7"/>
    </row>
    <row r="1081" spans="1:6">
      <c r="A1081" s="5"/>
      <c r="B1081" s="1"/>
      <c r="C1081" s="2"/>
      <c r="D1081" s="59"/>
      <c r="E1081" s="85"/>
      <c r="F1081" s="7"/>
    </row>
    <row r="1082" spans="1:6">
      <c r="A1082" s="5"/>
      <c r="B1082" s="1"/>
      <c r="C1082" s="2"/>
      <c r="D1082" s="59"/>
      <c r="E1082" s="85"/>
      <c r="F1082" s="7"/>
    </row>
    <row r="1083" spans="1:6">
      <c r="A1083" s="5"/>
      <c r="B1083" s="1"/>
      <c r="C1083" s="2"/>
      <c r="D1083" s="59"/>
      <c r="E1083" s="85"/>
      <c r="F1083" s="7"/>
    </row>
    <row r="1084" spans="1:6">
      <c r="A1084" s="5"/>
      <c r="B1084" s="1"/>
      <c r="C1084" s="2"/>
      <c r="D1084" s="59"/>
      <c r="E1084" s="85"/>
      <c r="F1084" s="7"/>
    </row>
    <row r="1085" spans="1:6">
      <c r="A1085" s="5"/>
      <c r="B1085" s="1"/>
      <c r="C1085" s="2"/>
      <c r="D1085" s="59"/>
      <c r="E1085" s="85"/>
      <c r="F1085" s="7"/>
    </row>
    <row r="1086" spans="1:6">
      <c r="A1086" s="5"/>
      <c r="B1086" s="1"/>
      <c r="C1086" s="2"/>
      <c r="D1086" s="59"/>
      <c r="E1086" s="85"/>
      <c r="F1086" s="7"/>
    </row>
    <row r="1087" spans="1:6">
      <c r="A1087" s="5"/>
      <c r="B1087" s="1"/>
      <c r="C1087" s="2"/>
      <c r="D1087" s="59"/>
      <c r="E1087" s="85"/>
      <c r="F1087" s="7"/>
    </row>
    <row r="1088" spans="1:6">
      <c r="A1088" s="5"/>
      <c r="B1088" s="1"/>
      <c r="C1088" s="2"/>
      <c r="D1088" s="59"/>
      <c r="E1088" s="85"/>
      <c r="F1088" s="7"/>
    </row>
    <row r="1089" spans="1:6">
      <c r="A1089" s="5"/>
      <c r="B1089" s="1"/>
      <c r="C1089" s="2"/>
      <c r="D1089" s="59"/>
      <c r="E1089" s="85"/>
      <c r="F1089" s="7"/>
    </row>
    <row r="1090" spans="1:6">
      <c r="A1090" s="5"/>
      <c r="B1090" s="1"/>
      <c r="C1090" s="2"/>
      <c r="D1090" s="59"/>
      <c r="E1090" s="85"/>
      <c r="F1090" s="7"/>
    </row>
    <row r="1091" spans="1:6">
      <c r="A1091" s="5"/>
      <c r="B1091" s="1"/>
      <c r="C1091" s="2"/>
      <c r="D1091" s="59"/>
      <c r="E1091" s="85"/>
      <c r="F1091" s="7"/>
    </row>
    <row r="1092" spans="1:6">
      <c r="A1092" s="5"/>
      <c r="B1092" s="1"/>
      <c r="C1092" s="2"/>
      <c r="D1092" s="59"/>
      <c r="E1092" s="85"/>
      <c r="F1092" s="7"/>
    </row>
    <row r="1093" spans="1:6">
      <c r="A1093" s="5"/>
      <c r="B1093" s="1"/>
      <c r="C1093" s="2"/>
      <c r="D1093" s="59"/>
      <c r="E1093" s="85"/>
      <c r="F1093" s="7"/>
    </row>
    <row r="1094" spans="1:6">
      <c r="A1094" s="5"/>
      <c r="B1094" s="1"/>
      <c r="C1094" s="2"/>
      <c r="D1094" s="59"/>
      <c r="E1094" s="85"/>
      <c r="F1094" s="7"/>
    </row>
    <row r="1095" spans="1:6">
      <c r="A1095" s="5"/>
      <c r="B1095" s="1"/>
      <c r="C1095" s="2"/>
      <c r="D1095" s="59"/>
      <c r="E1095" s="85"/>
      <c r="F1095" s="7"/>
    </row>
    <row r="1096" spans="1:6">
      <c r="A1096" s="5"/>
      <c r="B1096" s="1"/>
      <c r="C1096" s="2"/>
      <c r="D1096" s="59"/>
      <c r="E1096" s="85"/>
      <c r="F1096" s="7"/>
    </row>
    <row r="1097" spans="1:6">
      <c r="A1097" s="5"/>
      <c r="B1097" s="1"/>
      <c r="C1097" s="2"/>
      <c r="D1097" s="59"/>
      <c r="E1097" s="85"/>
      <c r="F1097" s="7"/>
    </row>
    <row r="1098" spans="1:6">
      <c r="A1098" s="5"/>
      <c r="B1098" s="1"/>
      <c r="C1098" s="2"/>
      <c r="D1098" s="59"/>
      <c r="E1098" s="85"/>
      <c r="F1098" s="7"/>
    </row>
    <row r="1099" spans="1:6">
      <c r="A1099" s="5"/>
      <c r="B1099" s="1"/>
      <c r="C1099" s="2"/>
      <c r="D1099" s="59"/>
      <c r="E1099" s="85"/>
      <c r="F1099" s="7"/>
    </row>
    <row r="1100" spans="1:6">
      <c r="A1100" s="5"/>
      <c r="B1100" s="1"/>
      <c r="C1100" s="2"/>
      <c r="D1100" s="59"/>
      <c r="E1100" s="85"/>
      <c r="F1100" s="7"/>
    </row>
    <row r="1101" spans="1:6">
      <c r="A1101" s="5"/>
      <c r="B1101" s="1"/>
      <c r="C1101" s="2"/>
      <c r="D1101" s="59"/>
      <c r="E1101" s="85"/>
      <c r="F1101" s="7"/>
    </row>
    <row r="1102" spans="1:6">
      <c r="A1102" s="5"/>
      <c r="B1102" s="1"/>
      <c r="C1102" s="2"/>
      <c r="D1102" s="59"/>
      <c r="E1102" s="85"/>
      <c r="F1102" s="7"/>
    </row>
    <row r="1103" spans="1:6">
      <c r="A1103" s="5"/>
      <c r="B1103" s="1"/>
      <c r="C1103" s="2"/>
      <c r="D1103" s="59"/>
      <c r="E1103" s="85"/>
      <c r="F1103" s="7"/>
    </row>
    <row r="1104" spans="1:6">
      <c r="A1104" s="5"/>
      <c r="B1104" s="1"/>
      <c r="C1104" s="2"/>
      <c r="D1104" s="59"/>
      <c r="E1104" s="85"/>
      <c r="F1104" s="7"/>
    </row>
    <row r="1105" spans="1:6">
      <c r="A1105" s="5"/>
      <c r="B1105" s="1"/>
      <c r="C1105" s="2"/>
      <c r="D1105" s="59"/>
      <c r="E1105" s="85"/>
      <c r="F1105" s="7"/>
    </row>
    <row r="1106" spans="1:6">
      <c r="A1106" s="5"/>
      <c r="B1106" s="1"/>
      <c r="C1106" s="2"/>
      <c r="D1106" s="59"/>
      <c r="E1106" s="85"/>
      <c r="F1106" s="7"/>
    </row>
    <row r="1107" spans="1:6">
      <c r="A1107" s="5"/>
      <c r="B1107" s="1"/>
      <c r="C1107" s="2"/>
      <c r="D1107" s="59"/>
      <c r="E1107" s="85"/>
      <c r="F1107" s="7"/>
    </row>
    <row r="1108" spans="1:6">
      <c r="A1108" s="5"/>
      <c r="B1108" s="1"/>
      <c r="C1108" s="2"/>
      <c r="D1108" s="59"/>
      <c r="E1108" s="85"/>
      <c r="F1108" s="7"/>
    </row>
    <row r="1109" spans="1:6">
      <c r="A1109" s="5"/>
      <c r="B1109" s="1"/>
      <c r="C1109" s="2"/>
      <c r="D1109" s="59"/>
      <c r="E1109" s="85"/>
      <c r="F1109" s="7"/>
    </row>
    <row r="1110" spans="1:6">
      <c r="A1110" s="5"/>
      <c r="B1110" s="1"/>
      <c r="C1110" s="2"/>
      <c r="D1110" s="59"/>
      <c r="E1110" s="85"/>
      <c r="F1110" s="7"/>
    </row>
    <row r="1111" spans="1:6">
      <c r="A1111" s="5"/>
      <c r="B1111" s="1"/>
      <c r="C1111" s="2"/>
      <c r="D1111" s="59"/>
      <c r="E1111" s="85"/>
      <c r="F1111" s="7"/>
    </row>
    <row r="1112" spans="1:6">
      <c r="A1112" s="5"/>
      <c r="B1112" s="1"/>
      <c r="C1112" s="2"/>
      <c r="D1112" s="59"/>
      <c r="E1112" s="85"/>
      <c r="F1112" s="7"/>
    </row>
    <row r="1113" spans="1:6">
      <c r="A1113" s="5"/>
      <c r="B1113" s="1"/>
      <c r="C1113" s="2"/>
      <c r="D1113" s="59"/>
      <c r="E1113" s="85"/>
      <c r="F1113" s="7"/>
    </row>
    <row r="1114" spans="1:6">
      <c r="A1114" s="5"/>
      <c r="B1114" s="1"/>
      <c r="C1114" s="2"/>
      <c r="D1114" s="59"/>
      <c r="E1114" s="85"/>
      <c r="F1114" s="7"/>
    </row>
    <row r="1115" spans="1:6">
      <c r="A1115" s="5"/>
      <c r="B1115" s="1"/>
      <c r="C1115" s="2"/>
      <c r="D1115" s="59"/>
      <c r="E1115" s="85"/>
      <c r="F1115" s="7"/>
    </row>
    <row r="1116" spans="1:6">
      <c r="A1116" s="5"/>
      <c r="B1116" s="1"/>
      <c r="C1116" s="2"/>
      <c r="D1116" s="59"/>
      <c r="E1116" s="85"/>
      <c r="F1116" s="7"/>
    </row>
    <row r="1117" spans="1:6">
      <c r="A1117" s="5"/>
      <c r="B1117" s="1"/>
      <c r="C1117" s="2"/>
      <c r="D1117" s="59"/>
      <c r="E1117" s="85"/>
      <c r="F1117" s="7"/>
    </row>
    <row r="1118" spans="1:6">
      <c r="A1118" s="5"/>
      <c r="B1118" s="1"/>
      <c r="C1118" s="2"/>
      <c r="D1118" s="59"/>
      <c r="E1118" s="85"/>
      <c r="F1118" s="7"/>
    </row>
    <row r="1119" spans="1:6">
      <c r="A1119" s="5"/>
      <c r="B1119" s="1"/>
      <c r="C1119" s="2"/>
      <c r="D1119" s="59"/>
      <c r="E1119" s="85"/>
      <c r="F1119" s="7"/>
    </row>
    <row r="1120" spans="1:6">
      <c r="A1120" s="5"/>
      <c r="B1120" s="1"/>
      <c r="C1120" s="2"/>
      <c r="D1120" s="59"/>
      <c r="E1120" s="85"/>
      <c r="F1120" s="7"/>
    </row>
    <row r="1121" spans="1:6">
      <c r="A1121" s="5"/>
      <c r="B1121" s="1"/>
      <c r="C1121" s="2"/>
      <c r="D1121" s="59"/>
      <c r="E1121" s="85"/>
      <c r="F1121" s="7"/>
    </row>
    <row r="1122" spans="1:6">
      <c r="A1122" s="5"/>
      <c r="B1122" s="1"/>
      <c r="C1122" s="2"/>
      <c r="D1122" s="59"/>
      <c r="E1122" s="85"/>
      <c r="F1122" s="7"/>
    </row>
    <row r="1123" spans="1:6">
      <c r="A1123" s="5"/>
      <c r="B1123" s="1"/>
      <c r="C1123" s="2"/>
      <c r="D1123" s="59"/>
      <c r="E1123" s="85"/>
      <c r="F1123" s="7"/>
    </row>
    <row r="1124" spans="1:6">
      <c r="A1124" s="5"/>
      <c r="B1124" s="1"/>
      <c r="C1124" s="2"/>
      <c r="D1124" s="59"/>
      <c r="E1124" s="85"/>
      <c r="F1124" s="7"/>
    </row>
    <row r="1125" spans="1:6">
      <c r="A1125" s="5"/>
      <c r="B1125" s="1"/>
      <c r="C1125" s="2"/>
      <c r="D1125" s="59"/>
      <c r="E1125" s="85"/>
      <c r="F1125" s="7"/>
    </row>
    <row r="1126" spans="1:6">
      <c r="A1126" s="5"/>
      <c r="B1126" s="1"/>
      <c r="C1126" s="2"/>
      <c r="D1126" s="59"/>
      <c r="E1126" s="85"/>
      <c r="F1126" s="7"/>
    </row>
    <row r="1127" spans="1:6">
      <c r="A1127" s="5"/>
      <c r="B1127" s="1"/>
      <c r="C1127" s="2"/>
      <c r="D1127" s="59"/>
      <c r="E1127" s="85"/>
      <c r="F1127" s="7"/>
    </row>
    <row r="1128" spans="1:6">
      <c r="A1128" s="5"/>
      <c r="B1128" s="1"/>
      <c r="C1128" s="2"/>
      <c r="D1128" s="59"/>
      <c r="E1128" s="85"/>
      <c r="F1128" s="7"/>
    </row>
    <row r="1129" spans="1:6">
      <c r="A1129" s="5"/>
      <c r="B1129" s="1"/>
      <c r="C1129" s="2"/>
      <c r="D1129" s="59"/>
      <c r="E1129" s="85"/>
      <c r="F1129" s="7"/>
    </row>
    <row r="1130" spans="1:6">
      <c r="A1130" s="5"/>
      <c r="B1130" s="1"/>
      <c r="C1130" s="2"/>
      <c r="D1130" s="59"/>
      <c r="E1130" s="85"/>
      <c r="F1130" s="7"/>
    </row>
    <row r="1131" spans="1:6">
      <c r="A1131" s="5"/>
      <c r="B1131" s="1"/>
      <c r="C1131" s="2"/>
      <c r="D1131" s="59"/>
      <c r="E1131" s="85"/>
      <c r="F1131" s="7"/>
    </row>
    <row r="1132" spans="1:6">
      <c r="A1132" s="5"/>
      <c r="B1132" s="1"/>
      <c r="C1132" s="2"/>
      <c r="D1132" s="59"/>
      <c r="E1132" s="85"/>
      <c r="F1132" s="7"/>
    </row>
    <row r="1133" spans="1:6">
      <c r="A1133" s="5"/>
      <c r="B1133" s="1"/>
      <c r="C1133" s="2"/>
      <c r="D1133" s="59"/>
      <c r="E1133" s="85"/>
      <c r="F1133" s="7"/>
    </row>
    <row r="1134" spans="1:6">
      <c r="A1134" s="5"/>
      <c r="B1134" s="1"/>
      <c r="C1134" s="2"/>
      <c r="D1134" s="59"/>
      <c r="E1134" s="85"/>
      <c r="F1134" s="7"/>
    </row>
    <row r="1135" spans="1:6">
      <c r="A1135" s="5"/>
      <c r="B1135" s="1"/>
      <c r="C1135" s="2"/>
      <c r="D1135" s="59"/>
      <c r="E1135" s="85"/>
      <c r="F1135" s="7"/>
    </row>
    <row r="1136" spans="1:6">
      <c r="A1136" s="5"/>
      <c r="B1136" s="1"/>
      <c r="C1136" s="2"/>
      <c r="D1136" s="59"/>
      <c r="E1136" s="85"/>
      <c r="F1136" s="7"/>
    </row>
    <row r="1137" spans="1:6">
      <c r="A1137" s="5"/>
      <c r="B1137" s="1"/>
      <c r="C1137" s="2"/>
      <c r="D1137" s="59"/>
      <c r="E1137" s="85"/>
      <c r="F1137" s="7"/>
    </row>
    <row r="1138" spans="1:6">
      <c r="A1138" s="5"/>
      <c r="B1138" s="1"/>
      <c r="C1138" s="2"/>
      <c r="D1138" s="59"/>
      <c r="E1138" s="85"/>
      <c r="F1138" s="7"/>
    </row>
    <row r="1139" spans="1:6">
      <c r="A1139" s="5"/>
      <c r="B1139" s="1"/>
      <c r="C1139" s="2"/>
      <c r="D1139" s="59"/>
      <c r="E1139" s="85"/>
      <c r="F1139" s="7"/>
    </row>
    <row r="1140" spans="1:6">
      <c r="A1140" s="5"/>
      <c r="B1140" s="1"/>
      <c r="C1140" s="2"/>
      <c r="D1140" s="59"/>
      <c r="E1140" s="85"/>
      <c r="F1140" s="7"/>
    </row>
    <row r="1141" spans="1:6">
      <c r="A1141" s="5"/>
      <c r="B1141" s="1"/>
      <c r="C1141" s="2"/>
      <c r="D1141" s="59"/>
      <c r="E1141" s="85"/>
      <c r="F1141" s="7"/>
    </row>
    <row r="1142" spans="1:6">
      <c r="A1142" s="5"/>
      <c r="B1142" s="1"/>
      <c r="C1142" s="2"/>
      <c r="D1142" s="59"/>
      <c r="E1142" s="85"/>
      <c r="F1142" s="7"/>
    </row>
    <row r="1143" spans="1:6">
      <c r="A1143" s="5"/>
      <c r="B1143" s="1"/>
      <c r="C1143" s="2"/>
      <c r="D1143" s="59"/>
      <c r="E1143" s="85"/>
      <c r="F1143" s="7"/>
    </row>
    <row r="1144" spans="1:6">
      <c r="A1144" s="5"/>
      <c r="B1144" s="1"/>
      <c r="C1144" s="2"/>
      <c r="D1144" s="59"/>
      <c r="E1144" s="85"/>
      <c r="F1144" s="7"/>
    </row>
    <row r="1145" spans="1:6">
      <c r="A1145" s="5"/>
      <c r="B1145" s="1"/>
      <c r="C1145" s="2"/>
      <c r="D1145" s="59"/>
      <c r="E1145" s="85"/>
      <c r="F1145" s="7"/>
    </row>
    <row r="1146" spans="1:6">
      <c r="A1146" s="5"/>
      <c r="B1146" s="1"/>
      <c r="C1146" s="2"/>
      <c r="D1146" s="59"/>
      <c r="E1146" s="85"/>
      <c r="F1146" s="7"/>
    </row>
    <row r="1147" spans="1:6">
      <c r="A1147" s="5"/>
      <c r="B1147" s="1"/>
      <c r="C1147" s="2"/>
      <c r="D1147" s="59"/>
      <c r="E1147" s="85"/>
      <c r="F1147" s="7"/>
    </row>
    <row r="1148" spans="1:6">
      <c r="A1148" s="5"/>
      <c r="B1148" s="1"/>
      <c r="C1148" s="2"/>
      <c r="D1148" s="59"/>
      <c r="E1148" s="85"/>
      <c r="F1148" s="7"/>
    </row>
    <row r="1149" spans="1:6">
      <c r="A1149" s="5"/>
      <c r="B1149" s="1"/>
      <c r="C1149" s="2"/>
      <c r="D1149" s="59"/>
      <c r="E1149" s="85"/>
      <c r="F1149" s="7"/>
    </row>
    <row r="1150" spans="1:6">
      <c r="A1150" s="5"/>
      <c r="B1150" s="1"/>
      <c r="C1150" s="2"/>
      <c r="D1150" s="59"/>
      <c r="E1150" s="85"/>
      <c r="F1150" s="7"/>
    </row>
    <row r="1151" spans="1:6">
      <c r="A1151" s="5"/>
      <c r="B1151" s="1"/>
      <c r="C1151" s="2"/>
      <c r="D1151" s="59"/>
      <c r="E1151" s="85"/>
      <c r="F1151" s="7"/>
    </row>
    <row r="1152" spans="1:6">
      <c r="A1152" s="5"/>
      <c r="B1152" s="1"/>
      <c r="C1152" s="2"/>
      <c r="D1152" s="59"/>
      <c r="E1152" s="85"/>
      <c r="F1152" s="7"/>
    </row>
    <row r="1153" spans="1:6">
      <c r="A1153" s="5"/>
      <c r="B1153" s="1"/>
      <c r="C1153" s="2"/>
      <c r="D1153" s="59"/>
      <c r="E1153" s="85"/>
      <c r="F1153" s="7"/>
    </row>
    <row r="1154" spans="1:6">
      <c r="A1154" s="5"/>
      <c r="B1154" s="1"/>
      <c r="C1154" s="2"/>
      <c r="D1154" s="59"/>
      <c r="E1154" s="85"/>
      <c r="F1154" s="7"/>
    </row>
    <row r="1155" spans="1:6">
      <c r="A1155" s="5"/>
      <c r="B1155" s="1"/>
      <c r="C1155" s="2"/>
      <c r="D1155" s="59"/>
      <c r="E1155" s="85"/>
      <c r="F1155" s="7"/>
    </row>
    <row r="1156" spans="1:6">
      <c r="A1156" s="5"/>
      <c r="B1156" s="1"/>
      <c r="C1156" s="2"/>
      <c r="D1156" s="59"/>
      <c r="E1156" s="85"/>
      <c r="F1156" s="7"/>
    </row>
    <row r="1157" spans="1:6">
      <c r="A1157" s="5"/>
      <c r="B1157" s="1"/>
      <c r="C1157" s="2"/>
      <c r="D1157" s="59"/>
      <c r="E1157" s="85"/>
      <c r="F1157" s="7"/>
    </row>
    <row r="1158" spans="1:6">
      <c r="A1158" s="5"/>
      <c r="B1158" s="1"/>
      <c r="C1158" s="2"/>
      <c r="D1158" s="59"/>
      <c r="E1158" s="85"/>
      <c r="F1158" s="7"/>
    </row>
    <row r="1159" spans="1:6">
      <c r="A1159" s="5"/>
      <c r="B1159" s="1"/>
      <c r="C1159" s="2"/>
      <c r="D1159" s="59"/>
      <c r="E1159" s="85"/>
      <c r="F1159" s="7"/>
    </row>
    <row r="1160" spans="1:6">
      <c r="A1160" s="5"/>
      <c r="B1160" s="1"/>
      <c r="C1160" s="2"/>
      <c r="D1160" s="59"/>
      <c r="E1160" s="85"/>
      <c r="F1160" s="7"/>
    </row>
    <row r="1161" spans="1:6">
      <c r="A1161" s="5"/>
      <c r="B1161" s="1"/>
      <c r="C1161" s="2"/>
      <c r="D1161" s="59"/>
      <c r="E1161" s="85"/>
      <c r="F1161" s="7"/>
    </row>
    <row r="1162" spans="1:6">
      <c r="A1162" s="5"/>
      <c r="B1162" s="1"/>
      <c r="C1162" s="2"/>
      <c r="D1162" s="59"/>
      <c r="E1162" s="85"/>
      <c r="F1162" s="7"/>
    </row>
    <row r="1163" spans="1:6">
      <c r="A1163" s="5"/>
      <c r="B1163" s="1"/>
      <c r="C1163" s="2"/>
      <c r="D1163" s="59"/>
      <c r="E1163" s="85"/>
      <c r="F1163" s="7"/>
    </row>
    <row r="1164" spans="1:6">
      <c r="A1164" s="5"/>
      <c r="B1164" s="1"/>
      <c r="C1164" s="2"/>
      <c r="D1164" s="59"/>
      <c r="E1164" s="85"/>
      <c r="F1164" s="7"/>
    </row>
    <row r="1165" spans="1:6">
      <c r="A1165" s="5"/>
      <c r="B1165" s="1"/>
      <c r="C1165" s="2"/>
      <c r="D1165" s="59"/>
      <c r="E1165" s="85"/>
      <c r="F1165" s="7"/>
    </row>
    <row r="1166" spans="1:6">
      <c r="A1166" s="5"/>
      <c r="B1166" s="1"/>
      <c r="C1166" s="2"/>
      <c r="D1166" s="59"/>
      <c r="E1166" s="85"/>
      <c r="F1166" s="7"/>
    </row>
    <row r="1167" spans="1:6">
      <c r="A1167" s="5"/>
      <c r="B1167" s="1"/>
      <c r="C1167" s="2"/>
      <c r="D1167" s="59"/>
      <c r="E1167" s="85"/>
      <c r="F1167" s="7"/>
    </row>
    <row r="1168" spans="1:6">
      <c r="A1168" s="5"/>
      <c r="B1168" s="1"/>
      <c r="C1168" s="2"/>
      <c r="D1168" s="59"/>
      <c r="E1168" s="85"/>
      <c r="F1168" s="7"/>
    </row>
    <row r="1169" spans="1:6">
      <c r="A1169" s="5"/>
      <c r="B1169" s="1"/>
      <c r="C1169" s="2"/>
      <c r="D1169" s="59"/>
      <c r="E1169" s="85"/>
      <c r="F1169" s="7"/>
    </row>
    <row r="1170" spans="1:6">
      <c r="A1170" s="5"/>
      <c r="B1170" s="1"/>
      <c r="C1170" s="2"/>
      <c r="D1170" s="59"/>
      <c r="E1170" s="85"/>
      <c r="F1170" s="7"/>
    </row>
    <row r="1171" spans="1:6">
      <c r="A1171" s="5"/>
      <c r="B1171" s="1"/>
      <c r="C1171" s="2"/>
      <c r="D1171" s="59"/>
      <c r="E1171" s="85"/>
      <c r="F1171" s="7"/>
    </row>
    <row r="1172" spans="1:6">
      <c r="A1172" s="5"/>
      <c r="B1172" s="1"/>
      <c r="C1172" s="2"/>
      <c r="D1172" s="59"/>
      <c r="E1172" s="85"/>
      <c r="F1172" s="7"/>
    </row>
    <row r="1173" spans="1:6">
      <c r="A1173" s="5"/>
      <c r="B1173" s="1"/>
      <c r="C1173" s="2"/>
      <c r="D1173" s="59"/>
      <c r="E1173" s="85"/>
      <c r="F1173" s="7"/>
    </row>
    <row r="1174" spans="1:6">
      <c r="A1174" s="5"/>
      <c r="B1174" s="1"/>
      <c r="C1174" s="2"/>
      <c r="D1174" s="59"/>
      <c r="E1174" s="85"/>
      <c r="F1174" s="7"/>
    </row>
    <row r="1175" spans="1:6">
      <c r="A1175" s="5"/>
      <c r="B1175" s="1"/>
      <c r="C1175" s="2"/>
      <c r="D1175" s="59"/>
      <c r="E1175" s="85"/>
      <c r="F1175" s="7"/>
    </row>
    <row r="1176" spans="1:6">
      <c r="A1176" s="5"/>
      <c r="B1176" s="1"/>
      <c r="C1176" s="2"/>
      <c r="D1176" s="59"/>
      <c r="E1176" s="85"/>
      <c r="F1176" s="7"/>
    </row>
    <row r="1177" spans="1:6">
      <c r="A1177" s="5"/>
      <c r="B1177" s="1"/>
      <c r="C1177" s="2"/>
      <c r="D1177" s="59"/>
      <c r="E1177" s="85"/>
      <c r="F1177" s="7"/>
    </row>
    <row r="1178" spans="1:6">
      <c r="A1178" s="5"/>
      <c r="B1178" s="1"/>
      <c r="C1178" s="2"/>
      <c r="D1178" s="59"/>
      <c r="E1178" s="85"/>
      <c r="F1178" s="7"/>
    </row>
    <row r="1179" spans="1:6">
      <c r="A1179" s="5"/>
      <c r="B1179" s="1"/>
      <c r="C1179" s="2"/>
      <c r="D1179" s="59"/>
      <c r="E1179" s="85"/>
      <c r="F1179" s="7"/>
    </row>
    <row r="1180" spans="1:6">
      <c r="A1180" s="5"/>
      <c r="B1180" s="1"/>
      <c r="C1180" s="2"/>
      <c r="D1180" s="59"/>
      <c r="E1180" s="85"/>
      <c r="F1180" s="7"/>
    </row>
    <row r="1181" spans="1:6">
      <c r="A1181" s="5"/>
      <c r="B1181" s="1"/>
      <c r="C1181" s="2"/>
      <c r="D1181" s="59"/>
      <c r="E1181" s="85"/>
      <c r="F1181" s="7"/>
    </row>
    <row r="1182" spans="1:6">
      <c r="A1182" s="5"/>
      <c r="B1182" s="1"/>
      <c r="C1182" s="2"/>
      <c r="D1182" s="59"/>
      <c r="E1182" s="85"/>
      <c r="F1182" s="7"/>
    </row>
    <row r="1183" spans="1:6">
      <c r="A1183" s="5"/>
      <c r="B1183" s="1"/>
      <c r="C1183" s="2"/>
      <c r="D1183" s="59"/>
      <c r="E1183" s="85"/>
      <c r="F1183" s="7"/>
    </row>
    <row r="1184" spans="1:6">
      <c r="A1184" s="5"/>
      <c r="B1184" s="1"/>
      <c r="C1184" s="2"/>
      <c r="D1184" s="59"/>
      <c r="E1184" s="85"/>
      <c r="F1184" s="7"/>
    </row>
    <row r="1185" spans="1:6">
      <c r="A1185" s="5"/>
      <c r="B1185" s="1"/>
      <c r="C1185" s="2"/>
      <c r="D1185" s="59"/>
      <c r="E1185" s="85"/>
      <c r="F1185" s="7"/>
    </row>
    <row r="1186" spans="1:6">
      <c r="A1186" s="5"/>
      <c r="B1186" s="1"/>
      <c r="C1186" s="2"/>
      <c r="D1186" s="59"/>
      <c r="E1186" s="85"/>
      <c r="F1186" s="7"/>
    </row>
    <row r="1187" spans="1:6">
      <c r="A1187" s="5"/>
      <c r="B1187" s="1"/>
      <c r="C1187" s="2"/>
      <c r="D1187" s="59"/>
      <c r="E1187" s="85"/>
      <c r="F1187" s="7"/>
    </row>
    <row r="1188" spans="1:6">
      <c r="A1188" s="5"/>
      <c r="B1188" s="1"/>
      <c r="C1188" s="2"/>
      <c r="D1188" s="59"/>
      <c r="E1188" s="85"/>
      <c r="F1188" s="7"/>
    </row>
    <row r="1189" spans="1:6">
      <c r="A1189" s="5"/>
      <c r="B1189" s="1"/>
      <c r="C1189" s="2"/>
      <c r="D1189" s="59"/>
      <c r="E1189" s="85"/>
      <c r="F1189" s="7"/>
    </row>
    <row r="1190" spans="1:6">
      <c r="A1190" s="5"/>
      <c r="B1190" s="1"/>
      <c r="C1190" s="2"/>
      <c r="D1190" s="59"/>
      <c r="E1190" s="85"/>
      <c r="F1190" s="7"/>
    </row>
    <row r="1191" spans="1:6">
      <c r="A1191" s="5"/>
      <c r="B1191" s="1"/>
      <c r="C1191" s="2"/>
      <c r="D1191" s="59"/>
      <c r="E1191" s="85"/>
      <c r="F1191" s="7"/>
    </row>
    <row r="1192" spans="1:6">
      <c r="A1192" s="5"/>
      <c r="B1192" s="1"/>
      <c r="C1192" s="2"/>
      <c r="D1192" s="59"/>
      <c r="E1192" s="85"/>
      <c r="F1192" s="7"/>
    </row>
    <row r="1193" spans="1:6">
      <c r="A1193" s="5"/>
      <c r="B1193" s="1"/>
      <c r="C1193" s="2"/>
      <c r="D1193" s="59"/>
      <c r="E1193" s="85"/>
      <c r="F1193" s="7"/>
    </row>
    <row r="1194" spans="1:6">
      <c r="A1194" s="5"/>
      <c r="B1194" s="1"/>
      <c r="C1194" s="2"/>
      <c r="D1194" s="59"/>
      <c r="E1194" s="85"/>
      <c r="F1194" s="7"/>
    </row>
    <row r="1195" spans="1:6">
      <c r="A1195" s="5"/>
      <c r="B1195" s="1"/>
      <c r="C1195" s="2"/>
      <c r="D1195" s="59"/>
      <c r="E1195" s="85"/>
      <c r="F1195" s="7"/>
    </row>
    <row r="1196" spans="1:6">
      <c r="A1196" s="5"/>
      <c r="B1196" s="1"/>
      <c r="C1196" s="2"/>
      <c r="D1196" s="59"/>
      <c r="E1196" s="85"/>
      <c r="F1196" s="7"/>
    </row>
    <row r="1197" spans="1:6">
      <c r="A1197" s="5"/>
      <c r="B1197" s="1"/>
      <c r="C1197" s="2"/>
      <c r="D1197" s="59"/>
      <c r="E1197" s="85"/>
      <c r="F1197" s="7"/>
    </row>
    <row r="1198" spans="1:6">
      <c r="A1198" s="5"/>
      <c r="B1198" s="1"/>
      <c r="C1198" s="2"/>
      <c r="D1198" s="59"/>
      <c r="E1198" s="85"/>
      <c r="F1198" s="7"/>
    </row>
    <row r="1199" spans="1:6">
      <c r="A1199" s="5"/>
      <c r="B1199" s="1"/>
      <c r="C1199" s="2"/>
      <c r="D1199" s="59"/>
      <c r="E1199" s="85"/>
      <c r="F1199" s="7"/>
    </row>
    <row r="1200" spans="1:6">
      <c r="A1200" s="5"/>
      <c r="B1200" s="1"/>
      <c r="C1200" s="2"/>
      <c r="D1200" s="59"/>
      <c r="E1200" s="85"/>
      <c r="F1200" s="7"/>
    </row>
    <row r="1201" spans="1:6">
      <c r="A1201" s="5"/>
      <c r="B1201" s="1"/>
      <c r="C1201" s="2"/>
      <c r="D1201" s="59"/>
      <c r="E1201" s="85"/>
      <c r="F1201" s="7"/>
    </row>
    <row r="1202" spans="1:6">
      <c r="A1202" s="5"/>
      <c r="B1202" s="1"/>
      <c r="C1202" s="2"/>
      <c r="D1202" s="59"/>
      <c r="E1202" s="85"/>
      <c r="F1202" s="7"/>
    </row>
    <row r="1203" spans="1:6">
      <c r="A1203" s="5"/>
      <c r="B1203" s="1"/>
      <c r="C1203" s="2"/>
      <c r="D1203" s="59"/>
      <c r="E1203" s="85"/>
      <c r="F1203" s="7"/>
    </row>
    <row r="1204" spans="1:6">
      <c r="A1204" s="5"/>
      <c r="B1204" s="1"/>
      <c r="C1204" s="2"/>
      <c r="D1204" s="59"/>
      <c r="E1204" s="85"/>
      <c r="F1204" s="7"/>
    </row>
    <row r="1205" spans="1:6">
      <c r="A1205" s="5"/>
      <c r="B1205" s="1"/>
      <c r="C1205" s="2"/>
      <c r="D1205" s="59"/>
      <c r="E1205" s="85"/>
      <c r="F1205" s="7"/>
    </row>
    <row r="1206" spans="1:6">
      <c r="A1206" s="5"/>
      <c r="B1206" s="1"/>
      <c r="C1206" s="2"/>
      <c r="D1206" s="59"/>
      <c r="E1206" s="85"/>
      <c r="F1206" s="7"/>
    </row>
    <row r="1207" spans="1:6">
      <c r="A1207" s="5"/>
      <c r="B1207" s="1"/>
      <c r="C1207" s="2"/>
      <c r="D1207" s="59"/>
      <c r="E1207" s="85"/>
      <c r="F1207" s="7"/>
    </row>
    <row r="1208" spans="1:6">
      <c r="A1208" s="5"/>
      <c r="B1208" s="1"/>
      <c r="C1208" s="2"/>
      <c r="D1208" s="59"/>
      <c r="E1208" s="85"/>
      <c r="F1208" s="7"/>
    </row>
    <row r="1209" spans="1:6">
      <c r="A1209" s="5"/>
      <c r="B1209" s="1"/>
      <c r="C1209" s="2"/>
      <c r="D1209" s="59"/>
      <c r="E1209" s="85"/>
      <c r="F1209" s="7"/>
    </row>
    <row r="1210" spans="1:6">
      <c r="A1210" s="5"/>
      <c r="B1210" s="1"/>
      <c r="C1210" s="2"/>
      <c r="D1210" s="59"/>
      <c r="E1210" s="85"/>
      <c r="F1210" s="7"/>
    </row>
    <row r="1211" spans="1:6">
      <c r="A1211" s="5"/>
      <c r="B1211" s="1"/>
      <c r="C1211" s="2"/>
      <c r="D1211" s="59"/>
      <c r="E1211" s="85"/>
      <c r="F1211" s="7"/>
    </row>
    <row r="1212" spans="1:6">
      <c r="A1212" s="5"/>
      <c r="B1212" s="1"/>
      <c r="C1212" s="2"/>
      <c r="D1212" s="59"/>
      <c r="E1212" s="85"/>
      <c r="F1212" s="7"/>
    </row>
    <row r="1213" spans="1:6">
      <c r="A1213" s="5"/>
      <c r="B1213" s="1"/>
      <c r="C1213" s="2"/>
      <c r="D1213" s="59"/>
      <c r="E1213" s="85"/>
      <c r="F1213" s="7"/>
    </row>
    <row r="1214" spans="1:6">
      <c r="A1214" s="5"/>
      <c r="B1214" s="1"/>
      <c r="C1214" s="2"/>
      <c r="D1214" s="59"/>
      <c r="E1214" s="85"/>
      <c r="F1214" s="7"/>
    </row>
    <row r="1215" spans="1:6">
      <c r="A1215" s="5"/>
      <c r="B1215" s="1"/>
      <c r="C1215" s="2"/>
      <c r="D1215" s="59"/>
      <c r="E1215" s="85"/>
      <c r="F1215" s="7"/>
    </row>
    <row r="1216" spans="1:6">
      <c r="A1216" s="5"/>
      <c r="B1216" s="1"/>
      <c r="C1216" s="2"/>
      <c r="D1216" s="59"/>
      <c r="E1216" s="85"/>
      <c r="F1216" s="7"/>
    </row>
    <row r="1217" spans="1:6">
      <c r="A1217" s="5"/>
      <c r="B1217" s="1"/>
      <c r="C1217" s="2"/>
      <c r="D1217" s="59"/>
      <c r="E1217" s="85"/>
      <c r="F1217" s="7"/>
    </row>
    <row r="1218" spans="1:6">
      <c r="A1218" s="5"/>
      <c r="B1218" s="1"/>
      <c r="C1218" s="2"/>
      <c r="D1218" s="59"/>
      <c r="E1218" s="85"/>
      <c r="F1218" s="7"/>
    </row>
    <row r="1219" spans="1:6">
      <c r="A1219" s="5"/>
      <c r="B1219" s="1"/>
      <c r="C1219" s="2"/>
      <c r="D1219" s="59"/>
      <c r="E1219" s="85"/>
      <c r="F1219" s="7"/>
    </row>
    <row r="1220" spans="1:6">
      <c r="A1220" s="5"/>
      <c r="B1220" s="1"/>
      <c r="C1220" s="2"/>
      <c r="D1220" s="59"/>
      <c r="E1220" s="85"/>
      <c r="F1220" s="7"/>
    </row>
    <row r="1221" spans="1:6">
      <c r="A1221" s="5"/>
      <c r="B1221" s="1"/>
      <c r="C1221" s="2"/>
      <c r="D1221" s="59"/>
      <c r="E1221" s="85"/>
      <c r="F1221" s="7"/>
    </row>
    <row r="1222" spans="1:6">
      <c r="A1222" s="5"/>
      <c r="B1222" s="1"/>
      <c r="C1222" s="2"/>
      <c r="D1222" s="59"/>
      <c r="E1222" s="85"/>
      <c r="F1222" s="7"/>
    </row>
    <row r="1223" spans="1:6">
      <c r="A1223" s="5"/>
      <c r="B1223" s="1"/>
      <c r="C1223" s="2"/>
      <c r="D1223" s="59"/>
      <c r="E1223" s="85"/>
      <c r="F1223" s="7"/>
    </row>
    <row r="1224" spans="1:6">
      <c r="A1224" s="5"/>
      <c r="B1224" s="1"/>
      <c r="C1224" s="2"/>
      <c r="D1224" s="59"/>
      <c r="E1224" s="85"/>
      <c r="F1224" s="7"/>
    </row>
    <row r="1225" spans="1:6">
      <c r="A1225" s="5"/>
      <c r="B1225" s="1"/>
      <c r="C1225" s="2"/>
      <c r="D1225" s="59"/>
      <c r="E1225" s="85"/>
      <c r="F1225" s="7"/>
    </row>
    <row r="1226" spans="1:6">
      <c r="A1226" s="5"/>
      <c r="B1226" s="1"/>
      <c r="C1226" s="2"/>
      <c r="D1226" s="59"/>
      <c r="E1226" s="85"/>
      <c r="F1226" s="7"/>
    </row>
    <row r="1227" spans="1:6">
      <c r="A1227" s="5"/>
      <c r="B1227" s="1"/>
      <c r="C1227" s="2"/>
      <c r="D1227" s="59"/>
      <c r="E1227" s="85"/>
      <c r="F1227" s="7"/>
    </row>
    <row r="1228" spans="1:6">
      <c r="A1228" s="5"/>
      <c r="B1228" s="1"/>
      <c r="C1228" s="2"/>
      <c r="D1228" s="59"/>
      <c r="E1228" s="85"/>
      <c r="F1228" s="7"/>
    </row>
    <row r="1229" spans="1:6">
      <c r="A1229" s="5"/>
      <c r="B1229" s="1"/>
      <c r="C1229" s="2"/>
      <c r="D1229" s="59"/>
      <c r="E1229" s="85"/>
      <c r="F1229" s="7"/>
    </row>
    <row r="1230" spans="1:6">
      <c r="A1230" s="5"/>
      <c r="B1230" s="1"/>
      <c r="C1230" s="2"/>
      <c r="D1230" s="59"/>
      <c r="E1230" s="85"/>
      <c r="F1230" s="7"/>
    </row>
    <row r="1231" spans="1:6">
      <c r="A1231" s="5"/>
      <c r="B1231" s="1"/>
      <c r="C1231" s="2"/>
      <c r="D1231" s="59"/>
      <c r="E1231" s="85"/>
      <c r="F1231" s="7"/>
    </row>
    <row r="1232" spans="1:6">
      <c r="A1232" s="5"/>
      <c r="B1232" s="1"/>
      <c r="C1232" s="2"/>
      <c r="D1232" s="59"/>
      <c r="E1232" s="85"/>
      <c r="F1232" s="7"/>
    </row>
    <row r="1233" spans="1:6">
      <c r="A1233" s="5"/>
      <c r="B1233" s="1"/>
      <c r="C1233" s="2"/>
      <c r="D1233" s="59"/>
      <c r="E1233" s="85"/>
      <c r="F1233" s="7"/>
    </row>
    <row r="1234" spans="1:6">
      <c r="A1234" s="5"/>
      <c r="B1234" s="1"/>
      <c r="C1234" s="2"/>
      <c r="D1234" s="59"/>
      <c r="E1234" s="85"/>
      <c r="F1234" s="7"/>
    </row>
    <row r="1235" spans="1:6">
      <c r="A1235" s="5"/>
      <c r="B1235" s="1"/>
      <c r="C1235" s="2"/>
      <c r="D1235" s="59"/>
      <c r="E1235" s="85"/>
      <c r="F1235" s="7"/>
    </row>
    <row r="1236" spans="1:6">
      <c r="A1236" s="5"/>
      <c r="B1236" s="1"/>
      <c r="C1236" s="2"/>
      <c r="D1236" s="59"/>
      <c r="E1236" s="85"/>
      <c r="F1236" s="7"/>
    </row>
    <row r="1237" spans="1:6">
      <c r="A1237" s="5"/>
      <c r="B1237" s="1"/>
      <c r="C1237" s="2"/>
      <c r="D1237" s="59"/>
      <c r="E1237" s="85"/>
      <c r="F1237" s="7"/>
    </row>
    <row r="1238" spans="1:6">
      <c r="A1238" s="5"/>
      <c r="B1238" s="1"/>
      <c r="C1238" s="2"/>
      <c r="D1238" s="59"/>
      <c r="E1238" s="85"/>
      <c r="F1238" s="7"/>
    </row>
    <row r="1239" spans="1:6">
      <c r="A1239" s="5"/>
      <c r="B1239" s="1"/>
      <c r="C1239" s="2"/>
      <c r="D1239" s="59"/>
      <c r="E1239" s="85"/>
      <c r="F1239" s="7"/>
    </row>
    <row r="1240" spans="1:6">
      <c r="A1240" s="5"/>
      <c r="B1240" s="1"/>
      <c r="C1240" s="2"/>
      <c r="D1240" s="59"/>
      <c r="E1240" s="85"/>
      <c r="F1240" s="7"/>
    </row>
    <row r="1241" spans="1:6">
      <c r="A1241" s="5"/>
      <c r="B1241" s="1"/>
      <c r="C1241" s="2"/>
      <c r="D1241" s="59"/>
      <c r="E1241" s="85"/>
      <c r="F1241" s="7"/>
    </row>
    <row r="1242" spans="1:6">
      <c r="A1242" s="5"/>
      <c r="B1242" s="1"/>
      <c r="C1242" s="2"/>
      <c r="D1242" s="59"/>
      <c r="E1242" s="85"/>
      <c r="F1242" s="7"/>
    </row>
    <row r="1243" spans="1:6">
      <c r="A1243" s="5"/>
      <c r="B1243" s="1"/>
      <c r="C1243" s="2"/>
      <c r="D1243" s="59"/>
      <c r="E1243" s="85"/>
      <c r="F1243" s="7"/>
    </row>
    <row r="1244" spans="1:6">
      <c r="A1244" s="5"/>
      <c r="B1244" s="1"/>
      <c r="C1244" s="2"/>
      <c r="D1244" s="59"/>
      <c r="E1244" s="85"/>
      <c r="F1244" s="7"/>
    </row>
    <row r="1245" spans="1:6">
      <c r="A1245" s="5"/>
      <c r="B1245" s="1"/>
      <c r="C1245" s="2"/>
      <c r="D1245" s="59"/>
      <c r="E1245" s="85"/>
      <c r="F1245" s="7"/>
    </row>
    <row r="1246" spans="1:6">
      <c r="A1246" s="5"/>
      <c r="B1246" s="1"/>
      <c r="C1246" s="2"/>
      <c r="D1246" s="59"/>
      <c r="E1246" s="85"/>
      <c r="F1246" s="7"/>
    </row>
    <row r="1247" spans="1:6">
      <c r="A1247" s="5"/>
      <c r="B1247" s="1"/>
      <c r="C1247" s="2"/>
      <c r="D1247" s="59"/>
      <c r="E1247" s="85"/>
      <c r="F1247" s="7"/>
    </row>
    <row r="1248" spans="1:6">
      <c r="A1248" s="5"/>
      <c r="B1248" s="1"/>
      <c r="C1248" s="2"/>
      <c r="D1248" s="59"/>
      <c r="E1248" s="85"/>
      <c r="F1248" s="7"/>
    </row>
    <row r="1249" spans="1:6">
      <c r="A1249" s="5"/>
      <c r="B1249" s="1"/>
      <c r="C1249" s="2"/>
      <c r="D1249" s="59"/>
      <c r="E1249" s="85"/>
      <c r="F1249" s="7"/>
    </row>
    <row r="1250" spans="1:6">
      <c r="A1250" s="5"/>
      <c r="B1250" s="1"/>
      <c r="C1250" s="2"/>
      <c r="D1250" s="59"/>
      <c r="E1250" s="85"/>
      <c r="F1250" s="7"/>
    </row>
    <row r="1251" spans="1:6">
      <c r="A1251" s="5"/>
      <c r="B1251" s="1"/>
      <c r="C1251" s="2"/>
      <c r="D1251" s="59"/>
      <c r="E1251" s="85"/>
      <c r="F1251" s="7"/>
    </row>
    <row r="1252" spans="1:6">
      <c r="A1252" s="5"/>
      <c r="B1252" s="1"/>
      <c r="C1252" s="2"/>
      <c r="D1252" s="59"/>
      <c r="E1252" s="85"/>
      <c r="F1252" s="7"/>
    </row>
    <row r="1253" spans="1:6">
      <c r="A1253" s="5"/>
      <c r="B1253" s="1"/>
      <c r="C1253" s="2"/>
      <c r="D1253" s="59"/>
      <c r="E1253" s="85"/>
      <c r="F1253" s="7"/>
    </row>
    <row r="1254" spans="1:6">
      <c r="A1254" s="5"/>
      <c r="B1254" s="1"/>
      <c r="C1254" s="2"/>
      <c r="D1254" s="59"/>
      <c r="E1254" s="85"/>
      <c r="F1254" s="7"/>
    </row>
    <row r="1255" spans="1:6">
      <c r="A1255" s="5"/>
      <c r="B1255" s="1"/>
      <c r="C1255" s="2"/>
      <c r="D1255" s="59"/>
      <c r="E1255" s="85"/>
      <c r="F1255" s="7"/>
    </row>
    <row r="1256" spans="1:6">
      <c r="A1256" s="5"/>
      <c r="B1256" s="1"/>
      <c r="C1256" s="2"/>
      <c r="D1256" s="59"/>
      <c r="E1256" s="85"/>
      <c r="F1256" s="7"/>
    </row>
    <row r="1257" spans="1:6">
      <c r="A1257" s="5"/>
      <c r="B1257" s="1"/>
      <c r="C1257" s="2"/>
      <c r="D1257" s="59"/>
      <c r="E1257" s="85"/>
      <c r="F1257" s="7"/>
    </row>
    <row r="1258" spans="1:6">
      <c r="A1258" s="5"/>
      <c r="B1258" s="1"/>
      <c r="C1258" s="2"/>
      <c r="D1258" s="59"/>
      <c r="E1258" s="85"/>
      <c r="F1258" s="7"/>
    </row>
    <row r="1259" spans="1:6">
      <c r="A1259" s="5"/>
      <c r="B1259" s="1"/>
      <c r="C1259" s="2"/>
      <c r="D1259" s="59"/>
      <c r="E1259" s="85"/>
      <c r="F1259" s="7"/>
    </row>
    <row r="1260" spans="1:6">
      <c r="A1260" s="5"/>
      <c r="B1260" s="1"/>
      <c r="C1260" s="2"/>
      <c r="D1260" s="59"/>
      <c r="E1260" s="85"/>
      <c r="F1260" s="7"/>
    </row>
    <row r="1261" spans="1:6">
      <c r="A1261" s="5"/>
      <c r="B1261" s="1"/>
      <c r="C1261" s="2"/>
      <c r="D1261" s="59"/>
      <c r="E1261" s="85"/>
      <c r="F1261" s="7"/>
    </row>
    <row r="1262" spans="1:6">
      <c r="A1262" s="5"/>
      <c r="B1262" s="1"/>
      <c r="C1262" s="2"/>
      <c r="D1262" s="59"/>
      <c r="E1262" s="85"/>
      <c r="F1262" s="7"/>
    </row>
    <row r="1263" spans="1:6">
      <c r="A1263" s="5"/>
      <c r="B1263" s="1"/>
      <c r="C1263" s="2"/>
      <c r="D1263" s="59"/>
      <c r="E1263" s="85"/>
      <c r="F1263" s="7"/>
    </row>
    <row r="1264" spans="1:6">
      <c r="A1264" s="5"/>
      <c r="B1264" s="1"/>
      <c r="C1264" s="2"/>
      <c r="D1264" s="59"/>
      <c r="E1264" s="85"/>
      <c r="F1264" s="7"/>
    </row>
    <row r="1265" spans="1:6">
      <c r="A1265" s="5"/>
      <c r="B1265" s="1"/>
      <c r="C1265" s="2"/>
      <c r="D1265" s="59"/>
      <c r="E1265" s="85"/>
      <c r="F1265" s="7"/>
    </row>
    <row r="1266" spans="1:6">
      <c r="A1266" s="5"/>
      <c r="B1266" s="1"/>
      <c r="C1266" s="2"/>
      <c r="D1266" s="59"/>
      <c r="E1266" s="85"/>
      <c r="F1266" s="7"/>
    </row>
    <row r="1267" spans="1:6">
      <c r="A1267" s="5"/>
      <c r="B1267" s="1"/>
      <c r="C1267" s="2"/>
      <c r="D1267" s="59"/>
      <c r="E1267" s="85"/>
      <c r="F1267" s="7"/>
    </row>
    <row r="1268" spans="1:6">
      <c r="A1268" s="5"/>
      <c r="B1268" s="1"/>
      <c r="C1268" s="2"/>
      <c r="D1268" s="59"/>
      <c r="E1268" s="85"/>
      <c r="F1268" s="7"/>
    </row>
    <row r="1269" spans="1:6">
      <c r="A1269" s="5"/>
      <c r="B1269" s="1"/>
      <c r="C1269" s="2"/>
      <c r="D1269" s="59"/>
      <c r="E1269" s="85"/>
      <c r="F1269" s="7"/>
    </row>
    <row r="1270" spans="1:6">
      <c r="A1270" s="5"/>
      <c r="B1270" s="1"/>
      <c r="C1270" s="2"/>
      <c r="D1270" s="59"/>
      <c r="E1270" s="85"/>
      <c r="F1270" s="7"/>
    </row>
    <row r="1271" spans="1:6">
      <c r="A1271" s="5"/>
      <c r="B1271" s="1"/>
      <c r="C1271" s="2"/>
      <c r="D1271" s="59"/>
      <c r="E1271" s="85"/>
      <c r="F1271" s="7"/>
    </row>
    <row r="1272" spans="1:6">
      <c r="A1272" s="5"/>
      <c r="B1272" s="1"/>
      <c r="C1272" s="2"/>
      <c r="D1272" s="59"/>
      <c r="E1272" s="85"/>
      <c r="F1272" s="7"/>
    </row>
    <row r="1273" spans="1:6">
      <c r="A1273" s="5"/>
      <c r="B1273" s="1"/>
      <c r="C1273" s="2"/>
      <c r="D1273" s="59"/>
      <c r="E1273" s="85"/>
      <c r="F1273" s="7"/>
    </row>
    <row r="1274" spans="1:6">
      <c r="A1274" s="5"/>
      <c r="B1274" s="1"/>
      <c r="C1274" s="2"/>
      <c r="D1274" s="59"/>
      <c r="E1274" s="85"/>
      <c r="F1274" s="7"/>
    </row>
    <row r="1275" spans="1:6">
      <c r="A1275" s="5"/>
      <c r="B1275" s="1"/>
      <c r="C1275" s="2"/>
      <c r="D1275" s="59"/>
      <c r="E1275" s="85"/>
      <c r="F1275" s="7"/>
    </row>
    <row r="1276" spans="1:6">
      <c r="A1276" s="5"/>
      <c r="B1276" s="1"/>
      <c r="C1276" s="2"/>
      <c r="D1276" s="59"/>
      <c r="E1276" s="85"/>
      <c r="F1276" s="7"/>
    </row>
    <row r="1277" spans="1:6">
      <c r="A1277" s="5"/>
      <c r="B1277" s="1"/>
      <c r="C1277" s="2"/>
      <c r="D1277" s="59"/>
      <c r="E1277" s="85"/>
      <c r="F1277" s="7"/>
    </row>
    <row r="1278" spans="1:6">
      <c r="A1278" s="5"/>
      <c r="B1278" s="1"/>
      <c r="C1278" s="2"/>
      <c r="D1278" s="59"/>
      <c r="E1278" s="85"/>
      <c r="F1278" s="7"/>
    </row>
    <row r="1279" spans="1:6">
      <c r="A1279" s="5"/>
      <c r="B1279" s="1"/>
      <c r="C1279" s="2"/>
      <c r="D1279" s="59"/>
      <c r="E1279" s="85"/>
      <c r="F1279" s="7"/>
    </row>
    <row r="1280" spans="1:6">
      <c r="A1280" s="5"/>
      <c r="B1280" s="1"/>
      <c r="C1280" s="2"/>
      <c r="D1280" s="59"/>
      <c r="E1280" s="85"/>
      <c r="F1280" s="7"/>
    </row>
    <row r="1281" spans="1:6">
      <c r="A1281" s="5"/>
      <c r="B1281" s="1"/>
      <c r="C1281" s="2"/>
      <c r="D1281" s="59"/>
      <c r="E1281" s="85"/>
      <c r="F1281" s="7"/>
    </row>
    <row r="1282" spans="1:6">
      <c r="A1282" s="5"/>
      <c r="B1282" s="1"/>
      <c r="C1282" s="2"/>
      <c r="D1282" s="59"/>
      <c r="E1282" s="85"/>
      <c r="F1282" s="7"/>
    </row>
    <row r="1283" spans="1:6">
      <c r="A1283" s="5"/>
      <c r="B1283" s="1"/>
      <c r="C1283" s="2"/>
      <c r="D1283" s="59"/>
      <c r="E1283" s="85"/>
      <c r="F1283" s="7"/>
    </row>
    <row r="1284" spans="1:6">
      <c r="A1284" s="5"/>
      <c r="B1284" s="1"/>
      <c r="C1284" s="2"/>
      <c r="D1284" s="59"/>
      <c r="E1284" s="85"/>
      <c r="F1284" s="7"/>
    </row>
    <row r="1285" spans="1:6">
      <c r="A1285" s="5"/>
      <c r="B1285" s="1"/>
      <c r="C1285" s="2"/>
      <c r="D1285" s="59"/>
      <c r="E1285" s="85"/>
      <c r="F1285" s="7"/>
    </row>
    <row r="1286" spans="1:6">
      <c r="A1286" s="5"/>
      <c r="B1286" s="1"/>
      <c r="C1286" s="2"/>
      <c r="D1286" s="59"/>
      <c r="E1286" s="85"/>
      <c r="F1286" s="7"/>
    </row>
    <row r="1287" spans="1:6">
      <c r="A1287" s="5"/>
      <c r="B1287" s="1"/>
      <c r="C1287" s="2"/>
      <c r="D1287" s="59"/>
      <c r="E1287" s="85"/>
      <c r="F1287" s="7"/>
    </row>
    <row r="1288" spans="1:6">
      <c r="A1288" s="5"/>
      <c r="B1288" s="1"/>
      <c r="C1288" s="2"/>
      <c r="D1288" s="59"/>
      <c r="E1288" s="85"/>
      <c r="F1288" s="7"/>
    </row>
    <row r="1289" spans="1:6">
      <c r="A1289" s="5"/>
      <c r="B1289" s="1"/>
      <c r="C1289" s="2"/>
      <c r="D1289" s="59"/>
      <c r="E1289" s="85"/>
      <c r="F1289" s="7"/>
    </row>
    <row r="1290" spans="1:6">
      <c r="A1290" s="5"/>
      <c r="B1290" s="1"/>
      <c r="C1290" s="2"/>
      <c r="D1290" s="59"/>
      <c r="E1290" s="85"/>
      <c r="F1290" s="7"/>
    </row>
    <row r="1291" spans="1:6">
      <c r="A1291" s="5"/>
      <c r="B1291" s="1"/>
      <c r="C1291" s="2"/>
      <c r="D1291" s="59"/>
      <c r="E1291" s="85"/>
      <c r="F1291" s="7"/>
    </row>
    <row r="1292" spans="1:6">
      <c r="A1292" s="5"/>
      <c r="B1292" s="1"/>
      <c r="C1292" s="2"/>
      <c r="D1292" s="59"/>
      <c r="E1292" s="85"/>
      <c r="F1292" s="7"/>
    </row>
    <row r="1293" spans="1:6">
      <c r="A1293" s="5"/>
      <c r="B1293" s="1"/>
      <c r="C1293" s="2"/>
      <c r="D1293" s="59"/>
      <c r="E1293" s="85"/>
      <c r="F1293" s="7"/>
    </row>
    <row r="1294" spans="1:6">
      <c r="A1294" s="5"/>
      <c r="B1294" s="1"/>
      <c r="C1294" s="2"/>
      <c r="D1294" s="59"/>
      <c r="E1294" s="85"/>
      <c r="F1294" s="7"/>
    </row>
    <row r="1295" spans="1:6">
      <c r="A1295" s="5"/>
      <c r="B1295" s="1"/>
      <c r="C1295" s="2"/>
      <c r="D1295" s="59"/>
      <c r="E1295" s="85"/>
      <c r="F1295" s="7"/>
    </row>
    <row r="1296" spans="1:6">
      <c r="A1296" s="5"/>
      <c r="B1296" s="1"/>
      <c r="C1296" s="2"/>
      <c r="D1296" s="59"/>
      <c r="E1296" s="85"/>
      <c r="F1296" s="7"/>
    </row>
    <row r="1297" spans="1:6">
      <c r="A1297" s="5"/>
      <c r="B1297" s="1"/>
      <c r="C1297" s="2"/>
      <c r="D1297" s="59"/>
      <c r="E1297" s="85"/>
      <c r="F1297" s="7"/>
    </row>
    <row r="1298" spans="1:6">
      <c r="A1298" s="5"/>
      <c r="B1298" s="1"/>
      <c r="C1298" s="2"/>
      <c r="D1298" s="59"/>
      <c r="E1298" s="85"/>
      <c r="F1298" s="7"/>
    </row>
    <row r="1299" spans="1:6">
      <c r="A1299" s="5"/>
      <c r="B1299" s="1"/>
      <c r="C1299" s="2"/>
      <c r="D1299" s="59"/>
      <c r="E1299" s="85"/>
      <c r="F1299" s="7"/>
    </row>
    <row r="1300" spans="1:6">
      <c r="A1300" s="5"/>
      <c r="B1300" s="1"/>
      <c r="C1300" s="2"/>
      <c r="D1300" s="59"/>
      <c r="E1300" s="85"/>
      <c r="F1300" s="7"/>
    </row>
    <row r="1301" spans="1:6">
      <c r="A1301" s="5"/>
      <c r="B1301" s="1"/>
      <c r="C1301" s="2"/>
      <c r="D1301" s="59"/>
      <c r="E1301" s="85"/>
      <c r="F1301" s="7"/>
    </row>
    <row r="1302" spans="1:6">
      <c r="A1302" s="5"/>
      <c r="B1302" s="1"/>
      <c r="C1302" s="2"/>
      <c r="D1302" s="59"/>
      <c r="E1302" s="85"/>
      <c r="F1302" s="7"/>
    </row>
    <row r="1303" spans="1:6">
      <c r="A1303" s="5"/>
      <c r="B1303" s="1"/>
      <c r="C1303" s="2"/>
      <c r="D1303" s="59"/>
      <c r="E1303" s="85"/>
      <c r="F1303" s="7"/>
    </row>
    <row r="1304" spans="1:6">
      <c r="A1304" s="5"/>
      <c r="B1304" s="1"/>
      <c r="C1304" s="2"/>
      <c r="D1304" s="59"/>
      <c r="E1304" s="85"/>
      <c r="F1304" s="7"/>
    </row>
    <row r="1305" spans="1:6">
      <c r="A1305" s="5"/>
      <c r="B1305" s="1"/>
      <c r="C1305" s="2"/>
      <c r="D1305" s="59"/>
      <c r="E1305" s="85"/>
      <c r="F1305" s="7"/>
    </row>
    <row r="1306" spans="1:6">
      <c r="A1306" s="5"/>
      <c r="B1306" s="1"/>
      <c r="C1306" s="2"/>
      <c r="D1306" s="59"/>
      <c r="E1306" s="85"/>
      <c r="F1306" s="7"/>
    </row>
    <row r="1307" spans="1:6">
      <c r="A1307" s="5"/>
      <c r="B1307" s="1"/>
      <c r="C1307" s="2"/>
      <c r="D1307" s="59"/>
      <c r="E1307" s="85"/>
      <c r="F1307" s="7"/>
    </row>
    <row r="1308" spans="1:6">
      <c r="A1308" s="5"/>
      <c r="B1308" s="1"/>
      <c r="C1308" s="2"/>
      <c r="D1308" s="59"/>
      <c r="E1308" s="85"/>
      <c r="F1308" s="7"/>
    </row>
    <row r="1309" spans="1:6">
      <c r="A1309" s="5"/>
      <c r="B1309" s="1"/>
      <c r="C1309" s="2"/>
      <c r="D1309" s="59"/>
      <c r="E1309" s="85"/>
      <c r="F1309" s="7"/>
    </row>
    <row r="1310" spans="1:6">
      <c r="A1310" s="5"/>
      <c r="B1310" s="1"/>
      <c r="C1310" s="2"/>
      <c r="D1310" s="59"/>
      <c r="E1310" s="85"/>
      <c r="F1310" s="7"/>
    </row>
    <row r="1311" spans="1:6">
      <c r="A1311" s="5"/>
      <c r="B1311" s="1"/>
      <c r="C1311" s="2"/>
      <c r="D1311" s="59"/>
      <c r="E1311" s="85"/>
      <c r="F1311" s="7"/>
    </row>
    <row r="1312" spans="1:6">
      <c r="A1312" s="5"/>
      <c r="B1312" s="1"/>
      <c r="C1312" s="2"/>
      <c r="D1312" s="59"/>
      <c r="E1312" s="85"/>
      <c r="F1312" s="7"/>
    </row>
    <row r="1313" spans="1:6">
      <c r="A1313" s="5"/>
      <c r="B1313" s="1"/>
      <c r="C1313" s="2"/>
      <c r="D1313" s="59"/>
      <c r="E1313" s="85"/>
      <c r="F1313" s="7"/>
    </row>
    <row r="1314" spans="1:6">
      <c r="A1314" s="5"/>
      <c r="B1314" s="1"/>
      <c r="C1314" s="2"/>
      <c r="D1314" s="59"/>
      <c r="E1314" s="85"/>
      <c r="F1314" s="7"/>
    </row>
    <row r="1315" spans="1:6">
      <c r="A1315" s="5"/>
      <c r="B1315" s="1"/>
      <c r="C1315" s="2"/>
      <c r="D1315" s="59"/>
      <c r="E1315" s="85"/>
      <c r="F1315" s="7"/>
    </row>
    <row r="1316" spans="1:6">
      <c r="A1316" s="5"/>
      <c r="B1316" s="1"/>
      <c r="C1316" s="2"/>
      <c r="D1316" s="59"/>
      <c r="E1316" s="85"/>
      <c r="F1316" s="7"/>
    </row>
    <row r="1317" spans="1:6">
      <c r="A1317" s="5"/>
      <c r="B1317" s="1"/>
      <c r="C1317" s="2"/>
      <c r="D1317" s="59"/>
      <c r="E1317" s="85"/>
      <c r="F1317" s="7"/>
    </row>
    <row r="1318" spans="1:6">
      <c r="A1318" s="5"/>
      <c r="B1318" s="1"/>
      <c r="C1318" s="2"/>
      <c r="D1318" s="59"/>
      <c r="E1318" s="85"/>
      <c r="F1318" s="7"/>
    </row>
    <row r="1319" spans="1:6">
      <c r="A1319" s="5"/>
      <c r="B1319" s="1"/>
      <c r="C1319" s="2"/>
      <c r="D1319" s="59"/>
      <c r="E1319" s="85"/>
      <c r="F1319" s="7"/>
    </row>
    <row r="1320" spans="1:6">
      <c r="A1320" s="5"/>
      <c r="B1320" s="1"/>
      <c r="C1320" s="2"/>
      <c r="D1320" s="59"/>
      <c r="E1320" s="85"/>
      <c r="F1320" s="7"/>
    </row>
    <row r="1321" spans="1:6">
      <c r="A1321" s="5"/>
      <c r="B1321" s="1"/>
      <c r="C1321" s="2"/>
      <c r="D1321" s="59"/>
      <c r="E1321" s="85"/>
      <c r="F1321" s="7"/>
    </row>
    <row r="1322" spans="1:6">
      <c r="A1322" s="5"/>
      <c r="B1322" s="1"/>
      <c r="C1322" s="2"/>
      <c r="D1322" s="59"/>
      <c r="E1322" s="85"/>
      <c r="F1322" s="7"/>
    </row>
    <row r="1323" spans="1:6">
      <c r="A1323" s="5"/>
      <c r="B1323" s="1"/>
      <c r="C1323" s="2"/>
      <c r="D1323" s="59"/>
      <c r="E1323" s="85"/>
      <c r="F1323" s="7"/>
    </row>
    <row r="1324" spans="1:6">
      <c r="A1324" s="5"/>
      <c r="B1324" s="1"/>
      <c r="C1324" s="2"/>
      <c r="D1324" s="59"/>
      <c r="E1324" s="85"/>
      <c r="F1324" s="7"/>
    </row>
    <row r="1325" spans="1:6">
      <c r="A1325" s="5"/>
      <c r="B1325" s="1"/>
      <c r="C1325" s="2"/>
      <c r="D1325" s="59"/>
      <c r="E1325" s="85"/>
      <c r="F1325" s="7"/>
    </row>
    <row r="1326" spans="1:6">
      <c r="A1326" s="5"/>
      <c r="B1326" s="1"/>
      <c r="C1326" s="2"/>
      <c r="D1326" s="59"/>
      <c r="E1326" s="85"/>
      <c r="F1326" s="7"/>
    </row>
    <row r="1327" spans="1:6">
      <c r="A1327" s="5"/>
      <c r="B1327" s="1"/>
      <c r="C1327" s="2"/>
      <c r="D1327" s="59"/>
      <c r="E1327" s="85"/>
      <c r="F1327" s="7"/>
    </row>
    <row r="1328" spans="1:6">
      <c r="A1328" s="5"/>
      <c r="B1328" s="1"/>
      <c r="C1328" s="2"/>
      <c r="D1328" s="59"/>
      <c r="E1328" s="85"/>
      <c r="F1328" s="7"/>
    </row>
    <row r="1329" spans="1:6">
      <c r="A1329" s="5"/>
      <c r="B1329" s="1"/>
      <c r="C1329" s="2"/>
      <c r="D1329" s="59"/>
      <c r="E1329" s="85"/>
      <c r="F1329" s="7"/>
    </row>
    <row r="1330" spans="1:6">
      <c r="A1330" s="5"/>
      <c r="B1330" s="1"/>
      <c r="C1330" s="2"/>
      <c r="D1330" s="59"/>
      <c r="E1330" s="85"/>
      <c r="F1330" s="7"/>
    </row>
    <row r="1331" spans="1:6">
      <c r="A1331" s="5"/>
      <c r="B1331" s="1"/>
      <c r="C1331" s="2"/>
      <c r="D1331" s="59"/>
      <c r="E1331" s="85"/>
      <c r="F1331" s="7"/>
    </row>
    <row r="1332" spans="1:6">
      <c r="A1332" s="5"/>
      <c r="B1332" s="1"/>
      <c r="C1332" s="2"/>
      <c r="D1332" s="59"/>
      <c r="E1332" s="85"/>
      <c r="F1332" s="7"/>
    </row>
    <row r="1333" spans="1:6">
      <c r="A1333" s="5"/>
      <c r="B1333" s="1"/>
      <c r="C1333" s="2"/>
      <c r="D1333" s="59"/>
      <c r="E1333" s="85"/>
      <c r="F1333" s="7"/>
    </row>
    <row r="1334" spans="1:6">
      <c r="A1334" s="5"/>
      <c r="B1334" s="1"/>
      <c r="C1334" s="2"/>
      <c r="D1334" s="59"/>
      <c r="E1334" s="85"/>
      <c r="F1334" s="7"/>
    </row>
    <row r="1335" spans="1:6">
      <c r="A1335" s="5"/>
      <c r="B1335" s="1"/>
      <c r="C1335" s="2"/>
      <c r="D1335" s="59"/>
      <c r="E1335" s="85"/>
      <c r="F1335" s="7"/>
    </row>
    <row r="1336" spans="1:6">
      <c r="A1336" s="5"/>
      <c r="B1336" s="1"/>
      <c r="C1336" s="2"/>
      <c r="D1336" s="59"/>
      <c r="E1336" s="85"/>
      <c r="F1336" s="7"/>
    </row>
    <row r="1337" spans="1:6">
      <c r="A1337" s="5"/>
      <c r="B1337" s="1"/>
      <c r="C1337" s="2"/>
      <c r="D1337" s="59"/>
      <c r="E1337" s="85"/>
      <c r="F1337" s="7"/>
    </row>
    <row r="1338" spans="1:6">
      <c r="A1338" s="5"/>
      <c r="B1338" s="1"/>
      <c r="C1338" s="2"/>
      <c r="D1338" s="59"/>
      <c r="E1338" s="85"/>
      <c r="F1338" s="7"/>
    </row>
    <row r="1339" spans="1:6">
      <c r="A1339" s="5"/>
      <c r="B1339" s="1"/>
      <c r="C1339" s="2"/>
      <c r="D1339" s="59"/>
      <c r="E1339" s="85"/>
      <c r="F1339" s="7"/>
    </row>
    <row r="1340" spans="1:6">
      <c r="A1340" s="5"/>
      <c r="B1340" s="1"/>
      <c r="C1340" s="2"/>
      <c r="D1340" s="59"/>
      <c r="E1340" s="85"/>
      <c r="F1340" s="7"/>
    </row>
    <row r="1341" spans="1:6">
      <c r="A1341" s="5"/>
      <c r="B1341" s="1"/>
      <c r="C1341" s="2"/>
      <c r="D1341" s="59"/>
      <c r="E1341" s="85"/>
      <c r="F1341" s="7"/>
    </row>
    <row r="1342" spans="1:6">
      <c r="A1342" s="5"/>
      <c r="B1342" s="1"/>
      <c r="C1342" s="2"/>
      <c r="D1342" s="59"/>
      <c r="E1342" s="85"/>
      <c r="F1342" s="7"/>
    </row>
    <row r="1343" spans="1:6">
      <c r="A1343" s="5"/>
      <c r="B1343" s="1"/>
      <c r="C1343" s="2"/>
      <c r="D1343" s="59"/>
      <c r="E1343" s="85"/>
      <c r="F1343" s="7"/>
    </row>
    <row r="1344" spans="1:6">
      <c r="A1344" s="5"/>
      <c r="B1344" s="1"/>
      <c r="C1344" s="2"/>
      <c r="D1344" s="59"/>
      <c r="E1344" s="85"/>
      <c r="F1344" s="7"/>
    </row>
    <row r="1345" spans="1:6">
      <c r="A1345" s="5"/>
      <c r="B1345" s="1"/>
      <c r="C1345" s="2"/>
      <c r="D1345" s="59"/>
      <c r="E1345" s="85"/>
      <c r="F1345" s="7"/>
    </row>
    <row r="1346" spans="1:6">
      <c r="A1346" s="5"/>
      <c r="B1346" s="1"/>
      <c r="C1346" s="2"/>
      <c r="D1346" s="59"/>
      <c r="E1346" s="85"/>
      <c r="F1346" s="7"/>
    </row>
    <row r="1347" spans="1:6">
      <c r="A1347" s="5"/>
      <c r="B1347" s="1"/>
      <c r="C1347" s="2"/>
      <c r="D1347" s="59"/>
      <c r="E1347" s="85"/>
      <c r="F1347" s="7"/>
    </row>
    <row r="1348" spans="1:6">
      <c r="A1348" s="5"/>
      <c r="B1348" s="1"/>
      <c r="C1348" s="2"/>
      <c r="D1348" s="59"/>
      <c r="E1348" s="85"/>
      <c r="F1348" s="7"/>
    </row>
    <row r="1349" spans="1:6">
      <c r="A1349" s="5"/>
      <c r="B1349" s="1"/>
      <c r="C1349" s="2"/>
      <c r="D1349" s="59"/>
      <c r="E1349" s="85"/>
      <c r="F1349" s="7"/>
    </row>
    <row r="1350" spans="1:6">
      <c r="A1350" s="5"/>
      <c r="B1350" s="1"/>
      <c r="C1350" s="2"/>
      <c r="D1350" s="59"/>
      <c r="E1350" s="85"/>
      <c r="F1350" s="7"/>
    </row>
    <row r="1351" spans="1:6">
      <c r="A1351" s="5"/>
      <c r="B1351" s="1"/>
      <c r="C1351" s="2"/>
      <c r="D1351" s="59"/>
      <c r="E1351" s="85"/>
      <c r="F1351" s="7"/>
    </row>
    <row r="1352" spans="1:6">
      <c r="A1352" s="5"/>
      <c r="B1352" s="1"/>
      <c r="C1352" s="2"/>
      <c r="D1352" s="59"/>
      <c r="E1352" s="85"/>
      <c r="F1352" s="7"/>
    </row>
    <row r="1353" spans="1:6">
      <c r="A1353" s="5"/>
      <c r="B1353" s="1"/>
      <c r="C1353" s="2"/>
      <c r="D1353" s="59"/>
      <c r="E1353" s="85"/>
      <c r="F1353" s="7"/>
    </row>
    <row r="1354" spans="1:6">
      <c r="A1354" s="5"/>
      <c r="B1354" s="1"/>
      <c r="C1354" s="2"/>
      <c r="D1354" s="59"/>
      <c r="E1354" s="85"/>
      <c r="F1354" s="7"/>
    </row>
    <row r="1355" spans="1:6">
      <c r="A1355" s="5"/>
      <c r="B1355" s="1"/>
      <c r="C1355" s="2"/>
      <c r="D1355" s="59"/>
      <c r="E1355" s="85"/>
      <c r="F1355" s="7"/>
    </row>
    <row r="1356" spans="1:6">
      <c r="A1356" s="5"/>
      <c r="B1356" s="1"/>
      <c r="C1356" s="2"/>
      <c r="D1356" s="59"/>
      <c r="E1356" s="85"/>
      <c r="F1356" s="7"/>
    </row>
    <row r="1357" spans="1:6">
      <c r="A1357" s="5"/>
      <c r="B1357" s="1"/>
      <c r="C1357" s="2"/>
      <c r="D1357" s="59"/>
      <c r="E1357" s="85"/>
      <c r="F1357" s="7"/>
    </row>
    <row r="1358" spans="1:6">
      <c r="A1358" s="5"/>
      <c r="B1358" s="1"/>
      <c r="C1358" s="2"/>
      <c r="D1358" s="59"/>
      <c r="E1358" s="85"/>
      <c r="F1358" s="7"/>
    </row>
    <row r="1359" spans="1:6">
      <c r="A1359" s="5"/>
      <c r="B1359" s="1"/>
      <c r="C1359" s="2"/>
      <c r="D1359" s="59"/>
      <c r="E1359" s="85"/>
      <c r="F1359" s="7"/>
    </row>
    <row r="1360" spans="1:6">
      <c r="A1360" s="5"/>
      <c r="B1360" s="1"/>
      <c r="C1360" s="2"/>
      <c r="D1360" s="59"/>
      <c r="E1360" s="85"/>
      <c r="F1360" s="7"/>
    </row>
    <row r="1361" spans="1:6">
      <c r="A1361" s="5"/>
      <c r="B1361" s="1"/>
      <c r="C1361" s="2"/>
      <c r="D1361" s="59"/>
      <c r="E1361" s="85"/>
      <c r="F1361" s="7"/>
    </row>
    <row r="1362" spans="1:6">
      <c r="A1362" s="5"/>
      <c r="B1362" s="1"/>
      <c r="C1362" s="2"/>
      <c r="D1362" s="59"/>
      <c r="E1362" s="85"/>
      <c r="F1362" s="7"/>
    </row>
    <row r="1363" spans="1:6">
      <c r="A1363" s="5"/>
      <c r="B1363" s="1"/>
      <c r="C1363" s="2"/>
      <c r="D1363" s="59"/>
      <c r="E1363" s="85"/>
      <c r="F1363" s="7"/>
    </row>
    <row r="1364" spans="1:6">
      <c r="A1364" s="5"/>
      <c r="B1364" s="1"/>
      <c r="C1364" s="2"/>
      <c r="D1364" s="59"/>
      <c r="E1364" s="85"/>
      <c r="F1364" s="7"/>
    </row>
    <row r="1365" spans="1:6">
      <c r="A1365" s="5"/>
      <c r="B1365" s="1"/>
      <c r="C1365" s="2"/>
      <c r="D1365" s="59"/>
      <c r="E1365" s="85"/>
      <c r="F1365" s="7"/>
    </row>
    <row r="1366" spans="1:6">
      <c r="A1366" s="5"/>
      <c r="B1366" s="1"/>
      <c r="C1366" s="2"/>
      <c r="D1366" s="59"/>
      <c r="E1366" s="85"/>
      <c r="F1366" s="7"/>
    </row>
    <row r="1367" spans="1:6">
      <c r="A1367" s="5"/>
      <c r="B1367" s="1"/>
      <c r="C1367" s="2"/>
      <c r="D1367" s="59"/>
      <c r="E1367" s="85"/>
      <c r="F1367" s="7"/>
    </row>
    <row r="1368" spans="1:6">
      <c r="A1368" s="5"/>
      <c r="B1368" s="1"/>
      <c r="C1368" s="2"/>
      <c r="D1368" s="59"/>
      <c r="E1368" s="85"/>
      <c r="F1368" s="7"/>
    </row>
    <row r="1369" spans="1:6">
      <c r="A1369" s="5"/>
      <c r="B1369" s="1"/>
      <c r="C1369" s="2"/>
      <c r="D1369" s="59"/>
      <c r="E1369" s="85"/>
      <c r="F1369" s="7"/>
    </row>
    <row r="1370" spans="1:6">
      <c r="A1370" s="5"/>
      <c r="B1370" s="1"/>
      <c r="C1370" s="2"/>
      <c r="D1370" s="59"/>
      <c r="E1370" s="85"/>
      <c r="F1370" s="7"/>
    </row>
    <row r="1371" spans="1:6">
      <c r="A1371" s="5"/>
      <c r="B1371" s="1"/>
      <c r="C1371" s="2"/>
      <c r="D1371" s="59"/>
      <c r="E1371" s="85"/>
      <c r="F1371" s="7"/>
    </row>
    <row r="1372" spans="1:6">
      <c r="A1372" s="5"/>
      <c r="B1372" s="1"/>
      <c r="C1372" s="2"/>
      <c r="D1372" s="59"/>
      <c r="E1372" s="85"/>
      <c r="F1372" s="7"/>
    </row>
    <row r="1373" spans="1:6">
      <c r="A1373" s="5"/>
      <c r="B1373" s="1"/>
      <c r="C1373" s="2"/>
      <c r="D1373" s="59"/>
      <c r="E1373" s="85"/>
      <c r="F1373" s="7"/>
    </row>
    <row r="1374" spans="1:6">
      <c r="A1374" s="5"/>
      <c r="B1374" s="1"/>
      <c r="C1374" s="2"/>
      <c r="D1374" s="59"/>
      <c r="E1374" s="85"/>
      <c r="F1374" s="7"/>
    </row>
    <row r="1375" spans="1:6">
      <c r="A1375" s="5"/>
      <c r="B1375" s="1"/>
      <c r="C1375" s="2"/>
      <c r="D1375" s="59"/>
      <c r="E1375" s="85"/>
      <c r="F1375" s="7"/>
    </row>
    <row r="1376" spans="1:6">
      <c r="A1376" s="5"/>
      <c r="B1376" s="1"/>
      <c r="C1376" s="2"/>
      <c r="D1376" s="59"/>
      <c r="E1376" s="85"/>
      <c r="F1376" s="7"/>
    </row>
    <row r="1377" spans="1:6">
      <c r="A1377" s="5"/>
      <c r="B1377" s="1"/>
      <c r="C1377" s="2"/>
      <c r="D1377" s="59"/>
      <c r="E1377" s="85"/>
      <c r="F1377" s="7"/>
    </row>
    <row r="1378" spans="1:6">
      <c r="A1378" s="5"/>
      <c r="B1378" s="1"/>
      <c r="C1378" s="2"/>
      <c r="D1378" s="59"/>
      <c r="E1378" s="85"/>
      <c r="F1378" s="7"/>
    </row>
    <row r="1379" spans="1:6">
      <c r="A1379" s="5"/>
      <c r="B1379" s="1"/>
      <c r="C1379" s="2"/>
      <c r="D1379" s="59"/>
      <c r="E1379" s="85"/>
      <c r="F1379" s="7"/>
    </row>
    <row r="1380" spans="1:6">
      <c r="A1380" s="5"/>
      <c r="B1380" s="1"/>
      <c r="C1380" s="2"/>
      <c r="D1380" s="59"/>
      <c r="E1380" s="85"/>
      <c r="F1380" s="7"/>
    </row>
    <row r="1381" spans="1:6">
      <c r="A1381" s="5"/>
      <c r="B1381" s="1"/>
      <c r="C1381" s="2"/>
      <c r="D1381" s="59"/>
      <c r="E1381" s="85"/>
      <c r="F1381" s="7"/>
    </row>
    <row r="1382" spans="1:6">
      <c r="A1382" s="5"/>
      <c r="B1382" s="1"/>
      <c r="C1382" s="2"/>
      <c r="D1382" s="59"/>
      <c r="E1382" s="85"/>
      <c r="F1382" s="7"/>
    </row>
    <row r="1383" spans="1:6">
      <c r="A1383" s="5"/>
      <c r="B1383" s="1"/>
      <c r="C1383" s="2"/>
      <c r="D1383" s="59"/>
      <c r="E1383" s="85"/>
      <c r="F1383" s="7"/>
    </row>
    <row r="1384" spans="1:6">
      <c r="A1384" s="5"/>
      <c r="B1384" s="1"/>
      <c r="C1384" s="2"/>
      <c r="D1384" s="59"/>
      <c r="E1384" s="85"/>
      <c r="F1384" s="7"/>
    </row>
    <row r="1385" spans="1:6">
      <c r="A1385" s="5"/>
      <c r="B1385" s="1"/>
      <c r="C1385" s="2"/>
      <c r="D1385" s="59"/>
      <c r="E1385" s="85"/>
      <c r="F1385" s="7"/>
    </row>
    <row r="1386" spans="1:6">
      <c r="A1386" s="5"/>
      <c r="B1386" s="1"/>
      <c r="C1386" s="2"/>
      <c r="D1386" s="59"/>
      <c r="E1386" s="85"/>
      <c r="F1386" s="7"/>
    </row>
    <row r="1387" spans="1:6">
      <c r="A1387" s="5"/>
      <c r="B1387" s="1"/>
      <c r="C1387" s="2"/>
      <c r="D1387" s="59"/>
      <c r="E1387" s="85"/>
      <c r="F1387" s="7"/>
    </row>
    <row r="1388" spans="1:6">
      <c r="A1388" s="5"/>
      <c r="B1388" s="1"/>
      <c r="C1388" s="2"/>
      <c r="D1388" s="59"/>
      <c r="E1388" s="85"/>
      <c r="F1388" s="7"/>
    </row>
    <row r="1389" spans="1:6">
      <c r="A1389" s="5"/>
      <c r="B1389" s="1"/>
      <c r="C1389" s="2"/>
      <c r="D1389" s="59"/>
      <c r="E1389" s="85"/>
      <c r="F1389" s="7"/>
    </row>
    <row r="1390" spans="1:6">
      <c r="A1390" s="5"/>
      <c r="B1390" s="1"/>
      <c r="C1390" s="2"/>
      <c r="D1390" s="59"/>
      <c r="E1390" s="85"/>
      <c r="F1390" s="7"/>
    </row>
    <row r="1391" spans="1:6">
      <c r="A1391" s="5"/>
      <c r="B1391" s="1"/>
      <c r="C1391" s="2"/>
      <c r="D1391" s="59"/>
      <c r="E1391" s="85"/>
      <c r="F1391" s="7"/>
    </row>
    <row r="1392" spans="1:6">
      <c r="A1392" s="5"/>
      <c r="B1392" s="1"/>
      <c r="C1392" s="2"/>
      <c r="D1392" s="59"/>
      <c r="E1392" s="85"/>
      <c r="F1392" s="7"/>
    </row>
    <row r="1393" spans="1:6">
      <c r="A1393" s="5"/>
      <c r="B1393" s="1"/>
      <c r="C1393" s="2"/>
      <c r="D1393" s="59"/>
      <c r="E1393" s="85"/>
      <c r="F1393" s="7"/>
    </row>
    <row r="1394" spans="1:6">
      <c r="A1394" s="5"/>
      <c r="B1394" s="1"/>
      <c r="C1394" s="2"/>
      <c r="D1394" s="59"/>
      <c r="E1394" s="85"/>
      <c r="F1394" s="7"/>
    </row>
    <row r="1395" spans="1:6">
      <c r="A1395" s="5"/>
      <c r="B1395" s="1"/>
      <c r="C1395" s="2"/>
      <c r="D1395" s="59"/>
      <c r="E1395" s="85"/>
      <c r="F1395" s="7"/>
    </row>
    <row r="1396" spans="1:6">
      <c r="A1396" s="5"/>
      <c r="B1396" s="1"/>
      <c r="C1396" s="2"/>
      <c r="D1396" s="59"/>
      <c r="E1396" s="85"/>
      <c r="F1396" s="7"/>
    </row>
    <row r="1397" spans="1:6">
      <c r="A1397" s="5"/>
      <c r="B1397" s="1"/>
      <c r="C1397" s="2"/>
      <c r="D1397" s="59"/>
      <c r="E1397" s="85"/>
      <c r="F1397" s="7"/>
    </row>
    <row r="1398" spans="1:6">
      <c r="A1398" s="5"/>
      <c r="B1398" s="1"/>
      <c r="C1398" s="2"/>
      <c r="D1398" s="59"/>
      <c r="E1398" s="85"/>
      <c r="F1398" s="7"/>
    </row>
    <row r="1399" spans="1:6">
      <c r="A1399" s="5"/>
      <c r="B1399" s="1"/>
      <c r="C1399" s="2"/>
      <c r="D1399" s="59"/>
      <c r="E1399" s="85"/>
      <c r="F1399" s="7"/>
    </row>
    <row r="1400" spans="1:6">
      <c r="A1400" s="5"/>
      <c r="B1400" s="1"/>
      <c r="C1400" s="2"/>
      <c r="D1400" s="59"/>
      <c r="E1400" s="85"/>
      <c r="F1400" s="7"/>
    </row>
    <row r="1401" spans="1:6">
      <c r="A1401" s="5"/>
      <c r="B1401" s="1"/>
      <c r="C1401" s="2"/>
      <c r="D1401" s="59"/>
      <c r="E1401" s="85"/>
      <c r="F1401" s="7"/>
    </row>
    <row r="1402" spans="1:6">
      <c r="A1402" s="5"/>
      <c r="B1402" s="1"/>
      <c r="C1402" s="2"/>
      <c r="D1402" s="59"/>
      <c r="E1402" s="85"/>
      <c r="F1402" s="7"/>
    </row>
    <row r="1403" spans="1:6">
      <c r="A1403" s="5"/>
      <c r="B1403" s="1"/>
      <c r="C1403" s="2"/>
      <c r="D1403" s="59"/>
      <c r="E1403" s="85"/>
      <c r="F1403" s="7"/>
    </row>
    <row r="1404" spans="1:6">
      <c r="A1404" s="5"/>
      <c r="B1404" s="1"/>
      <c r="C1404" s="2"/>
      <c r="D1404" s="59"/>
      <c r="E1404" s="85"/>
      <c r="F1404" s="7"/>
    </row>
    <row r="1405" spans="1:6">
      <c r="A1405" s="5"/>
      <c r="B1405" s="1"/>
      <c r="C1405" s="2"/>
      <c r="D1405" s="59"/>
      <c r="E1405" s="85"/>
      <c r="F1405" s="7"/>
    </row>
    <row r="1406" spans="1:6">
      <c r="A1406" s="5"/>
      <c r="B1406" s="1"/>
      <c r="C1406" s="2"/>
      <c r="D1406" s="59"/>
      <c r="E1406" s="85"/>
      <c r="F1406" s="7"/>
    </row>
    <row r="1407" spans="1:6">
      <c r="A1407" s="5"/>
      <c r="B1407" s="1"/>
      <c r="C1407" s="2"/>
      <c r="D1407" s="59"/>
      <c r="E1407" s="85"/>
      <c r="F1407" s="7"/>
    </row>
    <row r="1408" spans="1:6">
      <c r="A1408" s="5"/>
      <c r="B1408" s="1"/>
      <c r="C1408" s="2"/>
      <c r="D1408" s="59"/>
      <c r="E1408" s="85"/>
      <c r="F1408" s="7"/>
    </row>
    <row r="1409" spans="1:6">
      <c r="A1409" s="5"/>
      <c r="B1409" s="1"/>
      <c r="C1409" s="2"/>
      <c r="D1409" s="59"/>
      <c r="E1409" s="85"/>
      <c r="F1409" s="7"/>
    </row>
    <row r="1410" spans="1:6">
      <c r="A1410" s="5"/>
      <c r="B1410" s="1"/>
      <c r="C1410" s="2"/>
      <c r="D1410" s="59"/>
      <c r="E1410" s="85"/>
      <c r="F1410" s="7"/>
    </row>
    <row r="1411" spans="1:6">
      <c r="A1411" s="5"/>
      <c r="B1411" s="1"/>
      <c r="C1411" s="2"/>
      <c r="D1411" s="59"/>
      <c r="E1411" s="85"/>
      <c r="F1411" s="7"/>
    </row>
    <row r="1412" spans="1:6">
      <c r="A1412" s="5"/>
      <c r="B1412" s="1"/>
      <c r="C1412" s="2"/>
      <c r="D1412" s="59"/>
      <c r="E1412" s="85"/>
      <c r="F1412" s="7"/>
    </row>
    <row r="1413" spans="1:6">
      <c r="A1413" s="5"/>
      <c r="B1413" s="1"/>
      <c r="C1413" s="2"/>
      <c r="D1413" s="59"/>
      <c r="E1413" s="85"/>
      <c r="F1413" s="7"/>
    </row>
    <row r="1414" spans="1:6">
      <c r="A1414" s="5"/>
      <c r="B1414" s="1"/>
      <c r="C1414" s="2"/>
      <c r="D1414" s="59"/>
      <c r="E1414" s="85"/>
      <c r="F1414" s="7"/>
    </row>
    <row r="1415" spans="1:6">
      <c r="A1415" s="5"/>
      <c r="B1415" s="1"/>
      <c r="C1415" s="2"/>
      <c r="D1415" s="59"/>
      <c r="E1415" s="85"/>
      <c r="F1415" s="7"/>
    </row>
    <row r="1416" spans="1:6">
      <c r="A1416" s="5"/>
      <c r="B1416" s="1"/>
      <c r="C1416" s="2"/>
      <c r="D1416" s="59"/>
      <c r="E1416" s="85"/>
      <c r="F1416" s="7"/>
    </row>
    <row r="1417" spans="1:6">
      <c r="A1417" s="5"/>
      <c r="B1417" s="1"/>
      <c r="C1417" s="2"/>
      <c r="D1417" s="59"/>
      <c r="E1417" s="85"/>
      <c r="F1417" s="7"/>
    </row>
    <row r="1418" spans="1:6">
      <c r="A1418" s="5"/>
      <c r="B1418" s="1"/>
      <c r="C1418" s="2"/>
      <c r="D1418" s="59"/>
      <c r="E1418" s="85"/>
      <c r="F1418" s="7"/>
    </row>
    <row r="1419" spans="1:6">
      <c r="A1419" s="5"/>
      <c r="B1419" s="1"/>
      <c r="C1419" s="2"/>
      <c r="D1419" s="59"/>
      <c r="E1419" s="85"/>
      <c r="F1419" s="7"/>
    </row>
    <row r="1420" spans="1:6">
      <c r="A1420" s="5"/>
      <c r="B1420" s="1"/>
      <c r="C1420" s="2"/>
      <c r="D1420" s="59"/>
      <c r="E1420" s="85"/>
      <c r="F1420" s="7"/>
    </row>
    <row r="1421" spans="1:6">
      <c r="A1421" s="5"/>
      <c r="B1421" s="1"/>
      <c r="C1421" s="2"/>
      <c r="D1421" s="59"/>
      <c r="E1421" s="85"/>
      <c r="F1421" s="7"/>
    </row>
    <row r="1422" spans="1:6">
      <c r="A1422" s="5"/>
      <c r="B1422" s="1"/>
      <c r="C1422" s="2"/>
      <c r="D1422" s="59"/>
      <c r="E1422" s="85"/>
      <c r="F1422" s="7"/>
    </row>
    <row r="1423" spans="1:6">
      <c r="A1423" s="5"/>
      <c r="B1423" s="1"/>
      <c r="C1423" s="2"/>
      <c r="D1423" s="59"/>
      <c r="E1423" s="85"/>
      <c r="F1423" s="7"/>
    </row>
    <row r="1424" spans="1:6">
      <c r="A1424" s="5"/>
      <c r="B1424" s="1"/>
      <c r="C1424" s="2"/>
      <c r="D1424" s="59"/>
      <c r="E1424" s="85"/>
      <c r="F1424" s="7"/>
    </row>
    <row r="1425" spans="1:6">
      <c r="A1425" s="5"/>
      <c r="B1425" s="1"/>
      <c r="C1425" s="2"/>
      <c r="D1425" s="59"/>
      <c r="E1425" s="85"/>
      <c r="F1425" s="7"/>
    </row>
    <row r="1426" spans="1:6">
      <c r="A1426" s="5"/>
      <c r="B1426" s="1"/>
      <c r="C1426" s="2"/>
      <c r="D1426" s="59"/>
      <c r="E1426" s="85"/>
      <c r="F1426" s="7"/>
    </row>
    <row r="1427" spans="1:6">
      <c r="A1427" s="5"/>
      <c r="B1427" s="1"/>
      <c r="C1427" s="2"/>
      <c r="D1427" s="59"/>
      <c r="E1427" s="85"/>
      <c r="F1427" s="7"/>
    </row>
    <row r="1428" spans="1:6">
      <c r="A1428" s="5"/>
      <c r="B1428" s="1"/>
      <c r="C1428" s="2"/>
      <c r="D1428" s="59"/>
      <c r="E1428" s="85"/>
      <c r="F1428" s="7"/>
    </row>
    <row r="1429" spans="1:6">
      <c r="A1429" s="5"/>
      <c r="B1429" s="1"/>
      <c r="C1429" s="2"/>
      <c r="D1429" s="59"/>
      <c r="E1429" s="85"/>
      <c r="F1429" s="7"/>
    </row>
    <row r="1430" spans="1:6">
      <c r="A1430" s="5"/>
      <c r="B1430" s="1"/>
      <c r="C1430" s="2"/>
      <c r="D1430" s="59"/>
      <c r="E1430" s="85"/>
      <c r="F1430" s="7"/>
    </row>
    <row r="1431" spans="1:6">
      <c r="A1431" s="5"/>
      <c r="B1431" s="1"/>
      <c r="C1431" s="2"/>
      <c r="D1431" s="59"/>
      <c r="E1431" s="85"/>
      <c r="F1431" s="7"/>
    </row>
    <row r="1432" spans="1:6">
      <c r="A1432" s="5"/>
      <c r="B1432" s="1"/>
      <c r="C1432" s="2"/>
      <c r="D1432" s="59"/>
      <c r="E1432" s="85"/>
      <c r="F1432" s="7"/>
    </row>
    <row r="1433" spans="1:6">
      <c r="A1433" s="5"/>
      <c r="B1433" s="1"/>
      <c r="C1433" s="2"/>
      <c r="D1433" s="59"/>
      <c r="E1433" s="85"/>
      <c r="F1433" s="7"/>
    </row>
    <row r="1434" spans="1:6">
      <c r="A1434" s="5"/>
      <c r="B1434" s="1"/>
      <c r="C1434" s="2"/>
      <c r="D1434" s="59"/>
      <c r="E1434" s="85"/>
      <c r="F1434" s="7"/>
    </row>
    <row r="1435" spans="1:6">
      <c r="A1435" s="5"/>
      <c r="B1435" s="1"/>
      <c r="C1435" s="2"/>
      <c r="D1435" s="59"/>
      <c r="E1435" s="85"/>
      <c r="F1435" s="7"/>
    </row>
    <row r="1436" spans="1:6">
      <c r="A1436" s="5"/>
      <c r="B1436" s="1"/>
      <c r="C1436" s="2"/>
      <c r="D1436" s="59"/>
      <c r="E1436" s="85"/>
      <c r="F1436" s="7"/>
    </row>
    <row r="1437" spans="1:6">
      <c r="A1437" s="5"/>
      <c r="B1437" s="1"/>
      <c r="C1437" s="2"/>
      <c r="D1437" s="59"/>
      <c r="E1437" s="85"/>
      <c r="F1437" s="7"/>
    </row>
    <row r="1438" spans="1:6">
      <c r="A1438" s="5"/>
      <c r="B1438" s="1"/>
      <c r="C1438" s="2"/>
      <c r="D1438" s="59"/>
      <c r="E1438" s="85"/>
      <c r="F1438" s="7"/>
    </row>
    <row r="1439" spans="1:6">
      <c r="A1439" s="5"/>
      <c r="B1439" s="1"/>
      <c r="C1439" s="2"/>
      <c r="D1439" s="59"/>
      <c r="E1439" s="85"/>
      <c r="F1439" s="7"/>
    </row>
    <row r="1440" spans="1:6">
      <c r="A1440" s="5"/>
      <c r="B1440" s="1"/>
      <c r="C1440" s="2"/>
      <c r="D1440" s="59"/>
      <c r="E1440" s="85"/>
      <c r="F1440" s="7"/>
    </row>
    <row r="1441" spans="1:6">
      <c r="A1441" s="5"/>
      <c r="B1441" s="1"/>
      <c r="C1441" s="2"/>
      <c r="D1441" s="59"/>
      <c r="E1441" s="85"/>
      <c r="F1441" s="7"/>
    </row>
    <row r="1442" spans="1:6">
      <c r="A1442" s="5"/>
      <c r="B1442" s="1"/>
      <c r="C1442" s="2"/>
      <c r="D1442" s="59"/>
      <c r="E1442" s="85"/>
      <c r="F1442" s="7"/>
    </row>
    <row r="1443" spans="1:6">
      <c r="A1443" s="5"/>
      <c r="B1443" s="1"/>
      <c r="C1443" s="2"/>
      <c r="D1443" s="59"/>
      <c r="E1443" s="85"/>
      <c r="F1443" s="7"/>
    </row>
    <row r="1444" spans="1:6">
      <c r="A1444" s="5"/>
      <c r="B1444" s="1"/>
      <c r="C1444" s="2"/>
      <c r="D1444" s="59"/>
      <c r="E1444" s="85"/>
      <c r="F1444" s="7"/>
    </row>
    <row r="1445" spans="1:6">
      <c r="A1445" s="5"/>
      <c r="B1445" s="1"/>
      <c r="C1445" s="2"/>
      <c r="D1445" s="59"/>
      <c r="E1445" s="85"/>
      <c r="F1445" s="7"/>
    </row>
    <row r="1446" spans="1:6">
      <c r="A1446" s="5"/>
      <c r="B1446" s="1"/>
      <c r="C1446" s="2"/>
      <c r="D1446" s="59"/>
      <c r="E1446" s="85"/>
      <c r="F1446" s="7"/>
    </row>
    <row r="1447" spans="1:6">
      <c r="A1447" s="5"/>
      <c r="B1447" s="1"/>
      <c r="C1447" s="2"/>
      <c r="D1447" s="59"/>
      <c r="E1447" s="85"/>
      <c r="F1447" s="7"/>
    </row>
    <row r="1448" spans="1:6">
      <c r="A1448" s="5"/>
      <c r="B1448" s="1"/>
      <c r="C1448" s="2"/>
      <c r="D1448" s="59"/>
      <c r="E1448" s="85"/>
      <c r="F1448" s="7"/>
    </row>
    <row r="1449" spans="1:6">
      <c r="A1449" s="5"/>
      <c r="B1449" s="1"/>
      <c r="C1449" s="2"/>
      <c r="D1449" s="59"/>
      <c r="E1449" s="85"/>
      <c r="F1449" s="7"/>
    </row>
    <row r="1450" spans="1:6">
      <c r="A1450" s="5"/>
      <c r="B1450" s="1"/>
      <c r="C1450" s="2"/>
      <c r="D1450" s="59"/>
      <c r="E1450" s="85"/>
      <c r="F1450" s="7"/>
    </row>
    <row r="1451" spans="1:6">
      <c r="A1451" s="5"/>
      <c r="B1451" s="1"/>
      <c r="C1451" s="2"/>
      <c r="D1451" s="59"/>
      <c r="E1451" s="85"/>
      <c r="F1451" s="7"/>
    </row>
    <row r="1452" spans="1:6">
      <c r="A1452" s="5"/>
      <c r="B1452" s="1"/>
      <c r="C1452" s="2"/>
      <c r="D1452" s="59"/>
      <c r="E1452" s="85"/>
      <c r="F1452" s="7"/>
    </row>
    <row r="1453" spans="1:6">
      <c r="A1453" s="5"/>
      <c r="B1453" s="1"/>
      <c r="C1453" s="2"/>
      <c r="D1453" s="59"/>
      <c r="E1453" s="85"/>
      <c r="F1453" s="7"/>
    </row>
    <row r="1454" spans="1:6">
      <c r="A1454" s="5"/>
      <c r="B1454" s="1"/>
      <c r="C1454" s="2"/>
      <c r="D1454" s="59"/>
      <c r="E1454" s="85"/>
      <c r="F1454" s="7"/>
    </row>
    <row r="1455" spans="1:6">
      <c r="A1455" s="5"/>
      <c r="B1455" s="1"/>
      <c r="C1455" s="2"/>
      <c r="D1455" s="59"/>
      <c r="E1455" s="85"/>
      <c r="F1455" s="7"/>
    </row>
    <row r="1456" spans="1:6">
      <c r="A1456" s="5"/>
      <c r="B1456" s="1"/>
      <c r="C1456" s="2"/>
      <c r="D1456" s="59"/>
      <c r="E1456" s="85"/>
      <c r="F1456" s="7"/>
    </row>
    <row r="1457" spans="1:6">
      <c r="A1457" s="5"/>
      <c r="B1457" s="1"/>
      <c r="C1457" s="2"/>
      <c r="D1457" s="59"/>
      <c r="E1457" s="85"/>
      <c r="F1457" s="7"/>
    </row>
    <row r="1458" spans="1:6">
      <c r="A1458" s="5"/>
      <c r="B1458" s="1"/>
      <c r="C1458" s="2"/>
      <c r="D1458" s="59"/>
      <c r="E1458" s="85"/>
      <c r="F1458" s="7"/>
    </row>
    <row r="1459" spans="1:6">
      <c r="A1459" s="5"/>
      <c r="B1459" s="1"/>
      <c r="C1459" s="2"/>
      <c r="D1459" s="59"/>
      <c r="E1459" s="85"/>
      <c r="F1459" s="7"/>
    </row>
    <row r="1460" spans="1:6">
      <c r="A1460" s="5"/>
      <c r="B1460" s="1"/>
      <c r="C1460" s="2"/>
      <c r="D1460" s="59"/>
      <c r="E1460" s="85"/>
      <c r="F1460" s="7"/>
    </row>
    <row r="1461" spans="1:6">
      <c r="A1461" s="5"/>
      <c r="B1461" s="1"/>
      <c r="C1461" s="2"/>
      <c r="D1461" s="59"/>
      <c r="E1461" s="85"/>
      <c r="F1461" s="7"/>
    </row>
    <row r="1462" spans="1:6">
      <c r="A1462" s="5"/>
      <c r="B1462" s="1"/>
      <c r="C1462" s="2"/>
      <c r="D1462" s="59"/>
      <c r="E1462" s="85"/>
      <c r="F1462" s="7"/>
    </row>
    <row r="1463" spans="1:6">
      <c r="A1463" s="5"/>
      <c r="B1463" s="1"/>
      <c r="C1463" s="2"/>
      <c r="D1463" s="59"/>
      <c r="E1463" s="85"/>
      <c r="F1463" s="7"/>
    </row>
    <row r="1464" spans="1:6">
      <c r="A1464" s="5"/>
      <c r="B1464" s="1"/>
      <c r="C1464" s="2"/>
      <c r="D1464" s="59"/>
      <c r="E1464" s="85"/>
      <c r="F1464" s="7"/>
    </row>
    <row r="1465" spans="1:6">
      <c r="A1465" s="5"/>
      <c r="B1465" s="1"/>
      <c r="C1465" s="2"/>
      <c r="D1465" s="59"/>
      <c r="E1465" s="85"/>
      <c r="F1465" s="7"/>
    </row>
    <row r="1466" spans="1:6">
      <c r="A1466" s="5"/>
      <c r="B1466" s="1"/>
      <c r="C1466" s="2"/>
      <c r="D1466" s="59"/>
      <c r="E1466" s="85"/>
      <c r="F1466" s="7"/>
    </row>
    <row r="1467" spans="1:6">
      <c r="A1467" s="5"/>
      <c r="B1467" s="1"/>
      <c r="C1467" s="2"/>
      <c r="D1467" s="59"/>
      <c r="E1467" s="85"/>
      <c r="F1467" s="7"/>
    </row>
    <row r="1468" spans="1:6">
      <c r="A1468" s="5"/>
      <c r="B1468" s="1"/>
      <c r="C1468" s="2"/>
      <c r="D1468" s="59"/>
      <c r="E1468" s="85"/>
      <c r="F1468" s="7"/>
    </row>
    <row r="1469" spans="1:6">
      <c r="A1469" s="5"/>
      <c r="B1469" s="1"/>
      <c r="C1469" s="2"/>
      <c r="D1469" s="59"/>
      <c r="E1469" s="85"/>
      <c r="F1469" s="7"/>
    </row>
    <row r="1470" spans="1:6">
      <c r="A1470" s="5"/>
      <c r="B1470" s="1"/>
      <c r="C1470" s="2"/>
      <c r="D1470" s="59"/>
      <c r="E1470" s="85"/>
      <c r="F1470" s="7"/>
    </row>
    <row r="1471" spans="1:6">
      <c r="A1471" s="5"/>
      <c r="B1471" s="1"/>
      <c r="C1471" s="2"/>
      <c r="D1471" s="59"/>
      <c r="E1471" s="85"/>
      <c r="F1471" s="7"/>
    </row>
    <row r="1472" spans="1:6">
      <c r="A1472" s="5"/>
      <c r="B1472" s="1"/>
      <c r="C1472" s="2"/>
      <c r="D1472" s="59"/>
      <c r="E1472" s="85"/>
      <c r="F1472" s="7"/>
    </row>
    <row r="1473" spans="1:6">
      <c r="A1473" s="5"/>
      <c r="B1473" s="1"/>
      <c r="C1473" s="2"/>
      <c r="D1473" s="59"/>
      <c r="E1473" s="85"/>
      <c r="F1473" s="7"/>
    </row>
    <row r="1474" spans="1:6">
      <c r="A1474" s="5"/>
      <c r="B1474" s="1"/>
      <c r="C1474" s="2"/>
      <c r="D1474" s="59"/>
      <c r="E1474" s="85"/>
      <c r="F1474" s="7"/>
    </row>
    <row r="1475" spans="1:6">
      <c r="A1475" s="5"/>
      <c r="B1475" s="1"/>
      <c r="C1475" s="2"/>
      <c r="D1475" s="59"/>
      <c r="E1475" s="85"/>
      <c r="F1475" s="7"/>
    </row>
    <row r="1476" spans="1:6">
      <c r="A1476" s="5"/>
      <c r="B1476" s="1"/>
      <c r="C1476" s="2"/>
      <c r="D1476" s="59"/>
      <c r="E1476" s="85"/>
      <c r="F1476" s="7"/>
    </row>
    <row r="1477" spans="1:6">
      <c r="A1477" s="5"/>
      <c r="B1477" s="1"/>
      <c r="C1477" s="2"/>
      <c r="D1477" s="59"/>
      <c r="E1477" s="85"/>
      <c r="F1477" s="7"/>
    </row>
    <row r="1478" spans="1:6">
      <c r="A1478" s="5"/>
      <c r="B1478" s="1"/>
      <c r="C1478" s="2"/>
      <c r="D1478" s="59"/>
      <c r="E1478" s="85"/>
      <c r="F1478" s="7"/>
    </row>
    <row r="1479" spans="1:6">
      <c r="A1479" s="5"/>
      <c r="B1479" s="1"/>
      <c r="C1479" s="2"/>
      <c r="D1479" s="59"/>
      <c r="E1479" s="85"/>
      <c r="F1479" s="7"/>
    </row>
    <row r="1480" spans="1:6">
      <c r="A1480" s="5"/>
      <c r="B1480" s="1"/>
      <c r="C1480" s="2"/>
      <c r="D1480" s="59"/>
      <c r="E1480" s="85"/>
      <c r="F1480" s="7"/>
    </row>
    <row r="1481" spans="1:6">
      <c r="A1481" s="5"/>
      <c r="B1481" s="1"/>
      <c r="C1481" s="2"/>
      <c r="D1481" s="59"/>
      <c r="E1481" s="85"/>
      <c r="F1481" s="7"/>
    </row>
    <row r="1482" spans="1:6">
      <c r="A1482" s="5"/>
      <c r="B1482" s="1"/>
      <c r="C1482" s="2"/>
      <c r="D1482" s="59"/>
      <c r="E1482" s="85"/>
      <c r="F1482" s="7"/>
    </row>
    <row r="1483" spans="1:6">
      <c r="A1483" s="5"/>
      <c r="B1483" s="1"/>
      <c r="C1483" s="2"/>
      <c r="D1483" s="59"/>
      <c r="E1483" s="85"/>
      <c r="F1483" s="7"/>
    </row>
    <row r="1484" spans="1:6">
      <c r="A1484" s="5"/>
      <c r="B1484" s="1"/>
      <c r="C1484" s="2"/>
      <c r="D1484" s="59"/>
      <c r="E1484" s="85"/>
      <c r="F1484" s="7"/>
    </row>
    <row r="1485" spans="1:6">
      <c r="A1485" s="5"/>
      <c r="B1485" s="1"/>
      <c r="C1485" s="2"/>
      <c r="D1485" s="59"/>
      <c r="E1485" s="85"/>
      <c r="F1485" s="7"/>
    </row>
    <row r="1486" spans="1:6">
      <c r="A1486" s="5"/>
      <c r="B1486" s="1"/>
      <c r="C1486" s="2"/>
      <c r="D1486" s="59"/>
      <c r="E1486" s="85"/>
      <c r="F1486" s="7"/>
    </row>
    <row r="1487" spans="1:6">
      <c r="A1487" s="5"/>
      <c r="B1487" s="1"/>
      <c r="C1487" s="2"/>
      <c r="D1487" s="59"/>
      <c r="E1487" s="85"/>
      <c r="F1487" s="7"/>
    </row>
    <row r="1488" spans="1:6">
      <c r="A1488" s="5"/>
      <c r="B1488" s="1"/>
      <c r="C1488" s="2"/>
      <c r="D1488" s="59"/>
      <c r="E1488" s="85"/>
      <c r="F1488" s="7"/>
    </row>
    <row r="1489" spans="1:6">
      <c r="A1489" s="5"/>
      <c r="B1489" s="1"/>
      <c r="C1489" s="2"/>
      <c r="D1489" s="59"/>
      <c r="E1489" s="85"/>
      <c r="F1489" s="7"/>
    </row>
    <row r="1490" spans="1:6">
      <c r="A1490" s="5"/>
      <c r="B1490" s="1"/>
      <c r="C1490" s="2"/>
      <c r="D1490" s="59"/>
      <c r="E1490" s="85"/>
      <c r="F1490" s="7"/>
    </row>
    <row r="1491" spans="1:6">
      <c r="A1491" s="5"/>
      <c r="B1491" s="1"/>
      <c r="C1491" s="2"/>
      <c r="D1491" s="59"/>
      <c r="E1491" s="85"/>
      <c r="F1491" s="7"/>
    </row>
    <row r="1492" spans="1:6">
      <c r="A1492" s="5"/>
      <c r="B1492" s="1"/>
      <c r="C1492" s="2"/>
      <c r="D1492" s="59"/>
      <c r="E1492" s="85"/>
      <c r="F1492" s="7"/>
    </row>
    <row r="1493" spans="1:6">
      <c r="A1493" s="5"/>
      <c r="B1493" s="1"/>
      <c r="C1493" s="2"/>
      <c r="D1493" s="59"/>
      <c r="E1493" s="85"/>
      <c r="F1493" s="7"/>
    </row>
    <row r="1494" spans="1:6">
      <c r="A1494" s="5"/>
      <c r="B1494" s="1"/>
      <c r="C1494" s="2"/>
      <c r="D1494" s="59"/>
      <c r="E1494" s="85"/>
      <c r="F1494" s="7"/>
    </row>
    <row r="1495" spans="1:6">
      <c r="A1495" s="5"/>
      <c r="B1495" s="1"/>
      <c r="C1495" s="2"/>
      <c r="D1495" s="59"/>
      <c r="E1495" s="85"/>
      <c r="F1495" s="7"/>
    </row>
    <row r="1496" spans="1:6">
      <c r="A1496" s="5"/>
      <c r="B1496" s="1"/>
      <c r="C1496" s="2"/>
      <c r="D1496" s="59"/>
      <c r="E1496" s="85"/>
      <c r="F1496" s="7"/>
    </row>
    <row r="1497" spans="1:6">
      <c r="A1497" s="5"/>
      <c r="B1497" s="1"/>
      <c r="C1497" s="2"/>
      <c r="D1497" s="59"/>
      <c r="E1497" s="85"/>
      <c r="F1497" s="7"/>
    </row>
    <row r="1498" spans="1:6">
      <c r="A1498" s="5"/>
      <c r="B1498" s="1"/>
      <c r="C1498" s="2"/>
      <c r="D1498" s="59"/>
      <c r="E1498" s="85"/>
      <c r="F1498" s="7"/>
    </row>
    <row r="1499" spans="1:6">
      <c r="A1499" s="5"/>
      <c r="B1499" s="1"/>
      <c r="C1499" s="2"/>
      <c r="D1499" s="59"/>
      <c r="E1499" s="85"/>
      <c r="F1499" s="7"/>
    </row>
    <row r="1500" spans="1:6">
      <c r="A1500" s="5"/>
      <c r="B1500" s="1"/>
      <c r="C1500" s="2"/>
      <c r="D1500" s="59"/>
      <c r="E1500" s="85"/>
      <c r="F1500" s="7"/>
    </row>
    <row r="1501" spans="1:6">
      <c r="A1501" s="5"/>
      <c r="B1501" s="1"/>
      <c r="C1501" s="2"/>
      <c r="D1501" s="59"/>
      <c r="E1501" s="85"/>
      <c r="F1501" s="7"/>
    </row>
    <row r="1502" spans="1:6">
      <c r="A1502" s="5"/>
      <c r="B1502" s="1"/>
      <c r="C1502" s="2"/>
      <c r="D1502" s="59"/>
      <c r="E1502" s="85"/>
      <c r="F1502" s="7"/>
    </row>
    <row r="1503" spans="1:6">
      <c r="A1503" s="5"/>
      <c r="B1503" s="1"/>
      <c r="C1503" s="2"/>
      <c r="D1503" s="59"/>
      <c r="E1503" s="85"/>
      <c r="F1503" s="7"/>
    </row>
    <row r="1504" spans="1:6">
      <c r="A1504" s="5"/>
      <c r="B1504" s="1"/>
      <c r="C1504" s="2"/>
      <c r="D1504" s="59"/>
      <c r="E1504" s="85"/>
      <c r="F1504" s="7"/>
    </row>
    <row r="1505" spans="1:6">
      <c r="A1505" s="5"/>
      <c r="B1505" s="1"/>
      <c r="C1505" s="2"/>
      <c r="D1505" s="59"/>
      <c r="E1505" s="85"/>
      <c r="F1505" s="7"/>
    </row>
    <row r="1506" spans="1:6">
      <c r="A1506" s="5"/>
      <c r="B1506" s="1"/>
      <c r="C1506" s="2"/>
      <c r="D1506" s="59"/>
      <c r="E1506" s="85"/>
      <c r="F1506" s="7"/>
    </row>
    <row r="1507" spans="1:6">
      <c r="A1507" s="5"/>
      <c r="B1507" s="1"/>
      <c r="C1507" s="2"/>
      <c r="D1507" s="59"/>
      <c r="E1507" s="85"/>
      <c r="F1507" s="7"/>
    </row>
    <row r="1508" spans="1:6">
      <c r="A1508" s="5"/>
      <c r="B1508" s="1"/>
      <c r="C1508" s="2"/>
      <c r="D1508" s="59"/>
      <c r="E1508" s="85"/>
      <c r="F1508" s="7"/>
    </row>
    <row r="1509" spans="1:6">
      <c r="A1509" s="5"/>
      <c r="B1509" s="1"/>
      <c r="C1509" s="2"/>
      <c r="D1509" s="59"/>
      <c r="E1509" s="85"/>
      <c r="F1509" s="7"/>
    </row>
    <row r="1510" spans="1:6">
      <c r="A1510" s="5"/>
      <c r="B1510" s="1"/>
      <c r="C1510" s="2"/>
      <c r="D1510" s="59"/>
      <c r="E1510" s="85"/>
      <c r="F1510" s="7"/>
    </row>
    <row r="1511" spans="1:6">
      <c r="A1511" s="5"/>
      <c r="B1511" s="1"/>
      <c r="C1511" s="2"/>
      <c r="D1511" s="59"/>
      <c r="E1511" s="85"/>
      <c r="F1511" s="7"/>
    </row>
    <row r="1512" spans="1:6">
      <c r="A1512" s="5"/>
      <c r="B1512" s="1"/>
      <c r="C1512" s="2"/>
      <c r="D1512" s="59"/>
      <c r="E1512" s="85"/>
      <c r="F1512" s="7"/>
    </row>
    <row r="1513" spans="1:6">
      <c r="A1513" s="5"/>
      <c r="B1513" s="1"/>
      <c r="C1513" s="2"/>
      <c r="D1513" s="59"/>
      <c r="E1513" s="85"/>
      <c r="F1513" s="7"/>
    </row>
    <row r="1514" spans="1:6">
      <c r="A1514" s="5"/>
      <c r="B1514" s="1"/>
      <c r="C1514" s="2"/>
      <c r="D1514" s="59"/>
      <c r="E1514" s="85"/>
      <c r="F1514" s="7"/>
    </row>
    <row r="1515" spans="1:6">
      <c r="A1515" s="5"/>
      <c r="B1515" s="1"/>
      <c r="C1515" s="2"/>
      <c r="D1515" s="59"/>
      <c r="E1515" s="85"/>
      <c r="F1515" s="7"/>
    </row>
    <row r="1516" spans="1:6">
      <c r="A1516" s="5"/>
      <c r="B1516" s="1"/>
      <c r="C1516" s="2"/>
      <c r="D1516" s="59"/>
      <c r="E1516" s="85"/>
      <c r="F1516" s="7"/>
    </row>
    <row r="1517" spans="1:6">
      <c r="A1517" s="5"/>
      <c r="B1517" s="1"/>
      <c r="C1517" s="2"/>
      <c r="D1517" s="59"/>
      <c r="E1517" s="85"/>
      <c r="F1517" s="7"/>
    </row>
    <row r="1518" spans="1:6">
      <c r="A1518" s="5"/>
      <c r="B1518" s="1"/>
      <c r="C1518" s="2"/>
      <c r="D1518" s="59"/>
      <c r="E1518" s="85"/>
      <c r="F1518" s="7"/>
    </row>
    <row r="1519" spans="1:6">
      <c r="A1519" s="5"/>
      <c r="B1519" s="1"/>
      <c r="C1519" s="2"/>
      <c r="D1519" s="59"/>
      <c r="E1519" s="85"/>
      <c r="F1519" s="7"/>
    </row>
    <row r="1520" spans="1:6">
      <c r="A1520" s="5"/>
      <c r="B1520" s="1"/>
      <c r="C1520" s="2"/>
      <c r="D1520" s="59"/>
      <c r="E1520" s="85"/>
      <c r="F1520" s="7"/>
    </row>
    <row r="1521" spans="1:6">
      <c r="A1521" s="5"/>
      <c r="B1521" s="1"/>
      <c r="C1521" s="2"/>
      <c r="D1521" s="59"/>
      <c r="E1521" s="85"/>
      <c r="F1521" s="7"/>
    </row>
    <row r="1522" spans="1:6">
      <c r="A1522" s="5"/>
      <c r="B1522" s="1"/>
      <c r="C1522" s="2"/>
      <c r="D1522" s="59"/>
      <c r="E1522" s="85"/>
      <c r="F1522" s="7"/>
    </row>
    <row r="1523" spans="1:6">
      <c r="A1523" s="5"/>
      <c r="B1523" s="1"/>
      <c r="C1523" s="2"/>
      <c r="D1523" s="59"/>
      <c r="E1523" s="85"/>
      <c r="F1523" s="7"/>
    </row>
    <row r="1524" spans="1:6">
      <c r="A1524" s="5"/>
      <c r="B1524" s="1"/>
      <c r="C1524" s="2"/>
      <c r="D1524" s="59"/>
      <c r="E1524" s="85"/>
      <c r="F1524" s="7"/>
    </row>
    <row r="1525" spans="1:6">
      <c r="A1525" s="5"/>
      <c r="B1525" s="1"/>
      <c r="C1525" s="2"/>
      <c r="D1525" s="59"/>
      <c r="E1525" s="85"/>
      <c r="F1525" s="7"/>
    </row>
    <row r="1526" spans="1:6">
      <c r="A1526" s="5"/>
      <c r="B1526" s="1"/>
      <c r="C1526" s="2"/>
      <c r="D1526" s="59"/>
      <c r="E1526" s="85"/>
      <c r="F1526" s="7"/>
    </row>
    <row r="1527" spans="1:6">
      <c r="A1527" s="5"/>
      <c r="B1527" s="1"/>
      <c r="C1527" s="2"/>
      <c r="D1527" s="59"/>
      <c r="E1527" s="85"/>
      <c r="F1527" s="7"/>
    </row>
    <row r="1528" spans="1:6">
      <c r="A1528" s="5"/>
      <c r="B1528" s="1"/>
      <c r="C1528" s="2"/>
      <c r="D1528" s="59"/>
      <c r="E1528" s="85"/>
      <c r="F1528" s="7"/>
    </row>
    <row r="1529" spans="1:6">
      <c r="A1529" s="5"/>
      <c r="B1529" s="1"/>
      <c r="C1529" s="2"/>
      <c r="D1529" s="59"/>
      <c r="E1529" s="85"/>
      <c r="F1529" s="7"/>
    </row>
    <row r="1530" spans="1:6">
      <c r="A1530" s="5"/>
      <c r="B1530" s="1"/>
      <c r="C1530" s="2"/>
      <c r="D1530" s="59"/>
      <c r="E1530" s="85"/>
      <c r="F1530" s="7"/>
    </row>
    <row r="1531" spans="1:6">
      <c r="A1531" s="5"/>
      <c r="B1531" s="1"/>
      <c r="C1531" s="2"/>
      <c r="D1531" s="59"/>
      <c r="E1531" s="85"/>
      <c r="F1531" s="7"/>
    </row>
    <row r="1532" spans="1:6">
      <c r="A1532" s="5"/>
      <c r="B1532" s="1"/>
      <c r="C1532" s="2"/>
      <c r="D1532" s="59"/>
      <c r="E1532" s="85"/>
      <c r="F1532" s="7"/>
    </row>
    <row r="1533" spans="1:6">
      <c r="A1533" s="5"/>
      <c r="B1533" s="1"/>
      <c r="C1533" s="2"/>
      <c r="D1533" s="59"/>
      <c r="E1533" s="85"/>
      <c r="F1533" s="7"/>
    </row>
    <row r="1534" spans="1:6">
      <c r="A1534" s="5"/>
      <c r="B1534" s="1"/>
      <c r="C1534" s="2"/>
      <c r="D1534" s="59"/>
      <c r="E1534" s="85"/>
      <c r="F1534" s="7"/>
    </row>
    <row r="1535" spans="1:6">
      <c r="A1535" s="5"/>
      <c r="B1535" s="1"/>
      <c r="C1535" s="2"/>
      <c r="D1535" s="59"/>
      <c r="E1535" s="85"/>
      <c r="F1535" s="7"/>
    </row>
    <row r="1536" spans="1:6">
      <c r="A1536" s="5"/>
      <c r="B1536" s="1"/>
      <c r="C1536" s="2"/>
      <c r="D1536" s="59"/>
      <c r="E1536" s="85"/>
      <c r="F1536" s="7"/>
    </row>
    <row r="1537" spans="1:6">
      <c r="A1537" s="5"/>
      <c r="B1537" s="1"/>
      <c r="C1537" s="2"/>
      <c r="D1537" s="59"/>
      <c r="E1537" s="85"/>
      <c r="F1537" s="7"/>
    </row>
    <row r="1538" spans="1:6">
      <c r="A1538" s="5"/>
      <c r="B1538" s="1"/>
      <c r="C1538" s="2"/>
      <c r="D1538" s="59"/>
      <c r="E1538" s="85"/>
      <c r="F1538" s="7"/>
    </row>
    <row r="1539" spans="1:6">
      <c r="A1539" s="5"/>
      <c r="B1539" s="1"/>
      <c r="C1539" s="2"/>
      <c r="D1539" s="59"/>
      <c r="E1539" s="85"/>
      <c r="F1539" s="7"/>
    </row>
    <row r="1540" spans="1:6">
      <c r="A1540" s="5"/>
      <c r="B1540" s="1"/>
      <c r="C1540" s="2"/>
      <c r="D1540" s="59"/>
      <c r="E1540" s="85"/>
      <c r="F1540" s="7"/>
    </row>
    <row r="1541" spans="1:6">
      <c r="A1541" s="5"/>
      <c r="B1541" s="1"/>
      <c r="C1541" s="2"/>
      <c r="D1541" s="59"/>
      <c r="E1541" s="85"/>
      <c r="F1541" s="7"/>
    </row>
    <row r="1542" spans="1:6">
      <c r="A1542" s="5"/>
      <c r="B1542" s="1"/>
      <c r="C1542" s="2"/>
      <c r="D1542" s="59"/>
      <c r="E1542" s="85"/>
      <c r="F1542" s="7"/>
    </row>
    <row r="1543" spans="1:6">
      <c r="A1543" s="5"/>
      <c r="B1543" s="1"/>
      <c r="C1543" s="2"/>
      <c r="D1543" s="59"/>
      <c r="E1543" s="85"/>
      <c r="F1543" s="7"/>
    </row>
    <row r="1544" spans="1:6">
      <c r="A1544" s="5"/>
      <c r="B1544" s="1"/>
      <c r="C1544" s="2"/>
      <c r="D1544" s="59"/>
      <c r="E1544" s="85"/>
      <c r="F1544" s="7"/>
    </row>
    <row r="1545" spans="1:6">
      <c r="A1545" s="5"/>
      <c r="B1545" s="1"/>
      <c r="C1545" s="2"/>
      <c r="D1545" s="59"/>
      <c r="E1545" s="85"/>
      <c r="F1545" s="7"/>
    </row>
    <row r="1546" spans="1:6">
      <c r="A1546" s="5"/>
      <c r="B1546" s="1"/>
      <c r="C1546" s="2"/>
      <c r="D1546" s="59"/>
      <c r="E1546" s="85"/>
      <c r="F1546" s="7"/>
    </row>
    <row r="1547" spans="1:6">
      <c r="A1547" s="5"/>
      <c r="B1547" s="1"/>
      <c r="C1547" s="2"/>
      <c r="D1547" s="59"/>
      <c r="E1547" s="85"/>
      <c r="F1547" s="7"/>
    </row>
    <row r="1548" spans="1:6">
      <c r="A1548" s="5"/>
      <c r="B1548" s="1"/>
      <c r="C1548" s="2"/>
      <c r="D1548" s="59"/>
      <c r="E1548" s="85"/>
      <c r="F1548" s="7"/>
    </row>
    <row r="1549" spans="1:6">
      <c r="A1549" s="5"/>
      <c r="B1549" s="1"/>
      <c r="C1549" s="2"/>
      <c r="D1549" s="59"/>
      <c r="E1549" s="85"/>
      <c r="F1549" s="7"/>
    </row>
    <row r="1550" spans="1:6">
      <c r="A1550" s="5"/>
      <c r="B1550" s="1"/>
      <c r="C1550" s="2"/>
      <c r="D1550" s="59"/>
      <c r="E1550" s="85"/>
      <c r="F1550" s="7"/>
    </row>
    <row r="1551" spans="1:6">
      <c r="A1551" s="5"/>
      <c r="B1551" s="1"/>
      <c r="C1551" s="2"/>
      <c r="D1551" s="59"/>
      <c r="E1551" s="85"/>
      <c r="F1551" s="7"/>
    </row>
    <row r="1552" spans="1:6">
      <c r="A1552" s="5"/>
      <c r="B1552" s="1"/>
      <c r="C1552" s="2"/>
      <c r="D1552" s="59"/>
      <c r="E1552" s="85"/>
      <c r="F1552" s="7"/>
    </row>
    <row r="1553" spans="1:6">
      <c r="A1553" s="5"/>
      <c r="B1553" s="1"/>
      <c r="C1553" s="2"/>
      <c r="D1553" s="59"/>
      <c r="E1553" s="85"/>
      <c r="F1553" s="7"/>
    </row>
    <row r="1554" spans="1:6">
      <c r="A1554" s="5"/>
      <c r="B1554" s="1"/>
      <c r="C1554" s="2"/>
      <c r="D1554" s="59"/>
      <c r="E1554" s="85"/>
      <c r="F1554" s="7"/>
    </row>
    <row r="1555" spans="1:6">
      <c r="A1555" s="5"/>
      <c r="B1555" s="1"/>
      <c r="C1555" s="2"/>
      <c r="D1555" s="59"/>
      <c r="E1555" s="85"/>
      <c r="F1555" s="7"/>
    </row>
    <row r="1556" spans="1:6">
      <c r="A1556" s="5"/>
      <c r="B1556" s="1"/>
      <c r="C1556" s="2"/>
      <c r="D1556" s="59"/>
      <c r="E1556" s="85"/>
      <c r="F1556" s="7"/>
    </row>
    <row r="1557" spans="1:6">
      <c r="A1557" s="5"/>
      <c r="B1557" s="1"/>
      <c r="C1557" s="2"/>
      <c r="D1557" s="59"/>
      <c r="E1557" s="85"/>
      <c r="F1557" s="7"/>
    </row>
    <row r="1558" spans="1:6">
      <c r="A1558" s="5"/>
      <c r="B1558" s="1"/>
      <c r="C1558" s="2"/>
      <c r="D1558" s="59"/>
      <c r="E1558" s="85"/>
      <c r="F1558" s="7"/>
    </row>
    <row r="1559" spans="1:6">
      <c r="A1559" s="5"/>
      <c r="B1559" s="1"/>
      <c r="C1559" s="2"/>
      <c r="D1559" s="59"/>
      <c r="E1559" s="85"/>
      <c r="F1559" s="7"/>
    </row>
    <row r="1560" spans="1:6">
      <c r="A1560" s="5"/>
      <c r="B1560" s="1"/>
      <c r="C1560" s="2"/>
      <c r="D1560" s="59"/>
      <c r="E1560" s="85"/>
      <c r="F1560" s="7"/>
    </row>
    <row r="1561" spans="1:6">
      <c r="A1561" s="5"/>
      <c r="B1561" s="1"/>
      <c r="C1561" s="2"/>
      <c r="D1561" s="59"/>
      <c r="E1561" s="85"/>
      <c r="F1561" s="7"/>
    </row>
    <row r="1562" spans="1:6">
      <c r="A1562" s="5"/>
      <c r="B1562" s="1"/>
      <c r="C1562" s="2"/>
      <c r="D1562" s="59"/>
      <c r="E1562" s="85"/>
      <c r="F1562" s="7"/>
    </row>
    <row r="1563" spans="1:6">
      <c r="A1563" s="5"/>
      <c r="B1563" s="1"/>
      <c r="C1563" s="2"/>
      <c r="D1563" s="59"/>
      <c r="E1563" s="85"/>
      <c r="F1563" s="7"/>
    </row>
    <row r="1564" spans="1:6">
      <c r="A1564" s="5"/>
      <c r="B1564" s="1"/>
      <c r="C1564" s="2"/>
      <c r="D1564" s="59"/>
      <c r="E1564" s="85"/>
      <c r="F1564" s="7"/>
    </row>
    <row r="1565" spans="1:6">
      <c r="A1565" s="5"/>
      <c r="B1565" s="1"/>
      <c r="C1565" s="2"/>
      <c r="D1565" s="59"/>
      <c r="E1565" s="85"/>
      <c r="F1565" s="7"/>
    </row>
    <row r="1566" spans="1:6">
      <c r="A1566" s="5"/>
      <c r="B1566" s="1"/>
      <c r="C1566" s="2"/>
      <c r="D1566" s="59"/>
      <c r="E1566" s="85"/>
      <c r="F1566" s="7"/>
    </row>
    <row r="1567" spans="1:6">
      <c r="A1567" s="5"/>
      <c r="B1567" s="1"/>
      <c r="C1567" s="2"/>
      <c r="D1567" s="59"/>
      <c r="E1567" s="85"/>
      <c r="F1567" s="7"/>
    </row>
    <row r="1568" spans="1:6">
      <c r="A1568" s="5"/>
      <c r="B1568" s="1"/>
      <c r="C1568" s="2"/>
      <c r="D1568" s="59"/>
      <c r="E1568" s="85"/>
      <c r="F1568" s="7"/>
    </row>
    <row r="1569" spans="1:6">
      <c r="A1569" s="5"/>
      <c r="B1569" s="1"/>
      <c r="C1569" s="2"/>
      <c r="D1569" s="59"/>
      <c r="E1569" s="85"/>
      <c r="F1569" s="7"/>
    </row>
    <row r="1570" spans="1:6">
      <c r="A1570" s="5"/>
      <c r="B1570" s="1"/>
      <c r="C1570" s="2"/>
      <c r="D1570" s="59"/>
      <c r="E1570" s="85"/>
      <c r="F1570" s="7"/>
    </row>
    <row r="1571" spans="1:6">
      <c r="A1571" s="5"/>
      <c r="B1571" s="1"/>
      <c r="C1571" s="2"/>
      <c r="D1571" s="59"/>
      <c r="E1571" s="85"/>
      <c r="F1571" s="7"/>
    </row>
    <row r="1572" spans="1:6">
      <c r="A1572" s="5"/>
      <c r="B1572" s="1"/>
      <c r="C1572" s="2"/>
      <c r="D1572" s="59"/>
      <c r="E1572" s="85"/>
      <c r="F1572" s="7"/>
    </row>
    <row r="1573" spans="1:6">
      <c r="A1573" s="5"/>
      <c r="B1573" s="1"/>
      <c r="C1573" s="2"/>
      <c r="D1573" s="59"/>
      <c r="E1573" s="85"/>
      <c r="F1573" s="7"/>
    </row>
    <row r="1574" spans="1:6">
      <c r="A1574" s="5"/>
      <c r="B1574" s="1"/>
      <c r="C1574" s="2"/>
      <c r="D1574" s="59"/>
      <c r="E1574" s="85"/>
      <c r="F1574" s="7"/>
    </row>
    <row r="1575" spans="1:6">
      <c r="A1575" s="5"/>
      <c r="B1575" s="1"/>
      <c r="C1575" s="2"/>
      <c r="D1575" s="59"/>
      <c r="E1575" s="85"/>
      <c r="F1575" s="7"/>
    </row>
    <row r="1576" spans="1:6">
      <c r="A1576" s="5"/>
      <c r="B1576" s="1"/>
      <c r="C1576" s="2"/>
      <c r="D1576" s="59"/>
      <c r="E1576" s="85"/>
      <c r="F1576" s="7"/>
    </row>
    <row r="1577" spans="1:6">
      <c r="A1577" s="5"/>
      <c r="B1577" s="1"/>
      <c r="C1577" s="2"/>
      <c r="D1577" s="59"/>
      <c r="E1577" s="85"/>
      <c r="F1577" s="7"/>
    </row>
    <row r="1578" spans="1:6">
      <c r="A1578" s="5"/>
      <c r="B1578" s="1"/>
      <c r="C1578" s="2"/>
      <c r="D1578" s="59"/>
      <c r="E1578" s="85"/>
      <c r="F1578" s="7"/>
    </row>
    <row r="1579" spans="1:6">
      <c r="A1579" s="5"/>
      <c r="B1579" s="1"/>
      <c r="C1579" s="2"/>
      <c r="D1579" s="59"/>
      <c r="E1579" s="85"/>
      <c r="F1579" s="7"/>
    </row>
    <row r="1580" spans="1:6">
      <c r="A1580" s="5"/>
      <c r="B1580" s="1"/>
      <c r="C1580" s="2"/>
      <c r="D1580" s="59"/>
      <c r="E1580" s="85"/>
      <c r="F1580" s="7"/>
    </row>
    <row r="1581" spans="1:6">
      <c r="A1581" s="5"/>
      <c r="B1581" s="1"/>
      <c r="C1581" s="2"/>
      <c r="D1581" s="59"/>
      <c r="E1581" s="85"/>
      <c r="F1581" s="7"/>
    </row>
    <row r="1582" spans="1:6">
      <c r="A1582" s="5"/>
      <c r="B1582" s="1"/>
      <c r="C1582" s="2"/>
      <c r="D1582" s="59"/>
      <c r="E1582" s="85"/>
      <c r="F1582" s="7"/>
    </row>
    <row r="1583" spans="1:6">
      <c r="A1583" s="5"/>
      <c r="B1583" s="1"/>
      <c r="C1583" s="2"/>
      <c r="D1583" s="59"/>
      <c r="E1583" s="85"/>
      <c r="F1583" s="7"/>
    </row>
    <row r="1584" spans="1:6">
      <c r="A1584" s="5"/>
      <c r="B1584" s="1"/>
      <c r="C1584" s="2"/>
      <c r="D1584" s="59"/>
      <c r="E1584" s="85"/>
      <c r="F1584" s="7"/>
    </row>
    <row r="1585" spans="1:6">
      <c r="A1585" s="5"/>
      <c r="B1585" s="1"/>
      <c r="C1585" s="2"/>
      <c r="D1585" s="59"/>
      <c r="E1585" s="85"/>
      <c r="F1585" s="7"/>
    </row>
    <row r="1586" spans="1:6">
      <c r="A1586" s="5"/>
      <c r="B1586" s="1"/>
      <c r="C1586" s="2"/>
      <c r="D1586" s="59"/>
      <c r="E1586" s="85"/>
      <c r="F1586" s="7"/>
    </row>
    <row r="1587" spans="1:6">
      <c r="A1587" s="5"/>
      <c r="B1587" s="1"/>
      <c r="C1587" s="2"/>
      <c r="D1587" s="59"/>
      <c r="E1587" s="85"/>
      <c r="F1587" s="7"/>
    </row>
    <row r="1588" spans="1:6">
      <c r="A1588" s="5"/>
      <c r="B1588" s="1"/>
      <c r="C1588" s="2"/>
      <c r="D1588" s="59"/>
      <c r="E1588" s="85"/>
      <c r="F1588" s="7"/>
    </row>
    <row r="1589" spans="1:6">
      <c r="A1589" s="5"/>
      <c r="B1589" s="1"/>
      <c r="C1589" s="2"/>
      <c r="D1589" s="59"/>
      <c r="E1589" s="85"/>
      <c r="F1589" s="7"/>
    </row>
    <row r="1590" spans="1:6">
      <c r="A1590" s="5"/>
      <c r="B1590" s="1"/>
      <c r="C1590" s="2"/>
      <c r="D1590" s="59"/>
      <c r="E1590" s="85"/>
      <c r="F1590" s="7"/>
    </row>
    <row r="1591" spans="1:6">
      <c r="A1591" s="5"/>
      <c r="B1591" s="1"/>
      <c r="C1591" s="2"/>
      <c r="D1591" s="59"/>
      <c r="E1591" s="85"/>
      <c r="F1591" s="7"/>
    </row>
    <row r="1592" spans="1:6">
      <c r="A1592" s="5"/>
      <c r="B1592" s="1"/>
      <c r="C1592" s="2"/>
      <c r="D1592" s="59"/>
      <c r="E1592" s="85"/>
      <c r="F1592" s="7"/>
    </row>
    <row r="1593" spans="1:6">
      <c r="A1593" s="5"/>
      <c r="B1593" s="1"/>
      <c r="C1593" s="2"/>
      <c r="D1593" s="59"/>
      <c r="E1593" s="85"/>
      <c r="F1593" s="7"/>
    </row>
    <row r="1594" spans="1:6">
      <c r="A1594" s="5"/>
      <c r="B1594" s="1"/>
      <c r="C1594" s="2"/>
      <c r="D1594" s="59"/>
      <c r="E1594" s="85"/>
      <c r="F1594" s="7"/>
    </row>
    <row r="1595" spans="1:6">
      <c r="A1595" s="5"/>
      <c r="B1595" s="1"/>
      <c r="C1595" s="2"/>
      <c r="D1595" s="59"/>
      <c r="E1595" s="85"/>
      <c r="F1595" s="7"/>
    </row>
    <row r="1596" spans="1:6">
      <c r="A1596" s="5"/>
      <c r="B1596" s="1"/>
      <c r="C1596" s="2"/>
      <c r="D1596" s="59"/>
      <c r="E1596" s="85"/>
      <c r="F1596" s="7"/>
    </row>
    <row r="1597" spans="1:6">
      <c r="A1597" s="5"/>
      <c r="B1597" s="1"/>
      <c r="C1597" s="2"/>
      <c r="D1597" s="59"/>
      <c r="E1597" s="85"/>
      <c r="F1597" s="7"/>
    </row>
    <row r="1598" spans="1:6">
      <c r="A1598" s="5"/>
      <c r="B1598" s="1"/>
      <c r="C1598" s="2"/>
      <c r="D1598" s="59"/>
      <c r="E1598" s="85"/>
      <c r="F1598" s="7"/>
    </row>
    <row r="1599" spans="1:6">
      <c r="A1599" s="5"/>
      <c r="B1599" s="1"/>
      <c r="C1599" s="2"/>
      <c r="D1599" s="59"/>
      <c r="E1599" s="85"/>
      <c r="F1599" s="7"/>
    </row>
    <row r="1600" spans="1:6">
      <c r="A1600" s="5"/>
      <c r="B1600" s="1"/>
      <c r="C1600" s="2"/>
      <c r="D1600" s="59"/>
      <c r="E1600" s="85"/>
      <c r="F1600" s="7"/>
    </row>
    <row r="1601" spans="1:6">
      <c r="A1601" s="5"/>
      <c r="B1601" s="1"/>
      <c r="C1601" s="2"/>
      <c r="D1601" s="59"/>
      <c r="E1601" s="85"/>
      <c r="F1601" s="7"/>
    </row>
    <row r="1602" spans="1:6">
      <c r="A1602" s="5"/>
      <c r="B1602" s="1"/>
      <c r="C1602" s="2"/>
      <c r="D1602" s="59"/>
      <c r="E1602" s="85"/>
      <c r="F1602" s="7"/>
    </row>
    <row r="1603" spans="1:6">
      <c r="A1603" s="5"/>
      <c r="B1603" s="1"/>
      <c r="C1603" s="2"/>
      <c r="D1603" s="59"/>
      <c r="E1603" s="85"/>
      <c r="F1603" s="7"/>
    </row>
    <row r="1604" spans="1:6">
      <c r="A1604" s="5"/>
      <c r="B1604" s="1"/>
      <c r="C1604" s="2"/>
      <c r="D1604" s="59"/>
      <c r="E1604" s="85"/>
      <c r="F1604" s="7"/>
    </row>
    <row r="1605" spans="1:6">
      <c r="A1605" s="5"/>
      <c r="B1605" s="1"/>
      <c r="C1605" s="2"/>
      <c r="D1605" s="59"/>
      <c r="E1605" s="85"/>
      <c r="F1605" s="7"/>
    </row>
    <row r="1606" spans="1:6">
      <c r="A1606" s="5"/>
      <c r="B1606" s="1"/>
      <c r="C1606" s="2"/>
      <c r="D1606" s="59"/>
      <c r="E1606" s="85"/>
      <c r="F1606" s="7"/>
    </row>
    <row r="1607" spans="1:6">
      <c r="A1607" s="5"/>
      <c r="B1607" s="1"/>
      <c r="C1607" s="2"/>
      <c r="D1607" s="59"/>
      <c r="E1607" s="85"/>
      <c r="F1607" s="7"/>
    </row>
    <row r="1608" spans="1:6">
      <c r="A1608" s="5"/>
      <c r="B1608" s="1"/>
      <c r="C1608" s="2"/>
      <c r="D1608" s="59"/>
      <c r="E1608" s="85"/>
      <c r="F1608" s="7"/>
    </row>
    <row r="1609" spans="1:6">
      <c r="A1609" s="5"/>
      <c r="B1609" s="1"/>
      <c r="C1609" s="2"/>
      <c r="D1609" s="59"/>
      <c r="E1609" s="85"/>
      <c r="F1609" s="7"/>
    </row>
    <row r="1610" spans="1:6">
      <c r="A1610" s="5"/>
      <c r="B1610" s="1"/>
      <c r="C1610" s="2"/>
      <c r="D1610" s="59"/>
      <c r="E1610" s="85"/>
      <c r="F1610" s="7"/>
    </row>
    <row r="1611" spans="1:6">
      <c r="A1611" s="5"/>
      <c r="B1611" s="1"/>
      <c r="C1611" s="2"/>
      <c r="D1611" s="59"/>
      <c r="E1611" s="85"/>
      <c r="F1611" s="7"/>
    </row>
    <row r="1612" spans="1:6">
      <c r="A1612" s="5"/>
      <c r="B1612" s="1"/>
      <c r="C1612" s="2"/>
      <c r="D1612" s="59"/>
      <c r="E1612" s="85"/>
      <c r="F1612" s="7"/>
    </row>
    <row r="1613" spans="1:6">
      <c r="A1613" s="5"/>
      <c r="B1613" s="1"/>
      <c r="C1613" s="2"/>
      <c r="D1613" s="59"/>
      <c r="E1613" s="85"/>
      <c r="F1613" s="7"/>
    </row>
    <row r="1614" spans="1:6">
      <c r="A1614" s="5"/>
      <c r="B1614" s="1"/>
      <c r="C1614" s="2"/>
      <c r="D1614" s="59"/>
      <c r="E1614" s="85"/>
      <c r="F1614" s="7"/>
    </row>
    <row r="1615" spans="1:6">
      <c r="A1615" s="5"/>
      <c r="B1615" s="1"/>
      <c r="C1615" s="2"/>
      <c r="D1615" s="59"/>
      <c r="E1615" s="85"/>
      <c r="F1615" s="7"/>
    </row>
    <row r="1616" spans="1:6">
      <c r="A1616" s="5"/>
      <c r="B1616" s="1"/>
      <c r="C1616" s="2"/>
      <c r="D1616" s="59"/>
      <c r="E1616" s="85"/>
      <c r="F1616" s="7"/>
    </row>
    <row r="1617" spans="1:6">
      <c r="A1617" s="5"/>
      <c r="B1617" s="1"/>
      <c r="C1617" s="2"/>
      <c r="D1617" s="59"/>
      <c r="E1617" s="85"/>
      <c r="F1617" s="7"/>
    </row>
    <row r="1618" spans="1:6">
      <c r="A1618" s="5"/>
      <c r="B1618" s="1"/>
      <c r="C1618" s="2"/>
      <c r="D1618" s="59"/>
      <c r="E1618" s="85"/>
      <c r="F1618" s="7"/>
    </row>
    <row r="1619" spans="1:6">
      <c r="A1619" s="5"/>
      <c r="B1619" s="1"/>
      <c r="C1619" s="2"/>
      <c r="D1619" s="59"/>
      <c r="E1619" s="85"/>
      <c r="F1619" s="7"/>
    </row>
    <row r="1620" spans="1:6">
      <c r="A1620" s="5"/>
      <c r="B1620" s="1"/>
      <c r="C1620" s="2"/>
      <c r="D1620" s="59"/>
      <c r="E1620" s="85"/>
      <c r="F1620" s="7"/>
    </row>
    <row r="1621" spans="1:6">
      <c r="A1621" s="5"/>
      <c r="B1621" s="1"/>
      <c r="C1621" s="2"/>
      <c r="D1621" s="59"/>
      <c r="E1621" s="85"/>
      <c r="F1621" s="7"/>
    </row>
    <row r="1622" spans="1:6">
      <c r="A1622" s="5"/>
      <c r="B1622" s="1"/>
      <c r="C1622" s="2"/>
      <c r="D1622" s="59"/>
      <c r="E1622" s="85"/>
      <c r="F1622" s="7"/>
    </row>
    <row r="1623" spans="1:6">
      <c r="A1623" s="5"/>
      <c r="B1623" s="1"/>
      <c r="C1623" s="2"/>
      <c r="D1623" s="59"/>
      <c r="E1623" s="85"/>
      <c r="F1623" s="7"/>
    </row>
    <row r="1624" spans="1:6">
      <c r="A1624" s="5"/>
      <c r="B1624" s="1"/>
      <c r="C1624" s="2"/>
      <c r="D1624" s="59"/>
      <c r="E1624" s="85"/>
      <c r="F1624" s="7"/>
    </row>
    <row r="1625" spans="1:6">
      <c r="A1625" s="5"/>
      <c r="B1625" s="1"/>
      <c r="C1625" s="2"/>
      <c r="D1625" s="59"/>
      <c r="E1625" s="85"/>
      <c r="F1625" s="7"/>
    </row>
    <row r="1626" spans="1:6">
      <c r="A1626" s="5"/>
      <c r="B1626" s="1"/>
      <c r="C1626" s="2"/>
      <c r="D1626" s="59"/>
      <c r="E1626" s="85"/>
      <c r="F1626" s="7"/>
    </row>
    <row r="1627" spans="1:6">
      <c r="A1627" s="5"/>
      <c r="B1627" s="1"/>
      <c r="C1627" s="2"/>
      <c r="D1627" s="59"/>
      <c r="E1627" s="85"/>
      <c r="F1627" s="7"/>
    </row>
    <row r="1628" spans="1:6">
      <c r="A1628" s="5"/>
      <c r="B1628" s="1"/>
      <c r="C1628" s="2"/>
      <c r="D1628" s="59"/>
      <c r="E1628" s="85"/>
      <c r="F1628" s="7"/>
    </row>
    <row r="1629" spans="1:6">
      <c r="A1629" s="5"/>
      <c r="B1629" s="1"/>
      <c r="C1629" s="2"/>
      <c r="D1629" s="59"/>
      <c r="E1629" s="85"/>
      <c r="F1629" s="7"/>
    </row>
    <row r="1630" spans="1:6">
      <c r="A1630" s="5"/>
      <c r="B1630" s="1"/>
      <c r="C1630" s="2"/>
      <c r="D1630" s="59"/>
      <c r="E1630" s="85"/>
      <c r="F1630" s="7"/>
    </row>
    <row r="1631" spans="1:6">
      <c r="A1631" s="5"/>
      <c r="B1631" s="1"/>
      <c r="C1631" s="2"/>
      <c r="D1631" s="59"/>
      <c r="E1631" s="85"/>
      <c r="F1631" s="7"/>
    </row>
    <row r="1632" spans="1:6">
      <c r="A1632" s="5"/>
      <c r="B1632" s="1"/>
      <c r="C1632" s="2"/>
      <c r="D1632" s="59"/>
      <c r="E1632" s="85"/>
      <c r="F1632" s="7"/>
    </row>
    <row r="1633" spans="1:6">
      <c r="A1633" s="5"/>
      <c r="B1633" s="1"/>
      <c r="C1633" s="2"/>
      <c r="D1633" s="59"/>
      <c r="E1633" s="85"/>
      <c r="F1633" s="7"/>
    </row>
    <row r="1634" spans="1:6">
      <c r="A1634" s="5"/>
      <c r="B1634" s="1"/>
      <c r="C1634" s="2"/>
      <c r="D1634" s="59"/>
      <c r="E1634" s="85"/>
      <c r="F1634" s="7"/>
    </row>
    <row r="1635" spans="1:6">
      <c r="A1635" s="5"/>
      <c r="B1635" s="1"/>
      <c r="C1635" s="2"/>
      <c r="D1635" s="59"/>
      <c r="E1635" s="85"/>
      <c r="F1635" s="7"/>
    </row>
    <row r="1636" spans="1:6">
      <c r="A1636" s="5"/>
      <c r="B1636" s="1"/>
      <c r="C1636" s="2"/>
      <c r="D1636" s="59"/>
      <c r="E1636" s="85"/>
      <c r="F1636" s="7"/>
    </row>
    <row r="1637" spans="1:6">
      <c r="A1637" s="5"/>
      <c r="B1637" s="1"/>
      <c r="C1637" s="2"/>
      <c r="D1637" s="59"/>
      <c r="E1637" s="85"/>
      <c r="F1637" s="7"/>
    </row>
    <row r="1638" spans="1:6">
      <c r="A1638" s="5"/>
      <c r="B1638" s="1"/>
      <c r="C1638" s="2"/>
      <c r="D1638" s="59"/>
      <c r="E1638" s="85"/>
      <c r="F1638" s="7"/>
    </row>
    <row r="1639" spans="1:6">
      <c r="A1639" s="5"/>
      <c r="B1639" s="1"/>
      <c r="C1639" s="2"/>
      <c r="D1639" s="59"/>
      <c r="E1639" s="85"/>
      <c r="F1639" s="7"/>
    </row>
    <row r="1640" spans="1:6">
      <c r="A1640" s="5"/>
      <c r="B1640" s="1"/>
      <c r="C1640" s="2"/>
      <c r="D1640" s="59"/>
      <c r="E1640" s="85"/>
      <c r="F1640" s="7"/>
    </row>
    <row r="1641" spans="1:6">
      <c r="A1641" s="5"/>
      <c r="B1641" s="1"/>
      <c r="C1641" s="2"/>
      <c r="D1641" s="59"/>
      <c r="E1641" s="85"/>
      <c r="F1641" s="7"/>
    </row>
    <row r="1642" spans="1:6">
      <c r="A1642" s="5"/>
      <c r="B1642" s="1"/>
      <c r="C1642" s="2"/>
      <c r="D1642" s="59"/>
      <c r="E1642" s="85"/>
      <c r="F1642" s="7"/>
    </row>
    <row r="1643" spans="1:6">
      <c r="A1643" s="5"/>
      <c r="B1643" s="1"/>
      <c r="C1643" s="2"/>
      <c r="D1643" s="59"/>
      <c r="E1643" s="85"/>
      <c r="F1643" s="7"/>
    </row>
    <row r="1644" spans="1:6">
      <c r="A1644" s="5"/>
      <c r="B1644" s="1"/>
      <c r="C1644" s="2"/>
      <c r="D1644" s="59"/>
      <c r="E1644" s="85"/>
      <c r="F1644" s="7"/>
    </row>
    <row r="1645" spans="1:6">
      <c r="A1645" s="5"/>
      <c r="B1645" s="1"/>
      <c r="C1645" s="2"/>
      <c r="D1645" s="59"/>
      <c r="E1645" s="85"/>
      <c r="F1645" s="7"/>
    </row>
    <row r="1646" spans="1:6">
      <c r="A1646" s="5"/>
      <c r="B1646" s="1"/>
      <c r="C1646" s="2"/>
      <c r="D1646" s="59"/>
      <c r="E1646" s="85"/>
      <c r="F1646" s="7"/>
    </row>
    <row r="1647" spans="1:6">
      <c r="A1647" s="5"/>
      <c r="B1647" s="1"/>
      <c r="C1647" s="2"/>
      <c r="D1647" s="59"/>
      <c r="E1647" s="85"/>
      <c r="F1647" s="7"/>
    </row>
    <row r="1648" spans="1:6">
      <c r="A1648" s="5"/>
      <c r="B1648" s="1"/>
      <c r="C1648" s="2"/>
      <c r="D1648" s="59"/>
      <c r="E1648" s="85"/>
      <c r="F1648" s="7"/>
    </row>
    <row r="1649" spans="1:6">
      <c r="A1649" s="5"/>
      <c r="B1649" s="1"/>
      <c r="C1649" s="2"/>
      <c r="D1649" s="59"/>
      <c r="E1649" s="85"/>
      <c r="F1649" s="7"/>
    </row>
    <row r="1650" spans="1:6">
      <c r="A1650" s="5"/>
      <c r="B1650" s="1"/>
      <c r="C1650" s="2"/>
      <c r="D1650" s="59"/>
      <c r="E1650" s="85"/>
      <c r="F1650" s="7"/>
    </row>
    <row r="1651" spans="1:6">
      <c r="A1651" s="5"/>
      <c r="B1651" s="1"/>
      <c r="C1651" s="2"/>
      <c r="D1651" s="59"/>
      <c r="E1651" s="85"/>
      <c r="F1651" s="7"/>
    </row>
    <row r="1652" spans="1:6">
      <c r="A1652" s="5"/>
      <c r="B1652" s="1"/>
      <c r="C1652" s="2"/>
      <c r="D1652" s="59"/>
      <c r="E1652" s="85"/>
      <c r="F1652" s="7"/>
    </row>
    <row r="1653" spans="1:6">
      <c r="A1653" s="5"/>
      <c r="B1653" s="1"/>
      <c r="C1653" s="2"/>
      <c r="D1653" s="59"/>
      <c r="E1653" s="85"/>
      <c r="F1653" s="7"/>
    </row>
    <row r="1654" spans="1:6">
      <c r="A1654" s="5"/>
      <c r="B1654" s="1"/>
      <c r="C1654" s="2"/>
      <c r="D1654" s="59"/>
      <c r="E1654" s="85"/>
      <c r="F1654" s="7"/>
    </row>
    <row r="1655" spans="1:6">
      <c r="A1655" s="5"/>
      <c r="B1655" s="1"/>
      <c r="C1655" s="2"/>
      <c r="D1655" s="59"/>
      <c r="E1655" s="85"/>
      <c r="F1655" s="7"/>
    </row>
    <row r="1656" spans="1:6">
      <c r="A1656" s="5"/>
      <c r="B1656" s="1"/>
      <c r="C1656" s="2"/>
      <c r="D1656" s="59"/>
      <c r="E1656" s="85"/>
      <c r="F1656" s="7"/>
    </row>
    <row r="1657" spans="1:6">
      <c r="A1657" s="5"/>
      <c r="B1657" s="1"/>
      <c r="C1657" s="2"/>
      <c r="D1657" s="59"/>
      <c r="E1657" s="85"/>
      <c r="F1657" s="7"/>
    </row>
    <row r="1658" spans="1:6">
      <c r="A1658" s="5"/>
      <c r="B1658" s="1"/>
      <c r="C1658" s="2"/>
      <c r="D1658" s="59"/>
      <c r="E1658" s="85"/>
      <c r="F1658" s="7"/>
    </row>
    <row r="1659" spans="1:6">
      <c r="A1659" s="5"/>
      <c r="B1659" s="1"/>
      <c r="C1659" s="2"/>
      <c r="D1659" s="59"/>
      <c r="E1659" s="85"/>
      <c r="F1659" s="7"/>
    </row>
    <row r="1660" spans="1:6">
      <c r="A1660" s="5"/>
      <c r="B1660" s="1"/>
      <c r="C1660" s="2"/>
      <c r="D1660" s="59"/>
      <c r="E1660" s="85"/>
      <c r="F1660" s="7"/>
    </row>
    <row r="1661" spans="1:6">
      <c r="A1661" s="5"/>
      <c r="B1661" s="1"/>
      <c r="C1661" s="2"/>
      <c r="D1661" s="59"/>
      <c r="E1661" s="85"/>
      <c r="F1661" s="7"/>
    </row>
    <row r="1662" spans="1:6">
      <c r="A1662" s="5"/>
      <c r="B1662" s="1"/>
      <c r="C1662" s="2"/>
      <c r="D1662" s="59"/>
      <c r="E1662" s="85"/>
      <c r="F1662" s="7"/>
    </row>
    <row r="1663" spans="1:6">
      <c r="A1663" s="5"/>
      <c r="B1663" s="1"/>
      <c r="C1663" s="2"/>
      <c r="D1663" s="59"/>
      <c r="E1663" s="85"/>
      <c r="F1663" s="7"/>
    </row>
    <row r="1664" spans="1:6">
      <c r="A1664" s="5"/>
      <c r="B1664" s="1"/>
      <c r="C1664" s="2"/>
      <c r="D1664" s="59"/>
      <c r="E1664" s="85"/>
      <c r="F1664" s="7"/>
    </row>
    <row r="1665" spans="1:6">
      <c r="A1665" s="5"/>
      <c r="B1665" s="1"/>
      <c r="C1665" s="2"/>
      <c r="D1665" s="59"/>
      <c r="E1665" s="85"/>
      <c r="F1665" s="7"/>
    </row>
    <row r="1666" spans="1:6">
      <c r="A1666" s="5"/>
      <c r="B1666" s="1"/>
      <c r="C1666" s="2"/>
      <c r="D1666" s="59"/>
      <c r="E1666" s="85"/>
      <c r="F1666" s="7"/>
    </row>
    <row r="1667" spans="1:6">
      <c r="A1667" s="5"/>
      <c r="B1667" s="1"/>
      <c r="C1667" s="2"/>
      <c r="D1667" s="59"/>
      <c r="E1667" s="85"/>
      <c r="F1667" s="7"/>
    </row>
    <row r="1668" spans="1:6">
      <c r="A1668" s="5"/>
      <c r="B1668" s="1"/>
      <c r="C1668" s="2"/>
      <c r="D1668" s="59"/>
      <c r="E1668" s="85"/>
      <c r="F1668" s="7"/>
    </row>
    <row r="1669" spans="1:6">
      <c r="A1669" s="5"/>
      <c r="B1669" s="1"/>
      <c r="C1669" s="2"/>
      <c r="D1669" s="59"/>
      <c r="E1669" s="85"/>
      <c r="F1669" s="7"/>
    </row>
    <row r="1670" spans="1:6">
      <c r="A1670" s="5"/>
      <c r="B1670" s="1"/>
      <c r="C1670" s="2"/>
      <c r="D1670" s="59"/>
      <c r="E1670" s="85"/>
      <c r="F1670" s="7"/>
    </row>
    <row r="1671" spans="1:6">
      <c r="A1671" s="5"/>
      <c r="B1671" s="1"/>
      <c r="C1671" s="2"/>
      <c r="D1671" s="59"/>
      <c r="E1671" s="85"/>
      <c r="F1671" s="7"/>
    </row>
    <row r="1672" spans="1:6">
      <c r="A1672" s="5"/>
      <c r="B1672" s="1"/>
      <c r="C1672" s="2"/>
      <c r="D1672" s="59"/>
      <c r="E1672" s="85"/>
      <c r="F1672" s="7"/>
    </row>
    <row r="1673" spans="1:6">
      <c r="A1673" s="5"/>
      <c r="B1673" s="1"/>
      <c r="C1673" s="2"/>
      <c r="D1673" s="59"/>
      <c r="E1673" s="85"/>
      <c r="F1673" s="7"/>
    </row>
    <row r="1674" spans="1:6">
      <c r="A1674" s="5"/>
      <c r="B1674" s="1"/>
      <c r="C1674" s="2"/>
      <c r="D1674" s="59"/>
      <c r="E1674" s="85"/>
      <c r="F1674" s="7"/>
    </row>
    <row r="1675" spans="1:6">
      <c r="A1675" s="5"/>
      <c r="B1675" s="1"/>
      <c r="C1675" s="2"/>
      <c r="D1675" s="59"/>
      <c r="E1675" s="85"/>
      <c r="F1675" s="7"/>
    </row>
    <row r="1676" spans="1:6">
      <c r="A1676" s="5"/>
      <c r="B1676" s="1"/>
      <c r="C1676" s="2"/>
      <c r="D1676" s="59"/>
      <c r="E1676" s="85"/>
      <c r="F1676" s="7"/>
    </row>
    <row r="1677" spans="1:6">
      <c r="A1677" s="5"/>
      <c r="B1677" s="1"/>
      <c r="C1677" s="2"/>
      <c r="D1677" s="59"/>
      <c r="E1677" s="85"/>
      <c r="F1677" s="7"/>
    </row>
    <row r="1678" spans="1:6">
      <c r="A1678" s="5"/>
      <c r="B1678" s="1"/>
      <c r="C1678" s="2"/>
      <c r="D1678" s="59"/>
      <c r="E1678" s="85"/>
      <c r="F1678" s="7"/>
    </row>
    <row r="1679" spans="1:6">
      <c r="A1679" s="5"/>
      <c r="B1679" s="1"/>
      <c r="C1679" s="2"/>
      <c r="D1679" s="59"/>
      <c r="E1679" s="85"/>
      <c r="F1679" s="7"/>
    </row>
    <row r="1680" spans="1:6">
      <c r="A1680" s="5"/>
      <c r="B1680" s="1"/>
      <c r="C1680" s="2"/>
      <c r="D1680" s="59"/>
      <c r="E1680" s="85"/>
      <c r="F1680" s="7"/>
    </row>
    <row r="1681" spans="1:6">
      <c r="A1681" s="5"/>
      <c r="B1681" s="1"/>
      <c r="C1681" s="2"/>
      <c r="D1681" s="59"/>
      <c r="E1681" s="85"/>
      <c r="F1681" s="7"/>
    </row>
    <row r="1682" spans="1:6">
      <c r="A1682" s="5"/>
      <c r="B1682" s="1"/>
      <c r="C1682" s="2"/>
      <c r="D1682" s="59"/>
      <c r="E1682" s="85"/>
      <c r="F1682" s="7"/>
    </row>
    <row r="1683" spans="1:6">
      <c r="A1683" s="5"/>
      <c r="B1683" s="1"/>
      <c r="C1683" s="2"/>
      <c r="D1683" s="59"/>
      <c r="E1683" s="85"/>
      <c r="F1683" s="7"/>
    </row>
    <row r="1684" spans="1:6">
      <c r="A1684" s="5"/>
      <c r="B1684" s="1"/>
      <c r="C1684" s="2"/>
      <c r="D1684" s="59"/>
      <c r="E1684" s="85"/>
      <c r="F1684" s="7"/>
    </row>
    <row r="1685" spans="1:6">
      <c r="A1685" s="5"/>
      <c r="B1685" s="1"/>
      <c r="C1685" s="2"/>
      <c r="D1685" s="59"/>
      <c r="E1685" s="85"/>
      <c r="F1685" s="7"/>
    </row>
    <row r="1686" spans="1:6">
      <c r="A1686" s="5"/>
      <c r="B1686" s="1"/>
      <c r="C1686" s="2"/>
      <c r="D1686" s="59"/>
      <c r="E1686" s="85"/>
      <c r="F1686" s="7"/>
    </row>
    <row r="1687" spans="1:6">
      <c r="A1687" s="5"/>
      <c r="B1687" s="1"/>
      <c r="C1687" s="2"/>
      <c r="D1687" s="59"/>
      <c r="E1687" s="85"/>
      <c r="F1687" s="7"/>
    </row>
    <row r="1688" spans="1:6">
      <c r="A1688" s="5"/>
      <c r="B1688" s="1"/>
      <c r="C1688" s="2"/>
      <c r="D1688" s="59"/>
      <c r="E1688" s="85"/>
      <c r="F1688" s="7"/>
    </row>
    <row r="1689" spans="1:6">
      <c r="A1689" s="5"/>
      <c r="B1689" s="1"/>
      <c r="C1689" s="2"/>
      <c r="D1689" s="59"/>
      <c r="E1689" s="85"/>
      <c r="F1689" s="7"/>
    </row>
    <row r="1690" spans="1:6">
      <c r="A1690" s="5"/>
      <c r="B1690" s="1"/>
      <c r="C1690" s="2"/>
      <c r="D1690" s="59"/>
      <c r="E1690" s="85"/>
      <c r="F1690" s="7"/>
    </row>
    <row r="1691" spans="1:6">
      <c r="A1691" s="5"/>
      <c r="B1691" s="1"/>
      <c r="C1691" s="2"/>
      <c r="D1691" s="59"/>
      <c r="E1691" s="85"/>
      <c r="F1691" s="7"/>
    </row>
    <row r="1692" spans="1:6">
      <c r="A1692" s="5"/>
      <c r="B1692" s="1"/>
      <c r="C1692" s="2"/>
      <c r="D1692" s="59"/>
      <c r="E1692" s="85"/>
      <c r="F1692" s="7"/>
    </row>
    <row r="1693" spans="1:6">
      <c r="A1693" s="5"/>
      <c r="B1693" s="1"/>
      <c r="C1693" s="2"/>
      <c r="D1693" s="59"/>
      <c r="E1693" s="85"/>
      <c r="F1693" s="7"/>
    </row>
    <row r="1694" spans="1:6">
      <c r="A1694" s="5"/>
      <c r="B1694" s="1"/>
      <c r="C1694" s="2"/>
      <c r="D1694" s="59"/>
      <c r="E1694" s="85"/>
      <c r="F1694" s="7"/>
    </row>
    <row r="1695" spans="1:6">
      <c r="A1695" s="5"/>
      <c r="B1695" s="1"/>
      <c r="C1695" s="2"/>
      <c r="D1695" s="59"/>
      <c r="E1695" s="85"/>
      <c r="F1695" s="7"/>
    </row>
    <row r="1696" spans="1:6">
      <c r="A1696" s="5"/>
      <c r="B1696" s="1"/>
      <c r="C1696" s="2"/>
      <c r="D1696" s="59"/>
      <c r="E1696" s="85"/>
      <c r="F1696" s="7"/>
    </row>
    <row r="1697" spans="1:6">
      <c r="A1697" s="5"/>
      <c r="B1697" s="1"/>
      <c r="C1697" s="2"/>
      <c r="D1697" s="59"/>
      <c r="E1697" s="85"/>
      <c r="F1697" s="7"/>
    </row>
    <row r="1698" spans="1:6">
      <c r="A1698" s="5"/>
      <c r="B1698" s="1"/>
      <c r="C1698" s="2"/>
      <c r="D1698" s="59"/>
      <c r="E1698" s="85"/>
      <c r="F1698" s="7"/>
    </row>
    <row r="1699" spans="1:6">
      <c r="A1699" s="5"/>
      <c r="B1699" s="1"/>
      <c r="C1699" s="2"/>
      <c r="D1699" s="59"/>
      <c r="E1699" s="85"/>
      <c r="F1699" s="7"/>
    </row>
    <row r="1700" spans="1:6">
      <c r="A1700" s="5"/>
      <c r="B1700" s="1"/>
      <c r="C1700" s="2"/>
      <c r="D1700" s="59"/>
      <c r="E1700" s="85"/>
      <c r="F1700" s="7"/>
    </row>
    <row r="1701" spans="1:6">
      <c r="A1701" s="5"/>
      <c r="B1701" s="1"/>
      <c r="C1701" s="2"/>
      <c r="D1701" s="59"/>
      <c r="E1701" s="85"/>
      <c r="F1701" s="7"/>
    </row>
    <row r="1702" spans="1:6">
      <c r="A1702" s="5"/>
      <c r="B1702" s="1"/>
      <c r="C1702" s="2"/>
      <c r="D1702" s="59"/>
      <c r="E1702" s="85"/>
      <c r="F1702" s="7"/>
    </row>
    <row r="1703" spans="1:6">
      <c r="A1703" s="5"/>
      <c r="B1703" s="1"/>
      <c r="C1703" s="2"/>
      <c r="D1703" s="59"/>
      <c r="E1703" s="85"/>
      <c r="F1703" s="7"/>
    </row>
    <row r="1704" spans="1:6">
      <c r="A1704" s="5"/>
      <c r="B1704" s="1"/>
      <c r="C1704" s="2"/>
      <c r="D1704" s="59"/>
      <c r="E1704" s="85"/>
      <c r="F1704" s="7"/>
    </row>
    <row r="1705" spans="1:6">
      <c r="A1705" s="5"/>
      <c r="B1705" s="1"/>
      <c r="C1705" s="2"/>
      <c r="D1705" s="59"/>
      <c r="E1705" s="85"/>
      <c r="F1705" s="7"/>
    </row>
    <row r="1706" spans="1:6">
      <c r="A1706" s="5"/>
      <c r="B1706" s="1"/>
      <c r="C1706" s="2"/>
      <c r="D1706" s="59"/>
      <c r="E1706" s="85"/>
      <c r="F1706" s="7"/>
    </row>
    <row r="1707" spans="1:6">
      <c r="A1707" s="5"/>
      <c r="B1707" s="1"/>
      <c r="C1707" s="2"/>
      <c r="D1707" s="59"/>
      <c r="E1707" s="85"/>
      <c r="F1707" s="7"/>
    </row>
    <row r="1708" spans="1:6">
      <c r="A1708" s="5"/>
      <c r="B1708" s="1"/>
      <c r="C1708" s="2"/>
      <c r="D1708" s="59"/>
      <c r="E1708" s="85"/>
      <c r="F1708" s="7"/>
    </row>
    <row r="1709" spans="1:6">
      <c r="A1709" s="5"/>
      <c r="B1709" s="1"/>
      <c r="C1709" s="2"/>
      <c r="D1709" s="59"/>
      <c r="E1709" s="85"/>
      <c r="F1709" s="7"/>
    </row>
    <row r="1710" spans="1:6">
      <c r="A1710" s="5"/>
      <c r="B1710" s="1"/>
      <c r="C1710" s="2"/>
      <c r="D1710" s="59"/>
      <c r="E1710" s="85"/>
      <c r="F1710" s="7"/>
    </row>
    <row r="1711" spans="1:6">
      <c r="A1711" s="5"/>
      <c r="B1711" s="1"/>
      <c r="C1711" s="2"/>
      <c r="D1711" s="59"/>
      <c r="E1711" s="85"/>
      <c r="F1711" s="7"/>
    </row>
    <row r="1712" spans="1:6">
      <c r="A1712" s="5"/>
      <c r="B1712" s="1"/>
      <c r="C1712" s="2"/>
      <c r="D1712" s="59"/>
      <c r="E1712" s="85"/>
      <c r="F1712" s="7"/>
    </row>
    <row r="1713" spans="1:6">
      <c r="A1713" s="5"/>
      <c r="B1713" s="1"/>
      <c r="C1713" s="2"/>
      <c r="D1713" s="59"/>
      <c r="E1713" s="85"/>
      <c r="F1713" s="7"/>
    </row>
    <row r="1714" spans="1:6">
      <c r="A1714" s="5"/>
      <c r="B1714" s="1"/>
      <c r="C1714" s="2"/>
      <c r="D1714" s="59"/>
      <c r="E1714" s="85"/>
      <c r="F1714" s="7"/>
    </row>
    <row r="1715" spans="1:6">
      <c r="A1715" s="5"/>
      <c r="B1715" s="1"/>
      <c r="C1715" s="2"/>
      <c r="D1715" s="59"/>
      <c r="E1715" s="85"/>
      <c r="F1715" s="7"/>
    </row>
    <row r="1716" spans="1:6">
      <c r="A1716" s="5"/>
      <c r="B1716" s="1"/>
      <c r="C1716" s="2"/>
      <c r="D1716" s="59"/>
      <c r="E1716" s="85"/>
      <c r="F1716" s="7"/>
    </row>
    <row r="1717" spans="1:6">
      <c r="A1717" s="5"/>
      <c r="B1717" s="1"/>
      <c r="C1717" s="2"/>
      <c r="D1717" s="59"/>
      <c r="E1717" s="85"/>
      <c r="F1717" s="7"/>
    </row>
    <row r="1718" spans="1:6">
      <c r="A1718" s="5"/>
      <c r="B1718" s="1"/>
      <c r="C1718" s="2"/>
      <c r="D1718" s="59"/>
      <c r="E1718" s="85"/>
      <c r="F1718" s="7"/>
    </row>
    <row r="1719" spans="1:6">
      <c r="A1719" s="5"/>
      <c r="B1719" s="1"/>
      <c r="C1719" s="2"/>
      <c r="D1719" s="59"/>
      <c r="E1719" s="85"/>
      <c r="F1719" s="7"/>
    </row>
    <row r="1720" spans="1:6">
      <c r="A1720" s="5"/>
      <c r="B1720" s="1"/>
      <c r="C1720" s="2"/>
      <c r="D1720" s="59"/>
      <c r="E1720" s="85"/>
      <c r="F1720" s="7"/>
    </row>
    <row r="1721" spans="1:6">
      <c r="A1721" s="5"/>
      <c r="B1721" s="1"/>
      <c r="C1721" s="2"/>
      <c r="D1721" s="59"/>
      <c r="E1721" s="85"/>
      <c r="F1721" s="7"/>
    </row>
    <row r="1722" spans="1:6">
      <c r="A1722" s="5"/>
      <c r="B1722" s="1"/>
      <c r="C1722" s="2"/>
      <c r="D1722" s="59"/>
      <c r="E1722" s="85"/>
      <c r="F1722" s="7"/>
    </row>
    <row r="1723" spans="1:6">
      <c r="A1723" s="5"/>
      <c r="B1723" s="1"/>
      <c r="C1723" s="2"/>
      <c r="D1723" s="59"/>
      <c r="E1723" s="85"/>
      <c r="F1723" s="7"/>
    </row>
    <row r="1724" spans="1:6">
      <c r="A1724" s="5"/>
      <c r="B1724" s="1"/>
      <c r="C1724" s="2"/>
      <c r="D1724" s="59"/>
      <c r="E1724" s="85"/>
      <c r="F1724" s="7"/>
    </row>
    <row r="1725" spans="1:6">
      <c r="A1725" s="5"/>
      <c r="B1725" s="1"/>
      <c r="C1725" s="2"/>
      <c r="D1725" s="59"/>
      <c r="E1725" s="85"/>
      <c r="F1725" s="7"/>
    </row>
    <row r="1726" spans="1:6">
      <c r="A1726" s="5"/>
      <c r="B1726" s="1"/>
      <c r="C1726" s="2"/>
      <c r="D1726" s="59"/>
      <c r="E1726" s="85"/>
      <c r="F1726" s="7"/>
    </row>
    <row r="1727" spans="1:6">
      <c r="A1727" s="5"/>
      <c r="B1727" s="1"/>
      <c r="C1727" s="2"/>
      <c r="D1727" s="59"/>
      <c r="E1727" s="85"/>
      <c r="F1727" s="7"/>
    </row>
    <row r="1728" spans="1:6">
      <c r="A1728" s="5"/>
      <c r="B1728" s="1"/>
      <c r="C1728" s="2"/>
      <c r="D1728" s="59"/>
      <c r="E1728" s="85"/>
      <c r="F1728" s="7"/>
    </row>
    <row r="1729" spans="1:6">
      <c r="A1729" s="5"/>
      <c r="B1729" s="1"/>
      <c r="C1729" s="2"/>
      <c r="D1729" s="59"/>
      <c r="E1729" s="85"/>
      <c r="F1729" s="7"/>
    </row>
    <row r="1730" spans="1:6">
      <c r="A1730" s="5"/>
      <c r="B1730" s="1"/>
      <c r="C1730" s="2"/>
      <c r="D1730" s="59"/>
      <c r="E1730" s="85"/>
      <c r="F1730" s="7"/>
    </row>
    <row r="1731" spans="1:6">
      <c r="A1731" s="5"/>
      <c r="B1731" s="1"/>
      <c r="C1731" s="2"/>
      <c r="D1731" s="59"/>
      <c r="E1731" s="85"/>
      <c r="F1731" s="7"/>
    </row>
    <row r="1732" spans="1:6">
      <c r="A1732" s="5"/>
      <c r="B1732" s="1"/>
      <c r="C1732" s="2"/>
      <c r="D1732" s="59"/>
      <c r="E1732" s="85"/>
      <c r="F1732" s="7"/>
    </row>
    <row r="1733" spans="1:6">
      <c r="A1733" s="5"/>
      <c r="B1733" s="1"/>
      <c r="C1733" s="2"/>
      <c r="D1733" s="59"/>
      <c r="E1733" s="85"/>
      <c r="F1733" s="7"/>
    </row>
    <row r="1734" spans="1:6">
      <c r="A1734" s="5"/>
      <c r="B1734" s="1"/>
      <c r="C1734" s="2"/>
      <c r="D1734" s="59"/>
      <c r="E1734" s="85"/>
      <c r="F1734" s="7"/>
    </row>
    <row r="1735" spans="1:6">
      <c r="A1735" s="5"/>
      <c r="B1735" s="1"/>
      <c r="C1735" s="2"/>
      <c r="D1735" s="59"/>
      <c r="E1735" s="85"/>
      <c r="F1735" s="7"/>
    </row>
    <row r="1736" spans="1:6">
      <c r="A1736" s="5"/>
      <c r="B1736" s="1"/>
      <c r="C1736" s="2"/>
      <c r="D1736" s="59"/>
      <c r="E1736" s="85"/>
      <c r="F1736" s="7"/>
    </row>
    <row r="1737" spans="1:6">
      <c r="A1737" s="5"/>
      <c r="B1737" s="1"/>
      <c r="C1737" s="2"/>
      <c r="D1737" s="59"/>
      <c r="E1737" s="85"/>
      <c r="F1737" s="7"/>
    </row>
    <row r="1738" spans="1:6">
      <c r="A1738" s="5"/>
      <c r="B1738" s="1"/>
      <c r="C1738" s="2"/>
      <c r="D1738" s="59"/>
      <c r="E1738" s="85"/>
      <c r="F1738" s="7"/>
    </row>
    <row r="1739" spans="1:6">
      <c r="A1739" s="5"/>
      <c r="B1739" s="1"/>
      <c r="C1739" s="2"/>
      <c r="D1739" s="59"/>
      <c r="E1739" s="85"/>
      <c r="F1739" s="7"/>
    </row>
    <row r="1740" spans="1:6">
      <c r="A1740" s="5"/>
      <c r="B1740" s="1"/>
      <c r="C1740" s="2"/>
      <c r="D1740" s="59"/>
      <c r="E1740" s="85"/>
      <c r="F1740" s="7"/>
    </row>
    <row r="1741" spans="1:6">
      <c r="A1741" s="5"/>
      <c r="B1741" s="1"/>
      <c r="C1741" s="2"/>
      <c r="D1741" s="59"/>
      <c r="E1741" s="85"/>
      <c r="F1741" s="7"/>
    </row>
    <row r="1742" spans="1:6">
      <c r="A1742" s="5"/>
      <c r="B1742" s="1"/>
      <c r="C1742" s="2"/>
      <c r="D1742" s="59"/>
      <c r="E1742" s="85"/>
      <c r="F1742" s="7"/>
    </row>
    <row r="1743" spans="1:6">
      <c r="A1743" s="5"/>
      <c r="B1743" s="1"/>
      <c r="C1743" s="2"/>
      <c r="D1743" s="59"/>
      <c r="E1743" s="85"/>
      <c r="F1743" s="7"/>
    </row>
    <row r="1744" spans="1:6">
      <c r="A1744" s="5"/>
      <c r="B1744" s="1"/>
      <c r="C1744" s="2"/>
      <c r="D1744" s="59"/>
      <c r="E1744" s="85"/>
      <c r="F1744" s="7"/>
    </row>
    <row r="1745" spans="1:6">
      <c r="A1745" s="5"/>
      <c r="B1745" s="1"/>
      <c r="C1745" s="2"/>
      <c r="D1745" s="59"/>
      <c r="E1745" s="85"/>
      <c r="F1745" s="7"/>
    </row>
    <row r="1746" spans="1:6">
      <c r="A1746" s="5"/>
      <c r="B1746" s="1"/>
      <c r="C1746" s="2"/>
      <c r="D1746" s="59"/>
      <c r="E1746" s="85"/>
      <c r="F1746" s="7"/>
    </row>
    <row r="1747" spans="1:6">
      <c r="A1747" s="5"/>
      <c r="B1747" s="1"/>
      <c r="C1747" s="2"/>
      <c r="D1747" s="59"/>
      <c r="E1747" s="85"/>
      <c r="F1747" s="7"/>
    </row>
    <row r="1748" spans="1:6">
      <c r="A1748" s="5"/>
      <c r="B1748" s="1"/>
      <c r="C1748" s="2"/>
      <c r="D1748" s="59"/>
      <c r="E1748" s="85"/>
      <c r="F1748" s="7"/>
    </row>
    <row r="1749" spans="1:6">
      <c r="A1749" s="5"/>
      <c r="B1749" s="1"/>
      <c r="C1749" s="2"/>
      <c r="D1749" s="59"/>
      <c r="E1749" s="85"/>
      <c r="F1749" s="7"/>
    </row>
    <row r="1750" spans="1:6">
      <c r="A1750" s="5"/>
      <c r="B1750" s="1"/>
      <c r="C1750" s="2"/>
      <c r="D1750" s="59"/>
      <c r="E1750" s="85"/>
      <c r="F1750" s="7"/>
    </row>
    <row r="1751" spans="1:6">
      <c r="A1751" s="5"/>
      <c r="B1751" s="1"/>
      <c r="C1751" s="2"/>
      <c r="D1751" s="59"/>
      <c r="E1751" s="85"/>
      <c r="F1751" s="7"/>
    </row>
    <row r="1752" spans="1:6">
      <c r="A1752" s="5"/>
      <c r="B1752" s="1"/>
      <c r="C1752" s="2"/>
      <c r="D1752" s="59"/>
      <c r="E1752" s="85"/>
      <c r="F1752" s="7"/>
    </row>
    <row r="1753" spans="1:6">
      <c r="A1753" s="5"/>
      <c r="B1753" s="1"/>
      <c r="C1753" s="2"/>
      <c r="D1753" s="59"/>
      <c r="E1753" s="85"/>
      <c r="F1753" s="7"/>
    </row>
    <row r="1754" spans="1:6">
      <c r="A1754" s="5"/>
      <c r="B1754" s="1"/>
      <c r="C1754" s="2"/>
      <c r="D1754" s="59"/>
      <c r="E1754" s="85"/>
      <c r="F1754" s="7"/>
    </row>
    <row r="1755" spans="1:6">
      <c r="A1755" s="5"/>
      <c r="B1755" s="1"/>
      <c r="C1755" s="2"/>
      <c r="D1755" s="59"/>
      <c r="E1755" s="85"/>
      <c r="F1755" s="7"/>
    </row>
    <row r="1756" spans="1:6">
      <c r="A1756" s="5"/>
      <c r="B1756" s="1"/>
      <c r="C1756" s="2"/>
      <c r="D1756" s="59"/>
      <c r="E1756" s="85"/>
      <c r="F1756" s="7"/>
    </row>
    <row r="1757" spans="1:6">
      <c r="A1757" s="5"/>
      <c r="B1757" s="1"/>
      <c r="C1757" s="2"/>
      <c r="D1757" s="59"/>
      <c r="E1757" s="85"/>
      <c r="F1757" s="7"/>
    </row>
    <row r="1758" spans="1:6">
      <c r="A1758" s="5"/>
      <c r="B1758" s="1"/>
      <c r="C1758" s="2"/>
      <c r="D1758" s="59"/>
      <c r="E1758" s="85"/>
      <c r="F1758" s="7"/>
    </row>
    <row r="1759" spans="1:6">
      <c r="A1759" s="5"/>
      <c r="B1759" s="1"/>
      <c r="C1759" s="2"/>
      <c r="D1759" s="59"/>
      <c r="E1759" s="85"/>
      <c r="F1759" s="7"/>
    </row>
    <row r="1760" spans="1:6">
      <c r="A1760" s="5"/>
      <c r="B1760" s="1"/>
      <c r="C1760" s="2"/>
      <c r="D1760" s="59"/>
      <c r="E1760" s="85"/>
      <c r="F1760" s="7"/>
    </row>
    <row r="1761" spans="1:6">
      <c r="A1761" s="5"/>
      <c r="B1761" s="1"/>
      <c r="C1761" s="2"/>
      <c r="D1761" s="59"/>
      <c r="E1761" s="85"/>
      <c r="F1761" s="7"/>
    </row>
    <row r="1762" spans="1:6">
      <c r="A1762" s="5"/>
      <c r="B1762" s="1"/>
      <c r="C1762" s="2"/>
      <c r="D1762" s="59"/>
      <c r="E1762" s="85"/>
      <c r="F1762" s="7"/>
    </row>
    <row r="1763" spans="1:6">
      <c r="A1763" s="5"/>
      <c r="B1763" s="1"/>
      <c r="C1763" s="2"/>
      <c r="D1763" s="59"/>
      <c r="E1763" s="85"/>
      <c r="F1763" s="7"/>
    </row>
    <row r="1764" spans="1:6">
      <c r="A1764" s="5"/>
      <c r="B1764" s="1"/>
      <c r="C1764" s="2"/>
      <c r="D1764" s="59"/>
      <c r="E1764" s="85"/>
      <c r="F1764" s="7"/>
    </row>
    <row r="1765" spans="1:6">
      <c r="A1765" s="5"/>
      <c r="B1765" s="1"/>
      <c r="C1765" s="2"/>
      <c r="D1765" s="59"/>
      <c r="E1765" s="85"/>
      <c r="F1765" s="7"/>
    </row>
    <row r="1766" spans="1:6">
      <c r="A1766" s="5"/>
      <c r="B1766" s="1"/>
      <c r="C1766" s="2"/>
      <c r="D1766" s="59"/>
      <c r="E1766" s="85"/>
      <c r="F1766" s="7"/>
    </row>
    <row r="1767" spans="1:6">
      <c r="A1767" s="5"/>
      <c r="B1767" s="1"/>
      <c r="C1767" s="2"/>
      <c r="D1767" s="59"/>
      <c r="E1767" s="85"/>
      <c r="F1767" s="7"/>
    </row>
    <row r="1768" spans="1:6">
      <c r="A1768" s="5"/>
      <c r="B1768" s="1"/>
      <c r="C1768" s="2"/>
      <c r="D1768" s="59"/>
      <c r="E1768" s="85"/>
      <c r="F1768" s="7"/>
    </row>
    <row r="1769" spans="1:6">
      <c r="A1769" s="5"/>
      <c r="B1769" s="1"/>
      <c r="C1769" s="2"/>
      <c r="D1769" s="59"/>
      <c r="E1769" s="85"/>
      <c r="F1769" s="7"/>
    </row>
    <row r="1770" spans="1:6">
      <c r="A1770" s="5"/>
      <c r="B1770" s="1"/>
      <c r="C1770" s="2"/>
      <c r="D1770" s="59"/>
      <c r="E1770" s="85"/>
      <c r="F1770" s="7"/>
    </row>
    <row r="1771" spans="1:6">
      <c r="A1771" s="5"/>
      <c r="B1771" s="1"/>
      <c r="C1771" s="2"/>
      <c r="D1771" s="59"/>
      <c r="E1771" s="85"/>
      <c r="F1771" s="7"/>
    </row>
    <row r="1772" spans="1:6">
      <c r="A1772" s="5"/>
      <c r="B1772" s="1"/>
      <c r="C1772" s="2"/>
      <c r="D1772" s="59"/>
      <c r="E1772" s="85"/>
      <c r="F1772" s="7"/>
    </row>
    <row r="1773" spans="1:6">
      <c r="A1773" s="5"/>
      <c r="B1773" s="1"/>
      <c r="C1773" s="2"/>
      <c r="D1773" s="59"/>
      <c r="E1773" s="85"/>
      <c r="F1773" s="7"/>
    </row>
    <row r="1774" spans="1:6">
      <c r="A1774" s="5"/>
      <c r="B1774" s="1"/>
      <c r="C1774" s="2"/>
      <c r="D1774" s="59"/>
      <c r="E1774" s="85"/>
      <c r="F1774" s="7"/>
    </row>
    <row r="1775" spans="1:6">
      <c r="A1775" s="5"/>
      <c r="B1775" s="1"/>
      <c r="C1775" s="2"/>
      <c r="D1775" s="59"/>
      <c r="E1775" s="85"/>
      <c r="F1775" s="7"/>
    </row>
    <row r="1776" spans="1:6">
      <c r="A1776" s="5"/>
      <c r="B1776" s="1"/>
      <c r="C1776" s="2"/>
      <c r="D1776" s="59"/>
      <c r="E1776" s="85"/>
      <c r="F1776" s="7"/>
    </row>
    <row r="1777" spans="1:6">
      <c r="A1777" s="5"/>
      <c r="B1777" s="1"/>
      <c r="C1777" s="2"/>
      <c r="D1777" s="59"/>
      <c r="E1777" s="85"/>
      <c r="F1777" s="7"/>
    </row>
    <row r="1778" spans="1:6">
      <c r="A1778" s="5"/>
      <c r="B1778" s="1"/>
      <c r="C1778" s="2"/>
      <c r="D1778" s="59"/>
      <c r="E1778" s="85"/>
      <c r="F1778" s="7"/>
    </row>
    <row r="1779" spans="1:6">
      <c r="A1779" s="5"/>
      <c r="B1779" s="1"/>
      <c r="C1779" s="2"/>
      <c r="D1779" s="59"/>
      <c r="E1779" s="85"/>
      <c r="F1779" s="7"/>
    </row>
    <row r="1780" spans="1:6">
      <c r="A1780" s="5"/>
      <c r="B1780" s="1"/>
      <c r="C1780" s="2"/>
      <c r="D1780" s="59"/>
      <c r="E1780" s="85"/>
      <c r="F1780" s="7"/>
    </row>
    <row r="1781" spans="1:6">
      <c r="A1781" s="5"/>
      <c r="B1781" s="1"/>
      <c r="C1781" s="2"/>
      <c r="D1781" s="59"/>
      <c r="E1781" s="85"/>
      <c r="F1781" s="7"/>
    </row>
    <row r="1782" spans="1:6">
      <c r="A1782" s="5"/>
      <c r="B1782" s="1"/>
      <c r="C1782" s="2"/>
      <c r="D1782" s="59"/>
      <c r="E1782" s="85"/>
      <c r="F1782" s="7"/>
    </row>
    <row r="1783" spans="1:6">
      <c r="A1783" s="5"/>
      <c r="B1783" s="1"/>
      <c r="C1783" s="2"/>
      <c r="D1783" s="59"/>
      <c r="E1783" s="85"/>
      <c r="F1783" s="7"/>
    </row>
    <row r="1784" spans="1:6">
      <c r="A1784" s="5"/>
      <c r="B1784" s="1"/>
      <c r="C1784" s="2"/>
      <c r="D1784" s="59"/>
      <c r="E1784" s="85"/>
      <c r="F1784" s="7"/>
    </row>
    <row r="1785" spans="1:6">
      <c r="A1785" s="5"/>
      <c r="B1785" s="1"/>
      <c r="C1785" s="2"/>
      <c r="D1785" s="59"/>
      <c r="E1785" s="85"/>
      <c r="F1785" s="7"/>
    </row>
    <row r="1786" spans="1:6">
      <c r="A1786" s="5"/>
      <c r="B1786" s="1"/>
      <c r="C1786" s="2"/>
      <c r="D1786" s="59"/>
      <c r="E1786" s="85"/>
      <c r="F1786" s="7"/>
    </row>
    <row r="1787" spans="1:6">
      <c r="A1787" s="5"/>
      <c r="B1787" s="1"/>
      <c r="C1787" s="2"/>
      <c r="D1787" s="59"/>
      <c r="E1787" s="85"/>
      <c r="F1787" s="7"/>
    </row>
    <row r="1788" spans="1:6">
      <c r="A1788" s="5"/>
      <c r="B1788" s="1"/>
      <c r="C1788" s="2"/>
      <c r="D1788" s="59"/>
      <c r="E1788" s="85"/>
      <c r="F1788" s="7"/>
    </row>
    <row r="1789" spans="1:6">
      <c r="A1789" s="5"/>
      <c r="B1789" s="1"/>
      <c r="C1789" s="2"/>
      <c r="D1789" s="59"/>
      <c r="E1789" s="85"/>
      <c r="F1789" s="7"/>
    </row>
    <row r="1790" spans="1:6">
      <c r="A1790" s="5"/>
      <c r="B1790" s="1"/>
      <c r="C1790" s="2"/>
      <c r="D1790" s="59"/>
      <c r="E1790" s="85"/>
      <c r="F1790" s="7"/>
    </row>
    <row r="1791" spans="1:6">
      <c r="A1791" s="5"/>
      <c r="B1791" s="1"/>
      <c r="C1791" s="2"/>
      <c r="D1791" s="59"/>
      <c r="E1791" s="85"/>
      <c r="F1791" s="7"/>
    </row>
    <row r="1792" spans="1:6">
      <c r="A1792" s="5"/>
      <c r="B1792" s="1"/>
      <c r="C1792" s="2"/>
      <c r="D1792" s="59"/>
      <c r="E1792" s="85"/>
      <c r="F1792" s="7"/>
    </row>
    <row r="1793" spans="1:6">
      <c r="A1793" s="5"/>
      <c r="B1793" s="1"/>
      <c r="C1793" s="2"/>
      <c r="D1793" s="59"/>
      <c r="E1793" s="85"/>
      <c r="F1793" s="7"/>
    </row>
    <row r="1794" spans="1:6">
      <c r="A1794" s="5"/>
      <c r="B1794" s="1"/>
      <c r="C1794" s="2"/>
      <c r="D1794" s="59"/>
      <c r="E1794" s="85"/>
      <c r="F1794" s="7"/>
    </row>
    <row r="1795" spans="1:6">
      <c r="A1795" s="5"/>
      <c r="B1795" s="1"/>
      <c r="C1795" s="2"/>
      <c r="D1795" s="59"/>
      <c r="E1795" s="85"/>
      <c r="F1795" s="7"/>
    </row>
    <row r="1796" spans="1:6">
      <c r="A1796" s="5"/>
      <c r="B1796" s="1"/>
      <c r="C1796" s="2"/>
      <c r="D1796" s="59"/>
      <c r="E1796" s="85"/>
      <c r="F1796" s="7"/>
    </row>
    <row r="1797" spans="1:6">
      <c r="A1797" s="5"/>
      <c r="B1797" s="1"/>
      <c r="C1797" s="2"/>
      <c r="D1797" s="59"/>
      <c r="E1797" s="85"/>
      <c r="F1797" s="7"/>
    </row>
    <row r="1798" spans="1:6">
      <c r="A1798" s="5"/>
      <c r="B1798" s="1"/>
      <c r="C1798" s="2"/>
      <c r="D1798" s="59"/>
      <c r="E1798" s="85"/>
      <c r="F1798" s="7"/>
    </row>
    <row r="1799" spans="1:6">
      <c r="A1799" s="5"/>
      <c r="B1799" s="1"/>
      <c r="C1799" s="2"/>
      <c r="D1799" s="59"/>
      <c r="E1799" s="85"/>
      <c r="F1799" s="7"/>
    </row>
    <row r="1800" spans="1:6">
      <c r="A1800" s="5"/>
      <c r="B1800" s="1"/>
      <c r="C1800" s="2"/>
      <c r="D1800" s="59"/>
      <c r="E1800" s="85"/>
      <c r="F1800" s="7"/>
    </row>
    <row r="1801" spans="1:6">
      <c r="A1801" s="5"/>
      <c r="B1801" s="1"/>
      <c r="C1801" s="2"/>
      <c r="D1801" s="59"/>
      <c r="E1801" s="85"/>
      <c r="F1801" s="7"/>
    </row>
    <row r="1802" spans="1:6">
      <c r="A1802" s="5"/>
      <c r="B1802" s="1"/>
      <c r="C1802" s="2"/>
      <c r="D1802" s="59"/>
      <c r="E1802" s="85"/>
      <c r="F1802" s="7"/>
    </row>
    <row r="1803" spans="1:6">
      <c r="A1803" s="5"/>
      <c r="B1803" s="1"/>
      <c r="C1803" s="2"/>
      <c r="D1803" s="59"/>
      <c r="E1803" s="85"/>
      <c r="F1803" s="7"/>
    </row>
    <row r="1804" spans="1:6">
      <c r="A1804" s="5"/>
      <c r="B1804" s="1"/>
      <c r="C1804" s="2"/>
      <c r="D1804" s="59"/>
      <c r="E1804" s="85"/>
      <c r="F1804" s="7"/>
    </row>
    <row r="1805" spans="1:6">
      <c r="A1805" s="5"/>
      <c r="B1805" s="1"/>
      <c r="C1805" s="2"/>
      <c r="D1805" s="59"/>
      <c r="E1805" s="85"/>
      <c r="F1805" s="7"/>
    </row>
    <row r="1806" spans="1:6">
      <c r="A1806" s="5"/>
      <c r="B1806" s="1"/>
      <c r="C1806" s="2"/>
      <c r="D1806" s="59"/>
      <c r="E1806" s="85"/>
      <c r="F1806" s="7"/>
    </row>
    <row r="1807" spans="1:6">
      <c r="A1807" s="5"/>
      <c r="B1807" s="1"/>
      <c r="C1807" s="2"/>
      <c r="D1807" s="59"/>
      <c r="E1807" s="85"/>
      <c r="F1807" s="7"/>
    </row>
    <row r="1808" spans="1:6">
      <c r="A1808" s="5"/>
      <c r="B1808" s="1"/>
      <c r="C1808" s="2"/>
      <c r="D1808" s="59"/>
      <c r="E1808" s="85"/>
      <c r="F1808" s="7"/>
    </row>
    <row r="1809" spans="1:6">
      <c r="A1809" s="5"/>
      <c r="B1809" s="1"/>
      <c r="C1809" s="2"/>
      <c r="D1809" s="59"/>
      <c r="E1809" s="85"/>
      <c r="F1809" s="7"/>
    </row>
    <row r="1810" spans="1:6">
      <c r="A1810" s="5"/>
      <c r="B1810" s="1"/>
      <c r="C1810" s="2"/>
      <c r="D1810" s="59"/>
      <c r="E1810" s="85"/>
      <c r="F1810" s="7"/>
    </row>
    <row r="1811" spans="1:6">
      <c r="A1811" s="5"/>
      <c r="B1811" s="1"/>
      <c r="C1811" s="2"/>
      <c r="D1811" s="59"/>
      <c r="E1811" s="85"/>
      <c r="F1811" s="7"/>
    </row>
    <row r="1812" spans="1:6">
      <c r="A1812" s="5"/>
      <c r="B1812" s="1"/>
      <c r="C1812" s="2"/>
      <c r="D1812" s="59"/>
      <c r="E1812" s="85"/>
      <c r="F1812" s="7"/>
    </row>
    <row r="1813" spans="1:6">
      <c r="A1813" s="5"/>
      <c r="B1813" s="1"/>
      <c r="C1813" s="2"/>
      <c r="D1813" s="59"/>
      <c r="E1813" s="85"/>
      <c r="F1813" s="7"/>
    </row>
    <row r="1814" spans="1:6">
      <c r="A1814" s="5"/>
      <c r="B1814" s="1"/>
      <c r="C1814" s="2"/>
      <c r="D1814" s="59"/>
      <c r="E1814" s="85"/>
      <c r="F1814" s="7"/>
    </row>
    <row r="1815" spans="1:6">
      <c r="A1815" s="5"/>
      <c r="B1815" s="1"/>
      <c r="C1815" s="2"/>
      <c r="D1815" s="59"/>
      <c r="E1815" s="85"/>
      <c r="F1815" s="7"/>
    </row>
    <row r="1816" spans="1:6">
      <c r="A1816" s="5"/>
      <c r="B1816" s="1"/>
      <c r="C1816" s="2"/>
      <c r="D1816" s="59"/>
      <c r="E1816" s="85"/>
      <c r="F1816" s="7"/>
    </row>
    <row r="1817" spans="1:6">
      <c r="A1817" s="5"/>
      <c r="B1817" s="1"/>
      <c r="C1817" s="2"/>
      <c r="D1817" s="59"/>
      <c r="E1817" s="85"/>
      <c r="F1817" s="7"/>
    </row>
    <row r="1818" spans="1:6">
      <c r="A1818" s="5"/>
      <c r="B1818" s="1"/>
      <c r="C1818" s="2"/>
      <c r="D1818" s="59"/>
      <c r="E1818" s="85"/>
      <c r="F1818" s="7"/>
    </row>
    <row r="1819" spans="1:6">
      <c r="A1819" s="5"/>
      <c r="B1819" s="1"/>
      <c r="C1819" s="2"/>
      <c r="D1819" s="59"/>
      <c r="E1819" s="85"/>
      <c r="F1819" s="7"/>
    </row>
    <row r="1820" spans="1:6">
      <c r="A1820" s="5"/>
      <c r="B1820" s="1"/>
      <c r="C1820" s="2"/>
      <c r="D1820" s="59"/>
      <c r="E1820" s="85"/>
      <c r="F1820" s="7"/>
    </row>
    <row r="1821" spans="1:6">
      <c r="A1821" s="5"/>
      <c r="B1821" s="1"/>
      <c r="C1821" s="2"/>
      <c r="D1821" s="59"/>
      <c r="E1821" s="85"/>
      <c r="F1821" s="7"/>
    </row>
    <row r="1822" spans="1:6">
      <c r="A1822" s="5"/>
      <c r="B1822" s="1"/>
      <c r="C1822" s="2"/>
      <c r="D1822" s="59"/>
      <c r="E1822" s="85"/>
      <c r="F1822" s="7"/>
    </row>
    <row r="1823" spans="1:6">
      <c r="A1823" s="5"/>
      <c r="B1823" s="1"/>
      <c r="C1823" s="2"/>
      <c r="D1823" s="59"/>
      <c r="E1823" s="85"/>
      <c r="F1823" s="7"/>
    </row>
    <row r="1824" spans="1:6">
      <c r="A1824" s="5"/>
      <c r="B1824" s="1"/>
      <c r="C1824" s="2"/>
      <c r="D1824" s="59"/>
      <c r="E1824" s="85"/>
      <c r="F1824" s="7"/>
    </row>
    <row r="1825" spans="1:6">
      <c r="A1825" s="5"/>
      <c r="B1825" s="1"/>
      <c r="C1825" s="2"/>
      <c r="D1825" s="59"/>
      <c r="E1825" s="85"/>
      <c r="F1825" s="7"/>
    </row>
    <row r="1826" spans="1:6">
      <c r="A1826" s="5"/>
      <c r="B1826" s="1"/>
      <c r="C1826" s="2"/>
      <c r="D1826" s="59"/>
      <c r="E1826" s="85"/>
      <c r="F1826" s="7"/>
    </row>
    <row r="1827" spans="1:6">
      <c r="A1827" s="5"/>
      <c r="B1827" s="1"/>
      <c r="C1827" s="2"/>
      <c r="D1827" s="59"/>
      <c r="E1827" s="85"/>
      <c r="F1827" s="7"/>
    </row>
    <row r="1828" spans="1:6">
      <c r="A1828" s="5"/>
      <c r="B1828" s="1"/>
      <c r="C1828" s="2"/>
      <c r="D1828" s="59"/>
      <c r="E1828" s="85"/>
      <c r="F1828" s="7"/>
    </row>
    <row r="1829" spans="1:6">
      <c r="A1829" s="5"/>
      <c r="B1829" s="1"/>
      <c r="C1829" s="2"/>
      <c r="D1829" s="59"/>
      <c r="E1829" s="85"/>
      <c r="F1829" s="7"/>
    </row>
    <row r="1830" spans="1:6">
      <c r="A1830" s="5"/>
      <c r="B1830" s="1"/>
      <c r="C1830" s="2"/>
      <c r="D1830" s="59"/>
      <c r="E1830" s="85"/>
      <c r="F1830" s="7"/>
    </row>
    <row r="1831" spans="1:6">
      <c r="A1831" s="5"/>
      <c r="B1831" s="1"/>
      <c r="C1831" s="2"/>
      <c r="D1831" s="59"/>
      <c r="E1831" s="85"/>
      <c r="F1831" s="7"/>
    </row>
    <row r="1832" spans="1:6">
      <c r="A1832" s="5"/>
      <c r="B1832" s="1"/>
      <c r="C1832" s="2"/>
      <c r="D1832" s="59"/>
      <c r="E1832" s="85"/>
      <c r="F1832" s="7"/>
    </row>
    <row r="1833" spans="1:6">
      <c r="A1833" s="5"/>
      <c r="B1833" s="1"/>
      <c r="C1833" s="2"/>
      <c r="D1833" s="59"/>
      <c r="E1833" s="85"/>
      <c r="F1833" s="7"/>
    </row>
    <row r="1834" spans="1:6">
      <c r="A1834" s="5"/>
      <c r="B1834" s="1"/>
      <c r="C1834" s="2"/>
      <c r="D1834" s="59"/>
      <c r="E1834" s="85"/>
      <c r="F1834" s="7"/>
    </row>
    <row r="1835" spans="1:6">
      <c r="A1835" s="5"/>
      <c r="B1835" s="1"/>
      <c r="C1835" s="2"/>
      <c r="D1835" s="59"/>
      <c r="E1835" s="85"/>
      <c r="F1835" s="7"/>
    </row>
    <row r="1836" spans="1:6">
      <c r="A1836" s="5"/>
      <c r="B1836" s="1"/>
      <c r="C1836" s="2"/>
      <c r="D1836" s="59"/>
      <c r="E1836" s="85"/>
      <c r="F1836" s="7"/>
    </row>
    <row r="1837" spans="1:6">
      <c r="A1837" s="5"/>
      <c r="B1837" s="1"/>
      <c r="C1837" s="2"/>
      <c r="D1837" s="59"/>
      <c r="E1837" s="85"/>
      <c r="F1837" s="7"/>
    </row>
    <row r="1838" spans="1:6">
      <c r="A1838" s="5"/>
      <c r="B1838" s="1"/>
      <c r="C1838" s="2"/>
      <c r="D1838" s="59"/>
      <c r="E1838" s="85"/>
      <c r="F1838" s="7"/>
    </row>
    <row r="1839" spans="1:6">
      <c r="A1839" s="5"/>
      <c r="B1839" s="1"/>
      <c r="C1839" s="2"/>
      <c r="D1839" s="59"/>
      <c r="E1839" s="85"/>
      <c r="F1839" s="7"/>
    </row>
    <row r="1840" spans="1:6">
      <c r="A1840" s="5"/>
      <c r="B1840" s="1"/>
      <c r="C1840" s="2"/>
      <c r="D1840" s="59"/>
      <c r="E1840" s="85"/>
      <c r="F1840" s="7"/>
    </row>
    <row r="1841" spans="1:6">
      <c r="A1841" s="5"/>
      <c r="B1841" s="1"/>
      <c r="C1841" s="2"/>
      <c r="D1841" s="59"/>
      <c r="E1841" s="85"/>
      <c r="F1841" s="7"/>
    </row>
    <row r="1842" spans="1:6">
      <c r="A1842" s="5"/>
      <c r="B1842" s="1"/>
      <c r="C1842" s="2"/>
      <c r="D1842" s="59"/>
      <c r="E1842" s="85"/>
      <c r="F1842" s="7"/>
    </row>
    <row r="1843" spans="1:6">
      <c r="A1843" s="5"/>
      <c r="B1843" s="1"/>
      <c r="C1843" s="2"/>
      <c r="D1843" s="59"/>
      <c r="E1843" s="85"/>
      <c r="F1843" s="7"/>
    </row>
    <row r="1844" spans="1:6">
      <c r="A1844" s="5"/>
      <c r="B1844" s="1"/>
      <c r="C1844" s="2"/>
      <c r="D1844" s="59"/>
      <c r="E1844" s="85"/>
      <c r="F1844" s="7"/>
    </row>
    <row r="1845" spans="1:6">
      <c r="A1845" s="5"/>
      <c r="B1845" s="1"/>
      <c r="C1845" s="2"/>
      <c r="D1845" s="59"/>
      <c r="E1845" s="85"/>
      <c r="F1845" s="7"/>
    </row>
    <row r="1846" spans="1:6">
      <c r="A1846" s="5"/>
      <c r="B1846" s="1"/>
      <c r="C1846" s="2"/>
      <c r="D1846" s="59"/>
      <c r="E1846" s="85"/>
      <c r="F1846" s="7"/>
    </row>
    <row r="1847" spans="1:6">
      <c r="A1847" s="5"/>
      <c r="B1847" s="1"/>
      <c r="C1847" s="2"/>
      <c r="D1847" s="59"/>
      <c r="E1847" s="85"/>
      <c r="F1847" s="7"/>
    </row>
    <row r="1848" spans="1:6">
      <c r="A1848" s="5"/>
      <c r="B1848" s="1"/>
      <c r="C1848" s="2"/>
      <c r="D1848" s="59"/>
      <c r="E1848" s="85"/>
      <c r="F1848" s="7"/>
    </row>
    <row r="1849" spans="1:6">
      <c r="A1849" s="5"/>
      <c r="B1849" s="1"/>
      <c r="C1849" s="2"/>
      <c r="D1849" s="59"/>
      <c r="E1849" s="85"/>
      <c r="F1849" s="7"/>
    </row>
    <row r="1850" spans="1:6">
      <c r="A1850" s="5"/>
      <c r="B1850" s="1"/>
      <c r="C1850" s="2"/>
      <c r="D1850" s="59"/>
      <c r="E1850" s="85"/>
      <c r="F1850" s="7"/>
    </row>
    <row r="1851" spans="1:6">
      <c r="A1851" s="5"/>
      <c r="B1851" s="1"/>
      <c r="C1851" s="2"/>
      <c r="D1851" s="59"/>
      <c r="E1851" s="85"/>
      <c r="F1851" s="7"/>
    </row>
    <row r="1852" spans="1:6">
      <c r="A1852" s="5"/>
      <c r="B1852" s="1"/>
      <c r="C1852" s="2"/>
      <c r="D1852" s="59"/>
      <c r="E1852" s="85"/>
      <c r="F1852" s="7"/>
    </row>
    <row r="1853" spans="1:6">
      <c r="A1853" s="5"/>
      <c r="B1853" s="1"/>
      <c r="C1853" s="2"/>
      <c r="D1853" s="59"/>
      <c r="E1853" s="85"/>
      <c r="F1853" s="7"/>
    </row>
    <row r="1854" spans="1:6">
      <c r="A1854" s="5"/>
      <c r="B1854" s="1"/>
      <c r="C1854" s="2"/>
      <c r="D1854" s="59"/>
      <c r="E1854" s="85"/>
      <c r="F1854" s="7"/>
    </row>
    <row r="1855" spans="1:6">
      <c r="A1855" s="5"/>
      <c r="B1855" s="1"/>
      <c r="C1855" s="2"/>
      <c r="D1855" s="59"/>
      <c r="E1855" s="85"/>
      <c r="F1855" s="7"/>
    </row>
    <row r="1856" spans="1:6">
      <c r="A1856" s="5"/>
      <c r="B1856" s="1"/>
      <c r="C1856" s="2"/>
      <c r="D1856" s="59"/>
      <c r="E1856" s="85"/>
      <c r="F1856" s="7"/>
    </row>
    <row r="1857" spans="1:6">
      <c r="A1857" s="5"/>
      <c r="B1857" s="1"/>
      <c r="C1857" s="2"/>
      <c r="D1857" s="59"/>
      <c r="E1857" s="85"/>
      <c r="F1857" s="7"/>
    </row>
    <row r="1858" spans="1:6">
      <c r="A1858" s="5"/>
      <c r="B1858" s="1"/>
      <c r="C1858" s="2"/>
      <c r="D1858" s="59"/>
      <c r="E1858" s="85"/>
      <c r="F1858" s="7"/>
    </row>
    <row r="1859" spans="1:6">
      <c r="A1859" s="5"/>
      <c r="B1859" s="1"/>
      <c r="C1859" s="2"/>
      <c r="D1859" s="59"/>
      <c r="E1859" s="85"/>
      <c r="F1859" s="7"/>
    </row>
    <row r="1860" spans="1:6">
      <c r="A1860" s="5"/>
      <c r="B1860" s="1"/>
      <c r="C1860" s="2"/>
      <c r="D1860" s="59"/>
      <c r="E1860" s="85"/>
      <c r="F1860" s="7"/>
    </row>
    <row r="1861" spans="1:6">
      <c r="A1861" s="5"/>
      <c r="B1861" s="1"/>
      <c r="C1861" s="2"/>
      <c r="D1861" s="59"/>
      <c r="E1861" s="85"/>
      <c r="F1861" s="7"/>
    </row>
    <row r="1862" spans="1:6">
      <c r="A1862" s="5"/>
      <c r="B1862" s="1"/>
      <c r="C1862" s="2"/>
      <c r="D1862" s="59"/>
      <c r="E1862" s="85"/>
      <c r="F1862" s="7"/>
    </row>
    <row r="1863" spans="1:6">
      <c r="A1863" s="5"/>
      <c r="B1863" s="1"/>
      <c r="C1863" s="2"/>
      <c r="D1863" s="59"/>
      <c r="E1863" s="85"/>
      <c r="F1863" s="7"/>
    </row>
    <row r="1864" spans="1:6">
      <c r="A1864" s="5"/>
      <c r="B1864" s="1"/>
      <c r="C1864" s="2"/>
      <c r="D1864" s="59"/>
      <c r="E1864" s="85"/>
      <c r="F1864" s="7"/>
    </row>
    <row r="1865" spans="1:6">
      <c r="A1865" s="5"/>
      <c r="B1865" s="1"/>
      <c r="C1865" s="2"/>
      <c r="D1865" s="59"/>
      <c r="E1865" s="85"/>
      <c r="F1865" s="7"/>
    </row>
    <row r="1866" spans="1:6">
      <c r="A1866" s="5"/>
      <c r="B1866" s="1"/>
      <c r="C1866" s="2"/>
      <c r="D1866" s="59"/>
      <c r="E1866" s="85"/>
      <c r="F1866" s="7"/>
    </row>
    <row r="1867" spans="1:6">
      <c r="A1867" s="5"/>
      <c r="B1867" s="1"/>
      <c r="C1867" s="2"/>
      <c r="D1867" s="59"/>
      <c r="E1867" s="85"/>
      <c r="F1867" s="7"/>
    </row>
    <row r="1868" spans="1:6">
      <c r="A1868" s="5"/>
      <c r="B1868" s="1"/>
      <c r="C1868" s="2"/>
      <c r="D1868" s="59"/>
      <c r="E1868" s="85"/>
      <c r="F1868" s="7"/>
    </row>
    <row r="1869" spans="1:6">
      <c r="A1869" s="5"/>
      <c r="B1869" s="1"/>
      <c r="C1869" s="2"/>
      <c r="D1869" s="59"/>
      <c r="E1869" s="85"/>
      <c r="F1869" s="7"/>
    </row>
    <row r="1870" spans="1:6">
      <c r="A1870" s="5"/>
      <c r="B1870" s="1"/>
      <c r="C1870" s="2"/>
      <c r="D1870" s="59"/>
      <c r="E1870" s="85"/>
      <c r="F1870" s="7"/>
    </row>
    <row r="1871" spans="1:6">
      <c r="A1871" s="5"/>
      <c r="B1871" s="1"/>
      <c r="C1871" s="2"/>
      <c r="D1871" s="59"/>
      <c r="E1871" s="85"/>
      <c r="F1871" s="7"/>
    </row>
    <row r="1872" spans="1:6">
      <c r="A1872" s="5"/>
      <c r="B1872" s="1"/>
      <c r="C1872" s="2"/>
      <c r="D1872" s="59"/>
      <c r="E1872" s="85"/>
      <c r="F1872" s="7"/>
    </row>
    <row r="1873" spans="1:6">
      <c r="A1873" s="5"/>
      <c r="B1873" s="1"/>
      <c r="C1873" s="2"/>
      <c r="D1873" s="59"/>
      <c r="E1873" s="85"/>
      <c r="F1873" s="7"/>
    </row>
    <row r="1874" spans="1:6">
      <c r="A1874" s="5"/>
      <c r="B1874" s="1"/>
      <c r="C1874" s="2"/>
      <c r="D1874" s="59"/>
      <c r="E1874" s="85"/>
      <c r="F1874" s="7"/>
    </row>
    <row r="1875" spans="1:6">
      <c r="A1875" s="5"/>
      <c r="B1875" s="1"/>
      <c r="C1875" s="2"/>
      <c r="D1875" s="59"/>
      <c r="E1875" s="85"/>
      <c r="F1875" s="7"/>
    </row>
    <row r="1876" spans="1:6">
      <c r="A1876" s="5"/>
      <c r="B1876" s="1"/>
      <c r="C1876" s="2"/>
      <c r="D1876" s="59"/>
      <c r="E1876" s="85"/>
      <c r="F1876" s="7"/>
    </row>
    <row r="1877" spans="1:6">
      <c r="A1877" s="5"/>
      <c r="B1877" s="1"/>
      <c r="C1877" s="2"/>
      <c r="D1877" s="59"/>
      <c r="E1877" s="85"/>
      <c r="F1877" s="7"/>
    </row>
    <row r="1878" spans="1:6">
      <c r="A1878" s="5"/>
      <c r="B1878" s="1"/>
      <c r="C1878" s="2"/>
      <c r="D1878" s="59"/>
      <c r="E1878" s="85"/>
      <c r="F1878" s="7"/>
    </row>
    <row r="1879" spans="1:6">
      <c r="A1879" s="5"/>
      <c r="B1879" s="1"/>
      <c r="C1879" s="2"/>
      <c r="D1879" s="59"/>
      <c r="E1879" s="85"/>
      <c r="F1879" s="7"/>
    </row>
    <row r="1880" spans="1:6">
      <c r="A1880" s="5"/>
      <c r="B1880" s="1"/>
      <c r="C1880" s="2"/>
      <c r="D1880" s="59"/>
      <c r="E1880" s="85"/>
      <c r="F1880" s="7"/>
    </row>
    <row r="1881" spans="1:6">
      <c r="A1881" s="5"/>
      <c r="B1881" s="1"/>
      <c r="C1881" s="2"/>
      <c r="D1881" s="59"/>
      <c r="E1881" s="85"/>
      <c r="F1881" s="7"/>
    </row>
    <row r="1882" spans="1:6">
      <c r="A1882" s="5"/>
      <c r="B1882" s="1"/>
      <c r="C1882" s="2"/>
      <c r="D1882" s="59"/>
      <c r="E1882" s="85"/>
      <c r="F1882" s="7"/>
    </row>
    <row r="1883" spans="1:6">
      <c r="A1883" s="5"/>
      <c r="B1883" s="1"/>
      <c r="C1883" s="2"/>
      <c r="D1883" s="59"/>
      <c r="E1883" s="85"/>
      <c r="F1883" s="7"/>
    </row>
    <row r="1884" spans="1:6">
      <c r="A1884" s="5"/>
      <c r="B1884" s="1"/>
      <c r="C1884" s="2"/>
      <c r="D1884" s="59"/>
      <c r="E1884" s="85"/>
      <c r="F1884" s="7"/>
    </row>
    <row r="1885" spans="1:6">
      <c r="A1885" s="5"/>
      <c r="B1885" s="1"/>
      <c r="C1885" s="2"/>
      <c r="D1885" s="59"/>
      <c r="E1885" s="85"/>
      <c r="F1885" s="7"/>
    </row>
    <row r="1886" spans="1:6">
      <c r="A1886" s="5"/>
      <c r="B1886" s="1"/>
      <c r="C1886" s="2"/>
      <c r="D1886" s="59"/>
      <c r="E1886" s="85"/>
      <c r="F1886" s="7"/>
    </row>
    <row r="1887" spans="1:6">
      <c r="A1887" s="5"/>
      <c r="B1887" s="1"/>
      <c r="C1887" s="2"/>
      <c r="D1887" s="59"/>
      <c r="E1887" s="85"/>
      <c r="F1887" s="7"/>
    </row>
    <row r="1888" spans="1:6">
      <c r="A1888" s="5"/>
      <c r="B1888" s="1"/>
      <c r="C1888" s="2"/>
      <c r="D1888" s="59"/>
      <c r="E1888" s="85"/>
      <c r="F1888" s="7"/>
    </row>
    <row r="1889" spans="1:6">
      <c r="A1889" s="5"/>
      <c r="B1889" s="1"/>
      <c r="C1889" s="2"/>
      <c r="D1889" s="59"/>
      <c r="E1889" s="85"/>
      <c r="F1889" s="7"/>
    </row>
    <row r="1890" spans="1:6">
      <c r="A1890" s="5"/>
      <c r="B1890" s="1"/>
      <c r="C1890" s="2"/>
      <c r="D1890" s="59"/>
      <c r="E1890" s="85"/>
      <c r="F1890" s="7"/>
    </row>
    <row r="1891" spans="1:6">
      <c r="A1891" s="5"/>
      <c r="B1891" s="1"/>
      <c r="C1891" s="2"/>
      <c r="D1891" s="59"/>
      <c r="E1891" s="85"/>
      <c r="F1891" s="7"/>
    </row>
    <row r="1892" spans="1:6">
      <c r="A1892" s="5"/>
      <c r="B1892" s="1"/>
      <c r="C1892" s="2"/>
      <c r="D1892" s="59"/>
      <c r="E1892" s="85"/>
      <c r="F1892" s="7"/>
    </row>
    <row r="1893" spans="1:6">
      <c r="A1893" s="5"/>
      <c r="B1893" s="1"/>
      <c r="C1893" s="2"/>
      <c r="D1893" s="59"/>
      <c r="E1893" s="85"/>
      <c r="F1893" s="7"/>
    </row>
    <row r="1894" spans="1:6">
      <c r="A1894" s="5"/>
      <c r="B1894" s="1"/>
      <c r="C1894" s="2"/>
      <c r="D1894" s="59"/>
      <c r="E1894" s="85"/>
      <c r="F1894" s="7"/>
    </row>
    <row r="1895" spans="1:6">
      <c r="A1895" s="5"/>
      <c r="B1895" s="1"/>
      <c r="C1895" s="2"/>
      <c r="D1895" s="59"/>
      <c r="E1895" s="85"/>
      <c r="F1895" s="7"/>
    </row>
    <row r="1896" spans="1:6">
      <c r="A1896" s="5"/>
      <c r="B1896" s="1"/>
      <c r="C1896" s="2"/>
      <c r="D1896" s="59"/>
      <c r="E1896" s="85"/>
      <c r="F1896" s="7"/>
    </row>
    <row r="1897" spans="1:6">
      <c r="A1897" s="5"/>
      <c r="B1897" s="1"/>
      <c r="C1897" s="2"/>
      <c r="D1897" s="59"/>
      <c r="E1897" s="85"/>
      <c r="F1897" s="7"/>
    </row>
    <row r="1898" spans="1:6">
      <c r="A1898" s="5"/>
      <c r="B1898" s="1"/>
      <c r="C1898" s="2"/>
      <c r="D1898" s="59"/>
      <c r="E1898" s="85"/>
      <c r="F1898" s="7"/>
    </row>
    <row r="1899" spans="1:6">
      <c r="A1899" s="5"/>
      <c r="B1899" s="1"/>
      <c r="C1899" s="2"/>
      <c r="D1899" s="59"/>
      <c r="E1899" s="85"/>
      <c r="F1899" s="7"/>
    </row>
    <row r="1900" spans="1:6">
      <c r="A1900" s="5"/>
      <c r="B1900" s="1"/>
      <c r="C1900" s="2"/>
      <c r="D1900" s="59"/>
      <c r="E1900" s="85"/>
      <c r="F1900" s="7"/>
    </row>
    <row r="1901" spans="1:6">
      <c r="A1901" s="5"/>
      <c r="B1901" s="1"/>
      <c r="C1901" s="2"/>
      <c r="D1901" s="59"/>
      <c r="E1901" s="85"/>
      <c r="F1901" s="7"/>
    </row>
    <row r="1902" spans="1:6">
      <c r="A1902" s="5"/>
      <c r="B1902" s="1"/>
      <c r="C1902" s="2"/>
      <c r="D1902" s="59"/>
      <c r="E1902" s="85"/>
      <c r="F1902" s="7"/>
    </row>
    <row r="1903" spans="1:6">
      <c r="A1903" s="5"/>
      <c r="B1903" s="1"/>
      <c r="C1903" s="2"/>
      <c r="D1903" s="59"/>
      <c r="E1903" s="85"/>
      <c r="F1903" s="7"/>
    </row>
    <row r="1904" spans="1:6">
      <c r="A1904" s="5"/>
      <c r="B1904" s="1"/>
      <c r="C1904" s="2"/>
      <c r="D1904" s="59"/>
      <c r="E1904" s="85"/>
      <c r="F1904" s="7"/>
    </row>
    <row r="1905" spans="1:6">
      <c r="A1905" s="5"/>
      <c r="B1905" s="1"/>
      <c r="C1905" s="2"/>
      <c r="D1905" s="59"/>
      <c r="E1905" s="85"/>
      <c r="F1905" s="7"/>
    </row>
    <row r="1906" spans="1:6">
      <c r="A1906" s="5"/>
      <c r="B1906" s="1"/>
      <c r="C1906" s="2"/>
      <c r="D1906" s="59"/>
      <c r="E1906" s="85"/>
      <c r="F1906" s="7"/>
    </row>
    <row r="1907" spans="1:6">
      <c r="A1907" s="5"/>
      <c r="B1907" s="1"/>
      <c r="C1907" s="2"/>
      <c r="D1907" s="59"/>
      <c r="E1907" s="85"/>
      <c r="F1907" s="7"/>
    </row>
    <row r="1908" spans="1:6">
      <c r="A1908" s="5"/>
      <c r="B1908" s="1"/>
      <c r="C1908" s="2"/>
      <c r="D1908" s="59"/>
      <c r="E1908" s="85"/>
      <c r="F1908" s="7"/>
    </row>
    <row r="1909" spans="1:6">
      <c r="A1909" s="5"/>
      <c r="B1909" s="1"/>
      <c r="C1909" s="2"/>
      <c r="D1909" s="59"/>
      <c r="E1909" s="85"/>
      <c r="F1909" s="7"/>
    </row>
    <row r="1910" spans="1:6">
      <c r="A1910" s="5"/>
      <c r="B1910" s="1"/>
      <c r="C1910" s="2"/>
      <c r="D1910" s="59"/>
      <c r="E1910" s="85"/>
      <c r="F1910" s="7"/>
    </row>
    <row r="1911" spans="1:6">
      <c r="A1911" s="5"/>
      <c r="B1911" s="1"/>
      <c r="C1911" s="2"/>
      <c r="D1911" s="59"/>
      <c r="E1911" s="85"/>
      <c r="F1911" s="7"/>
    </row>
    <row r="1912" spans="1:6">
      <c r="A1912" s="5"/>
      <c r="B1912" s="1"/>
      <c r="C1912" s="2"/>
      <c r="D1912" s="59"/>
      <c r="E1912" s="85"/>
      <c r="F1912" s="7"/>
    </row>
    <row r="1913" spans="1:6">
      <c r="A1913" s="5"/>
      <c r="B1913" s="1"/>
      <c r="C1913" s="2"/>
      <c r="D1913" s="59"/>
      <c r="E1913" s="85"/>
      <c r="F1913" s="7"/>
    </row>
    <row r="1914" spans="1:6">
      <c r="A1914" s="5"/>
      <c r="B1914" s="1"/>
      <c r="C1914" s="2"/>
      <c r="D1914" s="59"/>
      <c r="E1914" s="85"/>
      <c r="F1914" s="7"/>
    </row>
    <row r="1915" spans="1:6">
      <c r="A1915" s="5"/>
      <c r="B1915" s="1"/>
      <c r="C1915" s="2"/>
      <c r="D1915" s="59"/>
      <c r="E1915" s="85"/>
      <c r="F1915" s="7"/>
    </row>
    <row r="1916" spans="1:6">
      <c r="A1916" s="5"/>
      <c r="B1916" s="1"/>
      <c r="C1916" s="2"/>
      <c r="D1916" s="59"/>
      <c r="E1916" s="85"/>
      <c r="F1916" s="7"/>
    </row>
    <row r="1917" spans="1:6">
      <c r="A1917" s="5"/>
      <c r="B1917" s="1"/>
      <c r="C1917" s="2"/>
      <c r="D1917" s="59"/>
      <c r="E1917" s="85"/>
      <c r="F1917" s="7"/>
    </row>
    <row r="1918" spans="1:6">
      <c r="A1918" s="5"/>
      <c r="B1918" s="1"/>
      <c r="C1918" s="2"/>
      <c r="D1918" s="59"/>
      <c r="E1918" s="85"/>
      <c r="F1918" s="7"/>
    </row>
    <row r="1919" spans="1:6">
      <c r="A1919" s="5"/>
      <c r="B1919" s="1"/>
      <c r="C1919" s="2"/>
      <c r="D1919" s="59"/>
      <c r="E1919" s="85"/>
      <c r="F1919" s="7"/>
    </row>
    <row r="1920" spans="1:6">
      <c r="A1920" s="5"/>
      <c r="B1920" s="1"/>
      <c r="C1920" s="2"/>
      <c r="D1920" s="59"/>
      <c r="E1920" s="85"/>
      <c r="F1920" s="7"/>
    </row>
    <row r="1921" spans="1:6">
      <c r="A1921" s="5"/>
      <c r="B1921" s="1"/>
      <c r="C1921" s="2"/>
      <c r="D1921" s="59"/>
      <c r="E1921" s="85"/>
      <c r="F1921" s="7"/>
    </row>
    <row r="1922" spans="1:6">
      <c r="A1922" s="5"/>
      <c r="B1922" s="1"/>
      <c r="C1922" s="2"/>
      <c r="D1922" s="59"/>
      <c r="E1922" s="85"/>
      <c r="F1922" s="7"/>
    </row>
    <row r="1923" spans="1:6">
      <c r="A1923" s="5"/>
      <c r="B1923" s="1"/>
      <c r="C1923" s="2"/>
      <c r="D1923" s="59"/>
      <c r="E1923" s="85"/>
      <c r="F1923" s="7"/>
    </row>
    <row r="1924" spans="1:6">
      <c r="A1924" s="5"/>
      <c r="B1924" s="1"/>
      <c r="C1924" s="2"/>
      <c r="D1924" s="59"/>
      <c r="E1924" s="85"/>
      <c r="F1924" s="7"/>
    </row>
    <row r="1925" spans="1:6">
      <c r="A1925" s="5"/>
      <c r="B1925" s="1"/>
      <c r="C1925" s="2"/>
      <c r="D1925" s="59"/>
      <c r="E1925" s="85"/>
      <c r="F1925" s="7"/>
    </row>
    <row r="1926" spans="1:6">
      <c r="A1926" s="5"/>
      <c r="B1926" s="1"/>
      <c r="C1926" s="2"/>
      <c r="D1926" s="59"/>
      <c r="E1926" s="85"/>
      <c r="F1926" s="7"/>
    </row>
    <row r="1927" spans="1:6">
      <c r="A1927" s="5"/>
      <c r="B1927" s="1"/>
      <c r="C1927" s="2"/>
      <c r="D1927" s="59"/>
      <c r="E1927" s="85"/>
      <c r="F1927" s="7"/>
    </row>
    <row r="1928" spans="1:6">
      <c r="A1928" s="5"/>
      <c r="B1928" s="1"/>
      <c r="C1928" s="2"/>
      <c r="D1928" s="59"/>
      <c r="E1928" s="85"/>
      <c r="F1928" s="7"/>
    </row>
    <row r="1929" spans="1:6">
      <c r="A1929" s="5"/>
      <c r="B1929" s="1"/>
      <c r="C1929" s="2"/>
      <c r="D1929" s="59"/>
      <c r="E1929" s="85"/>
      <c r="F1929" s="7"/>
    </row>
    <row r="1930" spans="1:6">
      <c r="A1930" s="5"/>
      <c r="B1930" s="1"/>
      <c r="C1930" s="2"/>
      <c r="D1930" s="59"/>
      <c r="E1930" s="85"/>
      <c r="F1930" s="7"/>
    </row>
    <row r="1931" spans="1:6">
      <c r="A1931" s="5"/>
      <c r="B1931" s="1"/>
      <c r="C1931" s="2"/>
      <c r="D1931" s="59"/>
      <c r="E1931" s="85"/>
      <c r="F1931" s="7"/>
    </row>
    <row r="1932" spans="1:6">
      <c r="A1932" s="5"/>
      <c r="B1932" s="1"/>
      <c r="C1932" s="2"/>
      <c r="D1932" s="59"/>
      <c r="E1932" s="85"/>
      <c r="F1932" s="7"/>
    </row>
    <row r="1933" spans="1:6">
      <c r="A1933" s="5"/>
      <c r="B1933" s="1"/>
      <c r="C1933" s="2"/>
      <c r="D1933" s="59"/>
      <c r="E1933" s="85"/>
      <c r="F1933" s="7"/>
    </row>
    <row r="1934" spans="1:6">
      <c r="A1934" s="5"/>
      <c r="B1934" s="1"/>
      <c r="C1934" s="2"/>
      <c r="D1934" s="59"/>
      <c r="E1934" s="85"/>
      <c r="F1934" s="7"/>
    </row>
    <row r="1935" spans="1:6">
      <c r="A1935" s="5"/>
      <c r="B1935" s="1"/>
      <c r="C1935" s="2"/>
      <c r="D1935" s="59"/>
      <c r="E1935" s="85"/>
      <c r="F1935" s="7"/>
    </row>
    <row r="1936" spans="1:6">
      <c r="A1936" s="5"/>
      <c r="B1936" s="1"/>
      <c r="C1936" s="2"/>
      <c r="D1936" s="59"/>
      <c r="E1936" s="85"/>
      <c r="F1936" s="7"/>
    </row>
    <row r="1937" spans="1:6">
      <c r="A1937" s="5"/>
      <c r="B1937" s="1"/>
      <c r="C1937" s="2"/>
      <c r="D1937" s="59"/>
      <c r="E1937" s="85"/>
      <c r="F1937" s="7"/>
    </row>
    <row r="1938" spans="1:6">
      <c r="A1938" s="5"/>
      <c r="B1938" s="1"/>
      <c r="C1938" s="2"/>
      <c r="D1938" s="59"/>
      <c r="E1938" s="85"/>
      <c r="F1938" s="7"/>
    </row>
    <row r="1939" spans="1:6">
      <c r="A1939" s="5"/>
      <c r="B1939" s="1"/>
      <c r="C1939" s="2"/>
      <c r="D1939" s="59"/>
      <c r="E1939" s="85"/>
      <c r="F1939" s="7"/>
    </row>
    <row r="1940" spans="1:6">
      <c r="A1940" s="5"/>
      <c r="B1940" s="1"/>
      <c r="C1940" s="2"/>
      <c r="D1940" s="59"/>
      <c r="E1940" s="85"/>
      <c r="F1940" s="7"/>
    </row>
    <row r="1941" spans="1:6">
      <c r="A1941" s="5"/>
      <c r="B1941" s="1"/>
      <c r="C1941" s="2"/>
      <c r="D1941" s="59"/>
      <c r="E1941" s="85"/>
      <c r="F1941" s="7"/>
    </row>
    <row r="1942" spans="1:6">
      <c r="A1942" s="5"/>
      <c r="B1942" s="1"/>
      <c r="C1942" s="2"/>
      <c r="D1942" s="59"/>
      <c r="E1942" s="85"/>
      <c r="F1942" s="7"/>
    </row>
    <row r="1943" spans="1:6">
      <c r="A1943" s="5"/>
      <c r="B1943" s="1"/>
      <c r="C1943" s="2"/>
      <c r="D1943" s="59"/>
      <c r="E1943" s="85"/>
      <c r="F1943" s="7"/>
    </row>
    <row r="1944" spans="1:6">
      <c r="A1944" s="5"/>
      <c r="B1944" s="1"/>
      <c r="C1944" s="2"/>
      <c r="D1944" s="59"/>
      <c r="E1944" s="85"/>
      <c r="F1944" s="7"/>
    </row>
    <row r="1945" spans="1:6">
      <c r="A1945" s="5"/>
      <c r="B1945" s="1"/>
      <c r="C1945" s="2"/>
      <c r="D1945" s="59"/>
      <c r="E1945" s="85"/>
      <c r="F1945" s="7"/>
    </row>
    <row r="1946" spans="1:6">
      <c r="A1946" s="5"/>
      <c r="B1946" s="1"/>
      <c r="C1946" s="2"/>
      <c r="D1946" s="59"/>
      <c r="E1946" s="85"/>
      <c r="F1946" s="7"/>
    </row>
    <row r="1947" spans="1:6">
      <c r="A1947" s="5"/>
      <c r="B1947" s="1"/>
      <c r="C1947" s="2"/>
      <c r="D1947" s="59"/>
      <c r="E1947" s="85"/>
      <c r="F1947" s="7"/>
    </row>
    <row r="1948" spans="1:6">
      <c r="A1948" s="5"/>
      <c r="B1948" s="1"/>
      <c r="C1948" s="2"/>
      <c r="D1948" s="59"/>
      <c r="E1948" s="85"/>
      <c r="F1948" s="7"/>
    </row>
    <row r="1949" spans="1:6">
      <c r="A1949" s="5"/>
      <c r="B1949" s="1"/>
      <c r="C1949" s="2"/>
      <c r="D1949" s="59"/>
      <c r="E1949" s="85"/>
      <c r="F1949" s="7"/>
    </row>
    <row r="1950" spans="1:6">
      <c r="A1950" s="5"/>
      <c r="B1950" s="1"/>
      <c r="C1950" s="2"/>
      <c r="D1950" s="59"/>
      <c r="E1950" s="85"/>
      <c r="F1950" s="7"/>
    </row>
    <row r="1951" spans="1:6">
      <c r="A1951" s="5"/>
      <c r="B1951" s="1"/>
      <c r="C1951" s="2"/>
      <c r="D1951" s="59"/>
      <c r="E1951" s="85"/>
      <c r="F1951" s="7"/>
    </row>
    <row r="1952" spans="1:6">
      <c r="A1952" s="5"/>
      <c r="B1952" s="1"/>
      <c r="C1952" s="2"/>
      <c r="D1952" s="59"/>
      <c r="E1952" s="85"/>
      <c r="F1952" s="7"/>
    </row>
    <row r="1953" spans="1:6">
      <c r="A1953" s="5"/>
      <c r="B1953" s="1"/>
      <c r="C1953" s="2"/>
      <c r="D1953" s="59"/>
      <c r="E1953" s="85"/>
      <c r="F1953" s="7"/>
    </row>
  </sheetData>
  <sheetProtection algorithmName="SHA-512" hashValue="8koCCWMJkM7mOUSmirwvcqrxUhTNPh87j/Ih42yJjE3pj6oaVBdao2nBLigO/8czxbEBxpZQmwibJXvX5wT1kQ==" saltValue="FvTXPj9NxROI8plqcn7Chg==" spinCount="100000" sheet="1" objects="1" scenarios="1" selectLockedCells="1"/>
  <mergeCells count="15">
    <mergeCell ref="A15:E15"/>
    <mergeCell ref="A128:E128"/>
    <mergeCell ref="A18:E18"/>
    <mergeCell ref="A54:E54"/>
    <mergeCell ref="A84:E84"/>
    <mergeCell ref="A122:E122"/>
    <mergeCell ref="A125:E125"/>
    <mergeCell ref="A127:F127"/>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70" fitToHeight="0" orientation="portrait" r:id="rId1"/>
  <headerFooter>
    <oddFooter>&amp;R&amp;P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tabColor indexed="47"/>
  </sheetPr>
  <dimension ref="A1:G1993"/>
  <sheetViews>
    <sheetView topLeftCell="A50" workbookViewId="0">
      <selection activeCell="E53" sqref="E53"/>
    </sheetView>
  </sheetViews>
  <sheetFormatPr defaultRowHeight="12.75"/>
  <cols>
    <col min="1" max="1" width="9.42578125" style="1059" customWidth="1"/>
    <col min="2" max="2" width="78.140625" style="1060" customWidth="1"/>
    <col min="3" max="3" width="9.140625" style="1061"/>
    <col min="4" max="4" width="11.42578125" style="1062" customWidth="1"/>
    <col min="5" max="5" width="12.7109375" style="1063" customWidth="1"/>
    <col min="6" max="6" width="12.140625" style="1064" customWidth="1"/>
    <col min="7" max="16384" width="9.140625" style="923"/>
  </cols>
  <sheetData>
    <row r="1" spans="1:6">
      <c r="A1" s="922"/>
      <c r="B1" s="923"/>
      <c r="C1" s="924"/>
      <c r="D1" s="925"/>
      <c r="E1" s="926"/>
      <c r="F1" s="927"/>
    </row>
    <row r="2" spans="1:6">
      <c r="A2" s="922"/>
      <c r="B2" s="923"/>
      <c r="C2" s="924"/>
      <c r="D2" s="925"/>
      <c r="E2" s="926"/>
      <c r="F2" s="927"/>
    </row>
    <row r="3" spans="1:6">
      <c r="A3" s="922"/>
      <c r="B3" s="923"/>
      <c r="C3" s="924"/>
      <c r="D3" s="925"/>
      <c r="E3" s="926"/>
      <c r="F3" s="927"/>
    </row>
    <row r="4" spans="1:6">
      <c r="A4" s="928"/>
      <c r="B4" s="929"/>
      <c r="C4" s="930"/>
      <c r="D4" s="931"/>
      <c r="E4" s="932"/>
      <c r="F4" s="933"/>
    </row>
    <row r="5" spans="1:6" ht="15.95" customHeight="1">
      <c r="A5" s="934"/>
      <c r="B5" s="935"/>
      <c r="C5" s="935"/>
      <c r="D5" s="935"/>
      <c r="E5" s="935"/>
      <c r="F5" s="935"/>
    </row>
    <row r="6" spans="1:6" ht="18.75" thickBot="1">
      <c r="A6" s="936" t="s">
        <v>15</v>
      </c>
      <c r="B6" s="937" t="s">
        <v>214</v>
      </c>
      <c r="C6" s="938"/>
      <c r="D6" s="939"/>
      <c r="E6" s="940"/>
      <c r="F6" s="941"/>
    </row>
    <row r="7" spans="1:6" s="924" customFormat="1" ht="12.75" customHeight="1">
      <c r="A7" s="942" t="s">
        <v>3</v>
      </c>
      <c r="B7" s="943" t="s">
        <v>0</v>
      </c>
      <c r="C7" s="943" t="s">
        <v>1</v>
      </c>
      <c r="D7" s="943" t="s">
        <v>2</v>
      </c>
      <c r="E7" s="944" t="s">
        <v>42</v>
      </c>
      <c r="F7" s="945" t="s">
        <v>55</v>
      </c>
    </row>
    <row r="8" spans="1:6" ht="26.25" customHeight="1" thickBot="1">
      <c r="A8" s="946"/>
      <c r="B8" s="947"/>
      <c r="C8" s="947"/>
      <c r="D8" s="947"/>
      <c r="E8" s="948"/>
      <c r="F8" s="949"/>
    </row>
    <row r="9" spans="1:6" ht="63.75">
      <c r="A9" s="950"/>
      <c r="B9" s="951" t="s">
        <v>159</v>
      </c>
      <c r="C9" s="952"/>
      <c r="D9" s="953"/>
      <c r="E9" s="954"/>
      <c r="F9" s="955"/>
    </row>
    <row r="10" spans="1:6" s="960" customFormat="1" ht="51">
      <c r="A10" s="956"/>
      <c r="B10" s="957" t="s">
        <v>149</v>
      </c>
      <c r="C10" s="958"/>
      <c r="D10" s="958"/>
      <c r="E10" s="954"/>
      <c r="F10" s="959"/>
    </row>
    <row r="11" spans="1:6" ht="25.5">
      <c r="A11" s="961" t="s">
        <v>14</v>
      </c>
      <c r="B11" s="962" t="s">
        <v>151</v>
      </c>
      <c r="C11" s="963"/>
      <c r="D11" s="964"/>
      <c r="E11" s="965"/>
      <c r="F11" s="966"/>
    </row>
    <row r="12" spans="1:6">
      <c r="A12" s="967"/>
      <c r="B12" s="968" t="s">
        <v>88</v>
      </c>
      <c r="C12" s="969" t="s">
        <v>13</v>
      </c>
      <c r="D12" s="970">
        <v>2200</v>
      </c>
      <c r="E12" s="971"/>
      <c r="F12" s="972">
        <f t="shared" ref="F12:F53" si="0">D12*E12</f>
        <v>0</v>
      </c>
    </row>
    <row r="13" spans="1:6" ht="18" customHeight="1">
      <c r="A13" s="967"/>
      <c r="B13" s="968" t="s">
        <v>89</v>
      </c>
      <c r="C13" s="973" t="s">
        <v>13</v>
      </c>
      <c r="D13" s="970">
        <v>1800</v>
      </c>
      <c r="E13" s="971"/>
      <c r="F13" s="972">
        <f t="shared" si="0"/>
        <v>0</v>
      </c>
    </row>
    <row r="14" spans="1:6" ht="18" customHeight="1">
      <c r="A14" s="967"/>
      <c r="B14" s="968" t="s">
        <v>90</v>
      </c>
      <c r="C14" s="969" t="s">
        <v>13</v>
      </c>
      <c r="D14" s="970">
        <v>1200</v>
      </c>
      <c r="E14" s="971"/>
      <c r="F14" s="972">
        <f t="shared" si="0"/>
        <v>0</v>
      </c>
    </row>
    <row r="15" spans="1:6" ht="18" customHeight="1">
      <c r="A15" s="967"/>
      <c r="B15" s="968" t="s">
        <v>91</v>
      </c>
      <c r="C15" s="969" t="s">
        <v>13</v>
      </c>
      <c r="D15" s="970">
        <v>700</v>
      </c>
      <c r="E15" s="971"/>
      <c r="F15" s="972">
        <f t="shared" ref="F15" si="1">D15*E15</f>
        <v>0</v>
      </c>
    </row>
    <row r="16" spans="1:6" ht="18" customHeight="1">
      <c r="A16" s="967"/>
      <c r="B16" s="968" t="s">
        <v>92</v>
      </c>
      <c r="C16" s="969" t="s">
        <v>13</v>
      </c>
      <c r="D16" s="970">
        <v>30</v>
      </c>
      <c r="E16" s="971"/>
      <c r="F16" s="972">
        <f t="shared" si="0"/>
        <v>0</v>
      </c>
    </row>
    <row r="17" spans="1:6" ht="25.5">
      <c r="A17" s="974" t="s">
        <v>15</v>
      </c>
      <c r="B17" s="975" t="s">
        <v>93</v>
      </c>
      <c r="C17" s="976"/>
      <c r="D17" s="977"/>
      <c r="E17" s="978"/>
      <c r="F17" s="979"/>
    </row>
    <row r="18" spans="1:6" ht="25.5">
      <c r="A18" s="980"/>
      <c r="B18" s="981" t="s">
        <v>150</v>
      </c>
      <c r="C18" s="976" t="s">
        <v>13</v>
      </c>
      <c r="D18" s="977">
        <v>20</v>
      </c>
      <c r="E18" s="982"/>
      <c r="F18" s="979">
        <f t="shared" si="0"/>
        <v>0</v>
      </c>
    </row>
    <row r="19" spans="1:6" ht="18" customHeight="1">
      <c r="A19" s="980"/>
      <c r="B19" s="981" t="s">
        <v>94</v>
      </c>
      <c r="C19" s="976" t="s">
        <v>13</v>
      </c>
      <c r="D19" s="977">
        <v>100</v>
      </c>
      <c r="E19" s="982"/>
      <c r="F19" s="979">
        <f t="shared" si="0"/>
        <v>0</v>
      </c>
    </row>
    <row r="20" spans="1:6" ht="18" customHeight="1">
      <c r="A20" s="980"/>
      <c r="B20" s="983" t="s">
        <v>95</v>
      </c>
      <c r="C20" s="984" t="s">
        <v>13</v>
      </c>
      <c r="D20" s="985">
        <v>150</v>
      </c>
      <c r="E20" s="982"/>
      <c r="F20" s="986">
        <f t="shared" si="0"/>
        <v>0</v>
      </c>
    </row>
    <row r="21" spans="1:6" ht="25.5">
      <c r="A21" s="987" t="s">
        <v>16</v>
      </c>
      <c r="B21" s="981" t="s">
        <v>168</v>
      </c>
      <c r="C21" s="976" t="s">
        <v>13</v>
      </c>
      <c r="D21" s="977">
        <v>10</v>
      </c>
      <c r="E21" s="982"/>
      <c r="F21" s="979">
        <f t="shared" si="0"/>
        <v>0</v>
      </c>
    </row>
    <row r="22" spans="1:6" ht="25.5">
      <c r="A22" s="987" t="s">
        <v>17</v>
      </c>
      <c r="B22" s="981" t="s">
        <v>170</v>
      </c>
      <c r="C22" s="976" t="s">
        <v>12</v>
      </c>
      <c r="D22" s="977">
        <v>50</v>
      </c>
      <c r="E22" s="982"/>
      <c r="F22" s="979">
        <f t="shared" si="0"/>
        <v>0</v>
      </c>
    </row>
    <row r="23" spans="1:6" ht="25.5">
      <c r="A23" s="987" t="s">
        <v>18</v>
      </c>
      <c r="B23" s="981" t="s">
        <v>169</v>
      </c>
      <c r="C23" s="976" t="s">
        <v>12</v>
      </c>
      <c r="D23" s="977">
        <v>20</v>
      </c>
      <c r="E23" s="982"/>
      <c r="F23" s="979">
        <f t="shared" si="0"/>
        <v>0</v>
      </c>
    </row>
    <row r="24" spans="1:6" ht="25.5">
      <c r="A24" s="987" t="s">
        <v>19</v>
      </c>
      <c r="B24" s="988" t="s">
        <v>152</v>
      </c>
      <c r="C24" s="976" t="s">
        <v>12</v>
      </c>
      <c r="D24" s="977">
        <v>26</v>
      </c>
      <c r="E24" s="982"/>
      <c r="F24" s="979">
        <f t="shared" si="0"/>
        <v>0</v>
      </c>
    </row>
    <row r="25" spans="1:6" ht="25.5">
      <c r="A25" s="987" t="s">
        <v>20</v>
      </c>
      <c r="B25" s="989" t="s">
        <v>99</v>
      </c>
      <c r="C25" s="976" t="s">
        <v>12</v>
      </c>
      <c r="D25" s="977">
        <v>9</v>
      </c>
      <c r="E25" s="982"/>
      <c r="F25" s="979">
        <f t="shared" si="0"/>
        <v>0</v>
      </c>
    </row>
    <row r="26" spans="1:6" ht="25.5">
      <c r="A26" s="987" t="s">
        <v>21</v>
      </c>
      <c r="B26" s="989" t="s">
        <v>98</v>
      </c>
      <c r="C26" s="976" t="s">
        <v>12</v>
      </c>
      <c r="D26" s="977">
        <v>6</v>
      </c>
      <c r="E26" s="982"/>
      <c r="F26" s="979">
        <f t="shared" si="0"/>
        <v>0</v>
      </c>
    </row>
    <row r="27" spans="1:6" ht="25.5">
      <c r="A27" s="987" t="s">
        <v>22</v>
      </c>
      <c r="B27" s="989" t="s">
        <v>96</v>
      </c>
      <c r="C27" s="976" t="s">
        <v>12</v>
      </c>
      <c r="D27" s="977">
        <v>47</v>
      </c>
      <c r="E27" s="982"/>
      <c r="F27" s="979">
        <f t="shared" si="0"/>
        <v>0</v>
      </c>
    </row>
    <row r="28" spans="1:6" ht="25.5">
      <c r="A28" s="987" t="s">
        <v>26</v>
      </c>
      <c r="B28" s="989" t="s">
        <v>100</v>
      </c>
      <c r="C28" s="976" t="s">
        <v>12</v>
      </c>
      <c r="D28" s="977">
        <v>6</v>
      </c>
      <c r="E28" s="982"/>
      <c r="F28" s="979">
        <f t="shared" si="0"/>
        <v>0</v>
      </c>
    </row>
    <row r="29" spans="1:6" ht="25.5">
      <c r="A29" s="987" t="s">
        <v>27</v>
      </c>
      <c r="B29" s="990" t="s">
        <v>167</v>
      </c>
      <c r="C29" s="991" t="s">
        <v>13</v>
      </c>
      <c r="D29" s="991">
        <v>400</v>
      </c>
      <c r="E29" s="982"/>
      <c r="F29" s="979">
        <f t="shared" si="0"/>
        <v>0</v>
      </c>
    </row>
    <row r="30" spans="1:6">
      <c r="A30" s="987" t="s">
        <v>29</v>
      </c>
      <c r="B30" s="992" t="s">
        <v>70</v>
      </c>
      <c r="C30" s="993" t="s">
        <v>43</v>
      </c>
      <c r="D30" s="994">
        <v>50</v>
      </c>
      <c r="E30" s="982"/>
      <c r="F30" s="979">
        <f t="shared" si="0"/>
        <v>0</v>
      </c>
    </row>
    <row r="31" spans="1:6" ht="18" customHeight="1">
      <c r="A31" s="987" t="s">
        <v>30</v>
      </c>
      <c r="B31" s="989" t="s">
        <v>97</v>
      </c>
      <c r="C31" s="976" t="s">
        <v>13</v>
      </c>
      <c r="D31" s="977">
        <v>200</v>
      </c>
      <c r="E31" s="982"/>
      <c r="F31" s="979">
        <f t="shared" si="0"/>
        <v>0</v>
      </c>
    </row>
    <row r="32" spans="1:6" ht="25.5">
      <c r="A32" s="974" t="s">
        <v>31</v>
      </c>
      <c r="B32" s="995" t="s">
        <v>165</v>
      </c>
      <c r="C32" s="984"/>
      <c r="D32" s="985"/>
      <c r="E32" s="1066"/>
      <c r="F32" s="986"/>
    </row>
    <row r="33" spans="1:6">
      <c r="A33" s="980"/>
      <c r="B33" s="996" t="s">
        <v>164</v>
      </c>
      <c r="C33" s="969"/>
      <c r="D33" s="997"/>
      <c r="E33" s="1067"/>
      <c r="F33" s="972"/>
    </row>
    <row r="34" spans="1:6">
      <c r="A34" s="980"/>
      <c r="B34" s="996" t="s">
        <v>161</v>
      </c>
      <c r="C34" s="969"/>
      <c r="D34" s="997"/>
      <c r="E34" s="1067"/>
      <c r="F34" s="972"/>
    </row>
    <row r="35" spans="1:6">
      <c r="A35" s="980"/>
      <c r="B35" s="996" t="s">
        <v>162</v>
      </c>
      <c r="C35" s="969"/>
      <c r="D35" s="997"/>
      <c r="E35" s="1067"/>
      <c r="F35" s="972"/>
    </row>
    <row r="36" spans="1:6">
      <c r="A36" s="998"/>
      <c r="B36" s="999" t="s">
        <v>163</v>
      </c>
      <c r="C36" s="1000" t="s">
        <v>12</v>
      </c>
      <c r="D36" s="1001">
        <v>1</v>
      </c>
      <c r="E36" s="1065"/>
      <c r="F36" s="1002">
        <f t="shared" si="0"/>
        <v>0</v>
      </c>
    </row>
    <row r="37" spans="1:6">
      <c r="A37" s="1003"/>
      <c r="B37" s="990"/>
      <c r="C37" s="991"/>
      <c r="D37" s="991"/>
      <c r="E37" s="978"/>
      <c r="F37" s="1002">
        <f t="shared" si="0"/>
        <v>0</v>
      </c>
    </row>
    <row r="38" spans="1:6">
      <c r="A38" s="1003"/>
      <c r="B38" s="1004" t="s">
        <v>28</v>
      </c>
      <c r="C38" s="991"/>
      <c r="D38" s="991"/>
      <c r="E38" s="978"/>
      <c r="F38" s="1002"/>
    </row>
    <row r="39" spans="1:6" ht="25.5">
      <c r="A39" s="1003"/>
      <c r="B39" s="1005" t="s">
        <v>153</v>
      </c>
      <c r="C39" s="991"/>
      <c r="D39" s="991"/>
      <c r="E39" s="978"/>
      <c r="F39" s="1002"/>
    </row>
    <row r="40" spans="1:6">
      <c r="A40" s="1003"/>
      <c r="B40" s="990"/>
      <c r="C40" s="991"/>
      <c r="D40" s="991"/>
      <c r="E40" s="978"/>
      <c r="F40" s="1002"/>
    </row>
    <row r="41" spans="1:6">
      <c r="A41" s="1006"/>
      <c r="B41" s="1007" t="s">
        <v>101</v>
      </c>
      <c r="C41" s="1008"/>
      <c r="D41" s="1008"/>
      <c r="E41" s="978"/>
      <c r="F41" s="972"/>
    </row>
    <row r="42" spans="1:6" ht="102">
      <c r="A42" s="1003" t="s">
        <v>32</v>
      </c>
      <c r="B42" s="988" t="s">
        <v>154</v>
      </c>
      <c r="C42" s="994" t="s">
        <v>12</v>
      </c>
      <c r="D42" s="994">
        <v>50</v>
      </c>
      <c r="E42" s="982"/>
      <c r="F42" s="979">
        <f t="shared" si="0"/>
        <v>0</v>
      </c>
    </row>
    <row r="43" spans="1:6" ht="120" customHeight="1">
      <c r="A43" s="967" t="s">
        <v>33</v>
      </c>
      <c r="B43" s="1009" t="s">
        <v>155</v>
      </c>
      <c r="C43" s="963" t="s">
        <v>12</v>
      </c>
      <c r="D43" s="963">
        <v>24</v>
      </c>
      <c r="E43" s="982"/>
      <c r="F43" s="986">
        <f t="shared" si="0"/>
        <v>0</v>
      </c>
    </row>
    <row r="44" spans="1:6" ht="76.5">
      <c r="A44" s="1006" t="s">
        <v>34</v>
      </c>
      <c r="B44" s="988" t="s">
        <v>166</v>
      </c>
      <c r="C44" s="994" t="s">
        <v>12</v>
      </c>
      <c r="D44" s="994">
        <v>3</v>
      </c>
      <c r="E44" s="982"/>
      <c r="F44" s="979">
        <f t="shared" si="0"/>
        <v>0</v>
      </c>
    </row>
    <row r="45" spans="1:6" ht="140.25">
      <c r="A45" s="1006" t="s">
        <v>44</v>
      </c>
      <c r="B45" s="1010" t="s">
        <v>148</v>
      </c>
      <c r="C45" s="994" t="s">
        <v>12</v>
      </c>
      <c r="D45" s="994">
        <v>23</v>
      </c>
      <c r="E45" s="982"/>
      <c r="F45" s="979">
        <f t="shared" si="0"/>
        <v>0</v>
      </c>
    </row>
    <row r="46" spans="1:6" ht="25.5">
      <c r="A46" s="967" t="s">
        <v>45</v>
      </c>
      <c r="B46" s="988" t="s">
        <v>1229</v>
      </c>
      <c r="C46" s="994" t="s">
        <v>40</v>
      </c>
      <c r="D46" s="994">
        <v>18</v>
      </c>
      <c r="E46" s="982"/>
      <c r="F46" s="979">
        <f t="shared" si="0"/>
        <v>0</v>
      </c>
    </row>
    <row r="47" spans="1:6" ht="63.75">
      <c r="A47" s="961" t="s">
        <v>53</v>
      </c>
      <c r="B47" s="989" t="s">
        <v>157</v>
      </c>
      <c r="C47" s="994" t="s">
        <v>40</v>
      </c>
      <c r="D47" s="994">
        <v>2</v>
      </c>
      <c r="E47" s="982"/>
      <c r="F47" s="979">
        <f t="shared" si="0"/>
        <v>0</v>
      </c>
    </row>
    <row r="48" spans="1:6" ht="63.75">
      <c r="A48" s="1006" t="s">
        <v>54</v>
      </c>
      <c r="B48" s="988" t="s">
        <v>156</v>
      </c>
      <c r="C48" s="994" t="s">
        <v>12</v>
      </c>
      <c r="D48" s="994">
        <v>2</v>
      </c>
      <c r="E48" s="982"/>
      <c r="F48" s="979">
        <f t="shared" si="0"/>
        <v>0</v>
      </c>
    </row>
    <row r="49" spans="1:6">
      <c r="A49" s="961"/>
      <c r="B49" s="989"/>
      <c r="C49" s="994"/>
      <c r="D49" s="994"/>
      <c r="E49" s="978"/>
      <c r="F49" s="979"/>
    </row>
    <row r="50" spans="1:6">
      <c r="A50" s="1006"/>
      <c r="B50" s="1004" t="s">
        <v>102</v>
      </c>
      <c r="C50" s="994"/>
      <c r="D50" s="994"/>
      <c r="E50" s="978"/>
      <c r="F50" s="979"/>
    </row>
    <row r="51" spans="1:6" ht="76.5">
      <c r="A51" s="1006" t="s">
        <v>56</v>
      </c>
      <c r="B51" s="988" t="s">
        <v>158</v>
      </c>
      <c r="C51" s="994" t="s">
        <v>12</v>
      </c>
      <c r="D51" s="994">
        <v>7</v>
      </c>
      <c r="E51" s="982"/>
      <c r="F51" s="979">
        <f t="shared" si="0"/>
        <v>0</v>
      </c>
    </row>
    <row r="52" spans="1:6">
      <c r="A52" s="1003" t="s">
        <v>79</v>
      </c>
      <c r="B52" s="988" t="s">
        <v>23</v>
      </c>
      <c r="C52" s="994" t="s">
        <v>25</v>
      </c>
      <c r="D52" s="994">
        <v>1</v>
      </c>
      <c r="E52" s="982"/>
      <c r="F52" s="979">
        <f t="shared" si="0"/>
        <v>0</v>
      </c>
    </row>
    <row r="53" spans="1:6">
      <c r="A53" s="1003" t="s">
        <v>80</v>
      </c>
      <c r="B53" s="988" t="s">
        <v>24</v>
      </c>
      <c r="C53" s="994" t="s">
        <v>25</v>
      </c>
      <c r="D53" s="994">
        <v>1</v>
      </c>
      <c r="E53" s="982"/>
      <c r="F53" s="979">
        <f t="shared" si="0"/>
        <v>0</v>
      </c>
    </row>
    <row r="54" spans="1:6">
      <c r="A54" s="1006"/>
      <c r="B54" s="1011"/>
      <c r="C54" s="994"/>
      <c r="D54" s="1012"/>
      <c r="E54" s="1013"/>
      <c r="F54" s="1014"/>
    </row>
    <row r="55" spans="1:6" ht="20.25" customHeight="1" thickBot="1">
      <c r="A55" s="1015" t="s">
        <v>215</v>
      </c>
      <c r="B55" s="1016"/>
      <c r="C55" s="1016"/>
      <c r="D55" s="1016"/>
      <c r="E55" s="1017"/>
      <c r="F55" s="1018">
        <f>SUM(F12:F53)</f>
        <v>0</v>
      </c>
    </row>
    <row r="56" spans="1:6">
      <c r="A56" s="1019"/>
      <c r="B56" s="1019"/>
      <c r="C56" s="1020"/>
      <c r="D56" s="925"/>
      <c r="E56" s="926"/>
      <c r="F56" s="927"/>
    </row>
    <row r="57" spans="1:6">
      <c r="A57" s="1019"/>
      <c r="B57" s="1019"/>
      <c r="C57" s="1020"/>
      <c r="D57" s="925"/>
      <c r="E57" s="926"/>
      <c r="F57" s="927"/>
    </row>
    <row r="58" spans="1:6" ht="18">
      <c r="A58" s="1021"/>
      <c r="B58" s="1021"/>
      <c r="C58" s="1021"/>
      <c r="D58" s="1021"/>
      <c r="E58" s="1021"/>
      <c r="F58" s="1022"/>
    </row>
    <row r="59" spans="1:6">
      <c r="A59" s="1019"/>
      <c r="B59" s="1023"/>
      <c r="C59" s="1020"/>
      <c r="D59" s="925"/>
      <c r="E59" s="926"/>
      <c r="F59" s="927"/>
    </row>
    <row r="60" spans="1:6">
      <c r="A60" s="1024"/>
      <c r="B60" s="1025"/>
      <c r="C60" s="1026"/>
      <c r="D60" s="925"/>
      <c r="E60" s="926"/>
      <c r="F60" s="927"/>
    </row>
    <row r="61" spans="1:6">
      <c r="A61" s="1019"/>
      <c r="B61" s="1027"/>
      <c r="C61" s="1026"/>
      <c r="D61" s="925"/>
      <c r="E61" s="926"/>
      <c r="F61" s="927"/>
    </row>
    <row r="62" spans="1:6">
      <c r="A62" s="1019"/>
      <c r="B62" s="1027"/>
      <c r="C62" s="1026"/>
      <c r="D62" s="925"/>
      <c r="E62" s="926"/>
      <c r="F62" s="927"/>
    </row>
    <row r="63" spans="1:6">
      <c r="A63" s="1019"/>
      <c r="B63" s="1027"/>
      <c r="C63" s="1026"/>
      <c r="D63" s="925"/>
      <c r="E63" s="926"/>
      <c r="F63" s="927"/>
    </row>
    <row r="64" spans="1:6">
      <c r="A64" s="1019"/>
      <c r="B64" s="1027"/>
      <c r="C64" s="1026"/>
      <c r="D64" s="925"/>
      <c r="E64" s="926"/>
      <c r="F64" s="927"/>
    </row>
    <row r="65" spans="1:7">
      <c r="A65" s="1019"/>
      <c r="B65" s="1027"/>
      <c r="C65" s="1026"/>
      <c r="D65" s="925"/>
      <c r="E65" s="926"/>
      <c r="F65" s="927"/>
    </row>
    <row r="66" spans="1:7">
      <c r="A66" s="1019"/>
      <c r="B66" s="1027"/>
      <c r="C66" s="1026"/>
      <c r="D66" s="925"/>
      <c r="E66" s="926"/>
      <c r="F66" s="927"/>
    </row>
    <row r="67" spans="1:7">
      <c r="A67" s="1019"/>
      <c r="B67" s="1027"/>
      <c r="C67" s="1026"/>
      <c r="D67" s="925"/>
      <c r="E67" s="926"/>
      <c r="F67" s="927"/>
    </row>
    <row r="68" spans="1:7">
      <c r="A68" s="1019"/>
      <c r="B68" s="1027"/>
      <c r="C68" s="1026"/>
      <c r="D68" s="925"/>
      <c r="E68" s="926"/>
      <c r="F68" s="927"/>
    </row>
    <row r="69" spans="1:7">
      <c r="A69" s="1019"/>
      <c r="B69" s="1023"/>
      <c r="C69" s="1020"/>
      <c r="D69" s="925"/>
      <c r="E69" s="926"/>
      <c r="F69" s="927"/>
    </row>
    <row r="70" spans="1:7">
      <c r="A70" s="1019"/>
      <c r="B70" s="1019"/>
      <c r="C70" s="1026"/>
      <c r="D70" s="925"/>
      <c r="E70" s="926"/>
      <c r="F70" s="927"/>
    </row>
    <row r="71" spans="1:7">
      <c r="A71" s="1028"/>
      <c r="B71" s="1029"/>
      <c r="C71" s="1026"/>
      <c r="D71" s="925"/>
      <c r="E71" s="926"/>
      <c r="F71" s="927"/>
    </row>
    <row r="72" spans="1:7">
      <c r="A72" s="1019"/>
      <c r="B72" s="1023"/>
      <c r="C72" s="1026"/>
      <c r="D72" s="925"/>
      <c r="E72" s="926"/>
      <c r="F72" s="927"/>
    </row>
    <row r="73" spans="1:7">
      <c r="A73" s="1019"/>
      <c r="B73" s="1023"/>
      <c r="C73" s="1026"/>
      <c r="D73" s="925"/>
      <c r="E73" s="926"/>
      <c r="F73" s="927"/>
    </row>
    <row r="74" spans="1:7">
      <c r="A74" s="1019"/>
      <c r="B74" s="1019"/>
      <c r="C74" s="1026"/>
      <c r="D74" s="925"/>
      <c r="E74" s="926"/>
      <c r="F74" s="927"/>
    </row>
    <row r="75" spans="1:7">
      <c r="A75" s="1019"/>
      <c r="B75" s="1023"/>
      <c r="C75" s="1020"/>
      <c r="D75" s="925"/>
      <c r="E75" s="926"/>
      <c r="F75" s="927"/>
    </row>
    <row r="76" spans="1:7" ht="18">
      <c r="A76" s="1019"/>
      <c r="B76" s="1023"/>
      <c r="C76" s="1026"/>
      <c r="D76" s="925"/>
      <c r="E76" s="926"/>
      <c r="F76" s="927"/>
      <c r="G76" s="1030"/>
    </row>
    <row r="77" spans="1:7" ht="18">
      <c r="A77" s="1019"/>
      <c r="B77" s="1023"/>
      <c r="C77" s="1026"/>
      <c r="D77" s="925"/>
      <c r="E77" s="926"/>
      <c r="F77" s="927"/>
      <c r="G77" s="1030"/>
    </row>
    <row r="78" spans="1:7" ht="18">
      <c r="A78" s="1019"/>
      <c r="B78" s="1031"/>
      <c r="C78" s="1026"/>
      <c r="D78" s="925"/>
      <c r="E78" s="926"/>
      <c r="F78" s="927"/>
      <c r="G78" s="1030"/>
    </row>
    <row r="79" spans="1:7" ht="18.75" customHeight="1">
      <c r="A79" s="1019"/>
      <c r="B79" s="1023"/>
      <c r="C79" s="1020"/>
      <c r="D79" s="925"/>
      <c r="E79" s="926"/>
      <c r="F79" s="927"/>
      <c r="G79" s="1030"/>
    </row>
    <row r="80" spans="1:7" ht="18">
      <c r="A80" s="1019"/>
      <c r="B80" s="1023"/>
      <c r="C80" s="1026"/>
      <c r="D80" s="925"/>
      <c r="E80" s="926"/>
      <c r="F80" s="927"/>
      <c r="G80" s="1030"/>
    </row>
    <row r="81" spans="1:7" ht="18">
      <c r="A81" s="1019"/>
      <c r="B81" s="1023"/>
      <c r="C81" s="1026"/>
      <c r="D81" s="925"/>
      <c r="E81" s="926"/>
      <c r="F81" s="927"/>
      <c r="G81" s="1030"/>
    </row>
    <row r="82" spans="1:7" ht="18">
      <c r="A82" s="1019"/>
      <c r="B82" s="1019"/>
      <c r="C82" s="1026"/>
      <c r="D82" s="925"/>
      <c r="E82" s="926"/>
      <c r="F82" s="927"/>
      <c r="G82" s="1030"/>
    </row>
    <row r="83" spans="1:7" ht="18">
      <c r="A83" s="1019"/>
      <c r="B83" s="1023"/>
      <c r="C83" s="1020"/>
      <c r="D83" s="925"/>
      <c r="E83" s="926"/>
      <c r="F83" s="927"/>
      <c r="G83" s="1030"/>
    </row>
    <row r="84" spans="1:7" ht="18">
      <c r="A84" s="1019"/>
      <c r="B84" s="1032"/>
      <c r="C84" s="1026"/>
      <c r="D84" s="925"/>
      <c r="E84" s="926"/>
      <c r="F84" s="927"/>
      <c r="G84" s="1030"/>
    </row>
    <row r="85" spans="1:7" ht="18">
      <c r="A85" s="1019"/>
      <c r="B85" s="1023"/>
      <c r="C85" s="1026"/>
      <c r="D85" s="925"/>
      <c r="E85" s="926"/>
      <c r="F85" s="927"/>
      <c r="G85" s="1030"/>
    </row>
    <row r="86" spans="1:7" ht="18">
      <c r="A86" s="1019"/>
      <c r="B86" s="1019"/>
      <c r="C86" s="1026"/>
      <c r="D86" s="925"/>
      <c r="E86" s="926"/>
      <c r="F86" s="927"/>
      <c r="G86" s="1030"/>
    </row>
    <row r="87" spans="1:7" ht="18">
      <c r="A87" s="1019"/>
      <c r="B87" s="1019"/>
      <c r="C87" s="1026"/>
      <c r="D87" s="925"/>
      <c r="E87" s="926"/>
      <c r="F87" s="927"/>
      <c r="G87" s="1030"/>
    </row>
    <row r="88" spans="1:7" ht="18">
      <c r="A88" s="1019"/>
      <c r="B88" s="1019"/>
      <c r="C88" s="1026"/>
      <c r="D88" s="925"/>
      <c r="E88" s="926"/>
      <c r="F88" s="927"/>
      <c r="G88" s="1030"/>
    </row>
    <row r="89" spans="1:7" ht="18">
      <c r="A89" s="1019"/>
      <c r="B89" s="1023"/>
      <c r="C89" s="1020"/>
      <c r="D89" s="925"/>
      <c r="E89" s="926"/>
      <c r="F89" s="927"/>
      <c r="G89" s="1030"/>
    </row>
    <row r="90" spans="1:7" ht="18">
      <c r="A90" s="1019"/>
      <c r="B90" s="1023"/>
      <c r="C90" s="1026"/>
      <c r="D90" s="925"/>
      <c r="E90" s="926"/>
      <c r="F90" s="927"/>
      <c r="G90" s="1030"/>
    </row>
    <row r="91" spans="1:7" ht="18">
      <c r="A91" s="1019"/>
      <c r="B91" s="1029"/>
      <c r="C91" s="1026"/>
      <c r="D91" s="925"/>
      <c r="E91" s="926"/>
      <c r="F91" s="927"/>
      <c r="G91" s="1030"/>
    </row>
    <row r="92" spans="1:7" ht="18">
      <c r="A92" s="1019"/>
      <c r="B92" s="1023"/>
      <c r="C92" s="1026"/>
      <c r="D92" s="925"/>
      <c r="E92" s="926"/>
      <c r="F92" s="927"/>
      <c r="G92" s="1030"/>
    </row>
    <row r="93" spans="1:7" ht="18">
      <c r="A93" s="1019"/>
      <c r="B93" s="1023"/>
      <c r="C93" s="1026"/>
      <c r="D93" s="925"/>
      <c r="E93" s="926"/>
      <c r="F93" s="927"/>
      <c r="G93" s="1030"/>
    </row>
    <row r="94" spans="1:7" ht="18">
      <c r="A94" s="1021"/>
      <c r="B94" s="1021"/>
      <c r="C94" s="1021"/>
      <c r="D94" s="1021"/>
      <c r="E94" s="1021"/>
      <c r="F94" s="1022"/>
      <c r="G94" s="1030"/>
    </row>
    <row r="95" spans="1:7" ht="18">
      <c r="A95" s="1019"/>
      <c r="B95" s="1023"/>
      <c r="C95" s="1020"/>
      <c r="D95" s="925"/>
      <c r="E95" s="926"/>
      <c r="F95" s="927"/>
      <c r="G95" s="1030"/>
    </row>
    <row r="96" spans="1:7" ht="18">
      <c r="A96" s="1024"/>
      <c r="B96" s="1025"/>
      <c r="C96" s="1020"/>
      <c r="D96" s="925"/>
      <c r="E96" s="926"/>
      <c r="F96" s="927"/>
      <c r="G96" s="1030"/>
    </row>
    <row r="97" spans="1:7" ht="18">
      <c r="A97" s="1033"/>
      <c r="B97" s="1034"/>
      <c r="C97" s="1020"/>
      <c r="D97" s="925"/>
      <c r="E97" s="926"/>
      <c r="F97" s="927"/>
      <c r="G97" s="1030"/>
    </row>
    <row r="98" spans="1:7" ht="18">
      <c r="A98" s="1033"/>
      <c r="B98" s="1033"/>
      <c r="C98" s="1035"/>
      <c r="D98" s="925"/>
      <c r="E98" s="926"/>
      <c r="F98" s="927"/>
      <c r="G98" s="1030"/>
    </row>
    <row r="99" spans="1:7" ht="18">
      <c r="A99" s="1033"/>
      <c r="B99" s="1036"/>
      <c r="C99" s="1035"/>
      <c r="D99" s="925"/>
      <c r="E99" s="926"/>
      <c r="F99" s="927"/>
      <c r="G99" s="1030"/>
    </row>
    <row r="100" spans="1:7" ht="18">
      <c r="A100" s="1033"/>
      <c r="B100" s="1037"/>
      <c r="C100" s="1035"/>
      <c r="D100" s="925"/>
      <c r="E100" s="926"/>
      <c r="F100" s="927"/>
      <c r="G100" s="1030"/>
    </row>
    <row r="101" spans="1:7" ht="18">
      <c r="A101" s="1033"/>
      <c r="B101" s="1037"/>
      <c r="C101" s="1035"/>
      <c r="D101" s="925"/>
      <c r="E101" s="926"/>
      <c r="F101" s="927"/>
      <c r="G101" s="1030"/>
    </row>
    <row r="102" spans="1:7" ht="18">
      <c r="A102" s="1033"/>
      <c r="B102" s="1038"/>
      <c r="C102" s="1035"/>
      <c r="D102" s="925"/>
      <c r="E102" s="926"/>
      <c r="F102" s="927"/>
      <c r="G102" s="1030"/>
    </row>
    <row r="103" spans="1:7" ht="18">
      <c r="A103" s="1033"/>
      <c r="B103" s="1038"/>
      <c r="C103" s="1035"/>
      <c r="D103" s="925"/>
      <c r="E103" s="926"/>
      <c r="F103" s="927"/>
      <c r="G103" s="1030"/>
    </row>
    <row r="104" spans="1:7" ht="18">
      <c r="A104" s="1039"/>
      <c r="B104" s="1038"/>
      <c r="C104" s="1035"/>
      <c r="D104" s="925"/>
      <c r="E104" s="926"/>
      <c r="F104" s="927"/>
      <c r="G104" s="1030"/>
    </row>
    <row r="105" spans="1:7" ht="18">
      <c r="A105" s="1033"/>
      <c r="B105" s="1038"/>
      <c r="C105" s="1035"/>
      <c r="D105" s="925"/>
      <c r="E105" s="926"/>
      <c r="F105" s="927"/>
      <c r="G105" s="1030"/>
    </row>
    <row r="106" spans="1:7" ht="18">
      <c r="A106" s="1033"/>
      <c r="B106" s="1034"/>
      <c r="C106" s="1035"/>
      <c r="D106" s="925"/>
      <c r="E106" s="926"/>
      <c r="F106" s="927"/>
      <c r="G106" s="1030"/>
    </row>
    <row r="107" spans="1:7" ht="18">
      <c r="A107" s="1033"/>
      <c r="B107" s="1034"/>
      <c r="C107" s="1035"/>
      <c r="D107" s="925"/>
      <c r="E107" s="926"/>
      <c r="F107" s="927"/>
      <c r="G107" s="1030"/>
    </row>
    <row r="108" spans="1:7" ht="18">
      <c r="A108" s="1033"/>
      <c r="B108" s="1033"/>
      <c r="C108" s="1035"/>
      <c r="D108" s="925"/>
      <c r="E108" s="926"/>
      <c r="F108" s="927"/>
      <c r="G108" s="1030"/>
    </row>
    <row r="109" spans="1:7" ht="18">
      <c r="A109" s="1033"/>
      <c r="B109" s="1038"/>
      <c r="C109" s="1035"/>
      <c r="D109" s="925"/>
      <c r="E109" s="926"/>
      <c r="F109" s="927"/>
      <c r="G109" s="1030"/>
    </row>
    <row r="110" spans="1:7" ht="18">
      <c r="A110" s="1033"/>
      <c r="B110" s="1034"/>
      <c r="C110" s="1035"/>
      <c r="D110" s="925"/>
      <c r="E110" s="926"/>
      <c r="F110" s="927"/>
      <c r="G110" s="1030"/>
    </row>
    <row r="111" spans="1:7" ht="18">
      <c r="A111" s="1033"/>
      <c r="B111" s="1036"/>
      <c r="C111" s="1035"/>
      <c r="D111" s="925"/>
      <c r="E111" s="926"/>
      <c r="F111" s="927"/>
      <c r="G111" s="1030"/>
    </row>
    <row r="112" spans="1:7" ht="18">
      <c r="A112" s="1023"/>
      <c r="B112" s="1032"/>
      <c r="C112" s="1040"/>
      <c r="D112" s="925"/>
      <c r="E112" s="926"/>
      <c r="F112" s="927"/>
      <c r="G112" s="1030"/>
    </row>
    <row r="113" spans="1:7" ht="18">
      <c r="A113" s="1023"/>
      <c r="B113" s="1032"/>
      <c r="C113" s="1040"/>
      <c r="D113" s="925"/>
      <c r="E113" s="926"/>
      <c r="F113" s="927"/>
      <c r="G113" s="1030"/>
    </row>
    <row r="114" spans="1:7" ht="18">
      <c r="A114" s="1023"/>
      <c r="B114" s="1032"/>
      <c r="C114" s="1040"/>
      <c r="D114" s="925"/>
      <c r="E114" s="926"/>
      <c r="F114" s="927"/>
      <c r="G114" s="1030"/>
    </row>
    <row r="115" spans="1:7" ht="18.75" customHeight="1">
      <c r="A115" s="1023"/>
      <c r="B115" s="1032"/>
      <c r="C115" s="1040"/>
      <c r="D115" s="925"/>
      <c r="E115" s="926"/>
      <c r="F115" s="927"/>
      <c r="G115" s="1030"/>
    </row>
    <row r="116" spans="1:7" ht="18">
      <c r="A116" s="1023"/>
      <c r="B116" s="1032"/>
      <c r="C116" s="1040"/>
      <c r="D116" s="925"/>
      <c r="E116" s="926"/>
      <c r="F116" s="927"/>
      <c r="G116" s="1030"/>
    </row>
    <row r="117" spans="1:7" ht="18">
      <c r="A117" s="1033"/>
      <c r="B117" s="1023"/>
      <c r="C117" s="1020"/>
      <c r="D117" s="925"/>
      <c r="E117" s="926"/>
      <c r="F117" s="927"/>
      <c r="G117" s="1030"/>
    </row>
    <row r="118" spans="1:7" ht="18">
      <c r="A118" s="1033"/>
      <c r="B118" s="1033"/>
      <c r="C118" s="1035"/>
      <c r="D118" s="925"/>
      <c r="E118" s="926"/>
      <c r="F118" s="927"/>
      <c r="G118" s="1030"/>
    </row>
    <row r="119" spans="1:7" ht="18">
      <c r="A119" s="1033"/>
      <c r="B119" s="1036"/>
      <c r="C119" s="1035"/>
      <c r="D119" s="925"/>
      <c r="E119" s="926"/>
      <c r="F119" s="927"/>
      <c r="G119" s="1030"/>
    </row>
    <row r="120" spans="1:7" ht="18">
      <c r="A120" s="1033"/>
      <c r="B120" s="1034"/>
      <c r="C120" s="1035"/>
      <c r="D120" s="925"/>
      <c r="E120" s="926"/>
      <c r="F120" s="927"/>
      <c r="G120" s="1030"/>
    </row>
    <row r="121" spans="1:7" ht="18">
      <c r="A121" s="1033"/>
      <c r="B121" s="1034"/>
      <c r="C121" s="1035"/>
      <c r="D121" s="925"/>
      <c r="E121" s="926"/>
      <c r="F121" s="927"/>
      <c r="G121" s="1030"/>
    </row>
    <row r="122" spans="1:7" ht="18">
      <c r="A122" s="1033"/>
      <c r="B122" s="1033"/>
      <c r="C122" s="1035"/>
      <c r="D122" s="925"/>
      <c r="E122" s="926"/>
      <c r="F122" s="927"/>
      <c r="G122" s="1030"/>
    </row>
    <row r="123" spans="1:7" ht="18">
      <c r="A123" s="1019"/>
      <c r="B123" s="1023"/>
      <c r="C123" s="1020"/>
      <c r="D123" s="925"/>
      <c r="E123" s="926"/>
      <c r="F123" s="927"/>
      <c r="G123" s="1030"/>
    </row>
    <row r="124" spans="1:7" ht="18">
      <c r="A124" s="1021"/>
      <c r="B124" s="1021"/>
      <c r="C124" s="1021"/>
      <c r="D124" s="1021"/>
      <c r="E124" s="1021"/>
      <c r="F124" s="1022"/>
      <c r="G124" s="1030"/>
    </row>
    <row r="125" spans="1:7" ht="18">
      <c r="A125" s="1019"/>
      <c r="B125" s="1023"/>
      <c r="C125" s="1020"/>
      <c r="D125" s="925"/>
      <c r="E125" s="926"/>
      <c r="F125" s="927"/>
      <c r="G125" s="1030"/>
    </row>
    <row r="126" spans="1:7" ht="18">
      <c r="A126" s="1024"/>
      <c r="B126" s="1025"/>
      <c r="C126" s="1020"/>
      <c r="D126" s="925"/>
      <c r="E126" s="926"/>
      <c r="F126" s="927"/>
      <c r="G126" s="1030"/>
    </row>
    <row r="127" spans="1:7" ht="18">
      <c r="A127" s="1019"/>
      <c r="B127" s="1023"/>
      <c r="C127" s="1020"/>
      <c r="D127" s="925"/>
      <c r="E127" s="926"/>
      <c r="F127" s="927"/>
      <c r="G127" s="1030"/>
    </row>
    <row r="128" spans="1:7" ht="18">
      <c r="A128" s="1033"/>
      <c r="B128" s="1041"/>
      <c r="C128" s="1042"/>
      <c r="D128" s="925"/>
      <c r="E128" s="926"/>
      <c r="F128" s="927"/>
      <c r="G128" s="1030"/>
    </row>
    <row r="129" spans="1:7" ht="18">
      <c r="A129" s="1033"/>
      <c r="B129" s="1041"/>
      <c r="C129" s="1042"/>
      <c r="D129" s="925"/>
      <c r="E129" s="926"/>
      <c r="F129" s="927"/>
      <c r="G129" s="1030"/>
    </row>
    <row r="130" spans="1:7" ht="18">
      <c r="A130" s="1033"/>
      <c r="B130" s="1041"/>
      <c r="C130" s="1042"/>
      <c r="D130" s="925"/>
      <c r="E130" s="926"/>
      <c r="F130" s="927"/>
      <c r="G130" s="1030"/>
    </row>
    <row r="131" spans="1:7" ht="18">
      <c r="A131" s="1033"/>
      <c r="B131" s="1041"/>
      <c r="C131" s="1042"/>
      <c r="D131" s="925"/>
      <c r="E131" s="926"/>
      <c r="F131" s="927"/>
      <c r="G131" s="1030"/>
    </row>
    <row r="132" spans="1:7" ht="18">
      <c r="A132" s="1043"/>
      <c r="B132" s="1044"/>
      <c r="C132" s="1042"/>
      <c r="D132" s="925"/>
      <c r="E132" s="926"/>
      <c r="F132" s="927"/>
      <c r="G132" s="1030"/>
    </row>
    <row r="133" spans="1:7" ht="18">
      <c r="A133" s="1019"/>
      <c r="B133" s="1044"/>
      <c r="C133" s="1020"/>
      <c r="D133" s="925"/>
      <c r="E133" s="926"/>
      <c r="F133" s="927"/>
      <c r="G133" s="1030"/>
    </row>
    <row r="134" spans="1:7" ht="18">
      <c r="A134" s="1043"/>
      <c r="B134" s="1045"/>
      <c r="C134" s="1042"/>
      <c r="D134" s="925"/>
      <c r="E134" s="926"/>
      <c r="F134" s="927"/>
      <c r="G134" s="1030"/>
    </row>
    <row r="135" spans="1:7" ht="18">
      <c r="A135" s="1043"/>
      <c r="B135" s="1046"/>
      <c r="C135" s="1042"/>
      <c r="D135" s="925"/>
      <c r="E135" s="926"/>
      <c r="F135" s="927"/>
      <c r="G135" s="1030"/>
    </row>
    <row r="136" spans="1:7" ht="18">
      <c r="A136" s="1033"/>
      <c r="B136" s="1047"/>
      <c r="C136" s="1048"/>
      <c r="D136" s="925"/>
      <c r="E136" s="926"/>
      <c r="F136" s="927"/>
      <c r="G136" s="1030"/>
    </row>
    <row r="137" spans="1:7" ht="18">
      <c r="A137" s="1033"/>
      <c r="B137" s="1047"/>
      <c r="C137" s="1048"/>
      <c r="D137" s="925"/>
      <c r="E137" s="926"/>
      <c r="F137" s="927"/>
      <c r="G137" s="1030"/>
    </row>
    <row r="138" spans="1:7" ht="18">
      <c r="A138" s="1043"/>
      <c r="B138" s="1047"/>
      <c r="C138" s="1048"/>
      <c r="D138" s="925"/>
      <c r="E138" s="926"/>
      <c r="F138" s="927"/>
      <c r="G138" s="1030"/>
    </row>
    <row r="139" spans="1:7" ht="18">
      <c r="A139" s="1019"/>
      <c r="B139" s="1044"/>
      <c r="C139" s="1020"/>
      <c r="D139" s="925"/>
      <c r="E139" s="926"/>
      <c r="F139" s="927"/>
      <c r="G139" s="1030"/>
    </row>
    <row r="140" spans="1:7" ht="18">
      <c r="A140" s="1043"/>
      <c r="B140" s="1045"/>
      <c r="C140" s="1020"/>
      <c r="D140" s="925"/>
      <c r="E140" s="926"/>
      <c r="F140" s="927"/>
      <c r="G140" s="1030"/>
    </row>
    <row r="141" spans="1:7" ht="18">
      <c r="A141" s="1019"/>
      <c r="B141" s="1044"/>
      <c r="C141" s="1020"/>
      <c r="D141" s="925"/>
      <c r="E141" s="926"/>
      <c r="F141" s="927"/>
      <c r="G141" s="1030"/>
    </row>
    <row r="142" spans="1:7" ht="18">
      <c r="A142" s="1043"/>
      <c r="B142" s="1047"/>
      <c r="C142" s="1049"/>
      <c r="D142" s="925"/>
      <c r="E142" s="926"/>
      <c r="F142" s="927"/>
      <c r="G142" s="1030"/>
    </row>
    <row r="143" spans="1:7" ht="18">
      <c r="A143" s="1043"/>
      <c r="B143" s="1047"/>
      <c r="C143" s="1049"/>
      <c r="D143" s="925"/>
      <c r="E143" s="926"/>
      <c r="F143" s="927"/>
      <c r="G143" s="1030"/>
    </row>
    <row r="144" spans="1:7" ht="18">
      <c r="A144" s="1043"/>
      <c r="B144" s="1047"/>
      <c r="C144" s="1048"/>
      <c r="D144" s="925"/>
      <c r="E144" s="926"/>
      <c r="F144" s="927"/>
      <c r="G144" s="1030"/>
    </row>
    <row r="145" spans="1:7" ht="18.75" customHeight="1">
      <c r="A145" s="1043"/>
      <c r="B145" s="1047"/>
      <c r="C145" s="1048"/>
      <c r="D145" s="925"/>
      <c r="E145" s="926"/>
      <c r="F145" s="927"/>
      <c r="G145" s="1030"/>
    </row>
    <row r="146" spans="1:7" ht="18">
      <c r="A146" s="1043"/>
      <c r="B146" s="1047"/>
      <c r="C146" s="1048"/>
      <c r="D146" s="925"/>
      <c r="E146" s="926"/>
      <c r="F146" s="927"/>
      <c r="G146" s="1030"/>
    </row>
    <row r="147" spans="1:7" ht="18">
      <c r="A147" s="1043"/>
      <c r="B147" s="1047"/>
      <c r="C147" s="1048"/>
      <c r="D147" s="925"/>
      <c r="E147" s="926"/>
      <c r="F147" s="927"/>
      <c r="G147" s="1030"/>
    </row>
    <row r="148" spans="1:7" ht="18">
      <c r="A148" s="1043"/>
      <c r="B148" s="1047"/>
      <c r="C148" s="1048"/>
      <c r="D148" s="925"/>
      <c r="E148" s="926"/>
      <c r="F148" s="927"/>
      <c r="G148" s="1030"/>
    </row>
    <row r="149" spans="1:7" ht="18">
      <c r="A149" s="1043"/>
      <c r="B149" s="1047"/>
      <c r="C149" s="1048"/>
      <c r="D149" s="925"/>
      <c r="E149" s="926"/>
      <c r="F149" s="927"/>
      <c r="G149" s="1030"/>
    </row>
    <row r="150" spans="1:7" ht="18">
      <c r="A150" s="1043"/>
      <c r="B150" s="1047"/>
      <c r="C150" s="1048"/>
      <c r="D150" s="925"/>
      <c r="E150" s="926"/>
      <c r="F150" s="927"/>
      <c r="G150" s="1030"/>
    </row>
    <row r="151" spans="1:7" ht="18">
      <c r="A151" s="1043"/>
      <c r="B151" s="1047"/>
      <c r="C151" s="1048"/>
      <c r="D151" s="925"/>
      <c r="E151" s="926"/>
      <c r="F151" s="927"/>
      <c r="G151" s="1030"/>
    </row>
    <row r="152" spans="1:7" ht="18">
      <c r="A152" s="1033"/>
      <c r="B152" s="1047"/>
      <c r="C152" s="1048"/>
      <c r="D152" s="925"/>
      <c r="E152" s="926"/>
      <c r="F152" s="927"/>
      <c r="G152" s="1030"/>
    </row>
    <row r="153" spans="1:7" ht="18">
      <c r="A153" s="1033"/>
      <c r="B153" s="1047"/>
      <c r="C153" s="1048"/>
      <c r="D153" s="925"/>
      <c r="E153" s="926"/>
      <c r="F153" s="927"/>
      <c r="G153" s="1030"/>
    </row>
    <row r="154" spans="1:7" ht="18">
      <c r="A154" s="1033"/>
      <c r="B154" s="1044"/>
      <c r="C154" s="1042"/>
      <c r="D154" s="925"/>
      <c r="E154" s="926"/>
      <c r="F154" s="927"/>
      <c r="G154" s="1030"/>
    </row>
    <row r="155" spans="1:7" ht="18">
      <c r="A155" s="1033"/>
      <c r="B155" s="1044"/>
      <c r="C155" s="1042"/>
      <c r="D155" s="925"/>
      <c r="E155" s="926"/>
      <c r="F155" s="927"/>
      <c r="G155" s="1030"/>
    </row>
    <row r="156" spans="1:7" ht="18">
      <c r="A156" s="1033"/>
      <c r="B156" s="1044"/>
      <c r="C156" s="1042"/>
      <c r="D156" s="925"/>
      <c r="E156" s="926"/>
      <c r="F156" s="927"/>
      <c r="G156" s="1030"/>
    </row>
    <row r="157" spans="1:7" ht="18">
      <c r="A157" s="1033"/>
      <c r="B157" s="1044"/>
      <c r="C157" s="1042"/>
      <c r="D157" s="925"/>
      <c r="E157" s="926"/>
      <c r="F157" s="927"/>
      <c r="G157" s="1030"/>
    </row>
    <row r="158" spans="1:7" ht="18">
      <c r="A158" s="1033"/>
      <c r="B158" s="1044"/>
      <c r="C158" s="1042"/>
      <c r="D158" s="925"/>
      <c r="E158" s="926"/>
      <c r="F158" s="927"/>
      <c r="G158" s="1030"/>
    </row>
    <row r="159" spans="1:7" ht="18">
      <c r="A159" s="1033"/>
      <c r="B159" s="1044"/>
      <c r="C159" s="1042"/>
      <c r="D159" s="925"/>
      <c r="E159" s="926"/>
      <c r="F159" s="927"/>
      <c r="G159" s="1030"/>
    </row>
    <row r="160" spans="1:7" ht="18">
      <c r="A160" s="1033"/>
      <c r="B160" s="1044"/>
      <c r="C160" s="1042"/>
      <c r="D160" s="925"/>
      <c r="E160" s="926"/>
      <c r="F160" s="927"/>
      <c r="G160" s="1030"/>
    </row>
    <row r="161" spans="1:7" ht="18">
      <c r="A161" s="1033"/>
      <c r="B161" s="1034"/>
      <c r="C161" s="1042"/>
      <c r="D161" s="925"/>
      <c r="E161" s="926"/>
      <c r="F161" s="927"/>
      <c r="G161" s="1030"/>
    </row>
    <row r="162" spans="1:7" ht="18">
      <c r="A162" s="1021"/>
      <c r="B162" s="1021"/>
      <c r="C162" s="1021"/>
      <c r="D162" s="1021"/>
      <c r="E162" s="1021"/>
      <c r="F162" s="1022"/>
      <c r="G162" s="1030"/>
    </row>
    <row r="163" spans="1:7" ht="18">
      <c r="A163" s="1050"/>
      <c r="B163" s="1051"/>
      <c r="C163" s="1052"/>
      <c r="D163" s="1053"/>
      <c r="E163" s="1054"/>
      <c r="F163" s="1022"/>
      <c r="G163" s="1030"/>
    </row>
    <row r="164" spans="1:7" ht="18">
      <c r="A164" s="1050"/>
      <c r="B164" s="1051"/>
      <c r="C164" s="1052"/>
      <c r="D164" s="1053"/>
      <c r="E164" s="1054"/>
      <c r="F164" s="1022"/>
      <c r="G164" s="1030"/>
    </row>
    <row r="165" spans="1:7" ht="18">
      <c r="A165" s="1055"/>
      <c r="B165" s="1055"/>
      <c r="C165" s="1055"/>
      <c r="D165" s="1055"/>
      <c r="E165" s="1055"/>
      <c r="F165" s="1056"/>
      <c r="G165" s="1030"/>
    </row>
    <row r="166" spans="1:7" ht="18">
      <c r="A166" s="1034"/>
      <c r="B166" s="960"/>
      <c r="C166" s="924"/>
      <c r="D166" s="925"/>
      <c r="E166" s="926"/>
      <c r="F166" s="927"/>
      <c r="G166" s="1030"/>
    </row>
    <row r="167" spans="1:7" ht="18">
      <c r="A167" s="1057"/>
      <c r="B167" s="1057"/>
      <c r="C167" s="1057"/>
      <c r="D167" s="1057"/>
      <c r="E167" s="1057"/>
      <c r="F167" s="1057"/>
      <c r="G167" s="1030"/>
    </row>
    <row r="168" spans="1:7" ht="18">
      <c r="A168" s="1058"/>
      <c r="B168" s="1058"/>
      <c r="C168" s="1058"/>
      <c r="D168" s="1058"/>
      <c r="E168" s="1058"/>
      <c r="F168" s="1022"/>
      <c r="G168" s="1030"/>
    </row>
    <row r="169" spans="1:7" ht="18">
      <c r="A169" s="922"/>
      <c r="B169" s="923"/>
      <c r="C169" s="924"/>
      <c r="D169" s="925"/>
      <c r="E169" s="926"/>
      <c r="F169" s="927"/>
      <c r="G169" s="1030"/>
    </row>
    <row r="170" spans="1:7" ht="18">
      <c r="A170" s="922"/>
      <c r="B170" s="923"/>
      <c r="C170" s="924"/>
      <c r="D170" s="925"/>
      <c r="E170" s="926"/>
      <c r="F170" s="927"/>
      <c r="G170" s="1030"/>
    </row>
    <row r="171" spans="1:7" ht="18">
      <c r="A171" s="922"/>
      <c r="B171" s="923"/>
      <c r="C171" s="924"/>
      <c r="D171" s="925"/>
      <c r="E171" s="926"/>
      <c r="F171" s="927"/>
      <c r="G171" s="1030"/>
    </row>
    <row r="172" spans="1:7" ht="18">
      <c r="A172" s="922"/>
      <c r="B172" s="923"/>
      <c r="C172" s="924"/>
      <c r="D172" s="925"/>
      <c r="E172" s="926"/>
      <c r="F172" s="927"/>
      <c r="G172" s="1030"/>
    </row>
    <row r="173" spans="1:7" ht="18">
      <c r="A173" s="922"/>
      <c r="B173" s="923"/>
      <c r="C173" s="924"/>
      <c r="D173" s="925"/>
      <c r="E173" s="926"/>
      <c r="F173" s="927"/>
      <c r="G173" s="1030"/>
    </row>
    <row r="174" spans="1:7" ht="18">
      <c r="A174" s="922"/>
      <c r="B174" s="923"/>
      <c r="C174" s="924"/>
      <c r="D174" s="925"/>
      <c r="E174" s="926"/>
      <c r="F174" s="927"/>
      <c r="G174" s="1030"/>
    </row>
    <row r="175" spans="1:7" ht="18">
      <c r="A175" s="922"/>
      <c r="B175" s="923"/>
      <c r="C175" s="924"/>
      <c r="D175" s="925"/>
      <c r="E175" s="926"/>
      <c r="F175" s="927"/>
      <c r="G175" s="1030"/>
    </row>
    <row r="176" spans="1:7" ht="18">
      <c r="A176" s="922"/>
      <c r="B176" s="923"/>
      <c r="C176" s="924"/>
      <c r="D176" s="925"/>
      <c r="E176" s="926"/>
      <c r="F176" s="927"/>
      <c r="G176" s="1030"/>
    </row>
    <row r="177" spans="1:7" ht="18">
      <c r="A177" s="922"/>
      <c r="B177" s="923"/>
      <c r="C177" s="924"/>
      <c r="D177" s="925"/>
      <c r="E177" s="926"/>
      <c r="F177" s="927"/>
      <c r="G177" s="1030"/>
    </row>
    <row r="178" spans="1:7" ht="18">
      <c r="A178" s="922"/>
      <c r="B178" s="923"/>
      <c r="C178" s="924"/>
      <c r="D178" s="925"/>
      <c r="E178" s="926"/>
      <c r="F178" s="927"/>
      <c r="G178" s="1030"/>
    </row>
    <row r="179" spans="1:7" ht="18">
      <c r="A179" s="922"/>
      <c r="B179" s="923"/>
      <c r="C179" s="924"/>
      <c r="D179" s="925"/>
      <c r="E179" s="926"/>
      <c r="F179" s="927"/>
      <c r="G179" s="1030"/>
    </row>
    <row r="180" spans="1:7" ht="18">
      <c r="A180" s="922"/>
      <c r="B180" s="923"/>
      <c r="C180" s="924"/>
      <c r="D180" s="925"/>
      <c r="E180" s="926"/>
      <c r="F180" s="927"/>
      <c r="G180" s="1030"/>
    </row>
    <row r="181" spans="1:7" ht="18">
      <c r="A181" s="922"/>
      <c r="B181" s="923"/>
      <c r="C181" s="924"/>
      <c r="D181" s="925"/>
      <c r="E181" s="926"/>
      <c r="F181" s="927"/>
      <c r="G181" s="1030"/>
    </row>
    <row r="182" spans="1:7" ht="18">
      <c r="A182" s="922"/>
      <c r="B182" s="923"/>
      <c r="C182" s="924"/>
      <c r="D182" s="925"/>
      <c r="E182" s="926"/>
      <c r="F182" s="927"/>
      <c r="G182" s="1030"/>
    </row>
    <row r="183" spans="1:7" ht="18.75" customHeight="1">
      <c r="A183" s="922"/>
      <c r="B183" s="923"/>
      <c r="C183" s="924"/>
      <c r="D183" s="925"/>
      <c r="E183" s="926"/>
      <c r="F183" s="927"/>
      <c r="G183" s="1030"/>
    </row>
    <row r="184" spans="1:7" ht="18.75" customHeight="1">
      <c r="A184" s="922"/>
      <c r="B184" s="923"/>
      <c r="C184" s="924"/>
      <c r="D184" s="925"/>
      <c r="E184" s="926"/>
      <c r="F184" s="927"/>
      <c r="G184" s="1030"/>
    </row>
    <row r="185" spans="1:7" ht="18.75" customHeight="1">
      <c r="A185" s="922"/>
      <c r="B185" s="923"/>
      <c r="C185" s="924"/>
      <c r="D185" s="925"/>
      <c r="E185" s="926"/>
      <c r="F185" s="927"/>
      <c r="G185" s="1030"/>
    </row>
    <row r="186" spans="1:7" ht="18.75" customHeight="1">
      <c r="A186" s="922"/>
      <c r="B186" s="923"/>
      <c r="C186" s="924"/>
      <c r="D186" s="925"/>
      <c r="E186" s="926"/>
      <c r="F186" s="927"/>
      <c r="G186" s="1030"/>
    </row>
    <row r="187" spans="1:7" ht="18">
      <c r="A187" s="922"/>
      <c r="B187" s="923"/>
      <c r="C187" s="924"/>
      <c r="D187" s="925"/>
      <c r="E187" s="926"/>
      <c r="F187" s="927"/>
      <c r="G187" s="1030"/>
    </row>
    <row r="188" spans="1:7">
      <c r="A188" s="922"/>
      <c r="B188" s="923"/>
      <c r="C188" s="924"/>
      <c r="D188" s="925"/>
      <c r="E188" s="926"/>
      <c r="F188" s="927"/>
    </row>
    <row r="189" spans="1:7">
      <c r="A189" s="922"/>
      <c r="B189" s="923"/>
      <c r="C189" s="924"/>
      <c r="D189" s="925"/>
      <c r="E189" s="926"/>
      <c r="F189" s="927"/>
    </row>
    <row r="190" spans="1:7">
      <c r="A190" s="922"/>
      <c r="B190" s="923"/>
      <c r="C190" s="924"/>
      <c r="D190" s="925"/>
      <c r="E190" s="926"/>
      <c r="F190" s="927"/>
    </row>
    <row r="191" spans="1:7">
      <c r="A191" s="922"/>
      <c r="B191" s="923"/>
      <c r="C191" s="924"/>
      <c r="D191" s="925"/>
      <c r="E191" s="926"/>
      <c r="F191" s="927"/>
    </row>
    <row r="192" spans="1:7">
      <c r="A192" s="922"/>
      <c r="B192" s="923"/>
      <c r="C192" s="924"/>
      <c r="D192" s="925"/>
      <c r="E192" s="926"/>
      <c r="F192" s="927"/>
    </row>
    <row r="193" spans="1:6">
      <c r="A193" s="922"/>
      <c r="B193" s="923"/>
      <c r="C193" s="924"/>
      <c r="D193" s="925"/>
      <c r="E193" s="926"/>
      <c r="F193" s="927"/>
    </row>
    <row r="194" spans="1:6">
      <c r="A194" s="922"/>
      <c r="B194" s="923"/>
      <c r="C194" s="924"/>
      <c r="D194" s="925"/>
      <c r="E194" s="926"/>
      <c r="F194" s="927"/>
    </row>
    <row r="195" spans="1:6">
      <c r="A195" s="922"/>
      <c r="B195" s="923"/>
      <c r="C195" s="924"/>
      <c r="D195" s="925"/>
      <c r="E195" s="926"/>
      <c r="F195" s="927"/>
    </row>
    <row r="196" spans="1:6">
      <c r="A196" s="922"/>
      <c r="B196" s="923"/>
      <c r="C196" s="924"/>
      <c r="D196" s="925"/>
      <c r="E196" s="926"/>
      <c r="F196" s="927"/>
    </row>
    <row r="197" spans="1:6">
      <c r="A197" s="922"/>
      <c r="B197" s="923"/>
      <c r="C197" s="924"/>
      <c r="D197" s="925"/>
      <c r="E197" s="926"/>
      <c r="F197" s="927"/>
    </row>
    <row r="198" spans="1:6">
      <c r="A198" s="922"/>
      <c r="B198" s="923"/>
      <c r="C198" s="924"/>
      <c r="D198" s="925"/>
      <c r="E198" s="926"/>
      <c r="F198" s="927"/>
    </row>
    <row r="199" spans="1:6">
      <c r="A199" s="922"/>
      <c r="B199" s="923"/>
      <c r="C199" s="924"/>
      <c r="D199" s="925"/>
      <c r="E199" s="926"/>
      <c r="F199" s="927"/>
    </row>
    <row r="200" spans="1:6">
      <c r="A200" s="922"/>
      <c r="B200" s="923"/>
      <c r="C200" s="924"/>
      <c r="D200" s="925"/>
      <c r="E200" s="926"/>
      <c r="F200" s="927"/>
    </row>
    <row r="201" spans="1:6">
      <c r="A201" s="922"/>
      <c r="B201" s="923"/>
      <c r="C201" s="924"/>
      <c r="D201" s="925"/>
      <c r="E201" s="926"/>
      <c r="F201" s="927"/>
    </row>
    <row r="202" spans="1:6">
      <c r="A202" s="922"/>
      <c r="B202" s="923"/>
      <c r="C202" s="924"/>
      <c r="D202" s="925"/>
      <c r="E202" s="926"/>
      <c r="F202" s="927"/>
    </row>
    <row r="203" spans="1:6">
      <c r="A203" s="922"/>
      <c r="B203" s="923"/>
      <c r="C203" s="924"/>
      <c r="D203" s="925"/>
      <c r="E203" s="926"/>
      <c r="F203" s="927"/>
    </row>
    <row r="204" spans="1:6">
      <c r="A204" s="922"/>
      <c r="B204" s="923"/>
      <c r="C204" s="924"/>
      <c r="D204" s="925"/>
      <c r="E204" s="926"/>
      <c r="F204" s="927"/>
    </row>
    <row r="205" spans="1:6">
      <c r="A205" s="922"/>
      <c r="B205" s="923"/>
      <c r="C205" s="924"/>
      <c r="D205" s="925"/>
      <c r="E205" s="926"/>
      <c r="F205" s="927"/>
    </row>
    <row r="206" spans="1:6">
      <c r="A206" s="922"/>
      <c r="B206" s="923"/>
      <c r="C206" s="924"/>
      <c r="D206" s="925"/>
      <c r="E206" s="926"/>
      <c r="F206" s="927"/>
    </row>
    <row r="207" spans="1:6">
      <c r="A207" s="922"/>
      <c r="B207" s="923"/>
      <c r="C207" s="924"/>
      <c r="D207" s="925"/>
      <c r="E207" s="926"/>
      <c r="F207" s="927"/>
    </row>
    <row r="208" spans="1:6">
      <c r="A208" s="922"/>
      <c r="B208" s="923"/>
      <c r="C208" s="924"/>
      <c r="D208" s="925"/>
      <c r="E208" s="926"/>
      <c r="F208" s="927"/>
    </row>
    <row r="209" spans="1:6">
      <c r="A209" s="922"/>
      <c r="B209" s="923"/>
      <c r="C209" s="924"/>
      <c r="D209" s="925"/>
      <c r="E209" s="926"/>
      <c r="F209" s="927"/>
    </row>
    <row r="210" spans="1:6">
      <c r="A210" s="922"/>
      <c r="B210" s="923"/>
      <c r="C210" s="924"/>
      <c r="D210" s="925"/>
      <c r="E210" s="926"/>
      <c r="F210" s="927"/>
    </row>
    <row r="211" spans="1:6">
      <c r="A211" s="922"/>
      <c r="B211" s="923"/>
      <c r="C211" s="924"/>
      <c r="D211" s="925"/>
      <c r="E211" s="926"/>
      <c r="F211" s="927"/>
    </row>
    <row r="212" spans="1:6">
      <c r="A212" s="922"/>
      <c r="B212" s="923"/>
      <c r="C212" s="924"/>
      <c r="D212" s="925"/>
      <c r="E212" s="926"/>
      <c r="F212" s="927"/>
    </row>
    <row r="213" spans="1:6">
      <c r="A213" s="922"/>
      <c r="B213" s="923"/>
      <c r="C213" s="924"/>
      <c r="D213" s="925"/>
      <c r="E213" s="926"/>
      <c r="F213" s="927"/>
    </row>
    <row r="214" spans="1:6">
      <c r="A214" s="922"/>
      <c r="B214" s="923"/>
      <c r="C214" s="924"/>
      <c r="D214" s="925"/>
      <c r="E214" s="926"/>
      <c r="F214" s="927"/>
    </row>
    <row r="215" spans="1:6">
      <c r="A215" s="922"/>
      <c r="B215" s="923"/>
      <c r="C215" s="924"/>
      <c r="D215" s="925"/>
      <c r="E215" s="926"/>
      <c r="F215" s="927"/>
    </row>
    <row r="216" spans="1:6">
      <c r="A216" s="922"/>
      <c r="B216" s="923"/>
      <c r="C216" s="924"/>
      <c r="D216" s="925"/>
      <c r="E216" s="926"/>
      <c r="F216" s="927"/>
    </row>
    <row r="217" spans="1:6">
      <c r="A217" s="922"/>
      <c r="B217" s="923"/>
      <c r="C217" s="924"/>
      <c r="D217" s="925"/>
      <c r="E217" s="926"/>
      <c r="F217" s="927"/>
    </row>
    <row r="218" spans="1:6">
      <c r="A218" s="922"/>
      <c r="B218" s="923"/>
      <c r="C218" s="924"/>
      <c r="D218" s="925"/>
      <c r="E218" s="926"/>
      <c r="F218" s="927"/>
    </row>
    <row r="219" spans="1:6">
      <c r="A219" s="922"/>
      <c r="B219" s="923"/>
      <c r="C219" s="924"/>
      <c r="D219" s="925"/>
      <c r="E219" s="926"/>
      <c r="F219" s="927"/>
    </row>
    <row r="220" spans="1:6">
      <c r="A220" s="922"/>
      <c r="B220" s="923"/>
      <c r="C220" s="924"/>
      <c r="D220" s="925"/>
      <c r="E220" s="926"/>
      <c r="F220" s="927"/>
    </row>
    <row r="221" spans="1:6">
      <c r="A221" s="922"/>
      <c r="B221" s="923"/>
      <c r="C221" s="924"/>
      <c r="D221" s="925"/>
      <c r="E221" s="926"/>
      <c r="F221" s="927"/>
    </row>
    <row r="222" spans="1:6">
      <c r="A222" s="922"/>
      <c r="B222" s="923"/>
      <c r="C222" s="924"/>
      <c r="D222" s="925"/>
      <c r="E222" s="926"/>
      <c r="F222" s="927"/>
    </row>
    <row r="223" spans="1:6">
      <c r="A223" s="922"/>
      <c r="B223" s="923"/>
      <c r="C223" s="924"/>
      <c r="D223" s="925"/>
      <c r="E223" s="926"/>
      <c r="F223" s="927"/>
    </row>
    <row r="224" spans="1:6">
      <c r="A224" s="922"/>
      <c r="B224" s="923"/>
      <c r="C224" s="924"/>
      <c r="D224" s="925"/>
      <c r="E224" s="926"/>
      <c r="F224" s="927"/>
    </row>
    <row r="225" spans="1:6">
      <c r="A225" s="922"/>
      <c r="B225" s="923"/>
      <c r="C225" s="924"/>
      <c r="D225" s="925"/>
      <c r="E225" s="926"/>
      <c r="F225" s="927"/>
    </row>
    <row r="226" spans="1:6">
      <c r="A226" s="922"/>
      <c r="B226" s="923"/>
      <c r="C226" s="924"/>
      <c r="D226" s="925"/>
      <c r="E226" s="926"/>
      <c r="F226" s="927"/>
    </row>
    <row r="227" spans="1:6">
      <c r="A227" s="922"/>
      <c r="B227" s="923"/>
      <c r="C227" s="924"/>
      <c r="D227" s="925"/>
      <c r="E227" s="926"/>
      <c r="F227" s="927"/>
    </row>
    <row r="228" spans="1:6">
      <c r="A228" s="922"/>
      <c r="B228" s="923"/>
      <c r="C228" s="924"/>
      <c r="D228" s="925"/>
      <c r="E228" s="926"/>
      <c r="F228" s="927"/>
    </row>
    <row r="229" spans="1:6">
      <c r="A229" s="922"/>
      <c r="B229" s="923"/>
      <c r="C229" s="924"/>
      <c r="D229" s="925"/>
      <c r="E229" s="926"/>
      <c r="F229" s="927"/>
    </row>
    <row r="230" spans="1:6">
      <c r="A230" s="922"/>
      <c r="B230" s="923"/>
      <c r="C230" s="924"/>
      <c r="D230" s="925"/>
      <c r="E230" s="926"/>
      <c r="F230" s="927"/>
    </row>
    <row r="231" spans="1:6">
      <c r="A231" s="922"/>
      <c r="B231" s="923"/>
      <c r="C231" s="924"/>
      <c r="D231" s="925"/>
      <c r="E231" s="926"/>
      <c r="F231" s="927"/>
    </row>
    <row r="232" spans="1:6">
      <c r="A232" s="922"/>
      <c r="B232" s="923"/>
      <c r="C232" s="924"/>
      <c r="D232" s="925"/>
      <c r="E232" s="926"/>
      <c r="F232" s="927"/>
    </row>
    <row r="233" spans="1:6">
      <c r="A233" s="922"/>
      <c r="B233" s="923"/>
      <c r="C233" s="924"/>
      <c r="D233" s="925"/>
      <c r="E233" s="926"/>
      <c r="F233" s="927"/>
    </row>
    <row r="234" spans="1:6">
      <c r="A234" s="922"/>
      <c r="B234" s="923"/>
      <c r="C234" s="924"/>
      <c r="D234" s="925"/>
      <c r="E234" s="926"/>
      <c r="F234" s="927"/>
    </row>
    <row r="235" spans="1:6">
      <c r="A235" s="922"/>
      <c r="B235" s="923"/>
      <c r="C235" s="924"/>
      <c r="D235" s="925"/>
      <c r="E235" s="926"/>
      <c r="F235" s="927"/>
    </row>
    <row r="236" spans="1:6">
      <c r="A236" s="922"/>
      <c r="B236" s="923"/>
      <c r="C236" s="924"/>
      <c r="D236" s="925"/>
      <c r="E236" s="926"/>
      <c r="F236" s="927"/>
    </row>
    <row r="237" spans="1:6">
      <c r="A237" s="922"/>
      <c r="B237" s="923"/>
      <c r="C237" s="924"/>
      <c r="D237" s="925"/>
      <c r="E237" s="926"/>
      <c r="F237" s="927"/>
    </row>
    <row r="238" spans="1:6">
      <c r="A238" s="922"/>
      <c r="B238" s="923"/>
      <c r="C238" s="924"/>
      <c r="D238" s="925"/>
      <c r="E238" s="926"/>
      <c r="F238" s="927"/>
    </row>
    <row r="239" spans="1:6">
      <c r="A239" s="922"/>
      <c r="B239" s="923"/>
      <c r="C239" s="924"/>
      <c r="D239" s="925"/>
      <c r="E239" s="926"/>
      <c r="F239" s="927"/>
    </row>
    <row r="240" spans="1:6">
      <c r="A240" s="922"/>
      <c r="B240" s="923"/>
      <c r="C240" s="924"/>
      <c r="D240" s="925"/>
      <c r="E240" s="926"/>
      <c r="F240" s="927"/>
    </row>
    <row r="241" spans="1:6">
      <c r="A241" s="922"/>
      <c r="B241" s="923"/>
      <c r="C241" s="924"/>
      <c r="D241" s="925"/>
      <c r="E241" s="926"/>
      <c r="F241" s="927"/>
    </row>
    <row r="242" spans="1:6">
      <c r="A242" s="922"/>
      <c r="B242" s="923"/>
      <c r="C242" s="924"/>
      <c r="D242" s="925"/>
      <c r="E242" s="926"/>
      <c r="F242" s="927"/>
    </row>
    <row r="243" spans="1:6">
      <c r="A243" s="922"/>
      <c r="B243" s="923"/>
      <c r="C243" s="924"/>
      <c r="D243" s="925"/>
      <c r="E243" s="926"/>
      <c r="F243" s="927"/>
    </row>
    <row r="244" spans="1:6">
      <c r="A244" s="922"/>
      <c r="B244" s="923"/>
      <c r="C244" s="924"/>
      <c r="D244" s="925"/>
      <c r="E244" s="926"/>
      <c r="F244" s="927"/>
    </row>
    <row r="245" spans="1:6">
      <c r="A245" s="922"/>
      <c r="B245" s="923"/>
      <c r="C245" s="924"/>
      <c r="D245" s="925"/>
      <c r="E245" s="926"/>
      <c r="F245" s="927"/>
    </row>
    <row r="246" spans="1:6">
      <c r="A246" s="922"/>
      <c r="B246" s="923"/>
      <c r="C246" s="924"/>
      <c r="D246" s="925"/>
      <c r="E246" s="926"/>
      <c r="F246" s="927"/>
    </row>
    <row r="247" spans="1:6">
      <c r="A247" s="922"/>
      <c r="B247" s="923"/>
      <c r="C247" s="924"/>
      <c r="D247" s="925"/>
      <c r="E247" s="926"/>
      <c r="F247" s="927"/>
    </row>
    <row r="248" spans="1:6">
      <c r="A248" s="922"/>
      <c r="B248" s="923"/>
      <c r="C248" s="924"/>
      <c r="D248" s="925"/>
      <c r="E248" s="926"/>
      <c r="F248" s="927"/>
    </row>
    <row r="249" spans="1:6">
      <c r="A249" s="922"/>
      <c r="B249" s="923"/>
      <c r="C249" s="924"/>
      <c r="D249" s="925"/>
      <c r="E249" s="926"/>
      <c r="F249" s="927"/>
    </row>
    <row r="250" spans="1:6">
      <c r="A250" s="922"/>
      <c r="B250" s="923"/>
      <c r="C250" s="924"/>
      <c r="D250" s="925"/>
      <c r="E250" s="926"/>
      <c r="F250" s="927"/>
    </row>
    <row r="251" spans="1:6">
      <c r="A251" s="922"/>
      <c r="B251" s="923"/>
      <c r="C251" s="924"/>
      <c r="D251" s="925"/>
      <c r="E251" s="926"/>
      <c r="F251" s="927"/>
    </row>
    <row r="252" spans="1:6">
      <c r="A252" s="922"/>
      <c r="B252" s="923"/>
      <c r="C252" s="924"/>
      <c r="D252" s="925"/>
      <c r="E252" s="926"/>
      <c r="F252" s="927"/>
    </row>
    <row r="253" spans="1:6">
      <c r="A253" s="922"/>
      <c r="B253" s="923"/>
      <c r="C253" s="924"/>
      <c r="D253" s="925"/>
      <c r="E253" s="926"/>
      <c r="F253" s="927"/>
    </row>
    <row r="254" spans="1:6">
      <c r="A254" s="922"/>
      <c r="B254" s="923"/>
      <c r="C254" s="924"/>
      <c r="D254" s="925"/>
      <c r="E254" s="926"/>
      <c r="F254" s="927"/>
    </row>
    <row r="255" spans="1:6">
      <c r="A255" s="922"/>
      <c r="B255" s="923"/>
      <c r="C255" s="924"/>
      <c r="D255" s="925"/>
      <c r="E255" s="926"/>
      <c r="F255" s="927"/>
    </row>
    <row r="256" spans="1:6">
      <c r="A256" s="922"/>
      <c r="B256" s="923"/>
      <c r="C256" s="924"/>
      <c r="D256" s="925"/>
      <c r="E256" s="926"/>
      <c r="F256" s="927"/>
    </row>
    <row r="257" spans="1:6">
      <c r="A257" s="922"/>
      <c r="B257" s="923"/>
      <c r="C257" s="924"/>
      <c r="D257" s="925"/>
      <c r="E257" s="926"/>
      <c r="F257" s="927"/>
    </row>
    <row r="258" spans="1:6">
      <c r="A258" s="922"/>
      <c r="B258" s="923"/>
      <c r="C258" s="924"/>
      <c r="D258" s="925"/>
      <c r="E258" s="926"/>
      <c r="F258" s="927"/>
    </row>
    <row r="259" spans="1:6">
      <c r="A259" s="922"/>
      <c r="B259" s="923"/>
      <c r="C259" s="924"/>
      <c r="D259" s="925"/>
      <c r="E259" s="926"/>
      <c r="F259" s="927"/>
    </row>
    <row r="260" spans="1:6">
      <c r="A260" s="922"/>
      <c r="B260" s="923"/>
      <c r="C260" s="924"/>
      <c r="D260" s="925"/>
      <c r="E260" s="926"/>
      <c r="F260" s="927"/>
    </row>
    <row r="261" spans="1:6">
      <c r="A261" s="922"/>
      <c r="B261" s="923"/>
      <c r="C261" s="924"/>
      <c r="D261" s="925"/>
      <c r="E261" s="926"/>
      <c r="F261" s="927"/>
    </row>
    <row r="262" spans="1:6">
      <c r="A262" s="922"/>
      <c r="B262" s="923"/>
      <c r="C262" s="924"/>
      <c r="D262" s="925"/>
      <c r="E262" s="926"/>
      <c r="F262" s="927"/>
    </row>
    <row r="263" spans="1:6">
      <c r="A263" s="922"/>
      <c r="B263" s="923"/>
      <c r="C263" s="924"/>
      <c r="D263" s="925"/>
      <c r="E263" s="926"/>
      <c r="F263" s="927"/>
    </row>
    <row r="264" spans="1:6">
      <c r="A264" s="922"/>
      <c r="B264" s="923"/>
      <c r="C264" s="924"/>
      <c r="D264" s="925"/>
      <c r="E264" s="926"/>
      <c r="F264" s="927"/>
    </row>
    <row r="265" spans="1:6">
      <c r="A265" s="922"/>
      <c r="B265" s="923"/>
      <c r="C265" s="924"/>
      <c r="D265" s="925"/>
      <c r="E265" s="926"/>
      <c r="F265" s="927"/>
    </row>
    <row r="266" spans="1:6">
      <c r="A266" s="922"/>
      <c r="B266" s="923"/>
      <c r="C266" s="924"/>
      <c r="D266" s="925"/>
      <c r="E266" s="926"/>
      <c r="F266" s="927"/>
    </row>
    <row r="267" spans="1:6">
      <c r="A267" s="922"/>
      <c r="B267" s="923"/>
      <c r="C267" s="924"/>
      <c r="D267" s="925"/>
      <c r="E267" s="926"/>
      <c r="F267" s="927"/>
    </row>
    <row r="268" spans="1:6">
      <c r="A268" s="922"/>
      <c r="B268" s="923"/>
      <c r="C268" s="924"/>
      <c r="D268" s="925"/>
      <c r="E268" s="926"/>
      <c r="F268" s="927"/>
    </row>
    <row r="269" spans="1:6">
      <c r="A269" s="922"/>
      <c r="B269" s="923"/>
      <c r="C269" s="924"/>
      <c r="D269" s="925"/>
      <c r="E269" s="926"/>
      <c r="F269" s="927"/>
    </row>
    <row r="270" spans="1:6">
      <c r="A270" s="922"/>
      <c r="B270" s="923"/>
      <c r="C270" s="924"/>
      <c r="D270" s="925"/>
      <c r="E270" s="926"/>
      <c r="F270" s="927"/>
    </row>
    <row r="271" spans="1:6">
      <c r="A271" s="922"/>
      <c r="B271" s="923"/>
      <c r="C271" s="924"/>
      <c r="D271" s="925"/>
      <c r="E271" s="926"/>
      <c r="F271" s="927"/>
    </row>
    <row r="272" spans="1:6">
      <c r="A272" s="922"/>
      <c r="B272" s="923"/>
      <c r="C272" s="924"/>
      <c r="D272" s="925"/>
      <c r="E272" s="926"/>
      <c r="F272" s="927"/>
    </row>
    <row r="273" spans="1:6">
      <c r="A273" s="922"/>
      <c r="B273" s="923"/>
      <c r="C273" s="924"/>
      <c r="D273" s="925"/>
      <c r="E273" s="926"/>
      <c r="F273" s="927"/>
    </row>
    <row r="274" spans="1:6">
      <c r="A274" s="922"/>
      <c r="B274" s="923"/>
      <c r="C274" s="924"/>
      <c r="D274" s="925"/>
      <c r="E274" s="926"/>
      <c r="F274" s="927"/>
    </row>
    <row r="275" spans="1:6">
      <c r="A275" s="922"/>
      <c r="B275" s="923"/>
      <c r="C275" s="924"/>
      <c r="D275" s="925"/>
      <c r="E275" s="926"/>
      <c r="F275" s="927"/>
    </row>
    <row r="276" spans="1:6">
      <c r="A276" s="922"/>
      <c r="B276" s="923"/>
      <c r="C276" s="924"/>
      <c r="D276" s="925"/>
      <c r="E276" s="926"/>
      <c r="F276" s="927"/>
    </row>
    <row r="277" spans="1:6">
      <c r="A277" s="922"/>
      <c r="B277" s="923"/>
      <c r="C277" s="924"/>
      <c r="D277" s="925"/>
      <c r="E277" s="926"/>
      <c r="F277" s="927"/>
    </row>
    <row r="278" spans="1:6">
      <c r="A278" s="922"/>
      <c r="B278" s="923"/>
      <c r="C278" s="924"/>
      <c r="D278" s="925"/>
      <c r="E278" s="926"/>
      <c r="F278" s="927"/>
    </row>
    <row r="279" spans="1:6">
      <c r="A279" s="922"/>
      <c r="B279" s="923"/>
      <c r="C279" s="924"/>
      <c r="D279" s="925"/>
      <c r="E279" s="926"/>
      <c r="F279" s="927"/>
    </row>
    <row r="280" spans="1:6">
      <c r="A280" s="922"/>
      <c r="B280" s="923"/>
      <c r="C280" s="924"/>
      <c r="D280" s="925"/>
      <c r="E280" s="926"/>
      <c r="F280" s="927"/>
    </row>
    <row r="281" spans="1:6">
      <c r="A281" s="922"/>
      <c r="B281" s="923"/>
      <c r="C281" s="924"/>
      <c r="D281" s="925"/>
      <c r="E281" s="926"/>
      <c r="F281" s="927"/>
    </row>
    <row r="282" spans="1:6">
      <c r="A282" s="922"/>
      <c r="B282" s="923"/>
      <c r="C282" s="924"/>
      <c r="D282" s="925"/>
      <c r="E282" s="926"/>
      <c r="F282" s="927"/>
    </row>
    <row r="283" spans="1:6">
      <c r="A283" s="922"/>
      <c r="B283" s="923"/>
      <c r="C283" s="924"/>
      <c r="D283" s="925"/>
      <c r="E283" s="926"/>
      <c r="F283" s="927"/>
    </row>
    <row r="284" spans="1:6">
      <c r="A284" s="922"/>
      <c r="B284" s="923"/>
      <c r="C284" s="924"/>
      <c r="D284" s="925"/>
      <c r="E284" s="926"/>
      <c r="F284" s="927"/>
    </row>
    <row r="285" spans="1:6">
      <c r="A285" s="922"/>
      <c r="B285" s="923"/>
      <c r="C285" s="924"/>
      <c r="D285" s="925"/>
      <c r="E285" s="926"/>
      <c r="F285" s="927"/>
    </row>
    <row r="286" spans="1:6">
      <c r="A286" s="922"/>
      <c r="B286" s="923"/>
      <c r="C286" s="924"/>
      <c r="D286" s="925"/>
      <c r="E286" s="926"/>
      <c r="F286" s="927"/>
    </row>
    <row r="287" spans="1:6">
      <c r="A287" s="922"/>
      <c r="B287" s="923"/>
      <c r="C287" s="924"/>
      <c r="D287" s="925"/>
      <c r="E287" s="926"/>
      <c r="F287" s="927"/>
    </row>
    <row r="288" spans="1:6">
      <c r="A288" s="922"/>
      <c r="B288" s="923"/>
      <c r="C288" s="924"/>
      <c r="D288" s="925"/>
      <c r="E288" s="926"/>
      <c r="F288" s="927"/>
    </row>
    <row r="289" spans="1:6">
      <c r="A289" s="922"/>
      <c r="B289" s="923"/>
      <c r="C289" s="924"/>
      <c r="D289" s="925"/>
      <c r="E289" s="926"/>
      <c r="F289" s="927"/>
    </row>
    <row r="290" spans="1:6">
      <c r="A290" s="922"/>
      <c r="B290" s="923"/>
      <c r="C290" s="924"/>
      <c r="D290" s="925"/>
      <c r="E290" s="926"/>
      <c r="F290" s="927"/>
    </row>
    <row r="291" spans="1:6">
      <c r="A291" s="922"/>
      <c r="B291" s="923"/>
      <c r="C291" s="924"/>
      <c r="D291" s="925"/>
      <c r="E291" s="926"/>
      <c r="F291" s="927"/>
    </row>
    <row r="292" spans="1:6">
      <c r="A292" s="922"/>
      <c r="B292" s="923"/>
      <c r="C292" s="924"/>
      <c r="D292" s="925"/>
      <c r="E292" s="926"/>
      <c r="F292" s="927"/>
    </row>
    <row r="293" spans="1:6">
      <c r="A293" s="922"/>
      <c r="B293" s="923"/>
      <c r="C293" s="924"/>
      <c r="D293" s="925"/>
      <c r="E293" s="926"/>
      <c r="F293" s="927"/>
    </row>
    <row r="294" spans="1:6">
      <c r="A294" s="922"/>
      <c r="B294" s="923"/>
      <c r="C294" s="924"/>
      <c r="D294" s="925"/>
      <c r="E294" s="926"/>
      <c r="F294" s="927"/>
    </row>
    <row r="295" spans="1:6">
      <c r="A295" s="922"/>
      <c r="B295" s="923"/>
      <c r="C295" s="924"/>
      <c r="D295" s="925"/>
      <c r="E295" s="926"/>
      <c r="F295" s="927"/>
    </row>
    <row r="296" spans="1:6">
      <c r="A296" s="922"/>
      <c r="B296" s="923"/>
      <c r="C296" s="924"/>
      <c r="D296" s="925"/>
      <c r="E296" s="926"/>
      <c r="F296" s="927"/>
    </row>
    <row r="297" spans="1:6">
      <c r="A297" s="922"/>
      <c r="B297" s="923"/>
      <c r="C297" s="924"/>
      <c r="D297" s="925"/>
      <c r="E297" s="926"/>
      <c r="F297" s="927"/>
    </row>
    <row r="298" spans="1:6">
      <c r="A298" s="922"/>
      <c r="B298" s="923"/>
      <c r="C298" s="924"/>
      <c r="D298" s="925"/>
      <c r="E298" s="926"/>
      <c r="F298" s="927"/>
    </row>
    <row r="299" spans="1:6">
      <c r="A299" s="922"/>
      <c r="B299" s="923"/>
      <c r="C299" s="924"/>
      <c r="D299" s="925"/>
      <c r="E299" s="926"/>
      <c r="F299" s="927"/>
    </row>
    <row r="300" spans="1:6">
      <c r="A300" s="922"/>
      <c r="B300" s="923"/>
      <c r="C300" s="924"/>
      <c r="D300" s="925"/>
      <c r="E300" s="926"/>
      <c r="F300" s="927"/>
    </row>
    <row r="301" spans="1:6">
      <c r="A301" s="922"/>
      <c r="B301" s="923"/>
      <c r="C301" s="924"/>
      <c r="D301" s="925"/>
      <c r="E301" s="926"/>
      <c r="F301" s="927"/>
    </row>
    <row r="302" spans="1:6">
      <c r="A302" s="922"/>
      <c r="B302" s="923"/>
      <c r="C302" s="924"/>
      <c r="D302" s="925"/>
      <c r="E302" s="926"/>
      <c r="F302" s="927"/>
    </row>
    <row r="303" spans="1:6">
      <c r="A303" s="922"/>
      <c r="B303" s="923"/>
      <c r="C303" s="924"/>
      <c r="D303" s="925"/>
      <c r="E303" s="926"/>
      <c r="F303" s="927"/>
    </row>
    <row r="304" spans="1:6">
      <c r="A304" s="922"/>
      <c r="B304" s="923"/>
      <c r="C304" s="924"/>
      <c r="D304" s="925"/>
      <c r="E304" s="926"/>
      <c r="F304" s="927"/>
    </row>
    <row r="305" spans="1:6">
      <c r="A305" s="922"/>
      <c r="B305" s="923"/>
      <c r="C305" s="924"/>
      <c r="D305" s="925"/>
      <c r="E305" s="926"/>
      <c r="F305" s="927"/>
    </row>
    <row r="306" spans="1:6">
      <c r="A306" s="922"/>
      <c r="B306" s="923"/>
      <c r="C306" s="924"/>
      <c r="D306" s="925"/>
      <c r="E306" s="926"/>
      <c r="F306" s="927"/>
    </row>
    <row r="307" spans="1:6">
      <c r="A307" s="922"/>
      <c r="B307" s="923"/>
      <c r="C307" s="924"/>
      <c r="D307" s="925"/>
      <c r="E307" s="926"/>
      <c r="F307" s="927"/>
    </row>
    <row r="308" spans="1:6">
      <c r="A308" s="922"/>
      <c r="B308" s="923"/>
      <c r="C308" s="924"/>
      <c r="D308" s="925"/>
      <c r="E308" s="926"/>
      <c r="F308" s="927"/>
    </row>
    <row r="309" spans="1:6">
      <c r="A309" s="922"/>
      <c r="B309" s="923"/>
      <c r="C309" s="924"/>
      <c r="D309" s="925"/>
      <c r="E309" s="926"/>
      <c r="F309" s="927"/>
    </row>
    <row r="310" spans="1:6">
      <c r="A310" s="922"/>
      <c r="B310" s="923"/>
      <c r="C310" s="924"/>
      <c r="D310" s="925"/>
      <c r="E310" s="926"/>
      <c r="F310" s="927"/>
    </row>
    <row r="311" spans="1:6">
      <c r="A311" s="922"/>
      <c r="B311" s="923"/>
      <c r="C311" s="924"/>
      <c r="D311" s="925"/>
      <c r="E311" s="926"/>
      <c r="F311" s="927"/>
    </row>
    <row r="312" spans="1:6">
      <c r="A312" s="922"/>
      <c r="B312" s="923"/>
      <c r="C312" s="924"/>
      <c r="D312" s="925"/>
      <c r="E312" s="926"/>
      <c r="F312" s="927"/>
    </row>
    <row r="313" spans="1:6">
      <c r="A313" s="922"/>
      <c r="B313" s="923"/>
      <c r="C313" s="924"/>
      <c r="D313" s="925"/>
      <c r="E313" s="926"/>
      <c r="F313" s="927"/>
    </row>
    <row r="314" spans="1:6">
      <c r="A314" s="922"/>
      <c r="B314" s="923"/>
      <c r="C314" s="924"/>
      <c r="D314" s="925"/>
      <c r="E314" s="926"/>
      <c r="F314" s="927"/>
    </row>
    <row r="315" spans="1:6">
      <c r="A315" s="922"/>
      <c r="B315" s="923"/>
      <c r="C315" s="924"/>
      <c r="D315" s="925"/>
      <c r="E315" s="926"/>
      <c r="F315" s="927"/>
    </row>
    <row r="316" spans="1:6">
      <c r="A316" s="922"/>
      <c r="B316" s="923"/>
      <c r="C316" s="924"/>
      <c r="D316" s="925"/>
      <c r="E316" s="926"/>
      <c r="F316" s="927"/>
    </row>
    <row r="317" spans="1:6">
      <c r="A317" s="922"/>
      <c r="B317" s="923"/>
      <c r="C317" s="924"/>
      <c r="D317" s="925"/>
      <c r="E317" s="926"/>
      <c r="F317" s="927"/>
    </row>
    <row r="318" spans="1:6">
      <c r="A318" s="922"/>
      <c r="B318" s="923"/>
      <c r="C318" s="924"/>
      <c r="D318" s="925"/>
      <c r="E318" s="926"/>
      <c r="F318" s="927"/>
    </row>
    <row r="319" spans="1:6">
      <c r="A319" s="922"/>
      <c r="B319" s="923"/>
      <c r="C319" s="924"/>
      <c r="D319" s="925"/>
      <c r="E319" s="926"/>
      <c r="F319" s="927"/>
    </row>
    <row r="320" spans="1:6">
      <c r="A320" s="922"/>
      <c r="B320" s="923"/>
      <c r="C320" s="924"/>
      <c r="D320" s="925"/>
      <c r="E320" s="926"/>
      <c r="F320" s="927"/>
    </row>
    <row r="321" spans="1:6">
      <c r="A321" s="922"/>
      <c r="B321" s="923"/>
      <c r="C321" s="924"/>
      <c r="D321" s="925"/>
      <c r="E321" s="926"/>
      <c r="F321" s="927"/>
    </row>
    <row r="322" spans="1:6">
      <c r="A322" s="922"/>
      <c r="B322" s="923"/>
      <c r="C322" s="924"/>
      <c r="D322" s="925"/>
      <c r="E322" s="926"/>
      <c r="F322" s="927"/>
    </row>
    <row r="323" spans="1:6">
      <c r="A323" s="922"/>
      <c r="B323" s="923"/>
      <c r="C323" s="924"/>
      <c r="D323" s="925"/>
      <c r="E323" s="926"/>
      <c r="F323" s="927"/>
    </row>
    <row r="324" spans="1:6">
      <c r="A324" s="922"/>
      <c r="B324" s="923"/>
      <c r="C324" s="924"/>
      <c r="D324" s="925"/>
      <c r="E324" s="926"/>
      <c r="F324" s="927"/>
    </row>
    <row r="325" spans="1:6">
      <c r="A325" s="922"/>
      <c r="B325" s="923"/>
      <c r="C325" s="924"/>
      <c r="D325" s="925"/>
      <c r="E325" s="926"/>
      <c r="F325" s="927"/>
    </row>
    <row r="326" spans="1:6">
      <c r="A326" s="922"/>
      <c r="B326" s="923"/>
      <c r="C326" s="924"/>
      <c r="D326" s="925"/>
      <c r="E326" s="926"/>
      <c r="F326" s="927"/>
    </row>
    <row r="327" spans="1:6">
      <c r="A327" s="922"/>
      <c r="B327" s="923"/>
      <c r="C327" s="924"/>
      <c r="D327" s="925"/>
      <c r="E327" s="926"/>
      <c r="F327" s="927"/>
    </row>
    <row r="328" spans="1:6">
      <c r="A328" s="922"/>
      <c r="B328" s="923"/>
      <c r="C328" s="924"/>
      <c r="D328" s="925"/>
      <c r="E328" s="926"/>
      <c r="F328" s="927"/>
    </row>
    <row r="329" spans="1:6">
      <c r="A329" s="922"/>
      <c r="B329" s="923"/>
      <c r="C329" s="924"/>
      <c r="D329" s="925"/>
      <c r="E329" s="926"/>
      <c r="F329" s="927"/>
    </row>
    <row r="330" spans="1:6">
      <c r="A330" s="922"/>
      <c r="B330" s="923"/>
      <c r="C330" s="924"/>
      <c r="D330" s="925"/>
      <c r="E330" s="926"/>
      <c r="F330" s="927"/>
    </row>
    <row r="331" spans="1:6">
      <c r="A331" s="922"/>
      <c r="B331" s="923"/>
      <c r="C331" s="924"/>
      <c r="D331" s="925"/>
      <c r="E331" s="926"/>
      <c r="F331" s="927"/>
    </row>
    <row r="332" spans="1:6">
      <c r="A332" s="922"/>
      <c r="B332" s="923"/>
      <c r="C332" s="924"/>
      <c r="D332" s="925"/>
      <c r="E332" s="926"/>
      <c r="F332" s="927"/>
    </row>
    <row r="333" spans="1:6">
      <c r="A333" s="922"/>
      <c r="B333" s="923"/>
      <c r="C333" s="924"/>
      <c r="D333" s="925"/>
      <c r="E333" s="926"/>
      <c r="F333" s="927"/>
    </row>
    <row r="334" spans="1:6">
      <c r="A334" s="922"/>
      <c r="B334" s="923"/>
      <c r="C334" s="924"/>
      <c r="D334" s="925"/>
      <c r="E334" s="926"/>
      <c r="F334" s="927"/>
    </row>
    <row r="335" spans="1:6">
      <c r="A335" s="922"/>
      <c r="B335" s="923"/>
      <c r="C335" s="924"/>
      <c r="D335" s="925"/>
      <c r="E335" s="926"/>
      <c r="F335" s="927"/>
    </row>
    <row r="336" spans="1:6">
      <c r="A336" s="922"/>
      <c r="B336" s="923"/>
      <c r="C336" s="924"/>
      <c r="D336" s="925"/>
      <c r="E336" s="926"/>
      <c r="F336" s="927"/>
    </row>
    <row r="337" spans="1:6">
      <c r="A337" s="922"/>
      <c r="B337" s="923"/>
      <c r="C337" s="924"/>
      <c r="D337" s="925"/>
      <c r="E337" s="926"/>
      <c r="F337" s="927"/>
    </row>
    <row r="338" spans="1:6">
      <c r="A338" s="922"/>
      <c r="B338" s="923"/>
      <c r="C338" s="924"/>
      <c r="D338" s="925"/>
      <c r="E338" s="926"/>
      <c r="F338" s="927"/>
    </row>
    <row r="339" spans="1:6">
      <c r="A339" s="922"/>
      <c r="B339" s="923"/>
      <c r="C339" s="924"/>
      <c r="D339" s="925"/>
      <c r="E339" s="926"/>
      <c r="F339" s="927"/>
    </row>
    <row r="340" spans="1:6">
      <c r="A340" s="922"/>
      <c r="B340" s="923"/>
      <c r="C340" s="924"/>
      <c r="D340" s="925"/>
      <c r="E340" s="926"/>
      <c r="F340" s="927"/>
    </row>
    <row r="341" spans="1:6">
      <c r="A341" s="922"/>
      <c r="B341" s="923"/>
      <c r="C341" s="924"/>
      <c r="D341" s="925"/>
      <c r="E341" s="926"/>
      <c r="F341" s="927"/>
    </row>
    <row r="342" spans="1:6">
      <c r="A342" s="922"/>
      <c r="B342" s="923"/>
      <c r="C342" s="924"/>
      <c r="D342" s="925"/>
      <c r="E342" s="926"/>
      <c r="F342" s="927"/>
    </row>
    <row r="343" spans="1:6">
      <c r="A343" s="922"/>
      <c r="B343" s="923"/>
      <c r="C343" s="924"/>
      <c r="D343" s="925"/>
      <c r="E343" s="926"/>
      <c r="F343" s="927"/>
    </row>
    <row r="344" spans="1:6">
      <c r="A344" s="922"/>
      <c r="B344" s="923"/>
      <c r="C344" s="924"/>
      <c r="D344" s="925"/>
      <c r="E344" s="926"/>
      <c r="F344" s="927"/>
    </row>
    <row r="345" spans="1:6">
      <c r="A345" s="922"/>
      <c r="B345" s="923"/>
      <c r="C345" s="924"/>
      <c r="D345" s="925"/>
      <c r="E345" s="926"/>
      <c r="F345" s="927"/>
    </row>
    <row r="346" spans="1:6">
      <c r="A346" s="922"/>
      <c r="B346" s="923"/>
      <c r="C346" s="924"/>
      <c r="D346" s="925"/>
      <c r="E346" s="926"/>
      <c r="F346" s="927"/>
    </row>
    <row r="347" spans="1:6">
      <c r="A347" s="922"/>
      <c r="B347" s="923"/>
      <c r="C347" s="924"/>
      <c r="D347" s="925"/>
      <c r="E347" s="926"/>
      <c r="F347" s="927"/>
    </row>
    <row r="348" spans="1:6">
      <c r="A348" s="922"/>
      <c r="B348" s="923"/>
      <c r="C348" s="924"/>
      <c r="D348" s="925"/>
      <c r="E348" s="926"/>
      <c r="F348" s="927"/>
    </row>
    <row r="349" spans="1:6">
      <c r="A349" s="922"/>
      <c r="B349" s="923"/>
      <c r="C349" s="924"/>
      <c r="D349" s="925"/>
      <c r="E349" s="926"/>
      <c r="F349" s="927"/>
    </row>
    <row r="350" spans="1:6">
      <c r="A350" s="922"/>
      <c r="B350" s="923"/>
      <c r="C350" s="924"/>
      <c r="D350" s="925"/>
      <c r="E350" s="926"/>
      <c r="F350" s="927"/>
    </row>
    <row r="351" spans="1:6">
      <c r="A351" s="922"/>
      <c r="B351" s="923"/>
      <c r="C351" s="924"/>
      <c r="D351" s="925"/>
      <c r="E351" s="926"/>
      <c r="F351" s="927"/>
    </row>
    <row r="352" spans="1:6">
      <c r="A352" s="922"/>
      <c r="B352" s="923"/>
      <c r="C352" s="924"/>
      <c r="D352" s="925"/>
      <c r="E352" s="926"/>
      <c r="F352" s="927"/>
    </row>
    <row r="353" spans="1:6">
      <c r="A353" s="922"/>
      <c r="B353" s="923"/>
      <c r="C353" s="924"/>
      <c r="D353" s="925"/>
      <c r="E353" s="926"/>
      <c r="F353" s="927"/>
    </row>
    <row r="354" spans="1:6">
      <c r="A354" s="922"/>
      <c r="B354" s="923"/>
      <c r="C354" s="924"/>
      <c r="D354" s="925"/>
      <c r="E354" s="926"/>
      <c r="F354" s="927"/>
    </row>
    <row r="355" spans="1:6">
      <c r="A355" s="922"/>
      <c r="B355" s="923"/>
      <c r="C355" s="924"/>
      <c r="D355" s="925"/>
      <c r="E355" s="926"/>
      <c r="F355" s="927"/>
    </row>
    <row r="356" spans="1:6">
      <c r="A356" s="922"/>
      <c r="B356" s="923"/>
      <c r="C356" s="924"/>
      <c r="D356" s="925"/>
      <c r="E356" s="926"/>
      <c r="F356" s="927"/>
    </row>
    <row r="357" spans="1:6">
      <c r="A357" s="922"/>
      <c r="B357" s="923"/>
      <c r="C357" s="924"/>
      <c r="D357" s="925"/>
      <c r="E357" s="926"/>
      <c r="F357" s="927"/>
    </row>
    <row r="358" spans="1:6">
      <c r="A358" s="922"/>
      <c r="B358" s="923"/>
      <c r="C358" s="924"/>
      <c r="D358" s="925"/>
      <c r="E358" s="926"/>
      <c r="F358" s="927"/>
    </row>
    <row r="359" spans="1:6">
      <c r="A359" s="922"/>
      <c r="B359" s="923"/>
      <c r="C359" s="924"/>
      <c r="D359" s="925"/>
      <c r="E359" s="926"/>
      <c r="F359" s="927"/>
    </row>
    <row r="360" spans="1:6">
      <c r="A360" s="922"/>
      <c r="B360" s="923"/>
      <c r="C360" s="924"/>
      <c r="D360" s="925"/>
      <c r="E360" s="926"/>
      <c r="F360" s="927"/>
    </row>
    <row r="361" spans="1:6">
      <c r="A361" s="922"/>
      <c r="B361" s="923"/>
      <c r="C361" s="924"/>
      <c r="D361" s="925"/>
      <c r="E361" s="926"/>
      <c r="F361" s="927"/>
    </row>
    <row r="362" spans="1:6">
      <c r="A362" s="922"/>
      <c r="B362" s="923"/>
      <c r="C362" s="924"/>
      <c r="D362" s="925"/>
      <c r="E362" s="926"/>
      <c r="F362" s="927"/>
    </row>
    <row r="363" spans="1:6">
      <c r="A363" s="922"/>
      <c r="B363" s="923"/>
      <c r="C363" s="924"/>
      <c r="D363" s="925"/>
      <c r="E363" s="926"/>
      <c r="F363" s="927"/>
    </row>
    <row r="364" spans="1:6">
      <c r="A364" s="922"/>
      <c r="B364" s="923"/>
      <c r="C364" s="924"/>
      <c r="D364" s="925"/>
      <c r="E364" s="926"/>
      <c r="F364" s="927"/>
    </row>
    <row r="365" spans="1:6">
      <c r="A365" s="922"/>
      <c r="B365" s="923"/>
      <c r="C365" s="924"/>
      <c r="D365" s="925"/>
      <c r="E365" s="926"/>
      <c r="F365" s="927"/>
    </row>
    <row r="366" spans="1:6">
      <c r="A366" s="922"/>
      <c r="B366" s="923"/>
      <c r="C366" s="924"/>
      <c r="D366" s="925"/>
      <c r="E366" s="926"/>
      <c r="F366" s="927"/>
    </row>
    <row r="367" spans="1:6">
      <c r="A367" s="922"/>
      <c r="B367" s="923"/>
      <c r="C367" s="924"/>
      <c r="D367" s="925"/>
      <c r="E367" s="926"/>
      <c r="F367" s="927"/>
    </row>
    <row r="368" spans="1:6">
      <c r="A368" s="922"/>
      <c r="B368" s="923"/>
      <c r="C368" s="924"/>
      <c r="D368" s="925"/>
      <c r="E368" s="926"/>
      <c r="F368" s="927"/>
    </row>
    <row r="369" spans="1:6">
      <c r="A369" s="922"/>
      <c r="B369" s="923"/>
      <c r="C369" s="924"/>
      <c r="D369" s="925"/>
      <c r="E369" s="926"/>
      <c r="F369" s="927"/>
    </row>
    <row r="370" spans="1:6">
      <c r="A370" s="922"/>
      <c r="B370" s="923"/>
      <c r="C370" s="924"/>
      <c r="D370" s="925"/>
      <c r="E370" s="926"/>
      <c r="F370" s="927"/>
    </row>
    <row r="371" spans="1:6">
      <c r="A371" s="922"/>
      <c r="B371" s="923"/>
      <c r="C371" s="924"/>
      <c r="D371" s="925"/>
      <c r="E371" s="926"/>
      <c r="F371" s="927"/>
    </row>
    <row r="372" spans="1:6">
      <c r="A372" s="922"/>
      <c r="B372" s="923"/>
      <c r="C372" s="924"/>
      <c r="D372" s="925"/>
      <c r="E372" s="926"/>
      <c r="F372" s="927"/>
    </row>
    <row r="373" spans="1:6">
      <c r="A373" s="922"/>
      <c r="B373" s="923"/>
      <c r="C373" s="924"/>
      <c r="D373" s="925"/>
      <c r="E373" s="926"/>
      <c r="F373" s="927"/>
    </row>
    <row r="374" spans="1:6">
      <c r="A374" s="922"/>
      <c r="B374" s="923"/>
      <c r="C374" s="924"/>
      <c r="D374" s="925"/>
      <c r="E374" s="926"/>
      <c r="F374" s="927"/>
    </row>
    <row r="375" spans="1:6">
      <c r="A375" s="922"/>
      <c r="B375" s="923"/>
      <c r="C375" s="924"/>
      <c r="D375" s="925"/>
      <c r="E375" s="926"/>
      <c r="F375" s="927"/>
    </row>
    <row r="376" spans="1:6">
      <c r="A376" s="922"/>
      <c r="B376" s="923"/>
      <c r="C376" s="924"/>
      <c r="D376" s="925"/>
      <c r="E376" s="926"/>
      <c r="F376" s="927"/>
    </row>
    <row r="377" spans="1:6">
      <c r="A377" s="922"/>
      <c r="B377" s="923"/>
      <c r="C377" s="924"/>
      <c r="D377" s="925"/>
      <c r="E377" s="926"/>
      <c r="F377" s="927"/>
    </row>
    <row r="378" spans="1:6">
      <c r="A378" s="922"/>
      <c r="B378" s="923"/>
      <c r="C378" s="924"/>
      <c r="D378" s="925"/>
      <c r="E378" s="926"/>
      <c r="F378" s="927"/>
    </row>
    <row r="379" spans="1:6">
      <c r="A379" s="922"/>
      <c r="B379" s="923"/>
      <c r="C379" s="924"/>
      <c r="D379" s="925"/>
      <c r="E379" s="926"/>
      <c r="F379" s="927"/>
    </row>
    <row r="380" spans="1:6">
      <c r="A380" s="922"/>
      <c r="B380" s="923"/>
      <c r="C380" s="924"/>
      <c r="D380" s="925"/>
      <c r="E380" s="926"/>
      <c r="F380" s="927"/>
    </row>
    <row r="381" spans="1:6">
      <c r="A381" s="922"/>
      <c r="B381" s="923"/>
      <c r="C381" s="924"/>
      <c r="D381" s="925"/>
      <c r="E381" s="926"/>
      <c r="F381" s="927"/>
    </row>
    <row r="382" spans="1:6">
      <c r="A382" s="922"/>
      <c r="B382" s="923"/>
      <c r="C382" s="924"/>
      <c r="D382" s="925"/>
      <c r="E382" s="926"/>
      <c r="F382" s="927"/>
    </row>
    <row r="383" spans="1:6">
      <c r="A383" s="922"/>
      <c r="B383" s="923"/>
      <c r="C383" s="924"/>
      <c r="D383" s="925"/>
      <c r="E383" s="926"/>
      <c r="F383" s="927"/>
    </row>
    <row r="384" spans="1:6">
      <c r="A384" s="922"/>
      <c r="B384" s="923"/>
      <c r="C384" s="924"/>
      <c r="D384" s="925"/>
      <c r="E384" s="926"/>
      <c r="F384" s="927"/>
    </row>
    <row r="385" spans="1:6">
      <c r="A385" s="922"/>
      <c r="B385" s="923"/>
      <c r="C385" s="924"/>
      <c r="D385" s="925"/>
      <c r="E385" s="926"/>
      <c r="F385" s="927"/>
    </row>
    <row r="386" spans="1:6">
      <c r="A386" s="922"/>
      <c r="B386" s="923"/>
      <c r="C386" s="924"/>
      <c r="D386" s="925"/>
      <c r="E386" s="926"/>
      <c r="F386" s="927"/>
    </row>
    <row r="387" spans="1:6">
      <c r="A387" s="922"/>
      <c r="B387" s="923"/>
      <c r="C387" s="924"/>
      <c r="D387" s="925"/>
      <c r="E387" s="926"/>
      <c r="F387" s="927"/>
    </row>
    <row r="388" spans="1:6">
      <c r="A388" s="922"/>
      <c r="B388" s="923"/>
      <c r="C388" s="924"/>
      <c r="D388" s="925"/>
      <c r="E388" s="926"/>
      <c r="F388" s="927"/>
    </row>
    <row r="389" spans="1:6">
      <c r="A389" s="922"/>
      <c r="B389" s="923"/>
      <c r="C389" s="924"/>
      <c r="D389" s="925"/>
      <c r="E389" s="926"/>
      <c r="F389" s="927"/>
    </row>
    <row r="390" spans="1:6">
      <c r="A390" s="922"/>
      <c r="B390" s="923"/>
      <c r="C390" s="924"/>
      <c r="D390" s="925"/>
      <c r="E390" s="926"/>
      <c r="F390" s="927"/>
    </row>
    <row r="391" spans="1:6">
      <c r="A391" s="922"/>
      <c r="B391" s="923"/>
      <c r="C391" s="924"/>
      <c r="D391" s="925"/>
      <c r="E391" s="926"/>
      <c r="F391" s="927"/>
    </row>
    <row r="392" spans="1:6">
      <c r="A392" s="922"/>
      <c r="B392" s="923"/>
      <c r="C392" s="924"/>
      <c r="D392" s="925"/>
      <c r="E392" s="926"/>
      <c r="F392" s="927"/>
    </row>
    <row r="393" spans="1:6">
      <c r="A393" s="922"/>
      <c r="B393" s="923"/>
      <c r="C393" s="924"/>
      <c r="D393" s="925"/>
      <c r="E393" s="926"/>
      <c r="F393" s="927"/>
    </row>
    <row r="394" spans="1:6">
      <c r="A394" s="922"/>
      <c r="B394" s="923"/>
      <c r="C394" s="924"/>
      <c r="D394" s="925"/>
      <c r="E394" s="926"/>
      <c r="F394" s="927"/>
    </row>
    <row r="395" spans="1:6">
      <c r="A395" s="922"/>
      <c r="B395" s="923"/>
      <c r="C395" s="924"/>
      <c r="D395" s="925"/>
      <c r="E395" s="926"/>
      <c r="F395" s="927"/>
    </row>
    <row r="396" spans="1:6">
      <c r="A396" s="922"/>
      <c r="B396" s="923"/>
      <c r="C396" s="924"/>
      <c r="D396" s="925"/>
      <c r="E396" s="926"/>
      <c r="F396" s="927"/>
    </row>
    <row r="397" spans="1:6">
      <c r="A397" s="922"/>
      <c r="B397" s="923"/>
      <c r="C397" s="924"/>
      <c r="D397" s="925"/>
      <c r="E397" s="926"/>
      <c r="F397" s="927"/>
    </row>
    <row r="398" spans="1:6">
      <c r="A398" s="922"/>
      <c r="B398" s="923"/>
      <c r="C398" s="924"/>
      <c r="D398" s="925"/>
      <c r="E398" s="926"/>
      <c r="F398" s="927"/>
    </row>
    <row r="399" spans="1:6">
      <c r="A399" s="922"/>
      <c r="B399" s="923"/>
      <c r="C399" s="924"/>
      <c r="D399" s="925"/>
      <c r="E399" s="926"/>
      <c r="F399" s="927"/>
    </row>
    <row r="400" spans="1:6">
      <c r="A400" s="922"/>
      <c r="B400" s="923"/>
      <c r="C400" s="924"/>
      <c r="D400" s="925"/>
      <c r="E400" s="926"/>
      <c r="F400" s="927"/>
    </row>
    <row r="401" spans="1:6">
      <c r="A401" s="922"/>
      <c r="B401" s="923"/>
      <c r="C401" s="924"/>
      <c r="D401" s="925"/>
      <c r="E401" s="926"/>
      <c r="F401" s="927"/>
    </row>
    <row r="402" spans="1:6">
      <c r="A402" s="922"/>
      <c r="B402" s="923"/>
      <c r="C402" s="924"/>
      <c r="D402" s="925"/>
      <c r="E402" s="926"/>
      <c r="F402" s="927"/>
    </row>
    <row r="403" spans="1:6">
      <c r="A403" s="922"/>
      <c r="B403" s="923"/>
      <c r="C403" s="924"/>
      <c r="D403" s="925"/>
      <c r="E403" s="926"/>
      <c r="F403" s="927"/>
    </row>
    <row r="404" spans="1:6">
      <c r="A404" s="922"/>
      <c r="B404" s="923"/>
      <c r="C404" s="924"/>
      <c r="D404" s="925"/>
      <c r="E404" s="926"/>
      <c r="F404" s="927"/>
    </row>
    <row r="405" spans="1:6">
      <c r="A405" s="922"/>
      <c r="B405" s="923"/>
      <c r="C405" s="924"/>
      <c r="D405" s="925"/>
      <c r="E405" s="926"/>
      <c r="F405" s="927"/>
    </row>
    <row r="406" spans="1:6">
      <c r="A406" s="922"/>
      <c r="B406" s="923"/>
      <c r="C406" s="924"/>
      <c r="D406" s="925"/>
      <c r="E406" s="926"/>
      <c r="F406" s="927"/>
    </row>
    <row r="407" spans="1:6">
      <c r="A407" s="922"/>
      <c r="B407" s="923"/>
      <c r="C407" s="924"/>
      <c r="D407" s="925"/>
      <c r="E407" s="926"/>
      <c r="F407" s="927"/>
    </row>
    <row r="408" spans="1:6">
      <c r="A408" s="922"/>
      <c r="B408" s="923"/>
      <c r="C408" s="924"/>
      <c r="D408" s="925"/>
      <c r="E408" s="926"/>
      <c r="F408" s="927"/>
    </row>
    <row r="409" spans="1:6">
      <c r="A409" s="922"/>
      <c r="B409" s="923"/>
      <c r="C409" s="924"/>
      <c r="D409" s="925"/>
      <c r="E409" s="926"/>
      <c r="F409" s="927"/>
    </row>
    <row r="410" spans="1:6">
      <c r="A410" s="922"/>
      <c r="B410" s="923"/>
      <c r="C410" s="924"/>
      <c r="D410" s="925"/>
      <c r="E410" s="926"/>
      <c r="F410" s="927"/>
    </row>
    <row r="411" spans="1:6">
      <c r="A411" s="922"/>
      <c r="B411" s="923"/>
      <c r="C411" s="924"/>
      <c r="D411" s="925"/>
      <c r="E411" s="926"/>
      <c r="F411" s="927"/>
    </row>
    <row r="412" spans="1:6">
      <c r="A412" s="922"/>
      <c r="B412" s="923"/>
      <c r="C412" s="924"/>
      <c r="D412" s="925"/>
      <c r="E412" s="926"/>
      <c r="F412" s="927"/>
    </row>
    <row r="413" spans="1:6">
      <c r="A413" s="922"/>
      <c r="B413" s="923"/>
      <c r="C413" s="924"/>
      <c r="D413" s="925"/>
      <c r="E413" s="926"/>
      <c r="F413" s="927"/>
    </row>
    <row r="414" spans="1:6">
      <c r="A414" s="922"/>
      <c r="B414" s="923"/>
      <c r="C414" s="924"/>
      <c r="D414" s="925"/>
      <c r="E414" s="926"/>
      <c r="F414" s="927"/>
    </row>
    <row r="415" spans="1:6">
      <c r="A415" s="922"/>
      <c r="B415" s="923"/>
      <c r="C415" s="924"/>
      <c r="D415" s="925"/>
      <c r="E415" s="926"/>
      <c r="F415" s="927"/>
    </row>
    <row r="416" spans="1:6">
      <c r="A416" s="922"/>
      <c r="B416" s="923"/>
      <c r="C416" s="924"/>
      <c r="D416" s="925"/>
      <c r="E416" s="926"/>
      <c r="F416" s="927"/>
    </row>
    <row r="417" spans="1:6">
      <c r="A417" s="922"/>
      <c r="B417" s="923"/>
      <c r="C417" s="924"/>
      <c r="D417" s="925"/>
      <c r="E417" s="926"/>
      <c r="F417" s="927"/>
    </row>
    <row r="418" spans="1:6">
      <c r="A418" s="922"/>
      <c r="B418" s="923"/>
      <c r="C418" s="924"/>
      <c r="D418" s="925"/>
      <c r="E418" s="926"/>
      <c r="F418" s="927"/>
    </row>
    <row r="419" spans="1:6">
      <c r="A419" s="922"/>
      <c r="B419" s="923"/>
      <c r="C419" s="924"/>
      <c r="D419" s="925"/>
      <c r="E419" s="926"/>
      <c r="F419" s="927"/>
    </row>
    <row r="420" spans="1:6">
      <c r="A420" s="922"/>
      <c r="B420" s="923"/>
      <c r="C420" s="924"/>
      <c r="D420" s="925"/>
      <c r="E420" s="926"/>
      <c r="F420" s="927"/>
    </row>
    <row r="421" spans="1:6">
      <c r="A421" s="922"/>
      <c r="B421" s="923"/>
      <c r="C421" s="924"/>
      <c r="D421" s="925"/>
      <c r="E421" s="926"/>
      <c r="F421" s="927"/>
    </row>
    <row r="422" spans="1:6">
      <c r="A422" s="922"/>
      <c r="B422" s="923"/>
      <c r="C422" s="924"/>
      <c r="D422" s="925"/>
      <c r="E422" s="926"/>
      <c r="F422" s="927"/>
    </row>
    <row r="423" spans="1:6">
      <c r="A423" s="922"/>
      <c r="B423" s="923"/>
      <c r="C423" s="924"/>
      <c r="D423" s="925"/>
      <c r="E423" s="926"/>
      <c r="F423" s="927"/>
    </row>
    <row r="424" spans="1:6">
      <c r="A424" s="922"/>
      <c r="B424" s="923"/>
      <c r="C424" s="924"/>
      <c r="D424" s="925"/>
      <c r="E424" s="926"/>
      <c r="F424" s="927"/>
    </row>
    <row r="425" spans="1:6">
      <c r="A425" s="922"/>
      <c r="B425" s="923"/>
      <c r="C425" s="924"/>
      <c r="D425" s="925"/>
      <c r="E425" s="926"/>
      <c r="F425" s="927"/>
    </row>
    <row r="426" spans="1:6">
      <c r="A426" s="922"/>
      <c r="B426" s="923"/>
      <c r="C426" s="924"/>
      <c r="D426" s="925"/>
      <c r="E426" s="926"/>
      <c r="F426" s="927"/>
    </row>
    <row r="427" spans="1:6">
      <c r="A427" s="922"/>
      <c r="B427" s="923"/>
      <c r="C427" s="924"/>
      <c r="D427" s="925"/>
      <c r="E427" s="926"/>
      <c r="F427" s="927"/>
    </row>
    <row r="428" spans="1:6">
      <c r="A428" s="922"/>
      <c r="B428" s="923"/>
      <c r="C428" s="924"/>
      <c r="D428" s="925"/>
      <c r="E428" s="926"/>
      <c r="F428" s="927"/>
    </row>
    <row r="429" spans="1:6">
      <c r="A429" s="922"/>
      <c r="B429" s="923"/>
      <c r="C429" s="924"/>
      <c r="D429" s="925"/>
      <c r="E429" s="926"/>
      <c r="F429" s="927"/>
    </row>
    <row r="430" spans="1:6">
      <c r="A430" s="922"/>
      <c r="B430" s="923"/>
      <c r="C430" s="924"/>
      <c r="D430" s="925"/>
      <c r="E430" s="926"/>
      <c r="F430" s="927"/>
    </row>
    <row r="431" spans="1:6">
      <c r="A431" s="922"/>
      <c r="B431" s="923"/>
      <c r="C431" s="924"/>
      <c r="D431" s="925"/>
      <c r="E431" s="926"/>
      <c r="F431" s="927"/>
    </row>
    <row r="432" spans="1:6">
      <c r="A432" s="922"/>
      <c r="B432" s="923"/>
      <c r="C432" s="924"/>
      <c r="D432" s="925"/>
      <c r="E432" s="926"/>
      <c r="F432" s="927"/>
    </row>
    <row r="433" spans="1:6">
      <c r="A433" s="922"/>
      <c r="B433" s="923"/>
      <c r="C433" s="924"/>
      <c r="D433" s="925"/>
      <c r="E433" s="926"/>
      <c r="F433" s="927"/>
    </row>
    <row r="434" spans="1:6">
      <c r="A434" s="922"/>
      <c r="B434" s="923"/>
      <c r="C434" s="924"/>
      <c r="D434" s="925"/>
      <c r="E434" s="926"/>
      <c r="F434" s="927"/>
    </row>
    <row r="435" spans="1:6">
      <c r="A435" s="922"/>
      <c r="B435" s="923"/>
      <c r="C435" s="924"/>
      <c r="D435" s="925"/>
      <c r="E435" s="926"/>
      <c r="F435" s="927"/>
    </row>
    <row r="436" spans="1:6">
      <c r="A436" s="922"/>
      <c r="B436" s="923"/>
      <c r="C436" s="924"/>
      <c r="D436" s="925"/>
      <c r="E436" s="926"/>
      <c r="F436" s="927"/>
    </row>
    <row r="437" spans="1:6">
      <c r="A437" s="922"/>
      <c r="B437" s="923"/>
      <c r="C437" s="924"/>
      <c r="D437" s="925"/>
      <c r="E437" s="926"/>
      <c r="F437" s="927"/>
    </row>
    <row r="438" spans="1:6">
      <c r="A438" s="922"/>
      <c r="B438" s="923"/>
      <c r="C438" s="924"/>
      <c r="D438" s="925"/>
      <c r="E438" s="926"/>
      <c r="F438" s="927"/>
    </row>
    <row r="439" spans="1:6">
      <c r="A439" s="922"/>
      <c r="B439" s="923"/>
      <c r="C439" s="924"/>
      <c r="D439" s="925"/>
      <c r="E439" s="926"/>
      <c r="F439" s="927"/>
    </row>
    <row r="440" spans="1:6">
      <c r="A440" s="922"/>
      <c r="B440" s="923"/>
      <c r="C440" s="924"/>
      <c r="D440" s="925"/>
      <c r="E440" s="926"/>
      <c r="F440" s="927"/>
    </row>
    <row r="441" spans="1:6">
      <c r="A441" s="922"/>
      <c r="B441" s="923"/>
      <c r="C441" s="924"/>
      <c r="D441" s="925"/>
      <c r="E441" s="926"/>
      <c r="F441" s="927"/>
    </row>
    <row r="442" spans="1:6">
      <c r="A442" s="922"/>
      <c r="B442" s="923"/>
      <c r="C442" s="924"/>
      <c r="D442" s="925"/>
      <c r="E442" s="926"/>
      <c r="F442" s="927"/>
    </row>
    <row r="443" spans="1:6">
      <c r="A443" s="922"/>
      <c r="B443" s="923"/>
      <c r="C443" s="924"/>
      <c r="D443" s="925"/>
      <c r="E443" s="926"/>
      <c r="F443" s="927"/>
    </row>
    <row r="444" spans="1:6">
      <c r="A444" s="922"/>
      <c r="B444" s="923"/>
      <c r="C444" s="924"/>
      <c r="D444" s="925"/>
      <c r="E444" s="926"/>
      <c r="F444" s="927"/>
    </row>
    <row r="445" spans="1:6">
      <c r="A445" s="922"/>
      <c r="B445" s="923"/>
      <c r="C445" s="924"/>
      <c r="D445" s="925"/>
      <c r="E445" s="926"/>
      <c r="F445" s="927"/>
    </row>
    <row r="446" spans="1:6">
      <c r="A446" s="922"/>
      <c r="B446" s="923"/>
      <c r="C446" s="924"/>
      <c r="D446" s="925"/>
      <c r="E446" s="926"/>
      <c r="F446" s="927"/>
    </row>
    <row r="447" spans="1:6">
      <c r="A447" s="922"/>
      <c r="B447" s="923"/>
      <c r="C447" s="924"/>
      <c r="D447" s="925"/>
      <c r="E447" s="926"/>
      <c r="F447" s="927"/>
    </row>
    <row r="448" spans="1:6">
      <c r="A448" s="922"/>
      <c r="B448" s="923"/>
      <c r="C448" s="924"/>
      <c r="D448" s="925"/>
      <c r="E448" s="926"/>
      <c r="F448" s="927"/>
    </row>
    <row r="449" spans="1:6">
      <c r="A449" s="922"/>
      <c r="B449" s="923"/>
      <c r="C449" s="924"/>
      <c r="D449" s="925"/>
      <c r="E449" s="926"/>
      <c r="F449" s="927"/>
    </row>
    <row r="450" spans="1:6">
      <c r="A450" s="922"/>
      <c r="B450" s="923"/>
      <c r="C450" s="924"/>
      <c r="D450" s="925"/>
      <c r="E450" s="926"/>
      <c r="F450" s="927"/>
    </row>
    <row r="451" spans="1:6">
      <c r="A451" s="922"/>
      <c r="B451" s="923"/>
      <c r="C451" s="924"/>
      <c r="D451" s="925"/>
      <c r="E451" s="926"/>
      <c r="F451" s="927"/>
    </row>
    <row r="452" spans="1:6">
      <c r="A452" s="922"/>
      <c r="B452" s="923"/>
      <c r="C452" s="924"/>
      <c r="D452" s="925"/>
      <c r="E452" s="926"/>
      <c r="F452" s="927"/>
    </row>
    <row r="453" spans="1:6">
      <c r="A453" s="922"/>
      <c r="B453" s="923"/>
      <c r="C453" s="924"/>
      <c r="D453" s="925"/>
      <c r="E453" s="926"/>
      <c r="F453" s="927"/>
    </row>
    <row r="454" spans="1:6">
      <c r="A454" s="922"/>
      <c r="B454" s="923"/>
      <c r="C454" s="924"/>
      <c r="D454" s="925"/>
      <c r="E454" s="926"/>
      <c r="F454" s="927"/>
    </row>
    <row r="455" spans="1:6">
      <c r="A455" s="922"/>
      <c r="B455" s="923"/>
      <c r="C455" s="924"/>
      <c r="D455" s="925"/>
      <c r="E455" s="926"/>
      <c r="F455" s="927"/>
    </row>
    <row r="456" spans="1:6">
      <c r="A456" s="922"/>
      <c r="B456" s="923"/>
      <c r="C456" s="924"/>
      <c r="D456" s="925"/>
      <c r="E456" s="926"/>
      <c r="F456" s="927"/>
    </row>
    <row r="457" spans="1:6">
      <c r="A457" s="922"/>
      <c r="B457" s="923"/>
      <c r="C457" s="924"/>
      <c r="D457" s="925"/>
      <c r="E457" s="926"/>
      <c r="F457" s="927"/>
    </row>
    <row r="458" spans="1:6">
      <c r="A458" s="922"/>
      <c r="B458" s="923"/>
      <c r="C458" s="924"/>
      <c r="D458" s="925"/>
      <c r="E458" s="926"/>
      <c r="F458" s="927"/>
    </row>
    <row r="459" spans="1:6">
      <c r="A459" s="922"/>
      <c r="B459" s="923"/>
      <c r="C459" s="924"/>
      <c r="D459" s="925"/>
      <c r="E459" s="926"/>
      <c r="F459" s="927"/>
    </row>
    <row r="460" spans="1:6">
      <c r="A460" s="922"/>
      <c r="B460" s="923"/>
      <c r="C460" s="924"/>
      <c r="D460" s="925"/>
      <c r="E460" s="926"/>
      <c r="F460" s="927"/>
    </row>
    <row r="461" spans="1:6">
      <c r="A461" s="922"/>
      <c r="B461" s="923"/>
      <c r="C461" s="924"/>
      <c r="D461" s="925"/>
      <c r="E461" s="926"/>
      <c r="F461" s="927"/>
    </row>
    <row r="462" spans="1:6">
      <c r="A462" s="922"/>
      <c r="B462" s="923"/>
      <c r="C462" s="924"/>
      <c r="D462" s="925"/>
      <c r="E462" s="926"/>
      <c r="F462" s="927"/>
    </row>
    <row r="463" spans="1:6">
      <c r="A463" s="922"/>
      <c r="B463" s="923"/>
      <c r="C463" s="924"/>
      <c r="D463" s="925"/>
      <c r="E463" s="926"/>
      <c r="F463" s="927"/>
    </row>
    <row r="464" spans="1:6">
      <c r="A464" s="922"/>
      <c r="B464" s="923"/>
      <c r="C464" s="924"/>
      <c r="D464" s="925"/>
      <c r="E464" s="926"/>
      <c r="F464" s="927"/>
    </row>
    <row r="465" spans="1:6">
      <c r="A465" s="922"/>
      <c r="B465" s="923"/>
      <c r="C465" s="924"/>
      <c r="D465" s="925"/>
      <c r="E465" s="926"/>
      <c r="F465" s="927"/>
    </row>
    <row r="466" spans="1:6">
      <c r="A466" s="922"/>
      <c r="B466" s="923"/>
      <c r="C466" s="924"/>
      <c r="D466" s="925"/>
      <c r="E466" s="926"/>
      <c r="F466" s="927"/>
    </row>
    <row r="467" spans="1:6">
      <c r="A467" s="922"/>
      <c r="B467" s="923"/>
      <c r="C467" s="924"/>
      <c r="D467" s="925"/>
      <c r="E467" s="926"/>
      <c r="F467" s="927"/>
    </row>
    <row r="468" spans="1:6">
      <c r="A468" s="922"/>
      <c r="B468" s="923"/>
      <c r="C468" s="924"/>
      <c r="D468" s="925"/>
      <c r="E468" s="926"/>
      <c r="F468" s="927"/>
    </row>
    <row r="469" spans="1:6">
      <c r="A469" s="922"/>
      <c r="B469" s="923"/>
      <c r="C469" s="924"/>
      <c r="D469" s="925"/>
      <c r="E469" s="926"/>
      <c r="F469" s="927"/>
    </row>
    <row r="470" spans="1:6">
      <c r="A470" s="922"/>
      <c r="B470" s="923"/>
      <c r="C470" s="924"/>
      <c r="D470" s="925"/>
      <c r="E470" s="926"/>
      <c r="F470" s="927"/>
    </row>
    <row r="471" spans="1:6">
      <c r="A471" s="922"/>
      <c r="B471" s="923"/>
      <c r="C471" s="924"/>
      <c r="D471" s="925"/>
      <c r="E471" s="926"/>
      <c r="F471" s="927"/>
    </row>
    <row r="472" spans="1:6">
      <c r="A472" s="922"/>
      <c r="B472" s="923"/>
      <c r="C472" s="924"/>
      <c r="D472" s="925"/>
      <c r="E472" s="926"/>
      <c r="F472" s="927"/>
    </row>
    <row r="473" spans="1:6">
      <c r="A473" s="922"/>
      <c r="B473" s="923"/>
      <c r="C473" s="924"/>
      <c r="D473" s="925"/>
      <c r="E473" s="926"/>
      <c r="F473" s="927"/>
    </row>
    <row r="474" spans="1:6">
      <c r="A474" s="922"/>
      <c r="B474" s="923"/>
      <c r="C474" s="924"/>
      <c r="D474" s="925"/>
      <c r="E474" s="926"/>
      <c r="F474" s="927"/>
    </row>
    <row r="475" spans="1:6">
      <c r="A475" s="922"/>
      <c r="B475" s="923"/>
      <c r="C475" s="924"/>
      <c r="D475" s="925"/>
      <c r="E475" s="926"/>
      <c r="F475" s="927"/>
    </row>
    <row r="476" spans="1:6">
      <c r="A476" s="922"/>
      <c r="B476" s="923"/>
      <c r="C476" s="924"/>
      <c r="D476" s="925"/>
      <c r="E476" s="926"/>
      <c r="F476" s="927"/>
    </row>
    <row r="477" spans="1:6">
      <c r="A477" s="922"/>
      <c r="B477" s="923"/>
      <c r="C477" s="924"/>
      <c r="D477" s="925"/>
      <c r="E477" s="926"/>
      <c r="F477" s="927"/>
    </row>
    <row r="478" spans="1:6">
      <c r="A478" s="922"/>
      <c r="B478" s="923"/>
      <c r="C478" s="924"/>
      <c r="D478" s="925"/>
      <c r="E478" s="926"/>
      <c r="F478" s="927"/>
    </row>
    <row r="479" spans="1:6">
      <c r="A479" s="922"/>
      <c r="B479" s="923"/>
      <c r="C479" s="924"/>
      <c r="D479" s="925"/>
      <c r="E479" s="926"/>
      <c r="F479" s="927"/>
    </row>
    <row r="480" spans="1:6">
      <c r="A480" s="922"/>
      <c r="B480" s="923"/>
      <c r="C480" s="924"/>
      <c r="D480" s="925"/>
      <c r="E480" s="926"/>
      <c r="F480" s="927"/>
    </row>
    <row r="481" spans="1:6">
      <c r="A481" s="922"/>
      <c r="B481" s="923"/>
      <c r="C481" s="924"/>
      <c r="D481" s="925"/>
      <c r="E481" s="926"/>
      <c r="F481" s="927"/>
    </row>
    <row r="482" spans="1:6">
      <c r="A482" s="922"/>
      <c r="B482" s="923"/>
      <c r="C482" s="924"/>
      <c r="D482" s="925"/>
      <c r="E482" s="926"/>
      <c r="F482" s="927"/>
    </row>
    <row r="483" spans="1:6">
      <c r="A483" s="922"/>
      <c r="B483" s="923"/>
      <c r="C483" s="924"/>
      <c r="D483" s="925"/>
      <c r="E483" s="926"/>
      <c r="F483" s="927"/>
    </row>
    <row r="484" spans="1:6">
      <c r="A484" s="922"/>
      <c r="B484" s="923"/>
      <c r="C484" s="924"/>
      <c r="D484" s="925"/>
      <c r="E484" s="926"/>
      <c r="F484" s="927"/>
    </row>
    <row r="485" spans="1:6">
      <c r="A485" s="922"/>
      <c r="B485" s="923"/>
      <c r="C485" s="924"/>
      <c r="D485" s="925"/>
      <c r="E485" s="926"/>
      <c r="F485" s="927"/>
    </row>
    <row r="486" spans="1:6">
      <c r="A486" s="922"/>
      <c r="B486" s="923"/>
      <c r="C486" s="924"/>
      <c r="D486" s="925"/>
      <c r="E486" s="926"/>
      <c r="F486" s="927"/>
    </row>
    <row r="487" spans="1:6">
      <c r="A487" s="922"/>
      <c r="B487" s="923"/>
      <c r="C487" s="924"/>
      <c r="D487" s="925"/>
      <c r="E487" s="926"/>
      <c r="F487" s="927"/>
    </row>
    <row r="488" spans="1:6">
      <c r="A488" s="922"/>
      <c r="B488" s="923"/>
      <c r="C488" s="924"/>
      <c r="D488" s="925"/>
      <c r="E488" s="926"/>
      <c r="F488" s="927"/>
    </row>
    <row r="489" spans="1:6">
      <c r="A489" s="922"/>
      <c r="B489" s="923"/>
      <c r="C489" s="924"/>
      <c r="D489" s="925"/>
      <c r="E489" s="926"/>
      <c r="F489" s="927"/>
    </row>
    <row r="490" spans="1:6">
      <c r="A490" s="922"/>
      <c r="B490" s="923"/>
      <c r="C490" s="924"/>
      <c r="D490" s="925"/>
      <c r="E490" s="926"/>
      <c r="F490" s="927"/>
    </row>
    <row r="491" spans="1:6">
      <c r="A491" s="922"/>
      <c r="B491" s="923"/>
      <c r="C491" s="924"/>
      <c r="D491" s="925"/>
      <c r="E491" s="926"/>
      <c r="F491" s="927"/>
    </row>
    <row r="492" spans="1:6">
      <c r="A492" s="922"/>
      <c r="B492" s="923"/>
      <c r="C492" s="924"/>
      <c r="D492" s="925"/>
      <c r="E492" s="926"/>
      <c r="F492" s="927"/>
    </row>
    <row r="493" spans="1:6">
      <c r="A493" s="922"/>
      <c r="B493" s="923"/>
      <c r="C493" s="924"/>
      <c r="D493" s="925"/>
      <c r="E493" s="926"/>
      <c r="F493" s="927"/>
    </row>
    <row r="494" spans="1:6">
      <c r="A494" s="922"/>
      <c r="B494" s="923"/>
      <c r="C494" s="924"/>
      <c r="D494" s="925"/>
      <c r="E494" s="926"/>
      <c r="F494" s="927"/>
    </row>
    <row r="495" spans="1:6">
      <c r="A495" s="922"/>
      <c r="B495" s="923"/>
      <c r="C495" s="924"/>
      <c r="D495" s="925"/>
      <c r="E495" s="926"/>
      <c r="F495" s="927"/>
    </row>
    <row r="496" spans="1:6">
      <c r="A496" s="922"/>
      <c r="B496" s="923"/>
      <c r="C496" s="924"/>
      <c r="D496" s="925"/>
      <c r="E496" s="926"/>
      <c r="F496" s="927"/>
    </row>
    <row r="497" spans="1:6">
      <c r="A497" s="922"/>
      <c r="B497" s="923"/>
      <c r="C497" s="924"/>
      <c r="D497" s="925"/>
      <c r="E497" s="926"/>
      <c r="F497" s="927"/>
    </row>
    <row r="498" spans="1:6">
      <c r="A498" s="922"/>
      <c r="B498" s="923"/>
      <c r="C498" s="924"/>
      <c r="D498" s="925"/>
      <c r="E498" s="926"/>
      <c r="F498" s="927"/>
    </row>
    <row r="499" spans="1:6">
      <c r="A499" s="922"/>
      <c r="B499" s="923"/>
      <c r="C499" s="924"/>
      <c r="D499" s="925"/>
      <c r="E499" s="926"/>
      <c r="F499" s="927"/>
    </row>
    <row r="500" spans="1:6">
      <c r="A500" s="922"/>
      <c r="B500" s="923"/>
      <c r="C500" s="924"/>
      <c r="D500" s="925"/>
      <c r="E500" s="926"/>
      <c r="F500" s="927"/>
    </row>
    <row r="501" spans="1:6">
      <c r="A501" s="922"/>
      <c r="B501" s="923"/>
      <c r="C501" s="924"/>
      <c r="D501" s="925"/>
      <c r="E501" s="926"/>
      <c r="F501" s="927"/>
    </row>
    <row r="502" spans="1:6">
      <c r="A502" s="922"/>
      <c r="B502" s="923"/>
      <c r="C502" s="924"/>
      <c r="D502" s="925"/>
      <c r="E502" s="926"/>
      <c r="F502" s="927"/>
    </row>
    <row r="503" spans="1:6">
      <c r="A503" s="922"/>
      <c r="B503" s="923"/>
      <c r="C503" s="924"/>
      <c r="D503" s="925"/>
      <c r="E503" s="926"/>
      <c r="F503" s="927"/>
    </row>
    <row r="504" spans="1:6">
      <c r="A504" s="922"/>
      <c r="B504" s="923"/>
      <c r="C504" s="924"/>
      <c r="D504" s="925"/>
      <c r="E504" s="926"/>
      <c r="F504" s="927"/>
    </row>
    <row r="505" spans="1:6">
      <c r="A505" s="922"/>
      <c r="B505" s="923"/>
      <c r="C505" s="924"/>
      <c r="D505" s="925"/>
      <c r="E505" s="926"/>
      <c r="F505" s="927"/>
    </row>
    <row r="506" spans="1:6">
      <c r="A506" s="922"/>
      <c r="B506" s="923"/>
      <c r="C506" s="924"/>
      <c r="D506" s="925"/>
      <c r="E506" s="926"/>
      <c r="F506" s="927"/>
    </row>
    <row r="507" spans="1:6">
      <c r="A507" s="922"/>
      <c r="B507" s="923"/>
      <c r="C507" s="924"/>
      <c r="D507" s="925"/>
      <c r="E507" s="926"/>
      <c r="F507" s="927"/>
    </row>
    <row r="508" spans="1:6">
      <c r="A508" s="922"/>
      <c r="B508" s="923"/>
      <c r="C508" s="924"/>
      <c r="D508" s="925"/>
      <c r="E508" s="926"/>
      <c r="F508" s="927"/>
    </row>
    <row r="509" spans="1:6">
      <c r="A509" s="922"/>
      <c r="B509" s="923"/>
      <c r="C509" s="924"/>
      <c r="D509" s="925"/>
      <c r="E509" s="926"/>
      <c r="F509" s="927"/>
    </row>
    <row r="510" spans="1:6">
      <c r="A510" s="922"/>
      <c r="B510" s="923"/>
      <c r="C510" s="924"/>
      <c r="D510" s="925"/>
      <c r="E510" s="926"/>
      <c r="F510" s="927"/>
    </row>
    <row r="511" spans="1:6">
      <c r="A511" s="922"/>
      <c r="B511" s="923"/>
      <c r="C511" s="924"/>
      <c r="D511" s="925"/>
      <c r="E511" s="926"/>
      <c r="F511" s="927"/>
    </row>
    <row r="512" spans="1:6">
      <c r="A512" s="922"/>
      <c r="B512" s="923"/>
      <c r="C512" s="924"/>
      <c r="D512" s="925"/>
      <c r="E512" s="926"/>
      <c r="F512" s="927"/>
    </row>
    <row r="513" spans="1:6">
      <c r="A513" s="922"/>
      <c r="B513" s="923"/>
      <c r="C513" s="924"/>
      <c r="D513" s="925"/>
      <c r="E513" s="926"/>
      <c r="F513" s="927"/>
    </row>
    <row r="514" spans="1:6">
      <c r="A514" s="922"/>
      <c r="B514" s="923"/>
      <c r="C514" s="924"/>
      <c r="D514" s="925"/>
      <c r="E514" s="926"/>
      <c r="F514" s="927"/>
    </row>
    <row r="515" spans="1:6">
      <c r="A515" s="922"/>
      <c r="B515" s="923"/>
      <c r="C515" s="924"/>
      <c r="D515" s="925"/>
      <c r="E515" s="926"/>
      <c r="F515" s="927"/>
    </row>
    <row r="516" spans="1:6">
      <c r="A516" s="922"/>
      <c r="B516" s="923"/>
      <c r="C516" s="924"/>
      <c r="D516" s="925"/>
      <c r="E516" s="926"/>
      <c r="F516" s="927"/>
    </row>
    <row r="517" spans="1:6">
      <c r="A517" s="922"/>
      <c r="B517" s="923"/>
      <c r="C517" s="924"/>
      <c r="D517" s="925"/>
      <c r="E517" s="926"/>
      <c r="F517" s="927"/>
    </row>
    <row r="518" spans="1:6">
      <c r="A518" s="922"/>
      <c r="B518" s="923"/>
      <c r="C518" s="924"/>
      <c r="D518" s="925"/>
      <c r="E518" s="926"/>
      <c r="F518" s="927"/>
    </row>
    <row r="519" spans="1:6">
      <c r="A519" s="922"/>
      <c r="B519" s="923"/>
      <c r="C519" s="924"/>
      <c r="D519" s="925"/>
      <c r="E519" s="926"/>
      <c r="F519" s="927"/>
    </row>
    <row r="520" spans="1:6">
      <c r="A520" s="922"/>
      <c r="B520" s="923"/>
      <c r="C520" s="924"/>
      <c r="D520" s="925"/>
      <c r="E520" s="926"/>
      <c r="F520" s="927"/>
    </row>
    <row r="521" spans="1:6">
      <c r="A521" s="922"/>
      <c r="B521" s="923"/>
      <c r="C521" s="924"/>
      <c r="D521" s="925"/>
      <c r="E521" s="926"/>
      <c r="F521" s="927"/>
    </row>
    <row r="522" spans="1:6">
      <c r="A522" s="922"/>
      <c r="B522" s="923"/>
      <c r="C522" s="924"/>
      <c r="D522" s="925"/>
      <c r="E522" s="926"/>
      <c r="F522" s="927"/>
    </row>
    <row r="523" spans="1:6">
      <c r="A523" s="922"/>
      <c r="B523" s="923"/>
      <c r="C523" s="924"/>
      <c r="D523" s="925"/>
      <c r="E523" s="926"/>
      <c r="F523" s="927"/>
    </row>
    <row r="524" spans="1:6">
      <c r="A524" s="922"/>
      <c r="B524" s="923"/>
      <c r="C524" s="924"/>
      <c r="D524" s="925"/>
      <c r="E524" s="926"/>
      <c r="F524" s="927"/>
    </row>
    <row r="525" spans="1:6">
      <c r="A525" s="922"/>
      <c r="B525" s="923"/>
      <c r="C525" s="924"/>
      <c r="D525" s="925"/>
      <c r="E525" s="926"/>
      <c r="F525" s="927"/>
    </row>
    <row r="526" spans="1:6">
      <c r="A526" s="922"/>
      <c r="B526" s="923"/>
      <c r="C526" s="924"/>
      <c r="D526" s="925"/>
      <c r="E526" s="926"/>
      <c r="F526" s="927"/>
    </row>
    <row r="527" spans="1:6">
      <c r="A527" s="922"/>
      <c r="B527" s="923"/>
      <c r="C527" s="924"/>
      <c r="D527" s="925"/>
      <c r="E527" s="926"/>
      <c r="F527" s="927"/>
    </row>
    <row r="528" spans="1:6">
      <c r="A528" s="922"/>
      <c r="B528" s="923"/>
      <c r="C528" s="924"/>
      <c r="D528" s="925"/>
      <c r="E528" s="926"/>
      <c r="F528" s="927"/>
    </row>
    <row r="529" spans="1:6">
      <c r="A529" s="922"/>
      <c r="B529" s="923"/>
      <c r="C529" s="924"/>
      <c r="D529" s="925"/>
      <c r="E529" s="926"/>
      <c r="F529" s="927"/>
    </row>
    <row r="530" spans="1:6">
      <c r="A530" s="922"/>
      <c r="B530" s="923"/>
      <c r="C530" s="924"/>
      <c r="D530" s="925"/>
      <c r="E530" s="926"/>
      <c r="F530" s="927"/>
    </row>
    <row r="531" spans="1:6">
      <c r="A531" s="922"/>
      <c r="B531" s="923"/>
      <c r="C531" s="924"/>
      <c r="D531" s="925"/>
      <c r="E531" s="926"/>
      <c r="F531" s="927"/>
    </row>
    <row r="532" spans="1:6">
      <c r="A532" s="922"/>
      <c r="B532" s="923"/>
      <c r="C532" s="924"/>
      <c r="D532" s="925"/>
      <c r="E532" s="926"/>
      <c r="F532" s="927"/>
    </row>
    <row r="533" spans="1:6">
      <c r="A533" s="922"/>
      <c r="B533" s="923"/>
      <c r="C533" s="924"/>
      <c r="D533" s="925"/>
      <c r="E533" s="926"/>
      <c r="F533" s="927"/>
    </row>
    <row r="534" spans="1:6">
      <c r="A534" s="922"/>
      <c r="B534" s="923"/>
      <c r="C534" s="924"/>
      <c r="D534" s="925"/>
      <c r="E534" s="926"/>
      <c r="F534" s="927"/>
    </row>
    <row r="535" spans="1:6">
      <c r="A535" s="922"/>
      <c r="B535" s="923"/>
      <c r="C535" s="924"/>
      <c r="D535" s="925"/>
      <c r="E535" s="926"/>
      <c r="F535" s="927"/>
    </row>
    <row r="536" spans="1:6">
      <c r="A536" s="922"/>
      <c r="B536" s="923"/>
      <c r="C536" s="924"/>
      <c r="D536" s="925"/>
      <c r="E536" s="926"/>
      <c r="F536" s="927"/>
    </row>
    <row r="537" spans="1:6">
      <c r="A537" s="922"/>
      <c r="B537" s="923"/>
      <c r="C537" s="924"/>
      <c r="D537" s="925"/>
      <c r="E537" s="926"/>
      <c r="F537" s="927"/>
    </row>
    <row r="538" spans="1:6">
      <c r="A538" s="922"/>
      <c r="B538" s="923"/>
      <c r="C538" s="924"/>
      <c r="D538" s="925"/>
      <c r="E538" s="926"/>
      <c r="F538" s="927"/>
    </row>
    <row r="539" spans="1:6">
      <c r="A539" s="922"/>
      <c r="B539" s="923"/>
      <c r="C539" s="924"/>
      <c r="D539" s="925"/>
      <c r="E539" s="926"/>
      <c r="F539" s="927"/>
    </row>
    <row r="540" spans="1:6">
      <c r="A540" s="922"/>
      <c r="B540" s="923"/>
      <c r="C540" s="924"/>
      <c r="D540" s="925"/>
      <c r="E540" s="926"/>
      <c r="F540" s="927"/>
    </row>
    <row r="541" spans="1:6">
      <c r="A541" s="922"/>
      <c r="B541" s="923"/>
      <c r="C541" s="924"/>
      <c r="D541" s="925"/>
      <c r="E541" s="926"/>
      <c r="F541" s="927"/>
    </row>
    <row r="542" spans="1:6">
      <c r="A542" s="922"/>
      <c r="B542" s="923"/>
      <c r="C542" s="924"/>
      <c r="D542" s="925"/>
      <c r="E542" s="926"/>
      <c r="F542" s="927"/>
    </row>
    <row r="543" spans="1:6">
      <c r="A543" s="922"/>
      <c r="B543" s="923"/>
      <c r="C543" s="924"/>
      <c r="D543" s="925"/>
      <c r="E543" s="926"/>
      <c r="F543" s="927"/>
    </row>
    <row r="544" spans="1:6">
      <c r="A544" s="922"/>
      <c r="B544" s="923"/>
      <c r="C544" s="924"/>
      <c r="D544" s="925"/>
      <c r="E544" s="926"/>
      <c r="F544" s="927"/>
    </row>
    <row r="545" spans="1:6">
      <c r="A545" s="922"/>
      <c r="B545" s="923"/>
      <c r="C545" s="924"/>
      <c r="D545" s="925"/>
      <c r="E545" s="926"/>
      <c r="F545" s="927"/>
    </row>
    <row r="546" spans="1:6">
      <c r="A546" s="922"/>
      <c r="B546" s="923"/>
      <c r="C546" s="924"/>
      <c r="D546" s="925"/>
      <c r="E546" s="926"/>
      <c r="F546" s="927"/>
    </row>
    <row r="547" spans="1:6">
      <c r="A547" s="922"/>
      <c r="B547" s="923"/>
      <c r="C547" s="924"/>
      <c r="D547" s="925"/>
      <c r="E547" s="926"/>
      <c r="F547" s="927"/>
    </row>
    <row r="548" spans="1:6">
      <c r="A548" s="922"/>
      <c r="B548" s="923"/>
      <c r="C548" s="924"/>
      <c r="D548" s="925"/>
      <c r="E548" s="926"/>
      <c r="F548" s="927"/>
    </row>
    <row r="549" spans="1:6">
      <c r="A549" s="922"/>
      <c r="B549" s="923"/>
      <c r="C549" s="924"/>
      <c r="D549" s="925"/>
      <c r="E549" s="926"/>
      <c r="F549" s="927"/>
    </row>
    <row r="550" spans="1:6">
      <c r="A550" s="922"/>
      <c r="B550" s="923"/>
      <c r="C550" s="924"/>
      <c r="D550" s="925"/>
      <c r="E550" s="926"/>
      <c r="F550" s="927"/>
    </row>
    <row r="551" spans="1:6">
      <c r="A551" s="922"/>
      <c r="B551" s="923"/>
      <c r="C551" s="924"/>
      <c r="D551" s="925"/>
      <c r="E551" s="926"/>
      <c r="F551" s="927"/>
    </row>
    <row r="552" spans="1:6">
      <c r="A552" s="922"/>
      <c r="B552" s="923"/>
      <c r="C552" s="924"/>
      <c r="D552" s="925"/>
      <c r="E552" s="926"/>
      <c r="F552" s="927"/>
    </row>
    <row r="553" spans="1:6">
      <c r="A553" s="922"/>
      <c r="B553" s="923"/>
      <c r="C553" s="924"/>
      <c r="D553" s="925"/>
      <c r="E553" s="926"/>
      <c r="F553" s="927"/>
    </row>
    <row r="554" spans="1:6">
      <c r="A554" s="922"/>
      <c r="B554" s="923"/>
      <c r="C554" s="924"/>
      <c r="D554" s="925"/>
      <c r="E554" s="926"/>
      <c r="F554" s="927"/>
    </row>
    <row r="555" spans="1:6">
      <c r="A555" s="922"/>
      <c r="B555" s="923"/>
      <c r="C555" s="924"/>
      <c r="D555" s="925"/>
      <c r="E555" s="926"/>
      <c r="F555" s="927"/>
    </row>
    <row r="556" spans="1:6">
      <c r="A556" s="922"/>
      <c r="B556" s="923"/>
      <c r="C556" s="924"/>
      <c r="D556" s="925"/>
      <c r="E556" s="926"/>
      <c r="F556" s="927"/>
    </row>
    <row r="557" spans="1:6">
      <c r="A557" s="922"/>
      <c r="B557" s="923"/>
      <c r="C557" s="924"/>
      <c r="D557" s="925"/>
      <c r="E557" s="926"/>
      <c r="F557" s="927"/>
    </row>
    <row r="558" spans="1:6">
      <c r="A558" s="922"/>
      <c r="B558" s="923"/>
      <c r="C558" s="924"/>
      <c r="D558" s="925"/>
      <c r="E558" s="926"/>
      <c r="F558" s="927"/>
    </row>
    <row r="559" spans="1:6">
      <c r="A559" s="922"/>
      <c r="B559" s="923"/>
      <c r="C559" s="924"/>
      <c r="D559" s="925"/>
      <c r="E559" s="926"/>
      <c r="F559" s="927"/>
    </row>
    <row r="560" spans="1:6">
      <c r="A560" s="922"/>
      <c r="B560" s="923"/>
      <c r="C560" s="924"/>
      <c r="D560" s="925"/>
      <c r="E560" s="926"/>
      <c r="F560" s="927"/>
    </row>
    <row r="561" spans="1:6">
      <c r="A561" s="922"/>
      <c r="B561" s="923"/>
      <c r="C561" s="924"/>
      <c r="D561" s="925"/>
      <c r="E561" s="926"/>
      <c r="F561" s="927"/>
    </row>
    <row r="562" spans="1:6">
      <c r="A562" s="922"/>
      <c r="B562" s="923"/>
      <c r="C562" s="924"/>
      <c r="D562" s="925"/>
      <c r="E562" s="926"/>
      <c r="F562" s="927"/>
    </row>
    <row r="563" spans="1:6">
      <c r="A563" s="922"/>
      <c r="B563" s="923"/>
      <c r="C563" s="924"/>
      <c r="D563" s="925"/>
      <c r="E563" s="926"/>
      <c r="F563" s="927"/>
    </row>
    <row r="564" spans="1:6">
      <c r="A564" s="922"/>
      <c r="B564" s="923"/>
      <c r="C564" s="924"/>
      <c r="D564" s="925"/>
      <c r="E564" s="926"/>
      <c r="F564" s="927"/>
    </row>
    <row r="565" spans="1:6">
      <c r="A565" s="922"/>
      <c r="B565" s="923"/>
      <c r="C565" s="924"/>
      <c r="D565" s="925"/>
      <c r="E565" s="926"/>
      <c r="F565" s="927"/>
    </row>
    <row r="566" spans="1:6">
      <c r="A566" s="922"/>
      <c r="B566" s="923"/>
      <c r="C566" s="924"/>
      <c r="D566" s="925"/>
      <c r="E566" s="926"/>
      <c r="F566" s="927"/>
    </row>
    <row r="567" spans="1:6">
      <c r="A567" s="922"/>
      <c r="B567" s="923"/>
      <c r="C567" s="924"/>
      <c r="D567" s="925"/>
      <c r="E567" s="926"/>
      <c r="F567" s="927"/>
    </row>
    <row r="568" spans="1:6">
      <c r="A568" s="922"/>
      <c r="B568" s="923"/>
      <c r="C568" s="924"/>
      <c r="D568" s="925"/>
      <c r="E568" s="926"/>
      <c r="F568" s="927"/>
    </row>
    <row r="569" spans="1:6">
      <c r="A569" s="922"/>
      <c r="B569" s="923"/>
      <c r="C569" s="924"/>
      <c r="D569" s="925"/>
      <c r="E569" s="926"/>
      <c r="F569" s="927"/>
    </row>
    <row r="570" spans="1:6">
      <c r="A570" s="922"/>
      <c r="B570" s="923"/>
      <c r="C570" s="924"/>
      <c r="D570" s="925"/>
      <c r="E570" s="926"/>
      <c r="F570" s="927"/>
    </row>
    <row r="571" spans="1:6">
      <c r="A571" s="922"/>
      <c r="B571" s="923"/>
      <c r="C571" s="924"/>
      <c r="D571" s="925"/>
      <c r="E571" s="926"/>
      <c r="F571" s="927"/>
    </row>
    <row r="572" spans="1:6">
      <c r="A572" s="922"/>
      <c r="B572" s="923"/>
      <c r="C572" s="924"/>
      <c r="D572" s="925"/>
      <c r="E572" s="926"/>
      <c r="F572" s="927"/>
    </row>
    <row r="573" spans="1:6">
      <c r="A573" s="922"/>
      <c r="B573" s="923"/>
      <c r="C573" s="924"/>
      <c r="D573" s="925"/>
      <c r="E573" s="926"/>
      <c r="F573" s="927"/>
    </row>
    <row r="574" spans="1:6">
      <c r="A574" s="922"/>
      <c r="B574" s="923"/>
      <c r="C574" s="924"/>
      <c r="D574" s="925"/>
      <c r="E574" s="926"/>
      <c r="F574" s="927"/>
    </row>
    <row r="575" spans="1:6">
      <c r="A575" s="922"/>
      <c r="B575" s="923"/>
      <c r="C575" s="924"/>
      <c r="D575" s="925"/>
      <c r="E575" s="926"/>
      <c r="F575" s="927"/>
    </row>
    <row r="576" spans="1:6">
      <c r="A576" s="922"/>
      <c r="B576" s="923"/>
      <c r="C576" s="924"/>
      <c r="D576" s="925"/>
      <c r="E576" s="926"/>
      <c r="F576" s="927"/>
    </row>
    <row r="577" spans="1:6">
      <c r="A577" s="922"/>
      <c r="B577" s="923"/>
      <c r="C577" s="924"/>
      <c r="D577" s="925"/>
      <c r="E577" s="926"/>
      <c r="F577" s="927"/>
    </row>
    <row r="578" spans="1:6">
      <c r="A578" s="922"/>
      <c r="B578" s="923"/>
      <c r="C578" s="924"/>
      <c r="D578" s="925"/>
      <c r="E578" s="926"/>
      <c r="F578" s="927"/>
    </row>
    <row r="579" spans="1:6">
      <c r="A579" s="922"/>
      <c r="B579" s="923"/>
      <c r="C579" s="924"/>
      <c r="D579" s="925"/>
      <c r="E579" s="926"/>
      <c r="F579" s="927"/>
    </row>
    <row r="580" spans="1:6">
      <c r="A580" s="922"/>
      <c r="B580" s="923"/>
      <c r="C580" s="924"/>
      <c r="D580" s="925"/>
      <c r="E580" s="926"/>
      <c r="F580" s="927"/>
    </row>
    <row r="581" spans="1:6">
      <c r="A581" s="922"/>
      <c r="B581" s="923"/>
      <c r="C581" s="924"/>
      <c r="D581" s="925"/>
      <c r="E581" s="926"/>
      <c r="F581" s="927"/>
    </row>
    <row r="582" spans="1:6">
      <c r="A582" s="922"/>
      <c r="B582" s="923"/>
      <c r="C582" s="924"/>
      <c r="D582" s="925"/>
      <c r="E582" s="926"/>
      <c r="F582" s="927"/>
    </row>
    <row r="583" spans="1:6">
      <c r="A583" s="922"/>
      <c r="B583" s="923"/>
      <c r="C583" s="924"/>
      <c r="D583" s="925"/>
      <c r="E583" s="926"/>
      <c r="F583" s="927"/>
    </row>
    <row r="584" spans="1:6">
      <c r="A584" s="922"/>
      <c r="B584" s="923"/>
      <c r="C584" s="924"/>
      <c r="D584" s="925"/>
      <c r="E584" s="926"/>
      <c r="F584" s="927"/>
    </row>
    <row r="585" spans="1:6">
      <c r="A585" s="922"/>
      <c r="B585" s="923"/>
      <c r="C585" s="924"/>
      <c r="D585" s="925"/>
      <c r="E585" s="926"/>
      <c r="F585" s="927"/>
    </row>
    <row r="586" spans="1:6">
      <c r="A586" s="922"/>
      <c r="B586" s="923"/>
      <c r="C586" s="924"/>
      <c r="D586" s="925"/>
      <c r="E586" s="926"/>
      <c r="F586" s="927"/>
    </row>
    <row r="587" spans="1:6">
      <c r="A587" s="922"/>
      <c r="B587" s="923"/>
      <c r="C587" s="924"/>
      <c r="D587" s="925"/>
      <c r="E587" s="926"/>
      <c r="F587" s="927"/>
    </row>
    <row r="588" spans="1:6">
      <c r="A588" s="922"/>
      <c r="B588" s="923"/>
      <c r="C588" s="924"/>
      <c r="D588" s="925"/>
      <c r="E588" s="926"/>
      <c r="F588" s="927"/>
    </row>
    <row r="589" spans="1:6">
      <c r="A589" s="922"/>
      <c r="B589" s="923"/>
      <c r="C589" s="924"/>
      <c r="D589" s="925"/>
      <c r="E589" s="926"/>
      <c r="F589" s="927"/>
    </row>
    <row r="590" spans="1:6">
      <c r="A590" s="922"/>
      <c r="B590" s="923"/>
      <c r="C590" s="924"/>
      <c r="D590" s="925"/>
      <c r="E590" s="926"/>
      <c r="F590" s="927"/>
    </row>
    <row r="591" spans="1:6">
      <c r="A591" s="922"/>
      <c r="B591" s="923"/>
      <c r="C591" s="924"/>
      <c r="D591" s="925"/>
      <c r="E591" s="926"/>
      <c r="F591" s="927"/>
    </row>
    <row r="592" spans="1:6">
      <c r="A592" s="922"/>
      <c r="B592" s="923"/>
      <c r="C592" s="924"/>
      <c r="D592" s="925"/>
      <c r="E592" s="926"/>
      <c r="F592" s="927"/>
    </row>
    <row r="593" spans="1:6">
      <c r="A593" s="922"/>
      <c r="B593" s="923"/>
      <c r="C593" s="924"/>
      <c r="D593" s="925"/>
      <c r="E593" s="926"/>
      <c r="F593" s="927"/>
    </row>
    <row r="594" spans="1:6">
      <c r="A594" s="922"/>
      <c r="B594" s="923"/>
      <c r="C594" s="924"/>
      <c r="D594" s="925"/>
      <c r="E594" s="926"/>
      <c r="F594" s="927"/>
    </row>
    <row r="595" spans="1:6">
      <c r="A595" s="922"/>
      <c r="B595" s="923"/>
      <c r="C595" s="924"/>
      <c r="D595" s="925"/>
      <c r="E595" s="926"/>
      <c r="F595" s="927"/>
    </row>
    <row r="596" spans="1:6">
      <c r="A596" s="922"/>
      <c r="B596" s="923"/>
      <c r="C596" s="924"/>
      <c r="D596" s="925"/>
      <c r="E596" s="926"/>
      <c r="F596" s="927"/>
    </row>
    <row r="597" spans="1:6">
      <c r="A597" s="922"/>
      <c r="B597" s="923"/>
      <c r="C597" s="924"/>
      <c r="D597" s="925"/>
      <c r="E597" s="926"/>
      <c r="F597" s="927"/>
    </row>
    <row r="598" spans="1:6">
      <c r="A598" s="922"/>
      <c r="B598" s="923"/>
      <c r="C598" s="924"/>
      <c r="D598" s="925"/>
      <c r="E598" s="926"/>
      <c r="F598" s="927"/>
    </row>
    <row r="599" spans="1:6">
      <c r="A599" s="922"/>
      <c r="B599" s="923"/>
      <c r="C599" s="924"/>
      <c r="D599" s="925"/>
      <c r="E599" s="926"/>
      <c r="F599" s="927"/>
    </row>
    <row r="600" spans="1:6">
      <c r="A600" s="922"/>
      <c r="B600" s="923"/>
      <c r="C600" s="924"/>
      <c r="D600" s="925"/>
      <c r="E600" s="926"/>
      <c r="F600" s="927"/>
    </row>
    <row r="601" spans="1:6">
      <c r="A601" s="922"/>
      <c r="B601" s="923"/>
      <c r="C601" s="924"/>
      <c r="D601" s="925"/>
      <c r="E601" s="926"/>
      <c r="F601" s="927"/>
    </row>
    <row r="602" spans="1:6">
      <c r="A602" s="922"/>
      <c r="B602" s="923"/>
      <c r="C602" s="924"/>
      <c r="D602" s="925"/>
      <c r="E602" s="926"/>
      <c r="F602" s="927"/>
    </row>
    <row r="603" spans="1:6">
      <c r="A603" s="922"/>
      <c r="B603" s="923"/>
      <c r="C603" s="924"/>
      <c r="D603" s="925"/>
      <c r="E603" s="926"/>
      <c r="F603" s="927"/>
    </row>
    <row r="604" spans="1:6">
      <c r="A604" s="922"/>
      <c r="B604" s="923"/>
      <c r="C604" s="924"/>
      <c r="D604" s="925"/>
      <c r="E604" s="926"/>
      <c r="F604" s="927"/>
    </row>
    <row r="605" spans="1:6">
      <c r="A605" s="922"/>
      <c r="B605" s="923"/>
      <c r="C605" s="924"/>
      <c r="D605" s="925"/>
      <c r="E605" s="926"/>
      <c r="F605" s="927"/>
    </row>
    <row r="606" spans="1:6">
      <c r="A606" s="922"/>
      <c r="B606" s="923"/>
      <c r="C606" s="924"/>
      <c r="D606" s="925"/>
      <c r="E606" s="926"/>
      <c r="F606" s="927"/>
    </row>
    <row r="607" spans="1:6">
      <c r="A607" s="922"/>
      <c r="B607" s="923"/>
      <c r="C607" s="924"/>
      <c r="D607" s="925"/>
      <c r="E607" s="926"/>
      <c r="F607" s="927"/>
    </row>
    <row r="608" spans="1:6">
      <c r="A608" s="922"/>
      <c r="B608" s="923"/>
      <c r="C608" s="924"/>
      <c r="D608" s="925"/>
      <c r="E608" s="926"/>
      <c r="F608" s="927"/>
    </row>
    <row r="609" spans="1:6">
      <c r="A609" s="922"/>
      <c r="B609" s="923"/>
      <c r="C609" s="924"/>
      <c r="D609" s="925"/>
      <c r="E609" s="926"/>
      <c r="F609" s="927"/>
    </row>
    <row r="610" spans="1:6">
      <c r="A610" s="922"/>
      <c r="B610" s="923"/>
      <c r="C610" s="924"/>
      <c r="D610" s="925"/>
      <c r="E610" s="926"/>
      <c r="F610" s="927"/>
    </row>
    <row r="611" spans="1:6">
      <c r="A611" s="922"/>
      <c r="B611" s="923"/>
      <c r="C611" s="924"/>
      <c r="D611" s="925"/>
      <c r="E611" s="926"/>
      <c r="F611" s="927"/>
    </row>
    <row r="612" spans="1:6">
      <c r="A612" s="922"/>
      <c r="B612" s="923"/>
      <c r="C612" s="924"/>
      <c r="D612" s="925"/>
      <c r="E612" s="926"/>
      <c r="F612" s="927"/>
    </row>
    <row r="613" spans="1:6">
      <c r="A613" s="922"/>
      <c r="B613" s="923"/>
      <c r="C613" s="924"/>
      <c r="D613" s="925"/>
      <c r="E613" s="926"/>
      <c r="F613" s="927"/>
    </row>
    <row r="614" spans="1:6">
      <c r="A614" s="922"/>
      <c r="B614" s="923"/>
      <c r="C614" s="924"/>
      <c r="D614" s="925"/>
      <c r="E614" s="926"/>
      <c r="F614" s="927"/>
    </row>
    <row r="615" spans="1:6">
      <c r="A615" s="922"/>
      <c r="B615" s="923"/>
      <c r="C615" s="924"/>
      <c r="D615" s="925"/>
      <c r="E615" s="926"/>
      <c r="F615" s="927"/>
    </row>
    <row r="616" spans="1:6">
      <c r="A616" s="922"/>
      <c r="B616" s="923"/>
      <c r="C616" s="924"/>
      <c r="D616" s="925"/>
      <c r="E616" s="926"/>
      <c r="F616" s="927"/>
    </row>
    <row r="617" spans="1:6">
      <c r="A617" s="922"/>
      <c r="B617" s="923"/>
      <c r="C617" s="924"/>
      <c r="D617" s="925"/>
      <c r="E617" s="926"/>
      <c r="F617" s="927"/>
    </row>
    <row r="618" spans="1:6">
      <c r="A618" s="922"/>
      <c r="B618" s="923"/>
      <c r="C618" s="924"/>
      <c r="D618" s="925"/>
      <c r="E618" s="926"/>
      <c r="F618" s="927"/>
    </row>
    <row r="619" spans="1:6">
      <c r="A619" s="922"/>
      <c r="B619" s="923"/>
      <c r="C619" s="924"/>
      <c r="D619" s="925"/>
      <c r="E619" s="926"/>
      <c r="F619" s="927"/>
    </row>
    <row r="620" spans="1:6">
      <c r="A620" s="922"/>
      <c r="B620" s="923"/>
      <c r="C620" s="924"/>
      <c r="D620" s="925"/>
      <c r="E620" s="926"/>
      <c r="F620" s="927"/>
    </row>
    <row r="621" spans="1:6">
      <c r="A621" s="922"/>
      <c r="B621" s="923"/>
      <c r="C621" s="924"/>
      <c r="D621" s="925"/>
      <c r="E621" s="926"/>
      <c r="F621" s="927"/>
    </row>
    <row r="622" spans="1:6">
      <c r="A622" s="922"/>
      <c r="B622" s="923"/>
      <c r="C622" s="924"/>
      <c r="D622" s="925"/>
      <c r="E622" s="926"/>
      <c r="F622" s="927"/>
    </row>
    <row r="623" spans="1:6">
      <c r="A623" s="922"/>
      <c r="B623" s="923"/>
      <c r="C623" s="924"/>
      <c r="D623" s="925"/>
      <c r="E623" s="926"/>
      <c r="F623" s="927"/>
    </row>
    <row r="624" spans="1:6">
      <c r="A624" s="922"/>
      <c r="B624" s="923"/>
      <c r="C624" s="924"/>
      <c r="D624" s="925"/>
      <c r="E624" s="926"/>
      <c r="F624" s="927"/>
    </row>
    <row r="625" spans="1:6">
      <c r="A625" s="922"/>
      <c r="B625" s="923"/>
      <c r="C625" s="924"/>
      <c r="D625" s="925"/>
      <c r="E625" s="926"/>
      <c r="F625" s="927"/>
    </row>
    <row r="626" spans="1:6">
      <c r="A626" s="922"/>
      <c r="B626" s="923"/>
      <c r="C626" s="924"/>
      <c r="D626" s="925"/>
      <c r="E626" s="926"/>
      <c r="F626" s="927"/>
    </row>
    <row r="627" spans="1:6">
      <c r="A627" s="922"/>
      <c r="B627" s="923"/>
      <c r="C627" s="924"/>
      <c r="D627" s="925"/>
      <c r="E627" s="926"/>
      <c r="F627" s="927"/>
    </row>
    <row r="628" spans="1:6">
      <c r="A628" s="922"/>
      <c r="B628" s="923"/>
      <c r="C628" s="924"/>
      <c r="D628" s="925"/>
      <c r="E628" s="926"/>
      <c r="F628" s="927"/>
    </row>
    <row r="629" spans="1:6">
      <c r="A629" s="922"/>
      <c r="B629" s="923"/>
      <c r="C629" s="924"/>
      <c r="D629" s="925"/>
      <c r="E629" s="926"/>
      <c r="F629" s="927"/>
    </row>
    <row r="630" spans="1:6">
      <c r="A630" s="922"/>
      <c r="B630" s="923"/>
      <c r="C630" s="924"/>
      <c r="D630" s="925"/>
      <c r="E630" s="926"/>
      <c r="F630" s="927"/>
    </row>
    <row r="631" spans="1:6">
      <c r="A631" s="922"/>
      <c r="B631" s="923"/>
      <c r="C631" s="924"/>
      <c r="D631" s="925"/>
      <c r="E631" s="926"/>
      <c r="F631" s="927"/>
    </row>
    <row r="632" spans="1:6">
      <c r="A632" s="922"/>
      <c r="B632" s="923"/>
      <c r="C632" s="924"/>
      <c r="D632" s="925"/>
      <c r="E632" s="926"/>
      <c r="F632" s="927"/>
    </row>
    <row r="633" spans="1:6">
      <c r="A633" s="922"/>
      <c r="B633" s="923"/>
      <c r="C633" s="924"/>
      <c r="D633" s="925"/>
      <c r="E633" s="926"/>
      <c r="F633" s="927"/>
    </row>
    <row r="634" spans="1:6">
      <c r="A634" s="922"/>
      <c r="B634" s="923"/>
      <c r="C634" s="924"/>
      <c r="D634" s="925"/>
      <c r="E634" s="926"/>
      <c r="F634" s="927"/>
    </row>
    <row r="635" spans="1:6">
      <c r="A635" s="922"/>
      <c r="B635" s="923"/>
      <c r="C635" s="924"/>
      <c r="D635" s="925"/>
      <c r="E635" s="926"/>
      <c r="F635" s="927"/>
    </row>
    <row r="636" spans="1:6">
      <c r="A636" s="922"/>
      <c r="B636" s="923"/>
      <c r="C636" s="924"/>
      <c r="D636" s="925"/>
      <c r="E636" s="926"/>
      <c r="F636" s="927"/>
    </row>
    <row r="637" spans="1:6">
      <c r="A637" s="922"/>
      <c r="B637" s="923"/>
      <c r="C637" s="924"/>
      <c r="D637" s="925"/>
      <c r="E637" s="926"/>
      <c r="F637" s="927"/>
    </row>
    <row r="638" spans="1:6">
      <c r="A638" s="922"/>
      <c r="B638" s="923"/>
      <c r="C638" s="924"/>
      <c r="D638" s="925"/>
      <c r="E638" s="926"/>
      <c r="F638" s="927"/>
    </row>
    <row r="639" spans="1:6">
      <c r="A639" s="922"/>
      <c r="B639" s="923"/>
      <c r="C639" s="924"/>
      <c r="D639" s="925"/>
      <c r="E639" s="926"/>
      <c r="F639" s="927"/>
    </row>
    <row r="640" spans="1:6">
      <c r="A640" s="922"/>
      <c r="B640" s="923"/>
      <c r="C640" s="924"/>
      <c r="D640" s="925"/>
      <c r="E640" s="926"/>
      <c r="F640" s="927"/>
    </row>
    <row r="641" spans="1:6">
      <c r="A641" s="922"/>
      <c r="B641" s="923"/>
      <c r="C641" s="924"/>
      <c r="D641" s="925"/>
      <c r="E641" s="926"/>
      <c r="F641" s="927"/>
    </row>
    <row r="642" spans="1:6">
      <c r="A642" s="922"/>
      <c r="B642" s="923"/>
      <c r="C642" s="924"/>
      <c r="D642" s="925"/>
      <c r="E642" s="926"/>
      <c r="F642" s="927"/>
    </row>
    <row r="643" spans="1:6">
      <c r="A643" s="922"/>
      <c r="B643" s="923"/>
      <c r="C643" s="924"/>
      <c r="D643" s="925"/>
      <c r="E643" s="926"/>
      <c r="F643" s="927"/>
    </row>
    <row r="644" spans="1:6">
      <c r="A644" s="922"/>
      <c r="B644" s="923"/>
      <c r="C644" s="924"/>
      <c r="D644" s="925"/>
      <c r="E644" s="926"/>
      <c r="F644" s="927"/>
    </row>
    <row r="645" spans="1:6">
      <c r="A645" s="922"/>
      <c r="B645" s="923"/>
      <c r="C645" s="924"/>
      <c r="D645" s="925"/>
      <c r="E645" s="926"/>
      <c r="F645" s="927"/>
    </row>
    <row r="646" spans="1:6">
      <c r="A646" s="922"/>
      <c r="B646" s="923"/>
      <c r="C646" s="924"/>
      <c r="D646" s="925"/>
      <c r="E646" s="926"/>
      <c r="F646" s="927"/>
    </row>
    <row r="647" spans="1:6">
      <c r="A647" s="922"/>
      <c r="B647" s="923"/>
      <c r="C647" s="924"/>
      <c r="D647" s="925"/>
      <c r="E647" s="926"/>
      <c r="F647" s="927"/>
    </row>
    <row r="648" spans="1:6">
      <c r="A648" s="922"/>
      <c r="B648" s="923"/>
      <c r="C648" s="924"/>
      <c r="D648" s="925"/>
      <c r="E648" s="926"/>
      <c r="F648" s="927"/>
    </row>
    <row r="649" spans="1:6">
      <c r="A649" s="922"/>
      <c r="B649" s="923"/>
      <c r="C649" s="924"/>
      <c r="D649" s="925"/>
      <c r="E649" s="926"/>
      <c r="F649" s="927"/>
    </row>
    <row r="650" spans="1:6">
      <c r="A650" s="922"/>
      <c r="B650" s="923"/>
      <c r="C650" s="924"/>
      <c r="D650" s="925"/>
      <c r="E650" s="926"/>
      <c r="F650" s="927"/>
    </row>
    <row r="651" spans="1:6">
      <c r="A651" s="922"/>
      <c r="B651" s="923"/>
      <c r="C651" s="924"/>
      <c r="D651" s="925"/>
      <c r="E651" s="926"/>
      <c r="F651" s="927"/>
    </row>
    <row r="652" spans="1:6">
      <c r="A652" s="922"/>
      <c r="B652" s="923"/>
      <c r="C652" s="924"/>
      <c r="D652" s="925"/>
      <c r="E652" s="926"/>
      <c r="F652" s="927"/>
    </row>
    <row r="653" spans="1:6">
      <c r="A653" s="922"/>
      <c r="B653" s="923"/>
      <c r="C653" s="924"/>
      <c r="D653" s="925"/>
      <c r="E653" s="926"/>
      <c r="F653" s="927"/>
    </row>
    <row r="654" spans="1:6">
      <c r="A654" s="922"/>
      <c r="B654" s="923"/>
      <c r="C654" s="924"/>
      <c r="D654" s="925"/>
      <c r="E654" s="926"/>
      <c r="F654" s="927"/>
    </row>
    <row r="655" spans="1:6">
      <c r="A655" s="922"/>
      <c r="B655" s="923"/>
      <c r="C655" s="924"/>
      <c r="D655" s="925"/>
      <c r="E655" s="926"/>
      <c r="F655" s="927"/>
    </row>
    <row r="656" spans="1:6">
      <c r="A656" s="922"/>
      <c r="B656" s="923"/>
      <c r="C656" s="924"/>
      <c r="D656" s="925"/>
      <c r="E656" s="926"/>
      <c r="F656" s="927"/>
    </row>
    <row r="657" spans="1:6">
      <c r="A657" s="922"/>
      <c r="B657" s="923"/>
      <c r="C657" s="924"/>
      <c r="D657" s="925"/>
      <c r="E657" s="926"/>
      <c r="F657" s="927"/>
    </row>
    <row r="658" spans="1:6">
      <c r="A658" s="922"/>
      <c r="B658" s="923"/>
      <c r="C658" s="924"/>
      <c r="D658" s="925"/>
      <c r="E658" s="926"/>
      <c r="F658" s="927"/>
    </row>
    <row r="659" spans="1:6">
      <c r="A659" s="922"/>
      <c r="B659" s="923"/>
      <c r="C659" s="924"/>
      <c r="D659" s="925"/>
      <c r="E659" s="926"/>
      <c r="F659" s="927"/>
    </row>
    <row r="660" spans="1:6">
      <c r="A660" s="922"/>
      <c r="B660" s="923"/>
      <c r="C660" s="924"/>
      <c r="D660" s="925"/>
      <c r="E660" s="926"/>
      <c r="F660" s="927"/>
    </row>
    <row r="661" spans="1:6">
      <c r="A661" s="922"/>
      <c r="B661" s="923"/>
      <c r="C661" s="924"/>
      <c r="D661" s="925"/>
      <c r="E661" s="926"/>
      <c r="F661" s="927"/>
    </row>
    <row r="662" spans="1:6">
      <c r="A662" s="922"/>
      <c r="B662" s="923"/>
      <c r="C662" s="924"/>
      <c r="D662" s="925"/>
      <c r="E662" s="926"/>
      <c r="F662" s="927"/>
    </row>
    <row r="663" spans="1:6">
      <c r="A663" s="922"/>
      <c r="B663" s="923"/>
      <c r="C663" s="924"/>
      <c r="D663" s="925"/>
      <c r="E663" s="926"/>
      <c r="F663" s="927"/>
    </row>
    <row r="664" spans="1:6">
      <c r="A664" s="922"/>
      <c r="B664" s="923"/>
      <c r="C664" s="924"/>
      <c r="D664" s="925"/>
      <c r="E664" s="926"/>
      <c r="F664" s="927"/>
    </row>
    <row r="665" spans="1:6">
      <c r="A665" s="922"/>
      <c r="B665" s="923"/>
      <c r="C665" s="924"/>
      <c r="D665" s="925"/>
      <c r="E665" s="926"/>
      <c r="F665" s="927"/>
    </row>
    <row r="666" spans="1:6">
      <c r="A666" s="922"/>
      <c r="B666" s="923"/>
      <c r="C666" s="924"/>
      <c r="D666" s="925"/>
      <c r="E666" s="926"/>
      <c r="F666" s="927"/>
    </row>
    <row r="667" spans="1:6">
      <c r="A667" s="922"/>
      <c r="B667" s="923"/>
      <c r="C667" s="924"/>
      <c r="D667" s="925"/>
      <c r="E667" s="926"/>
      <c r="F667" s="927"/>
    </row>
    <row r="668" spans="1:6">
      <c r="A668" s="922"/>
      <c r="B668" s="923"/>
      <c r="C668" s="924"/>
      <c r="D668" s="925"/>
      <c r="E668" s="926"/>
      <c r="F668" s="927"/>
    </row>
    <row r="669" spans="1:6">
      <c r="A669" s="922"/>
      <c r="B669" s="923"/>
      <c r="C669" s="924"/>
      <c r="D669" s="925"/>
      <c r="E669" s="926"/>
      <c r="F669" s="927"/>
    </row>
    <row r="670" spans="1:6">
      <c r="A670" s="922"/>
      <c r="B670" s="923"/>
      <c r="C670" s="924"/>
      <c r="D670" s="925"/>
      <c r="E670" s="926"/>
      <c r="F670" s="927"/>
    </row>
    <row r="671" spans="1:6">
      <c r="A671" s="922"/>
      <c r="B671" s="923"/>
      <c r="C671" s="924"/>
      <c r="D671" s="925"/>
      <c r="E671" s="926"/>
      <c r="F671" s="927"/>
    </row>
    <row r="672" spans="1:6">
      <c r="A672" s="922"/>
      <c r="B672" s="923"/>
      <c r="C672" s="924"/>
      <c r="D672" s="925"/>
      <c r="E672" s="926"/>
      <c r="F672" s="927"/>
    </row>
    <row r="673" spans="1:6">
      <c r="A673" s="922"/>
      <c r="B673" s="923"/>
      <c r="C673" s="924"/>
      <c r="D673" s="925"/>
      <c r="E673" s="926"/>
      <c r="F673" s="927"/>
    </row>
    <row r="674" spans="1:6">
      <c r="A674" s="922"/>
      <c r="B674" s="923"/>
      <c r="C674" s="924"/>
      <c r="D674" s="925"/>
      <c r="E674" s="926"/>
      <c r="F674" s="927"/>
    </row>
    <row r="675" spans="1:6">
      <c r="A675" s="922"/>
      <c r="B675" s="923"/>
      <c r="C675" s="924"/>
      <c r="D675" s="925"/>
      <c r="E675" s="926"/>
      <c r="F675" s="927"/>
    </row>
    <row r="676" spans="1:6">
      <c r="A676" s="922"/>
      <c r="B676" s="923"/>
      <c r="C676" s="924"/>
      <c r="D676" s="925"/>
      <c r="E676" s="926"/>
      <c r="F676" s="927"/>
    </row>
    <row r="677" spans="1:6">
      <c r="A677" s="922"/>
      <c r="B677" s="923"/>
      <c r="C677" s="924"/>
      <c r="D677" s="925"/>
      <c r="E677" s="926"/>
      <c r="F677" s="927"/>
    </row>
    <row r="678" spans="1:6">
      <c r="A678" s="922"/>
      <c r="B678" s="923"/>
      <c r="C678" s="924"/>
      <c r="D678" s="925"/>
      <c r="E678" s="926"/>
      <c r="F678" s="927"/>
    </row>
    <row r="679" spans="1:6">
      <c r="A679" s="922"/>
      <c r="B679" s="923"/>
      <c r="C679" s="924"/>
      <c r="D679" s="925"/>
      <c r="E679" s="926"/>
      <c r="F679" s="927"/>
    </row>
    <row r="680" spans="1:6">
      <c r="A680" s="922"/>
      <c r="B680" s="923"/>
      <c r="C680" s="924"/>
      <c r="D680" s="925"/>
      <c r="E680" s="926"/>
      <c r="F680" s="927"/>
    </row>
    <row r="681" spans="1:6">
      <c r="A681" s="922"/>
      <c r="B681" s="923"/>
      <c r="C681" s="924"/>
      <c r="D681" s="925"/>
      <c r="E681" s="926"/>
      <c r="F681" s="927"/>
    </row>
    <row r="682" spans="1:6">
      <c r="A682" s="922"/>
      <c r="B682" s="923"/>
      <c r="C682" s="924"/>
      <c r="D682" s="925"/>
      <c r="E682" s="926"/>
      <c r="F682" s="927"/>
    </row>
    <row r="683" spans="1:6">
      <c r="A683" s="922"/>
      <c r="B683" s="923"/>
      <c r="C683" s="924"/>
      <c r="D683" s="925"/>
      <c r="E683" s="926"/>
      <c r="F683" s="927"/>
    </row>
    <row r="684" spans="1:6">
      <c r="A684" s="922"/>
      <c r="B684" s="923"/>
      <c r="C684" s="924"/>
      <c r="D684" s="925"/>
      <c r="E684" s="926"/>
      <c r="F684" s="927"/>
    </row>
    <row r="685" spans="1:6">
      <c r="A685" s="922"/>
      <c r="B685" s="923"/>
      <c r="C685" s="924"/>
      <c r="D685" s="925"/>
      <c r="E685" s="926"/>
      <c r="F685" s="927"/>
    </row>
    <row r="686" spans="1:6">
      <c r="A686" s="922"/>
      <c r="B686" s="923"/>
      <c r="C686" s="924"/>
      <c r="D686" s="925"/>
      <c r="E686" s="926"/>
      <c r="F686" s="927"/>
    </row>
    <row r="687" spans="1:6">
      <c r="A687" s="922"/>
      <c r="B687" s="923"/>
      <c r="C687" s="924"/>
      <c r="D687" s="925"/>
      <c r="E687" s="926"/>
      <c r="F687" s="927"/>
    </row>
    <row r="688" spans="1:6">
      <c r="A688" s="922"/>
      <c r="B688" s="923"/>
      <c r="C688" s="924"/>
      <c r="D688" s="925"/>
      <c r="E688" s="926"/>
      <c r="F688" s="927"/>
    </row>
    <row r="689" spans="1:6">
      <c r="A689" s="922"/>
      <c r="B689" s="923"/>
      <c r="C689" s="924"/>
      <c r="D689" s="925"/>
      <c r="E689" s="926"/>
      <c r="F689" s="927"/>
    </row>
    <row r="690" spans="1:6">
      <c r="A690" s="922"/>
      <c r="B690" s="923"/>
      <c r="C690" s="924"/>
      <c r="D690" s="925"/>
      <c r="E690" s="926"/>
      <c r="F690" s="927"/>
    </row>
    <row r="691" spans="1:6">
      <c r="A691" s="922"/>
      <c r="B691" s="923"/>
      <c r="C691" s="924"/>
      <c r="D691" s="925"/>
      <c r="E691" s="926"/>
      <c r="F691" s="927"/>
    </row>
    <row r="692" spans="1:6">
      <c r="A692" s="922"/>
      <c r="B692" s="923"/>
      <c r="C692" s="924"/>
      <c r="D692" s="925"/>
      <c r="E692" s="926"/>
      <c r="F692" s="927"/>
    </row>
    <row r="693" spans="1:6">
      <c r="A693" s="922"/>
      <c r="B693" s="923"/>
      <c r="C693" s="924"/>
      <c r="D693" s="925"/>
      <c r="E693" s="926"/>
      <c r="F693" s="927"/>
    </row>
    <row r="694" spans="1:6">
      <c r="A694" s="922"/>
      <c r="B694" s="923"/>
      <c r="C694" s="924"/>
      <c r="D694" s="925"/>
      <c r="E694" s="926"/>
      <c r="F694" s="927"/>
    </row>
    <row r="695" spans="1:6">
      <c r="A695" s="922"/>
      <c r="B695" s="923"/>
      <c r="C695" s="924"/>
      <c r="D695" s="925"/>
      <c r="E695" s="926"/>
      <c r="F695" s="927"/>
    </row>
    <row r="696" spans="1:6">
      <c r="A696" s="922"/>
      <c r="B696" s="923"/>
      <c r="C696" s="924"/>
      <c r="D696" s="925"/>
      <c r="E696" s="926"/>
      <c r="F696" s="927"/>
    </row>
    <row r="697" spans="1:6">
      <c r="A697" s="922"/>
      <c r="B697" s="923"/>
      <c r="C697" s="924"/>
      <c r="D697" s="925"/>
      <c r="E697" s="926"/>
      <c r="F697" s="927"/>
    </row>
    <row r="698" spans="1:6">
      <c r="A698" s="922"/>
      <c r="B698" s="923"/>
      <c r="C698" s="924"/>
      <c r="D698" s="925"/>
      <c r="E698" s="926"/>
      <c r="F698" s="927"/>
    </row>
    <row r="699" spans="1:6">
      <c r="A699" s="922"/>
      <c r="B699" s="923"/>
      <c r="C699" s="924"/>
      <c r="D699" s="925"/>
      <c r="E699" s="926"/>
      <c r="F699" s="927"/>
    </row>
    <row r="700" spans="1:6">
      <c r="A700" s="922"/>
      <c r="B700" s="923"/>
      <c r="C700" s="924"/>
      <c r="D700" s="925"/>
      <c r="E700" s="926"/>
      <c r="F700" s="927"/>
    </row>
    <row r="701" spans="1:6">
      <c r="A701" s="922"/>
      <c r="B701" s="923"/>
      <c r="C701" s="924"/>
      <c r="D701" s="925"/>
      <c r="E701" s="926"/>
      <c r="F701" s="927"/>
    </row>
    <row r="702" spans="1:6">
      <c r="A702" s="922"/>
      <c r="B702" s="923"/>
      <c r="C702" s="924"/>
      <c r="D702" s="925"/>
      <c r="E702" s="926"/>
      <c r="F702" s="927"/>
    </row>
    <row r="703" spans="1:6">
      <c r="A703" s="922"/>
      <c r="B703" s="923"/>
      <c r="C703" s="924"/>
      <c r="D703" s="925"/>
      <c r="E703" s="926"/>
      <c r="F703" s="927"/>
    </row>
    <row r="704" spans="1:6">
      <c r="A704" s="922"/>
      <c r="B704" s="923"/>
      <c r="C704" s="924"/>
      <c r="D704" s="925"/>
      <c r="E704" s="926"/>
      <c r="F704" s="927"/>
    </row>
    <row r="705" spans="1:6">
      <c r="A705" s="922"/>
      <c r="B705" s="923"/>
      <c r="C705" s="924"/>
      <c r="D705" s="925"/>
      <c r="E705" s="926"/>
      <c r="F705" s="927"/>
    </row>
    <row r="706" spans="1:6">
      <c r="A706" s="922"/>
      <c r="B706" s="923"/>
      <c r="C706" s="924"/>
      <c r="D706" s="925"/>
      <c r="E706" s="926"/>
      <c r="F706" s="927"/>
    </row>
    <row r="707" spans="1:6">
      <c r="A707" s="922"/>
      <c r="B707" s="923"/>
      <c r="C707" s="924"/>
      <c r="D707" s="925"/>
      <c r="E707" s="926"/>
      <c r="F707" s="927"/>
    </row>
    <row r="708" spans="1:6">
      <c r="A708" s="922"/>
      <c r="B708" s="923"/>
      <c r="C708" s="924"/>
      <c r="D708" s="925"/>
      <c r="E708" s="926"/>
      <c r="F708" s="927"/>
    </row>
    <row r="709" spans="1:6">
      <c r="A709" s="922"/>
      <c r="B709" s="923"/>
      <c r="C709" s="924"/>
      <c r="D709" s="925"/>
      <c r="E709" s="926"/>
      <c r="F709" s="927"/>
    </row>
    <row r="710" spans="1:6">
      <c r="A710" s="922"/>
      <c r="B710" s="923"/>
      <c r="C710" s="924"/>
      <c r="D710" s="925"/>
      <c r="E710" s="926"/>
      <c r="F710" s="927"/>
    </row>
    <row r="711" spans="1:6">
      <c r="A711" s="922"/>
      <c r="B711" s="923"/>
      <c r="C711" s="924"/>
      <c r="D711" s="925"/>
      <c r="E711" s="926"/>
      <c r="F711" s="927"/>
    </row>
    <row r="712" spans="1:6">
      <c r="A712" s="922"/>
      <c r="B712" s="923"/>
      <c r="C712" s="924"/>
      <c r="D712" s="925"/>
      <c r="E712" s="926"/>
      <c r="F712" s="927"/>
    </row>
    <row r="713" spans="1:6">
      <c r="A713" s="922"/>
      <c r="B713" s="923"/>
      <c r="C713" s="924"/>
      <c r="D713" s="925"/>
      <c r="E713" s="926"/>
      <c r="F713" s="927"/>
    </row>
    <row r="714" spans="1:6">
      <c r="A714" s="922"/>
      <c r="B714" s="923"/>
      <c r="C714" s="924"/>
      <c r="D714" s="925"/>
      <c r="E714" s="926"/>
      <c r="F714" s="927"/>
    </row>
    <row r="715" spans="1:6">
      <c r="A715" s="922"/>
      <c r="B715" s="923"/>
      <c r="C715" s="924"/>
      <c r="D715" s="925"/>
      <c r="E715" s="926"/>
      <c r="F715" s="927"/>
    </row>
    <row r="716" spans="1:6">
      <c r="A716" s="922"/>
      <c r="B716" s="923"/>
      <c r="C716" s="924"/>
      <c r="D716" s="925"/>
      <c r="E716" s="926"/>
      <c r="F716" s="927"/>
    </row>
    <row r="717" spans="1:6">
      <c r="A717" s="922"/>
      <c r="B717" s="923"/>
      <c r="C717" s="924"/>
      <c r="D717" s="925"/>
      <c r="E717" s="926"/>
      <c r="F717" s="927"/>
    </row>
    <row r="718" spans="1:6">
      <c r="A718" s="922"/>
      <c r="B718" s="923"/>
      <c r="C718" s="924"/>
      <c r="D718" s="925"/>
      <c r="E718" s="926"/>
      <c r="F718" s="927"/>
    </row>
    <row r="719" spans="1:6">
      <c r="A719" s="922"/>
      <c r="B719" s="923"/>
      <c r="C719" s="924"/>
      <c r="D719" s="925"/>
      <c r="E719" s="926"/>
      <c r="F719" s="927"/>
    </row>
    <row r="720" spans="1:6">
      <c r="A720" s="922"/>
      <c r="B720" s="923"/>
      <c r="C720" s="924"/>
      <c r="D720" s="925"/>
      <c r="E720" s="926"/>
      <c r="F720" s="927"/>
    </row>
    <row r="721" spans="1:6">
      <c r="A721" s="922"/>
      <c r="B721" s="923"/>
      <c r="C721" s="924"/>
      <c r="D721" s="925"/>
      <c r="E721" s="926"/>
      <c r="F721" s="927"/>
    </row>
    <row r="722" spans="1:6">
      <c r="A722" s="922"/>
      <c r="B722" s="923"/>
      <c r="C722" s="924"/>
      <c r="D722" s="925"/>
      <c r="E722" s="926"/>
      <c r="F722" s="927"/>
    </row>
    <row r="723" spans="1:6">
      <c r="A723" s="922"/>
      <c r="B723" s="923"/>
      <c r="C723" s="924"/>
      <c r="D723" s="925"/>
      <c r="E723" s="926"/>
      <c r="F723" s="927"/>
    </row>
    <row r="724" spans="1:6">
      <c r="A724" s="922"/>
      <c r="B724" s="923"/>
      <c r="C724" s="924"/>
      <c r="D724" s="925"/>
      <c r="E724" s="926"/>
      <c r="F724" s="927"/>
    </row>
    <row r="725" spans="1:6">
      <c r="A725" s="922"/>
      <c r="B725" s="923"/>
      <c r="C725" s="924"/>
      <c r="D725" s="925"/>
      <c r="E725" s="926"/>
      <c r="F725" s="927"/>
    </row>
    <row r="726" spans="1:6">
      <c r="A726" s="922"/>
      <c r="B726" s="923"/>
      <c r="C726" s="924"/>
      <c r="D726" s="925"/>
      <c r="E726" s="926"/>
      <c r="F726" s="927"/>
    </row>
    <row r="727" spans="1:6">
      <c r="A727" s="922"/>
      <c r="B727" s="923"/>
      <c r="C727" s="924"/>
      <c r="D727" s="925"/>
      <c r="E727" s="926"/>
      <c r="F727" s="927"/>
    </row>
    <row r="728" spans="1:6">
      <c r="A728" s="922"/>
      <c r="B728" s="923"/>
      <c r="C728" s="924"/>
      <c r="D728" s="925"/>
      <c r="E728" s="926"/>
      <c r="F728" s="927"/>
    </row>
    <row r="729" spans="1:6">
      <c r="A729" s="922"/>
      <c r="B729" s="923"/>
      <c r="C729" s="924"/>
      <c r="D729" s="925"/>
      <c r="E729" s="926"/>
      <c r="F729" s="927"/>
    </row>
    <row r="730" spans="1:6">
      <c r="A730" s="922"/>
      <c r="B730" s="923"/>
      <c r="C730" s="924"/>
      <c r="D730" s="925"/>
      <c r="E730" s="926"/>
      <c r="F730" s="927"/>
    </row>
    <row r="731" spans="1:6">
      <c r="A731" s="922"/>
      <c r="B731" s="923"/>
      <c r="C731" s="924"/>
      <c r="D731" s="925"/>
      <c r="E731" s="926"/>
      <c r="F731" s="927"/>
    </row>
    <row r="732" spans="1:6">
      <c r="A732" s="922"/>
      <c r="B732" s="923"/>
      <c r="C732" s="924"/>
      <c r="D732" s="925"/>
      <c r="E732" s="926"/>
      <c r="F732" s="927"/>
    </row>
    <row r="733" spans="1:6">
      <c r="A733" s="922"/>
      <c r="B733" s="923"/>
      <c r="C733" s="924"/>
      <c r="D733" s="925"/>
      <c r="E733" s="926"/>
      <c r="F733" s="927"/>
    </row>
    <row r="734" spans="1:6">
      <c r="A734" s="922"/>
      <c r="B734" s="923"/>
      <c r="C734" s="924"/>
      <c r="D734" s="925"/>
      <c r="E734" s="926"/>
      <c r="F734" s="927"/>
    </row>
    <row r="735" spans="1:6">
      <c r="A735" s="922"/>
      <c r="B735" s="923"/>
      <c r="C735" s="924"/>
      <c r="D735" s="925"/>
      <c r="E735" s="926"/>
      <c r="F735" s="927"/>
    </row>
    <row r="736" spans="1:6">
      <c r="A736" s="922"/>
      <c r="B736" s="923"/>
      <c r="C736" s="924"/>
      <c r="D736" s="925"/>
      <c r="E736" s="926"/>
      <c r="F736" s="927"/>
    </row>
    <row r="737" spans="1:6">
      <c r="A737" s="922"/>
      <c r="B737" s="923"/>
      <c r="C737" s="924"/>
      <c r="D737" s="925"/>
      <c r="E737" s="926"/>
      <c r="F737" s="927"/>
    </row>
    <row r="738" spans="1:6">
      <c r="A738" s="922"/>
      <c r="B738" s="923"/>
      <c r="C738" s="924"/>
      <c r="D738" s="925"/>
      <c r="E738" s="926"/>
      <c r="F738" s="927"/>
    </row>
    <row r="739" spans="1:6">
      <c r="A739" s="922"/>
      <c r="B739" s="923"/>
      <c r="C739" s="924"/>
      <c r="D739" s="925"/>
      <c r="E739" s="926"/>
      <c r="F739" s="927"/>
    </row>
    <row r="740" spans="1:6">
      <c r="A740" s="922"/>
      <c r="B740" s="923"/>
      <c r="C740" s="924"/>
      <c r="D740" s="925"/>
      <c r="E740" s="926"/>
      <c r="F740" s="927"/>
    </row>
    <row r="741" spans="1:6">
      <c r="A741" s="922"/>
      <c r="B741" s="923"/>
      <c r="C741" s="924"/>
      <c r="D741" s="925"/>
      <c r="E741" s="926"/>
      <c r="F741" s="927"/>
    </row>
    <row r="742" spans="1:6">
      <c r="A742" s="922"/>
      <c r="B742" s="923"/>
      <c r="C742" s="924"/>
      <c r="D742" s="925"/>
      <c r="E742" s="926"/>
      <c r="F742" s="927"/>
    </row>
    <row r="743" spans="1:6">
      <c r="A743" s="922"/>
      <c r="B743" s="923"/>
      <c r="C743" s="924"/>
      <c r="D743" s="925"/>
      <c r="E743" s="926"/>
      <c r="F743" s="927"/>
    </row>
    <row r="744" spans="1:6">
      <c r="A744" s="922"/>
      <c r="B744" s="923"/>
      <c r="C744" s="924"/>
      <c r="D744" s="925"/>
      <c r="E744" s="926"/>
      <c r="F744" s="927"/>
    </row>
    <row r="745" spans="1:6">
      <c r="A745" s="922"/>
      <c r="B745" s="923"/>
      <c r="C745" s="924"/>
      <c r="D745" s="925"/>
      <c r="E745" s="926"/>
      <c r="F745" s="927"/>
    </row>
    <row r="746" spans="1:6">
      <c r="A746" s="922"/>
      <c r="B746" s="923"/>
      <c r="C746" s="924"/>
      <c r="D746" s="925"/>
      <c r="E746" s="926"/>
      <c r="F746" s="927"/>
    </row>
    <row r="747" spans="1:6">
      <c r="A747" s="922"/>
      <c r="B747" s="923"/>
      <c r="C747" s="924"/>
      <c r="D747" s="925"/>
      <c r="E747" s="926"/>
      <c r="F747" s="927"/>
    </row>
    <row r="748" spans="1:6">
      <c r="A748" s="922"/>
      <c r="B748" s="923"/>
      <c r="C748" s="924"/>
      <c r="D748" s="925"/>
      <c r="E748" s="926"/>
      <c r="F748" s="927"/>
    </row>
    <row r="749" spans="1:6">
      <c r="A749" s="922"/>
      <c r="B749" s="923"/>
      <c r="C749" s="924"/>
      <c r="D749" s="925"/>
      <c r="E749" s="926"/>
      <c r="F749" s="927"/>
    </row>
    <row r="750" spans="1:6">
      <c r="A750" s="922"/>
      <c r="B750" s="923"/>
      <c r="C750" s="924"/>
      <c r="D750" s="925"/>
      <c r="E750" s="926"/>
      <c r="F750" s="927"/>
    </row>
    <row r="751" spans="1:6">
      <c r="A751" s="922"/>
      <c r="B751" s="923"/>
      <c r="C751" s="924"/>
      <c r="D751" s="925"/>
      <c r="E751" s="926"/>
      <c r="F751" s="927"/>
    </row>
    <row r="752" spans="1:6">
      <c r="A752" s="922"/>
      <c r="B752" s="923"/>
      <c r="C752" s="924"/>
      <c r="D752" s="925"/>
      <c r="E752" s="926"/>
      <c r="F752" s="927"/>
    </row>
    <row r="753" spans="1:6">
      <c r="A753" s="922"/>
      <c r="B753" s="923"/>
      <c r="C753" s="924"/>
      <c r="D753" s="925"/>
      <c r="E753" s="926"/>
      <c r="F753" s="927"/>
    </row>
    <row r="754" spans="1:6">
      <c r="A754" s="922"/>
      <c r="B754" s="923"/>
      <c r="C754" s="924"/>
      <c r="D754" s="925"/>
      <c r="E754" s="926"/>
      <c r="F754" s="927"/>
    </row>
    <row r="755" spans="1:6">
      <c r="A755" s="922"/>
      <c r="B755" s="923"/>
      <c r="C755" s="924"/>
      <c r="D755" s="925"/>
      <c r="E755" s="926"/>
      <c r="F755" s="927"/>
    </row>
    <row r="756" spans="1:6">
      <c r="A756" s="922"/>
      <c r="B756" s="923"/>
      <c r="C756" s="924"/>
      <c r="D756" s="925"/>
      <c r="E756" s="926"/>
      <c r="F756" s="927"/>
    </row>
    <row r="757" spans="1:6">
      <c r="A757" s="922"/>
      <c r="B757" s="923"/>
      <c r="C757" s="924"/>
      <c r="D757" s="925"/>
      <c r="E757" s="926"/>
      <c r="F757" s="927"/>
    </row>
    <row r="758" spans="1:6">
      <c r="A758" s="922"/>
      <c r="B758" s="923"/>
      <c r="C758" s="924"/>
      <c r="D758" s="925"/>
      <c r="E758" s="926"/>
      <c r="F758" s="927"/>
    </row>
    <row r="759" spans="1:6">
      <c r="A759" s="922"/>
      <c r="B759" s="923"/>
      <c r="C759" s="924"/>
      <c r="D759" s="925"/>
      <c r="E759" s="926"/>
      <c r="F759" s="927"/>
    </row>
    <row r="760" spans="1:6">
      <c r="A760" s="922"/>
      <c r="B760" s="923"/>
      <c r="C760" s="924"/>
      <c r="D760" s="925"/>
      <c r="E760" s="926"/>
      <c r="F760" s="927"/>
    </row>
    <row r="761" spans="1:6">
      <c r="A761" s="922"/>
      <c r="B761" s="923"/>
      <c r="C761" s="924"/>
      <c r="D761" s="925"/>
      <c r="E761" s="926"/>
      <c r="F761" s="927"/>
    </row>
    <row r="762" spans="1:6">
      <c r="A762" s="922"/>
      <c r="B762" s="923"/>
      <c r="C762" s="924"/>
      <c r="D762" s="925"/>
      <c r="E762" s="926"/>
      <c r="F762" s="927"/>
    </row>
    <row r="763" spans="1:6">
      <c r="A763" s="922"/>
      <c r="B763" s="923"/>
      <c r="C763" s="924"/>
      <c r="D763" s="925"/>
      <c r="E763" s="926"/>
      <c r="F763" s="927"/>
    </row>
    <row r="764" spans="1:6">
      <c r="A764" s="922"/>
      <c r="B764" s="923"/>
      <c r="C764" s="924"/>
      <c r="D764" s="925"/>
      <c r="E764" s="926"/>
      <c r="F764" s="927"/>
    </row>
    <row r="765" spans="1:6">
      <c r="A765" s="922"/>
      <c r="B765" s="923"/>
      <c r="C765" s="924"/>
      <c r="D765" s="925"/>
      <c r="E765" s="926"/>
      <c r="F765" s="927"/>
    </row>
    <row r="766" spans="1:6">
      <c r="A766" s="922"/>
      <c r="B766" s="923"/>
      <c r="C766" s="924"/>
      <c r="D766" s="925"/>
      <c r="E766" s="926"/>
      <c r="F766" s="927"/>
    </row>
    <row r="767" spans="1:6">
      <c r="A767" s="922"/>
      <c r="B767" s="923"/>
      <c r="C767" s="924"/>
      <c r="D767" s="925"/>
      <c r="E767" s="926"/>
      <c r="F767" s="927"/>
    </row>
    <row r="768" spans="1:6">
      <c r="A768" s="922"/>
      <c r="B768" s="923"/>
      <c r="C768" s="924"/>
      <c r="D768" s="925"/>
      <c r="E768" s="926"/>
      <c r="F768" s="927"/>
    </row>
    <row r="769" spans="1:6">
      <c r="A769" s="922"/>
      <c r="B769" s="923"/>
      <c r="C769" s="924"/>
      <c r="D769" s="925"/>
      <c r="E769" s="926"/>
      <c r="F769" s="927"/>
    </row>
    <row r="770" spans="1:6">
      <c r="A770" s="922"/>
      <c r="B770" s="923"/>
      <c r="C770" s="924"/>
      <c r="D770" s="925"/>
      <c r="E770" s="926"/>
      <c r="F770" s="927"/>
    </row>
    <row r="771" spans="1:6">
      <c r="A771" s="922"/>
      <c r="B771" s="923"/>
      <c r="C771" s="924"/>
      <c r="D771" s="925"/>
      <c r="E771" s="926"/>
      <c r="F771" s="927"/>
    </row>
    <row r="772" spans="1:6">
      <c r="A772" s="922"/>
      <c r="B772" s="923"/>
      <c r="C772" s="924"/>
      <c r="D772" s="925"/>
      <c r="E772" s="926"/>
      <c r="F772" s="927"/>
    </row>
    <row r="773" spans="1:6">
      <c r="A773" s="922"/>
      <c r="B773" s="923"/>
      <c r="C773" s="924"/>
      <c r="D773" s="925"/>
      <c r="E773" s="926"/>
      <c r="F773" s="927"/>
    </row>
    <row r="774" spans="1:6">
      <c r="A774" s="922"/>
      <c r="B774" s="923"/>
      <c r="C774" s="924"/>
      <c r="D774" s="925"/>
      <c r="E774" s="926"/>
      <c r="F774" s="927"/>
    </row>
    <row r="775" spans="1:6">
      <c r="A775" s="922"/>
      <c r="B775" s="923"/>
      <c r="C775" s="924"/>
      <c r="D775" s="925"/>
      <c r="E775" s="926"/>
      <c r="F775" s="927"/>
    </row>
    <row r="776" spans="1:6">
      <c r="A776" s="922"/>
      <c r="B776" s="923"/>
      <c r="C776" s="924"/>
      <c r="D776" s="925"/>
      <c r="E776" s="926"/>
      <c r="F776" s="927"/>
    </row>
    <row r="777" spans="1:6">
      <c r="A777" s="922"/>
      <c r="B777" s="923"/>
      <c r="C777" s="924"/>
      <c r="D777" s="925"/>
      <c r="E777" s="926"/>
      <c r="F777" s="927"/>
    </row>
    <row r="778" spans="1:6">
      <c r="A778" s="922"/>
      <c r="B778" s="923"/>
      <c r="C778" s="924"/>
      <c r="D778" s="925"/>
      <c r="E778" s="926"/>
      <c r="F778" s="927"/>
    </row>
    <row r="779" spans="1:6">
      <c r="A779" s="922"/>
      <c r="B779" s="923"/>
      <c r="C779" s="924"/>
      <c r="D779" s="925"/>
      <c r="E779" s="926"/>
      <c r="F779" s="927"/>
    </row>
    <row r="780" spans="1:6">
      <c r="A780" s="922"/>
      <c r="B780" s="923"/>
      <c r="C780" s="924"/>
      <c r="D780" s="925"/>
      <c r="E780" s="926"/>
      <c r="F780" s="927"/>
    </row>
    <row r="781" spans="1:6">
      <c r="A781" s="922"/>
      <c r="B781" s="923"/>
      <c r="C781" s="924"/>
      <c r="D781" s="925"/>
      <c r="E781" s="926"/>
      <c r="F781" s="927"/>
    </row>
    <row r="782" spans="1:6">
      <c r="A782" s="922"/>
      <c r="B782" s="923"/>
      <c r="C782" s="924"/>
      <c r="D782" s="925"/>
      <c r="E782" s="926"/>
      <c r="F782" s="927"/>
    </row>
    <row r="783" spans="1:6">
      <c r="A783" s="922"/>
      <c r="B783" s="923"/>
      <c r="C783" s="924"/>
      <c r="D783" s="925"/>
      <c r="E783" s="926"/>
      <c r="F783" s="927"/>
    </row>
    <row r="784" spans="1:6">
      <c r="A784" s="922"/>
      <c r="B784" s="923"/>
      <c r="C784" s="924"/>
      <c r="D784" s="925"/>
      <c r="E784" s="926"/>
      <c r="F784" s="927"/>
    </row>
    <row r="785" spans="1:6">
      <c r="A785" s="922"/>
      <c r="B785" s="923"/>
      <c r="C785" s="924"/>
      <c r="D785" s="925"/>
      <c r="E785" s="926"/>
      <c r="F785" s="927"/>
    </row>
    <row r="786" spans="1:6">
      <c r="A786" s="922"/>
      <c r="B786" s="923"/>
      <c r="C786" s="924"/>
      <c r="D786" s="925"/>
      <c r="E786" s="926"/>
      <c r="F786" s="927"/>
    </row>
    <row r="787" spans="1:6">
      <c r="A787" s="922"/>
      <c r="B787" s="923"/>
      <c r="C787" s="924"/>
      <c r="D787" s="925"/>
      <c r="E787" s="926"/>
      <c r="F787" s="927"/>
    </row>
    <row r="788" spans="1:6">
      <c r="A788" s="922"/>
      <c r="B788" s="923"/>
      <c r="C788" s="924"/>
      <c r="D788" s="925"/>
      <c r="E788" s="926"/>
      <c r="F788" s="927"/>
    </row>
    <row r="789" spans="1:6">
      <c r="A789" s="922"/>
      <c r="B789" s="923"/>
      <c r="C789" s="924"/>
      <c r="D789" s="925"/>
      <c r="E789" s="926"/>
      <c r="F789" s="927"/>
    </row>
    <row r="790" spans="1:6">
      <c r="A790" s="922"/>
      <c r="B790" s="923"/>
      <c r="C790" s="924"/>
      <c r="D790" s="925"/>
      <c r="E790" s="926"/>
      <c r="F790" s="927"/>
    </row>
    <row r="791" spans="1:6">
      <c r="A791" s="922"/>
      <c r="B791" s="923"/>
      <c r="C791" s="924"/>
      <c r="D791" s="925"/>
      <c r="E791" s="926"/>
      <c r="F791" s="927"/>
    </row>
    <row r="792" spans="1:6">
      <c r="A792" s="922"/>
      <c r="B792" s="923"/>
      <c r="C792" s="924"/>
      <c r="D792" s="925"/>
      <c r="E792" s="926"/>
      <c r="F792" s="927"/>
    </row>
    <row r="793" spans="1:6">
      <c r="A793" s="922"/>
      <c r="B793" s="923"/>
      <c r="C793" s="924"/>
      <c r="D793" s="925"/>
      <c r="E793" s="926"/>
      <c r="F793" s="927"/>
    </row>
    <row r="794" spans="1:6">
      <c r="A794" s="922"/>
      <c r="B794" s="923"/>
      <c r="C794" s="924"/>
      <c r="D794" s="925"/>
      <c r="E794" s="926"/>
      <c r="F794" s="927"/>
    </row>
    <row r="795" spans="1:6">
      <c r="A795" s="922"/>
      <c r="B795" s="923"/>
      <c r="C795" s="924"/>
      <c r="D795" s="925"/>
      <c r="E795" s="926"/>
      <c r="F795" s="927"/>
    </row>
    <row r="796" spans="1:6">
      <c r="A796" s="922"/>
      <c r="B796" s="923"/>
      <c r="C796" s="924"/>
      <c r="D796" s="925"/>
      <c r="E796" s="926"/>
      <c r="F796" s="927"/>
    </row>
    <row r="797" spans="1:6">
      <c r="A797" s="922"/>
      <c r="B797" s="923"/>
      <c r="C797" s="924"/>
      <c r="D797" s="925"/>
      <c r="E797" s="926"/>
      <c r="F797" s="927"/>
    </row>
    <row r="798" spans="1:6">
      <c r="A798" s="922"/>
      <c r="B798" s="923"/>
      <c r="C798" s="924"/>
      <c r="D798" s="925"/>
      <c r="E798" s="926"/>
      <c r="F798" s="927"/>
    </row>
    <row r="799" spans="1:6">
      <c r="A799" s="922"/>
      <c r="B799" s="923"/>
      <c r="C799" s="924"/>
      <c r="D799" s="925"/>
      <c r="E799" s="926"/>
      <c r="F799" s="927"/>
    </row>
    <row r="800" spans="1:6">
      <c r="A800" s="922"/>
      <c r="B800" s="923"/>
      <c r="C800" s="924"/>
      <c r="D800" s="925"/>
      <c r="E800" s="926"/>
      <c r="F800" s="927"/>
    </row>
    <row r="801" spans="1:6">
      <c r="A801" s="922"/>
      <c r="B801" s="923"/>
      <c r="C801" s="924"/>
      <c r="D801" s="925"/>
      <c r="E801" s="926"/>
      <c r="F801" s="927"/>
    </row>
    <row r="802" spans="1:6">
      <c r="A802" s="922"/>
      <c r="B802" s="923"/>
      <c r="C802" s="924"/>
      <c r="D802" s="925"/>
      <c r="E802" s="926"/>
      <c r="F802" s="927"/>
    </row>
    <row r="803" spans="1:6">
      <c r="A803" s="922"/>
      <c r="B803" s="923"/>
      <c r="C803" s="924"/>
      <c r="D803" s="925"/>
      <c r="E803" s="926"/>
      <c r="F803" s="927"/>
    </row>
    <row r="804" spans="1:6">
      <c r="A804" s="922"/>
      <c r="B804" s="923"/>
      <c r="C804" s="924"/>
      <c r="D804" s="925"/>
      <c r="E804" s="926"/>
      <c r="F804" s="927"/>
    </row>
    <row r="805" spans="1:6">
      <c r="A805" s="922"/>
      <c r="B805" s="923"/>
      <c r="C805" s="924"/>
      <c r="D805" s="925"/>
      <c r="E805" s="926"/>
      <c r="F805" s="927"/>
    </row>
    <row r="806" spans="1:6">
      <c r="A806" s="922"/>
      <c r="B806" s="923"/>
      <c r="C806" s="924"/>
      <c r="D806" s="925"/>
      <c r="E806" s="926"/>
      <c r="F806" s="927"/>
    </row>
    <row r="807" spans="1:6">
      <c r="A807" s="922"/>
      <c r="B807" s="923"/>
      <c r="C807" s="924"/>
      <c r="D807" s="925"/>
      <c r="E807" s="926"/>
      <c r="F807" s="927"/>
    </row>
    <row r="808" spans="1:6">
      <c r="A808" s="922"/>
      <c r="B808" s="923"/>
      <c r="C808" s="924"/>
      <c r="D808" s="925"/>
      <c r="E808" s="926"/>
      <c r="F808" s="927"/>
    </row>
    <row r="809" spans="1:6">
      <c r="A809" s="922"/>
      <c r="B809" s="923"/>
      <c r="C809" s="924"/>
      <c r="D809" s="925"/>
      <c r="E809" s="926"/>
      <c r="F809" s="927"/>
    </row>
    <row r="810" spans="1:6">
      <c r="A810" s="922"/>
      <c r="B810" s="923"/>
      <c r="C810" s="924"/>
      <c r="D810" s="925"/>
      <c r="E810" s="926"/>
      <c r="F810" s="927"/>
    </row>
    <row r="811" spans="1:6">
      <c r="A811" s="922"/>
      <c r="B811" s="923"/>
      <c r="C811" s="924"/>
      <c r="D811" s="925"/>
      <c r="E811" s="926"/>
      <c r="F811" s="927"/>
    </row>
    <row r="812" spans="1:6">
      <c r="A812" s="922"/>
      <c r="B812" s="923"/>
      <c r="C812" s="924"/>
      <c r="D812" s="925"/>
      <c r="E812" s="926"/>
      <c r="F812" s="927"/>
    </row>
    <row r="813" spans="1:6">
      <c r="A813" s="922"/>
      <c r="B813" s="923"/>
      <c r="C813" s="924"/>
      <c r="D813" s="925"/>
      <c r="E813" s="926"/>
      <c r="F813" s="927"/>
    </row>
    <row r="814" spans="1:6">
      <c r="A814" s="922"/>
      <c r="B814" s="923"/>
      <c r="C814" s="924"/>
      <c r="D814" s="925"/>
      <c r="E814" s="926"/>
      <c r="F814" s="927"/>
    </row>
    <row r="815" spans="1:6">
      <c r="A815" s="922"/>
      <c r="B815" s="923"/>
      <c r="C815" s="924"/>
      <c r="D815" s="925"/>
      <c r="E815" s="926"/>
      <c r="F815" s="927"/>
    </row>
    <row r="816" spans="1:6">
      <c r="A816" s="922"/>
      <c r="B816" s="923"/>
      <c r="C816" s="924"/>
      <c r="D816" s="925"/>
      <c r="E816" s="926"/>
      <c r="F816" s="927"/>
    </row>
    <row r="817" spans="1:6">
      <c r="A817" s="922"/>
      <c r="B817" s="923"/>
      <c r="C817" s="924"/>
      <c r="D817" s="925"/>
      <c r="E817" s="926"/>
      <c r="F817" s="927"/>
    </row>
    <row r="818" spans="1:6">
      <c r="A818" s="922"/>
      <c r="B818" s="923"/>
      <c r="C818" s="924"/>
      <c r="D818" s="925"/>
      <c r="E818" s="926"/>
      <c r="F818" s="927"/>
    </row>
    <row r="819" spans="1:6">
      <c r="A819" s="922"/>
      <c r="B819" s="923"/>
      <c r="C819" s="924"/>
      <c r="D819" s="925"/>
      <c r="E819" s="926"/>
      <c r="F819" s="927"/>
    </row>
    <row r="820" spans="1:6">
      <c r="A820" s="922"/>
      <c r="B820" s="923"/>
      <c r="C820" s="924"/>
      <c r="D820" s="925"/>
      <c r="E820" s="926"/>
      <c r="F820" s="927"/>
    </row>
    <row r="821" spans="1:6">
      <c r="A821" s="922"/>
      <c r="B821" s="923"/>
      <c r="C821" s="924"/>
      <c r="D821" s="925"/>
      <c r="E821" s="926"/>
      <c r="F821" s="927"/>
    </row>
    <row r="822" spans="1:6">
      <c r="A822" s="922"/>
      <c r="B822" s="923"/>
      <c r="C822" s="924"/>
      <c r="D822" s="925"/>
      <c r="E822" s="926"/>
      <c r="F822" s="927"/>
    </row>
    <row r="823" spans="1:6">
      <c r="A823" s="922"/>
      <c r="B823" s="923"/>
      <c r="C823" s="924"/>
      <c r="D823" s="925"/>
      <c r="E823" s="926"/>
      <c r="F823" s="927"/>
    </row>
    <row r="824" spans="1:6">
      <c r="A824" s="922"/>
      <c r="B824" s="923"/>
      <c r="C824" s="924"/>
      <c r="D824" s="925"/>
      <c r="E824" s="926"/>
      <c r="F824" s="927"/>
    </row>
    <row r="825" spans="1:6">
      <c r="A825" s="922"/>
      <c r="B825" s="923"/>
      <c r="C825" s="924"/>
      <c r="D825" s="925"/>
      <c r="E825" s="926"/>
      <c r="F825" s="927"/>
    </row>
    <row r="826" spans="1:6">
      <c r="A826" s="922"/>
      <c r="B826" s="923"/>
      <c r="C826" s="924"/>
      <c r="D826" s="925"/>
      <c r="E826" s="926"/>
      <c r="F826" s="927"/>
    </row>
    <row r="827" spans="1:6">
      <c r="A827" s="922"/>
      <c r="B827" s="923"/>
      <c r="C827" s="924"/>
      <c r="D827" s="925"/>
      <c r="E827" s="926"/>
      <c r="F827" s="927"/>
    </row>
    <row r="828" spans="1:6">
      <c r="A828" s="922"/>
      <c r="B828" s="923"/>
      <c r="C828" s="924"/>
      <c r="D828" s="925"/>
      <c r="E828" s="926"/>
      <c r="F828" s="927"/>
    </row>
    <row r="829" spans="1:6">
      <c r="A829" s="922"/>
      <c r="B829" s="923"/>
      <c r="C829" s="924"/>
      <c r="D829" s="925"/>
      <c r="E829" s="926"/>
      <c r="F829" s="927"/>
    </row>
    <row r="830" spans="1:6">
      <c r="A830" s="922"/>
      <c r="B830" s="923"/>
      <c r="C830" s="924"/>
      <c r="D830" s="925"/>
      <c r="E830" s="926"/>
      <c r="F830" s="927"/>
    </row>
    <row r="831" spans="1:6">
      <c r="A831" s="922"/>
      <c r="B831" s="923"/>
      <c r="C831" s="924"/>
      <c r="D831" s="925"/>
      <c r="E831" s="926"/>
      <c r="F831" s="927"/>
    </row>
    <row r="832" spans="1:6">
      <c r="A832" s="922"/>
      <c r="B832" s="923"/>
      <c r="C832" s="924"/>
      <c r="D832" s="925"/>
      <c r="E832" s="926"/>
      <c r="F832" s="927"/>
    </row>
    <row r="833" spans="1:6">
      <c r="A833" s="922"/>
      <c r="B833" s="923"/>
      <c r="C833" s="924"/>
      <c r="D833" s="925"/>
      <c r="E833" s="926"/>
      <c r="F833" s="927"/>
    </row>
    <row r="834" spans="1:6">
      <c r="A834" s="922"/>
      <c r="B834" s="923"/>
      <c r="C834" s="924"/>
      <c r="D834" s="925"/>
      <c r="E834" s="926"/>
      <c r="F834" s="927"/>
    </row>
    <row r="835" spans="1:6">
      <c r="A835" s="922"/>
      <c r="B835" s="923"/>
      <c r="C835" s="924"/>
      <c r="D835" s="925"/>
      <c r="E835" s="926"/>
      <c r="F835" s="927"/>
    </row>
    <row r="836" spans="1:6">
      <c r="A836" s="922"/>
      <c r="B836" s="923"/>
      <c r="C836" s="924"/>
      <c r="D836" s="925"/>
      <c r="E836" s="926"/>
      <c r="F836" s="927"/>
    </row>
    <row r="837" spans="1:6">
      <c r="A837" s="922"/>
      <c r="B837" s="923"/>
      <c r="C837" s="924"/>
      <c r="D837" s="925"/>
      <c r="E837" s="926"/>
      <c r="F837" s="927"/>
    </row>
    <row r="838" spans="1:6">
      <c r="A838" s="922"/>
      <c r="B838" s="923"/>
      <c r="C838" s="924"/>
      <c r="D838" s="925"/>
      <c r="E838" s="926"/>
      <c r="F838" s="927"/>
    </row>
    <row r="839" spans="1:6">
      <c r="A839" s="922"/>
      <c r="B839" s="923"/>
      <c r="C839" s="924"/>
      <c r="D839" s="925"/>
      <c r="E839" s="926"/>
      <c r="F839" s="927"/>
    </row>
    <row r="840" spans="1:6">
      <c r="A840" s="922"/>
      <c r="B840" s="923"/>
      <c r="C840" s="924"/>
      <c r="D840" s="925"/>
      <c r="E840" s="926"/>
      <c r="F840" s="927"/>
    </row>
    <row r="841" spans="1:6">
      <c r="A841" s="922"/>
      <c r="B841" s="923"/>
      <c r="C841" s="924"/>
      <c r="D841" s="925"/>
      <c r="E841" s="926"/>
      <c r="F841" s="927"/>
    </row>
    <row r="842" spans="1:6">
      <c r="A842" s="922"/>
      <c r="B842" s="923"/>
      <c r="C842" s="924"/>
      <c r="D842" s="925"/>
      <c r="E842" s="926"/>
      <c r="F842" s="927"/>
    </row>
    <row r="843" spans="1:6">
      <c r="A843" s="922"/>
      <c r="B843" s="923"/>
      <c r="C843" s="924"/>
      <c r="D843" s="925"/>
      <c r="E843" s="926"/>
      <c r="F843" s="927"/>
    </row>
    <row r="844" spans="1:6">
      <c r="A844" s="922"/>
      <c r="B844" s="923"/>
      <c r="C844" s="924"/>
      <c r="D844" s="925"/>
      <c r="E844" s="926"/>
      <c r="F844" s="927"/>
    </row>
    <row r="845" spans="1:6">
      <c r="A845" s="922"/>
      <c r="B845" s="923"/>
      <c r="C845" s="924"/>
      <c r="D845" s="925"/>
      <c r="E845" s="926"/>
      <c r="F845" s="927"/>
    </row>
    <row r="846" spans="1:6">
      <c r="A846" s="922"/>
      <c r="B846" s="923"/>
      <c r="C846" s="924"/>
      <c r="D846" s="925"/>
      <c r="E846" s="926"/>
      <c r="F846" s="927"/>
    </row>
    <row r="847" spans="1:6">
      <c r="A847" s="922"/>
      <c r="B847" s="923"/>
      <c r="C847" s="924"/>
      <c r="D847" s="925"/>
      <c r="E847" s="926"/>
      <c r="F847" s="927"/>
    </row>
    <row r="848" spans="1:6">
      <c r="A848" s="922"/>
      <c r="B848" s="923"/>
      <c r="C848" s="924"/>
      <c r="D848" s="925"/>
      <c r="E848" s="926"/>
      <c r="F848" s="927"/>
    </row>
    <row r="849" spans="1:6">
      <c r="A849" s="922"/>
      <c r="B849" s="923"/>
      <c r="C849" s="924"/>
      <c r="D849" s="925"/>
      <c r="E849" s="926"/>
      <c r="F849" s="927"/>
    </row>
    <row r="850" spans="1:6">
      <c r="A850" s="922"/>
      <c r="B850" s="923"/>
      <c r="C850" s="924"/>
      <c r="D850" s="925"/>
      <c r="E850" s="926"/>
      <c r="F850" s="927"/>
    </row>
    <row r="851" spans="1:6">
      <c r="A851" s="922"/>
      <c r="B851" s="923"/>
      <c r="C851" s="924"/>
      <c r="D851" s="925"/>
      <c r="E851" s="926"/>
      <c r="F851" s="927"/>
    </row>
    <row r="852" spans="1:6">
      <c r="A852" s="922"/>
      <c r="B852" s="923"/>
      <c r="C852" s="924"/>
      <c r="D852" s="925"/>
      <c r="E852" s="926"/>
      <c r="F852" s="927"/>
    </row>
    <row r="853" spans="1:6">
      <c r="A853" s="922"/>
      <c r="B853" s="923"/>
      <c r="C853" s="924"/>
      <c r="D853" s="925"/>
      <c r="E853" s="926"/>
      <c r="F853" s="927"/>
    </row>
    <row r="854" spans="1:6">
      <c r="A854" s="922"/>
      <c r="B854" s="923"/>
      <c r="C854" s="924"/>
      <c r="D854" s="925"/>
      <c r="E854" s="926"/>
      <c r="F854" s="927"/>
    </row>
    <row r="855" spans="1:6">
      <c r="A855" s="922"/>
      <c r="B855" s="923"/>
      <c r="C855" s="924"/>
      <c r="D855" s="925"/>
      <c r="E855" s="926"/>
      <c r="F855" s="927"/>
    </row>
    <row r="856" spans="1:6">
      <c r="A856" s="922"/>
      <c r="B856" s="923"/>
      <c r="C856" s="924"/>
      <c r="D856" s="925"/>
      <c r="E856" s="926"/>
      <c r="F856" s="927"/>
    </row>
    <row r="857" spans="1:6">
      <c r="A857" s="922"/>
      <c r="B857" s="923"/>
      <c r="C857" s="924"/>
      <c r="D857" s="925"/>
      <c r="E857" s="926"/>
      <c r="F857" s="927"/>
    </row>
    <row r="858" spans="1:6">
      <c r="A858" s="922"/>
      <c r="B858" s="923"/>
      <c r="C858" s="924"/>
      <c r="D858" s="925"/>
      <c r="E858" s="926"/>
      <c r="F858" s="927"/>
    </row>
    <row r="859" spans="1:6">
      <c r="A859" s="922"/>
      <c r="B859" s="923"/>
      <c r="C859" s="924"/>
      <c r="D859" s="925"/>
      <c r="E859" s="926"/>
      <c r="F859" s="927"/>
    </row>
    <row r="860" spans="1:6">
      <c r="A860" s="922"/>
      <c r="B860" s="923"/>
      <c r="C860" s="924"/>
      <c r="D860" s="925"/>
      <c r="E860" s="926"/>
      <c r="F860" s="927"/>
    </row>
    <row r="861" spans="1:6">
      <c r="A861" s="922"/>
      <c r="B861" s="923"/>
      <c r="C861" s="924"/>
      <c r="D861" s="925"/>
      <c r="E861" s="926"/>
      <c r="F861" s="927"/>
    </row>
    <row r="862" spans="1:6">
      <c r="A862" s="922"/>
      <c r="B862" s="923"/>
      <c r="C862" s="924"/>
      <c r="D862" s="925"/>
      <c r="E862" s="926"/>
      <c r="F862" s="927"/>
    </row>
    <row r="863" spans="1:6">
      <c r="A863" s="922"/>
      <c r="B863" s="923"/>
      <c r="C863" s="924"/>
      <c r="D863" s="925"/>
      <c r="E863" s="926"/>
      <c r="F863" s="927"/>
    </row>
    <row r="864" spans="1:6">
      <c r="A864" s="922"/>
      <c r="B864" s="923"/>
      <c r="C864" s="924"/>
      <c r="D864" s="925"/>
      <c r="E864" s="926"/>
      <c r="F864" s="927"/>
    </row>
    <row r="865" spans="1:6">
      <c r="A865" s="922"/>
      <c r="B865" s="923"/>
      <c r="C865" s="924"/>
      <c r="D865" s="925"/>
      <c r="E865" s="926"/>
      <c r="F865" s="927"/>
    </row>
    <row r="866" spans="1:6">
      <c r="A866" s="922"/>
      <c r="B866" s="923"/>
      <c r="C866" s="924"/>
      <c r="D866" s="925"/>
      <c r="E866" s="926"/>
      <c r="F866" s="927"/>
    </row>
    <row r="867" spans="1:6">
      <c r="A867" s="922"/>
      <c r="B867" s="923"/>
      <c r="C867" s="924"/>
      <c r="D867" s="925"/>
      <c r="E867" s="926"/>
      <c r="F867" s="927"/>
    </row>
    <row r="868" spans="1:6">
      <c r="A868" s="922"/>
      <c r="B868" s="923"/>
      <c r="C868" s="924"/>
      <c r="D868" s="925"/>
      <c r="E868" s="926"/>
      <c r="F868" s="927"/>
    </row>
    <row r="869" spans="1:6">
      <c r="A869" s="922"/>
      <c r="B869" s="923"/>
      <c r="C869" s="924"/>
      <c r="D869" s="925"/>
      <c r="E869" s="926"/>
      <c r="F869" s="927"/>
    </row>
    <row r="870" spans="1:6">
      <c r="A870" s="922"/>
      <c r="B870" s="923"/>
      <c r="C870" s="924"/>
      <c r="D870" s="925"/>
      <c r="E870" s="926"/>
      <c r="F870" s="927"/>
    </row>
    <row r="871" spans="1:6">
      <c r="A871" s="922"/>
      <c r="B871" s="923"/>
      <c r="C871" s="924"/>
      <c r="D871" s="925"/>
      <c r="E871" s="926"/>
      <c r="F871" s="927"/>
    </row>
    <row r="872" spans="1:6">
      <c r="A872" s="922"/>
      <c r="B872" s="923"/>
      <c r="C872" s="924"/>
      <c r="D872" s="925"/>
      <c r="E872" s="926"/>
      <c r="F872" s="927"/>
    </row>
    <row r="873" spans="1:6">
      <c r="A873" s="922"/>
      <c r="B873" s="923"/>
      <c r="C873" s="924"/>
      <c r="D873" s="925"/>
      <c r="E873" s="926"/>
      <c r="F873" s="927"/>
    </row>
    <row r="874" spans="1:6">
      <c r="A874" s="922"/>
      <c r="B874" s="923"/>
      <c r="C874" s="924"/>
      <c r="D874" s="925"/>
      <c r="E874" s="926"/>
      <c r="F874" s="927"/>
    </row>
    <row r="875" spans="1:6">
      <c r="A875" s="922"/>
      <c r="B875" s="923"/>
      <c r="C875" s="924"/>
      <c r="D875" s="925"/>
      <c r="E875" s="926"/>
      <c r="F875" s="927"/>
    </row>
    <row r="876" spans="1:6">
      <c r="A876" s="922"/>
      <c r="B876" s="923"/>
      <c r="C876" s="924"/>
      <c r="D876" s="925"/>
      <c r="E876" s="926"/>
      <c r="F876" s="927"/>
    </row>
    <row r="877" spans="1:6">
      <c r="A877" s="922"/>
      <c r="B877" s="923"/>
      <c r="C877" s="924"/>
      <c r="D877" s="925"/>
      <c r="E877" s="926"/>
      <c r="F877" s="927"/>
    </row>
    <row r="878" spans="1:6">
      <c r="A878" s="922"/>
      <c r="B878" s="923"/>
      <c r="C878" s="924"/>
      <c r="D878" s="925"/>
      <c r="E878" s="926"/>
      <c r="F878" s="927"/>
    </row>
    <row r="879" spans="1:6">
      <c r="A879" s="922"/>
      <c r="B879" s="923"/>
      <c r="C879" s="924"/>
      <c r="D879" s="925"/>
      <c r="E879" s="926"/>
      <c r="F879" s="927"/>
    </row>
    <row r="880" spans="1:6">
      <c r="A880" s="922"/>
      <c r="B880" s="923"/>
      <c r="C880" s="924"/>
      <c r="D880" s="925"/>
      <c r="E880" s="926"/>
      <c r="F880" s="927"/>
    </row>
    <row r="881" spans="1:6">
      <c r="A881" s="922"/>
      <c r="B881" s="923"/>
      <c r="C881" s="924"/>
      <c r="D881" s="925"/>
      <c r="E881" s="926"/>
      <c r="F881" s="927"/>
    </row>
    <row r="882" spans="1:6">
      <c r="A882" s="922"/>
      <c r="B882" s="923"/>
      <c r="C882" s="924"/>
      <c r="D882" s="925"/>
      <c r="E882" s="926"/>
      <c r="F882" s="927"/>
    </row>
    <row r="883" spans="1:6">
      <c r="A883" s="922"/>
      <c r="B883" s="923"/>
      <c r="C883" s="924"/>
      <c r="D883" s="925"/>
      <c r="E883" s="926"/>
      <c r="F883" s="927"/>
    </row>
    <row r="884" spans="1:6">
      <c r="A884" s="922"/>
      <c r="B884" s="923"/>
      <c r="C884" s="924"/>
      <c r="D884" s="925"/>
      <c r="E884" s="926"/>
      <c r="F884" s="927"/>
    </row>
    <row r="885" spans="1:6">
      <c r="A885" s="922"/>
      <c r="B885" s="923"/>
      <c r="C885" s="924"/>
      <c r="D885" s="925"/>
      <c r="E885" s="926"/>
      <c r="F885" s="927"/>
    </row>
    <row r="886" spans="1:6">
      <c r="A886" s="922"/>
      <c r="B886" s="923"/>
      <c r="C886" s="924"/>
      <c r="D886" s="925"/>
      <c r="E886" s="926"/>
      <c r="F886" s="927"/>
    </row>
    <row r="887" spans="1:6">
      <c r="A887" s="922"/>
      <c r="B887" s="923"/>
      <c r="C887" s="924"/>
      <c r="D887" s="925"/>
      <c r="E887" s="926"/>
      <c r="F887" s="927"/>
    </row>
    <row r="888" spans="1:6">
      <c r="A888" s="922"/>
      <c r="B888" s="923"/>
      <c r="C888" s="924"/>
      <c r="D888" s="925"/>
      <c r="E888" s="926"/>
      <c r="F888" s="927"/>
    </row>
    <row r="889" spans="1:6">
      <c r="A889" s="922"/>
      <c r="B889" s="923"/>
      <c r="C889" s="924"/>
      <c r="D889" s="925"/>
      <c r="E889" s="926"/>
      <c r="F889" s="927"/>
    </row>
    <row r="890" spans="1:6">
      <c r="A890" s="922"/>
      <c r="B890" s="923"/>
      <c r="C890" s="924"/>
      <c r="D890" s="925"/>
      <c r="E890" s="926"/>
      <c r="F890" s="927"/>
    </row>
    <row r="891" spans="1:6">
      <c r="A891" s="922"/>
      <c r="B891" s="923"/>
      <c r="C891" s="924"/>
      <c r="D891" s="925"/>
      <c r="E891" s="926"/>
      <c r="F891" s="927"/>
    </row>
    <row r="892" spans="1:6">
      <c r="A892" s="922"/>
      <c r="B892" s="923"/>
      <c r="C892" s="924"/>
      <c r="D892" s="925"/>
      <c r="E892" s="926"/>
      <c r="F892" s="927"/>
    </row>
    <row r="893" spans="1:6">
      <c r="A893" s="922"/>
      <c r="B893" s="923"/>
      <c r="C893" s="924"/>
      <c r="D893" s="925"/>
      <c r="E893" s="926"/>
      <c r="F893" s="927"/>
    </row>
    <row r="894" spans="1:6">
      <c r="A894" s="922"/>
      <c r="B894" s="923"/>
      <c r="C894" s="924"/>
      <c r="D894" s="925"/>
      <c r="E894" s="926"/>
      <c r="F894" s="927"/>
    </row>
    <row r="895" spans="1:6">
      <c r="A895" s="922"/>
      <c r="B895" s="923"/>
      <c r="C895" s="924"/>
      <c r="D895" s="925"/>
      <c r="E895" s="926"/>
      <c r="F895" s="927"/>
    </row>
    <row r="896" spans="1:6">
      <c r="A896" s="922"/>
      <c r="B896" s="923"/>
      <c r="C896" s="924"/>
      <c r="D896" s="925"/>
      <c r="E896" s="926"/>
      <c r="F896" s="927"/>
    </row>
    <row r="897" spans="1:6">
      <c r="A897" s="922"/>
      <c r="B897" s="923"/>
      <c r="C897" s="924"/>
      <c r="D897" s="925"/>
      <c r="E897" s="926"/>
      <c r="F897" s="927"/>
    </row>
    <row r="898" spans="1:6">
      <c r="A898" s="922"/>
      <c r="B898" s="923"/>
      <c r="C898" s="924"/>
      <c r="D898" s="925"/>
      <c r="E898" s="926"/>
      <c r="F898" s="927"/>
    </row>
    <row r="899" spans="1:6">
      <c r="A899" s="922"/>
      <c r="B899" s="923"/>
      <c r="C899" s="924"/>
      <c r="D899" s="925"/>
      <c r="E899" s="926"/>
      <c r="F899" s="927"/>
    </row>
    <row r="900" spans="1:6">
      <c r="A900" s="922"/>
      <c r="B900" s="923"/>
      <c r="C900" s="924"/>
      <c r="D900" s="925"/>
      <c r="E900" s="926"/>
      <c r="F900" s="927"/>
    </row>
    <row r="901" spans="1:6">
      <c r="A901" s="922"/>
      <c r="B901" s="923"/>
      <c r="C901" s="924"/>
      <c r="D901" s="925"/>
      <c r="E901" s="926"/>
      <c r="F901" s="927"/>
    </row>
    <row r="902" spans="1:6">
      <c r="A902" s="922"/>
      <c r="B902" s="923"/>
      <c r="C902" s="924"/>
      <c r="D902" s="925"/>
      <c r="E902" s="926"/>
      <c r="F902" s="927"/>
    </row>
    <row r="903" spans="1:6">
      <c r="A903" s="922"/>
      <c r="B903" s="923"/>
      <c r="C903" s="924"/>
      <c r="D903" s="925"/>
      <c r="E903" s="926"/>
      <c r="F903" s="927"/>
    </row>
    <row r="904" spans="1:6">
      <c r="A904" s="922"/>
      <c r="B904" s="923"/>
      <c r="C904" s="924"/>
      <c r="D904" s="925"/>
      <c r="E904" s="926"/>
      <c r="F904" s="927"/>
    </row>
    <row r="905" spans="1:6">
      <c r="A905" s="922"/>
      <c r="B905" s="923"/>
      <c r="C905" s="924"/>
      <c r="D905" s="925"/>
      <c r="E905" s="926"/>
      <c r="F905" s="927"/>
    </row>
    <row r="906" spans="1:6">
      <c r="A906" s="922"/>
      <c r="B906" s="923"/>
      <c r="C906" s="924"/>
      <c r="D906" s="925"/>
      <c r="E906" s="926"/>
      <c r="F906" s="927"/>
    </row>
    <row r="907" spans="1:6">
      <c r="A907" s="922"/>
      <c r="B907" s="923"/>
      <c r="C907" s="924"/>
      <c r="D907" s="925"/>
      <c r="E907" s="926"/>
      <c r="F907" s="927"/>
    </row>
    <row r="908" spans="1:6">
      <c r="A908" s="922"/>
      <c r="B908" s="923"/>
      <c r="C908" s="924"/>
      <c r="D908" s="925"/>
      <c r="E908" s="926"/>
      <c r="F908" s="927"/>
    </row>
    <row r="909" spans="1:6">
      <c r="A909" s="922"/>
      <c r="B909" s="923"/>
      <c r="C909" s="924"/>
      <c r="D909" s="925"/>
      <c r="E909" s="926"/>
      <c r="F909" s="927"/>
    </row>
    <row r="910" spans="1:6">
      <c r="A910" s="922"/>
      <c r="B910" s="923"/>
      <c r="C910" s="924"/>
      <c r="D910" s="925"/>
      <c r="E910" s="926"/>
      <c r="F910" s="927"/>
    </row>
    <row r="911" spans="1:6">
      <c r="A911" s="922"/>
      <c r="B911" s="923"/>
      <c r="C911" s="924"/>
      <c r="D911" s="925"/>
      <c r="E911" s="926"/>
      <c r="F911" s="927"/>
    </row>
    <row r="912" spans="1:6">
      <c r="A912" s="922"/>
      <c r="B912" s="923"/>
      <c r="C912" s="924"/>
      <c r="D912" s="925"/>
      <c r="E912" s="926"/>
      <c r="F912" s="927"/>
    </row>
    <row r="913" spans="1:6">
      <c r="A913" s="922"/>
      <c r="B913" s="923"/>
      <c r="C913" s="924"/>
      <c r="D913" s="925"/>
      <c r="E913" s="926"/>
      <c r="F913" s="927"/>
    </row>
    <row r="914" spans="1:6">
      <c r="A914" s="922"/>
      <c r="B914" s="923"/>
      <c r="C914" s="924"/>
      <c r="D914" s="925"/>
      <c r="E914" s="926"/>
      <c r="F914" s="927"/>
    </row>
    <row r="915" spans="1:6">
      <c r="A915" s="922"/>
      <c r="B915" s="923"/>
      <c r="C915" s="924"/>
      <c r="D915" s="925"/>
      <c r="E915" s="926"/>
      <c r="F915" s="927"/>
    </row>
    <row r="916" spans="1:6">
      <c r="A916" s="922"/>
      <c r="B916" s="923"/>
      <c r="C916" s="924"/>
      <c r="D916" s="925"/>
      <c r="E916" s="926"/>
      <c r="F916" s="927"/>
    </row>
    <row r="917" spans="1:6">
      <c r="A917" s="922"/>
      <c r="B917" s="923"/>
      <c r="C917" s="924"/>
      <c r="D917" s="925"/>
      <c r="E917" s="926"/>
      <c r="F917" s="927"/>
    </row>
    <row r="918" spans="1:6">
      <c r="A918" s="922"/>
      <c r="B918" s="923"/>
      <c r="C918" s="924"/>
      <c r="D918" s="925"/>
      <c r="E918" s="926"/>
      <c r="F918" s="927"/>
    </row>
    <row r="919" spans="1:6">
      <c r="A919" s="922"/>
      <c r="B919" s="923"/>
      <c r="C919" s="924"/>
      <c r="D919" s="925"/>
      <c r="E919" s="926"/>
      <c r="F919" s="927"/>
    </row>
    <row r="920" spans="1:6">
      <c r="A920" s="922"/>
      <c r="B920" s="923"/>
      <c r="C920" s="924"/>
      <c r="D920" s="925"/>
      <c r="E920" s="926"/>
      <c r="F920" s="927"/>
    </row>
    <row r="921" spans="1:6">
      <c r="A921" s="922"/>
      <c r="B921" s="923"/>
      <c r="C921" s="924"/>
      <c r="D921" s="925"/>
      <c r="E921" s="926"/>
      <c r="F921" s="927"/>
    </row>
    <row r="922" spans="1:6">
      <c r="A922" s="922"/>
      <c r="B922" s="923"/>
      <c r="C922" s="924"/>
      <c r="D922" s="925"/>
      <c r="E922" s="926"/>
      <c r="F922" s="927"/>
    </row>
    <row r="923" spans="1:6">
      <c r="A923" s="922"/>
      <c r="B923" s="923"/>
      <c r="C923" s="924"/>
      <c r="D923" s="925"/>
      <c r="E923" s="926"/>
      <c r="F923" s="927"/>
    </row>
    <row r="924" spans="1:6">
      <c r="A924" s="922"/>
      <c r="B924" s="923"/>
      <c r="C924" s="924"/>
      <c r="D924" s="925"/>
      <c r="E924" s="926"/>
      <c r="F924" s="927"/>
    </row>
    <row r="925" spans="1:6">
      <c r="A925" s="922"/>
      <c r="B925" s="923"/>
      <c r="C925" s="924"/>
      <c r="D925" s="925"/>
      <c r="E925" s="926"/>
      <c r="F925" s="927"/>
    </row>
    <row r="926" spans="1:6">
      <c r="A926" s="922"/>
      <c r="B926" s="923"/>
      <c r="C926" s="924"/>
      <c r="D926" s="925"/>
      <c r="E926" s="926"/>
      <c r="F926" s="927"/>
    </row>
    <row r="927" spans="1:6">
      <c r="A927" s="922"/>
      <c r="B927" s="923"/>
      <c r="C927" s="924"/>
      <c r="D927" s="925"/>
      <c r="E927" s="926"/>
      <c r="F927" s="927"/>
    </row>
    <row r="928" spans="1:6">
      <c r="A928" s="922"/>
      <c r="B928" s="923"/>
      <c r="C928" s="924"/>
      <c r="D928" s="925"/>
      <c r="E928" s="926"/>
      <c r="F928" s="927"/>
    </row>
    <row r="929" spans="1:6">
      <c r="A929" s="922"/>
      <c r="B929" s="923"/>
      <c r="C929" s="924"/>
      <c r="D929" s="925"/>
      <c r="E929" s="926"/>
      <c r="F929" s="927"/>
    </row>
    <row r="930" spans="1:6">
      <c r="A930" s="922"/>
      <c r="B930" s="923"/>
      <c r="C930" s="924"/>
      <c r="D930" s="925"/>
      <c r="E930" s="926"/>
      <c r="F930" s="927"/>
    </row>
    <row r="931" spans="1:6">
      <c r="A931" s="922"/>
      <c r="B931" s="923"/>
      <c r="C931" s="924"/>
      <c r="D931" s="925"/>
      <c r="E931" s="926"/>
      <c r="F931" s="927"/>
    </row>
    <row r="932" spans="1:6">
      <c r="A932" s="922"/>
      <c r="B932" s="923"/>
      <c r="C932" s="924"/>
      <c r="D932" s="925"/>
      <c r="E932" s="926"/>
      <c r="F932" s="927"/>
    </row>
    <row r="933" spans="1:6">
      <c r="A933" s="922"/>
      <c r="B933" s="923"/>
      <c r="C933" s="924"/>
      <c r="D933" s="925"/>
      <c r="E933" s="926"/>
      <c r="F933" s="927"/>
    </row>
    <row r="934" spans="1:6">
      <c r="A934" s="922"/>
      <c r="B934" s="923"/>
      <c r="C934" s="924"/>
      <c r="D934" s="925"/>
      <c r="E934" s="926"/>
      <c r="F934" s="927"/>
    </row>
    <row r="935" spans="1:6">
      <c r="A935" s="922"/>
      <c r="B935" s="923"/>
      <c r="C935" s="924"/>
      <c r="D935" s="925"/>
      <c r="E935" s="926"/>
      <c r="F935" s="927"/>
    </row>
    <row r="936" spans="1:6">
      <c r="A936" s="922"/>
      <c r="B936" s="923"/>
      <c r="C936" s="924"/>
      <c r="D936" s="925"/>
      <c r="E936" s="926"/>
      <c r="F936" s="927"/>
    </row>
    <row r="937" spans="1:6">
      <c r="A937" s="922"/>
      <c r="B937" s="923"/>
      <c r="C937" s="924"/>
      <c r="D937" s="925"/>
      <c r="E937" s="926"/>
      <c r="F937" s="927"/>
    </row>
    <row r="938" spans="1:6">
      <c r="A938" s="922"/>
      <c r="B938" s="923"/>
      <c r="C938" s="924"/>
      <c r="D938" s="925"/>
      <c r="E938" s="926"/>
      <c r="F938" s="927"/>
    </row>
    <row r="939" spans="1:6">
      <c r="A939" s="922"/>
      <c r="B939" s="923"/>
      <c r="C939" s="924"/>
      <c r="D939" s="925"/>
      <c r="E939" s="926"/>
      <c r="F939" s="927"/>
    </row>
    <row r="940" spans="1:6">
      <c r="A940" s="922"/>
      <c r="B940" s="923"/>
      <c r="C940" s="924"/>
      <c r="D940" s="925"/>
      <c r="E940" s="926"/>
      <c r="F940" s="927"/>
    </row>
    <row r="941" spans="1:6">
      <c r="A941" s="922"/>
      <c r="B941" s="923"/>
      <c r="C941" s="924"/>
      <c r="D941" s="925"/>
      <c r="E941" s="926"/>
      <c r="F941" s="927"/>
    </row>
    <row r="942" spans="1:6">
      <c r="A942" s="922"/>
      <c r="B942" s="923"/>
      <c r="C942" s="924"/>
      <c r="D942" s="925"/>
      <c r="E942" s="926"/>
      <c r="F942" s="927"/>
    </row>
    <row r="943" spans="1:6">
      <c r="A943" s="922"/>
      <c r="B943" s="923"/>
      <c r="C943" s="924"/>
      <c r="D943" s="925"/>
      <c r="E943" s="926"/>
      <c r="F943" s="927"/>
    </row>
    <row r="944" spans="1:6">
      <c r="A944" s="922"/>
      <c r="B944" s="923"/>
      <c r="C944" s="924"/>
      <c r="D944" s="925"/>
      <c r="E944" s="926"/>
      <c r="F944" s="927"/>
    </row>
    <row r="945" spans="1:6">
      <c r="A945" s="922"/>
      <c r="B945" s="923"/>
      <c r="C945" s="924"/>
      <c r="D945" s="925"/>
      <c r="E945" s="926"/>
      <c r="F945" s="927"/>
    </row>
    <row r="946" spans="1:6">
      <c r="A946" s="922"/>
      <c r="B946" s="923"/>
      <c r="C946" s="924"/>
      <c r="D946" s="925"/>
      <c r="E946" s="926"/>
      <c r="F946" s="927"/>
    </row>
    <row r="947" spans="1:6">
      <c r="A947" s="922"/>
      <c r="B947" s="923"/>
      <c r="C947" s="924"/>
      <c r="D947" s="925"/>
      <c r="E947" s="926"/>
      <c r="F947" s="927"/>
    </row>
    <row r="948" spans="1:6">
      <c r="A948" s="922"/>
      <c r="B948" s="923"/>
      <c r="C948" s="924"/>
      <c r="D948" s="925"/>
      <c r="E948" s="926"/>
      <c r="F948" s="927"/>
    </row>
    <row r="949" spans="1:6">
      <c r="A949" s="922"/>
      <c r="B949" s="923"/>
      <c r="C949" s="924"/>
      <c r="D949" s="925"/>
      <c r="E949" s="926"/>
      <c r="F949" s="927"/>
    </row>
    <row r="950" spans="1:6">
      <c r="A950" s="922"/>
      <c r="B950" s="923"/>
      <c r="C950" s="924"/>
      <c r="D950" s="925"/>
      <c r="E950" s="926"/>
      <c r="F950" s="927"/>
    </row>
    <row r="951" spans="1:6">
      <c r="A951" s="922"/>
      <c r="B951" s="923"/>
      <c r="C951" s="924"/>
      <c r="D951" s="925"/>
      <c r="E951" s="926"/>
      <c r="F951" s="927"/>
    </row>
    <row r="952" spans="1:6">
      <c r="A952" s="922"/>
      <c r="B952" s="923"/>
      <c r="C952" s="924"/>
      <c r="D952" s="925"/>
      <c r="E952" s="926"/>
      <c r="F952" s="927"/>
    </row>
    <row r="953" spans="1:6">
      <c r="A953" s="922"/>
      <c r="B953" s="923"/>
      <c r="C953" s="924"/>
      <c r="D953" s="925"/>
      <c r="E953" s="926"/>
      <c r="F953" s="927"/>
    </row>
    <row r="954" spans="1:6">
      <c r="A954" s="922"/>
      <c r="B954" s="923"/>
      <c r="C954" s="924"/>
      <c r="D954" s="925"/>
      <c r="E954" s="926"/>
      <c r="F954" s="927"/>
    </row>
    <row r="955" spans="1:6">
      <c r="A955" s="922"/>
      <c r="B955" s="923"/>
      <c r="C955" s="924"/>
      <c r="D955" s="925"/>
      <c r="E955" s="926"/>
      <c r="F955" s="927"/>
    </row>
    <row r="956" spans="1:6">
      <c r="A956" s="922"/>
      <c r="B956" s="923"/>
      <c r="C956" s="924"/>
      <c r="D956" s="925"/>
      <c r="E956" s="926"/>
      <c r="F956" s="927"/>
    </row>
    <row r="957" spans="1:6">
      <c r="A957" s="922"/>
      <c r="B957" s="923"/>
      <c r="C957" s="924"/>
      <c r="D957" s="925"/>
      <c r="E957" s="926"/>
      <c r="F957" s="927"/>
    </row>
    <row r="958" spans="1:6">
      <c r="A958" s="922"/>
      <c r="B958" s="923"/>
      <c r="C958" s="924"/>
      <c r="D958" s="925"/>
      <c r="E958" s="926"/>
      <c r="F958" s="927"/>
    </row>
    <row r="959" spans="1:6">
      <c r="A959" s="922"/>
      <c r="B959" s="923"/>
      <c r="C959" s="924"/>
      <c r="D959" s="925"/>
      <c r="E959" s="926"/>
      <c r="F959" s="927"/>
    </row>
    <row r="960" spans="1:6">
      <c r="A960" s="922"/>
      <c r="B960" s="923"/>
      <c r="C960" s="924"/>
      <c r="D960" s="925"/>
      <c r="E960" s="926"/>
      <c r="F960" s="927"/>
    </row>
    <row r="961" spans="1:6">
      <c r="A961" s="922"/>
      <c r="B961" s="923"/>
      <c r="C961" s="924"/>
      <c r="D961" s="925"/>
      <c r="E961" s="926"/>
      <c r="F961" s="927"/>
    </row>
    <row r="962" spans="1:6">
      <c r="A962" s="922"/>
      <c r="B962" s="923"/>
      <c r="C962" s="924"/>
      <c r="D962" s="925"/>
      <c r="E962" s="926"/>
      <c r="F962" s="927"/>
    </row>
    <row r="963" spans="1:6">
      <c r="A963" s="922"/>
      <c r="B963" s="923"/>
      <c r="C963" s="924"/>
      <c r="D963" s="925"/>
      <c r="E963" s="926"/>
      <c r="F963" s="927"/>
    </row>
    <row r="964" spans="1:6">
      <c r="A964" s="922"/>
      <c r="B964" s="923"/>
      <c r="C964" s="924"/>
      <c r="D964" s="925"/>
      <c r="E964" s="926"/>
      <c r="F964" s="927"/>
    </row>
    <row r="965" spans="1:6">
      <c r="A965" s="922"/>
      <c r="B965" s="923"/>
      <c r="C965" s="924"/>
      <c r="D965" s="925"/>
      <c r="E965" s="926"/>
      <c r="F965" s="927"/>
    </row>
    <row r="966" spans="1:6">
      <c r="A966" s="922"/>
      <c r="B966" s="923"/>
      <c r="C966" s="924"/>
      <c r="D966" s="925"/>
      <c r="E966" s="926"/>
      <c r="F966" s="927"/>
    </row>
    <row r="967" spans="1:6">
      <c r="A967" s="922"/>
      <c r="B967" s="923"/>
      <c r="C967" s="924"/>
      <c r="D967" s="925"/>
      <c r="E967" s="926"/>
      <c r="F967" s="927"/>
    </row>
    <row r="968" spans="1:6">
      <c r="A968" s="922"/>
      <c r="B968" s="923"/>
      <c r="C968" s="924"/>
      <c r="D968" s="925"/>
      <c r="E968" s="926"/>
      <c r="F968" s="927"/>
    </row>
    <row r="969" spans="1:6">
      <c r="A969" s="922"/>
      <c r="B969" s="923"/>
      <c r="C969" s="924"/>
      <c r="D969" s="925"/>
      <c r="E969" s="926"/>
      <c r="F969" s="927"/>
    </row>
    <row r="970" spans="1:6">
      <c r="A970" s="922"/>
      <c r="B970" s="923"/>
      <c r="C970" s="924"/>
      <c r="D970" s="925"/>
      <c r="E970" s="926"/>
      <c r="F970" s="927"/>
    </row>
    <row r="971" spans="1:6">
      <c r="A971" s="922"/>
      <c r="B971" s="923"/>
      <c r="C971" s="924"/>
      <c r="D971" s="925"/>
      <c r="E971" s="926"/>
      <c r="F971" s="927"/>
    </row>
    <row r="972" spans="1:6">
      <c r="A972" s="922"/>
      <c r="B972" s="923"/>
      <c r="C972" s="924"/>
      <c r="D972" s="925"/>
      <c r="E972" s="926"/>
      <c r="F972" s="927"/>
    </row>
    <row r="973" spans="1:6">
      <c r="A973" s="922"/>
      <c r="B973" s="923"/>
      <c r="C973" s="924"/>
      <c r="D973" s="925"/>
      <c r="E973" s="926"/>
      <c r="F973" s="927"/>
    </row>
    <row r="974" spans="1:6">
      <c r="A974" s="922"/>
      <c r="B974" s="923"/>
      <c r="C974" s="924"/>
      <c r="D974" s="925"/>
      <c r="E974" s="926"/>
      <c r="F974" s="927"/>
    </row>
    <row r="975" spans="1:6">
      <c r="A975" s="922"/>
      <c r="B975" s="923"/>
      <c r="C975" s="924"/>
      <c r="D975" s="925"/>
      <c r="E975" s="926"/>
      <c r="F975" s="927"/>
    </row>
    <row r="976" spans="1:6">
      <c r="A976" s="922"/>
      <c r="B976" s="923"/>
      <c r="C976" s="924"/>
      <c r="D976" s="925"/>
      <c r="E976" s="926"/>
      <c r="F976" s="927"/>
    </row>
    <row r="977" spans="1:6">
      <c r="A977" s="922"/>
      <c r="B977" s="923"/>
      <c r="C977" s="924"/>
      <c r="D977" s="925"/>
      <c r="E977" s="926"/>
      <c r="F977" s="927"/>
    </row>
    <row r="978" spans="1:6">
      <c r="A978" s="922"/>
      <c r="B978" s="923"/>
      <c r="C978" s="924"/>
      <c r="D978" s="925"/>
      <c r="E978" s="926"/>
      <c r="F978" s="927"/>
    </row>
    <row r="979" spans="1:6">
      <c r="A979" s="922"/>
      <c r="B979" s="923"/>
      <c r="C979" s="924"/>
      <c r="D979" s="925"/>
      <c r="E979" s="926"/>
      <c r="F979" s="927"/>
    </row>
    <row r="980" spans="1:6">
      <c r="A980" s="922"/>
      <c r="B980" s="923"/>
      <c r="C980" s="924"/>
      <c r="D980" s="925"/>
      <c r="E980" s="926"/>
      <c r="F980" s="927"/>
    </row>
    <row r="981" spans="1:6">
      <c r="A981" s="922"/>
      <c r="B981" s="923"/>
      <c r="C981" s="924"/>
      <c r="D981" s="925"/>
      <c r="E981" s="926"/>
      <c r="F981" s="927"/>
    </row>
    <row r="982" spans="1:6">
      <c r="A982" s="922"/>
      <c r="B982" s="923"/>
      <c r="C982" s="924"/>
      <c r="D982" s="925"/>
      <c r="E982" s="926"/>
      <c r="F982" s="927"/>
    </row>
    <row r="983" spans="1:6">
      <c r="A983" s="922"/>
      <c r="B983" s="923"/>
      <c r="C983" s="924"/>
      <c r="D983" s="925"/>
      <c r="E983" s="926"/>
      <c r="F983" s="927"/>
    </row>
    <row r="984" spans="1:6">
      <c r="A984" s="922"/>
      <c r="B984" s="923"/>
      <c r="C984" s="924"/>
      <c r="D984" s="925"/>
      <c r="E984" s="926"/>
      <c r="F984" s="927"/>
    </row>
    <row r="985" spans="1:6">
      <c r="A985" s="922"/>
      <c r="B985" s="923"/>
      <c r="C985" s="924"/>
      <c r="D985" s="925"/>
      <c r="E985" s="926"/>
      <c r="F985" s="927"/>
    </row>
    <row r="986" spans="1:6">
      <c r="A986" s="922"/>
      <c r="B986" s="923"/>
      <c r="C986" s="924"/>
      <c r="D986" s="925"/>
      <c r="E986" s="926"/>
      <c r="F986" s="927"/>
    </row>
    <row r="987" spans="1:6">
      <c r="A987" s="922"/>
      <c r="B987" s="923"/>
      <c r="C987" s="924"/>
      <c r="D987" s="925"/>
      <c r="E987" s="926"/>
      <c r="F987" s="927"/>
    </row>
    <row r="988" spans="1:6">
      <c r="A988" s="922"/>
      <c r="B988" s="923"/>
      <c r="C988" s="924"/>
      <c r="D988" s="925"/>
      <c r="E988" s="926"/>
      <c r="F988" s="927"/>
    </row>
    <row r="989" spans="1:6">
      <c r="A989" s="922"/>
      <c r="B989" s="923"/>
      <c r="C989" s="924"/>
      <c r="D989" s="925"/>
      <c r="E989" s="926"/>
      <c r="F989" s="927"/>
    </row>
    <row r="990" spans="1:6">
      <c r="A990" s="922"/>
      <c r="B990" s="923"/>
      <c r="C990" s="924"/>
      <c r="D990" s="925"/>
      <c r="E990" s="926"/>
      <c r="F990" s="927"/>
    </row>
    <row r="991" spans="1:6">
      <c r="A991" s="922"/>
      <c r="B991" s="923"/>
      <c r="C991" s="924"/>
      <c r="D991" s="925"/>
      <c r="E991" s="926"/>
      <c r="F991" s="927"/>
    </row>
    <row r="992" spans="1:6">
      <c r="A992" s="922"/>
      <c r="B992" s="923"/>
      <c r="C992" s="924"/>
      <c r="D992" s="925"/>
      <c r="E992" s="926"/>
      <c r="F992" s="927"/>
    </row>
    <row r="993" spans="1:6">
      <c r="A993" s="922"/>
      <c r="B993" s="923"/>
      <c r="C993" s="924"/>
      <c r="D993" s="925"/>
      <c r="E993" s="926"/>
      <c r="F993" s="927"/>
    </row>
    <row r="994" spans="1:6">
      <c r="A994" s="922"/>
      <c r="B994" s="923"/>
      <c r="C994" s="924"/>
      <c r="D994" s="925"/>
      <c r="E994" s="926"/>
      <c r="F994" s="927"/>
    </row>
    <row r="995" spans="1:6">
      <c r="A995" s="922"/>
      <c r="B995" s="923"/>
      <c r="C995" s="924"/>
      <c r="D995" s="925"/>
      <c r="E995" s="926"/>
      <c r="F995" s="927"/>
    </row>
    <row r="996" spans="1:6">
      <c r="A996" s="922"/>
      <c r="B996" s="923"/>
      <c r="C996" s="924"/>
      <c r="D996" s="925"/>
      <c r="E996" s="926"/>
      <c r="F996" s="927"/>
    </row>
    <row r="997" spans="1:6">
      <c r="A997" s="922"/>
      <c r="B997" s="923"/>
      <c r="C997" s="924"/>
      <c r="D997" s="925"/>
      <c r="E997" s="926"/>
      <c r="F997" s="927"/>
    </row>
    <row r="998" spans="1:6">
      <c r="A998" s="922"/>
      <c r="B998" s="923"/>
      <c r="C998" s="924"/>
      <c r="D998" s="925"/>
      <c r="E998" s="926"/>
      <c r="F998" s="927"/>
    </row>
    <row r="999" spans="1:6">
      <c r="A999" s="922"/>
      <c r="B999" s="923"/>
      <c r="C999" s="924"/>
      <c r="D999" s="925"/>
      <c r="E999" s="926"/>
      <c r="F999" s="927"/>
    </row>
    <row r="1000" spans="1:6">
      <c r="A1000" s="922"/>
      <c r="B1000" s="923"/>
      <c r="C1000" s="924"/>
      <c r="D1000" s="925"/>
      <c r="E1000" s="926"/>
      <c r="F1000" s="927"/>
    </row>
    <row r="1001" spans="1:6">
      <c r="A1001" s="922"/>
      <c r="B1001" s="923"/>
      <c r="C1001" s="924"/>
      <c r="D1001" s="925"/>
      <c r="E1001" s="926"/>
      <c r="F1001" s="927"/>
    </row>
    <row r="1002" spans="1:6">
      <c r="A1002" s="922"/>
      <c r="B1002" s="923"/>
      <c r="C1002" s="924"/>
      <c r="D1002" s="925"/>
      <c r="E1002" s="926"/>
      <c r="F1002" s="927"/>
    </row>
    <row r="1003" spans="1:6">
      <c r="A1003" s="922"/>
      <c r="B1003" s="923"/>
      <c r="C1003" s="924"/>
      <c r="D1003" s="925"/>
      <c r="E1003" s="926"/>
      <c r="F1003" s="927"/>
    </row>
    <row r="1004" spans="1:6">
      <c r="A1004" s="922"/>
      <c r="B1004" s="923"/>
      <c r="C1004" s="924"/>
      <c r="D1004" s="925"/>
      <c r="E1004" s="926"/>
      <c r="F1004" s="927"/>
    </row>
    <row r="1005" spans="1:6">
      <c r="A1005" s="922"/>
      <c r="B1005" s="923"/>
      <c r="C1005" s="924"/>
      <c r="D1005" s="925"/>
      <c r="E1005" s="926"/>
      <c r="F1005" s="927"/>
    </row>
    <row r="1006" spans="1:6">
      <c r="A1006" s="922"/>
      <c r="B1006" s="923"/>
      <c r="C1006" s="924"/>
      <c r="D1006" s="925"/>
      <c r="E1006" s="926"/>
      <c r="F1006" s="927"/>
    </row>
    <row r="1007" spans="1:6">
      <c r="A1007" s="922"/>
      <c r="B1007" s="923"/>
      <c r="C1007" s="924"/>
      <c r="D1007" s="925"/>
      <c r="E1007" s="926"/>
      <c r="F1007" s="927"/>
    </row>
    <row r="1008" spans="1:6">
      <c r="A1008" s="922"/>
      <c r="B1008" s="923"/>
      <c r="C1008" s="924"/>
      <c r="D1008" s="925"/>
      <c r="E1008" s="926"/>
      <c r="F1008" s="927"/>
    </row>
    <row r="1009" spans="1:6">
      <c r="A1009" s="922"/>
      <c r="B1009" s="923"/>
      <c r="C1009" s="924"/>
      <c r="D1009" s="925"/>
      <c r="E1009" s="926"/>
      <c r="F1009" s="927"/>
    </row>
    <row r="1010" spans="1:6">
      <c r="A1010" s="922"/>
      <c r="B1010" s="923"/>
      <c r="C1010" s="924"/>
      <c r="D1010" s="925"/>
      <c r="E1010" s="926"/>
      <c r="F1010" s="927"/>
    </row>
    <row r="1011" spans="1:6">
      <c r="A1011" s="922"/>
      <c r="B1011" s="923"/>
      <c r="C1011" s="924"/>
      <c r="D1011" s="925"/>
      <c r="E1011" s="926"/>
      <c r="F1011" s="927"/>
    </row>
    <row r="1012" spans="1:6">
      <c r="A1012" s="922"/>
      <c r="B1012" s="923"/>
      <c r="C1012" s="924"/>
      <c r="D1012" s="925"/>
      <c r="E1012" s="926"/>
      <c r="F1012" s="927"/>
    </row>
    <row r="1013" spans="1:6">
      <c r="A1013" s="922"/>
      <c r="B1013" s="923"/>
      <c r="C1013" s="924"/>
      <c r="D1013" s="925"/>
      <c r="E1013" s="926"/>
      <c r="F1013" s="927"/>
    </row>
    <row r="1014" spans="1:6">
      <c r="A1014" s="922"/>
      <c r="B1014" s="923"/>
      <c r="C1014" s="924"/>
      <c r="D1014" s="925"/>
      <c r="E1014" s="926"/>
      <c r="F1014" s="927"/>
    </row>
    <row r="1015" spans="1:6">
      <c r="A1015" s="922"/>
      <c r="B1015" s="923"/>
      <c r="C1015" s="924"/>
      <c r="D1015" s="925"/>
      <c r="E1015" s="926"/>
      <c r="F1015" s="927"/>
    </row>
    <row r="1016" spans="1:6">
      <c r="A1016" s="922"/>
      <c r="B1016" s="923"/>
      <c r="C1016" s="924"/>
      <c r="D1016" s="925"/>
      <c r="E1016" s="926"/>
      <c r="F1016" s="927"/>
    </row>
    <row r="1017" spans="1:6">
      <c r="A1017" s="922"/>
      <c r="B1017" s="923"/>
      <c r="C1017" s="924"/>
      <c r="D1017" s="925"/>
      <c r="E1017" s="926"/>
      <c r="F1017" s="927"/>
    </row>
    <row r="1018" spans="1:6">
      <c r="A1018" s="922"/>
      <c r="B1018" s="923"/>
      <c r="C1018" s="924"/>
      <c r="D1018" s="925"/>
      <c r="E1018" s="926"/>
      <c r="F1018" s="927"/>
    </row>
    <row r="1019" spans="1:6">
      <c r="A1019" s="922"/>
      <c r="B1019" s="923"/>
      <c r="C1019" s="924"/>
      <c r="D1019" s="925"/>
      <c r="E1019" s="926"/>
      <c r="F1019" s="927"/>
    </row>
    <row r="1020" spans="1:6">
      <c r="A1020" s="922"/>
      <c r="B1020" s="923"/>
      <c r="C1020" s="924"/>
      <c r="D1020" s="925"/>
      <c r="E1020" s="926"/>
      <c r="F1020" s="927"/>
    </row>
    <row r="1021" spans="1:6">
      <c r="A1021" s="922"/>
      <c r="B1021" s="923"/>
      <c r="C1021" s="924"/>
      <c r="D1021" s="925"/>
      <c r="E1021" s="926"/>
      <c r="F1021" s="927"/>
    </row>
    <row r="1022" spans="1:6">
      <c r="A1022" s="922"/>
      <c r="B1022" s="923"/>
      <c r="C1022" s="924"/>
      <c r="D1022" s="925"/>
      <c r="E1022" s="926"/>
      <c r="F1022" s="927"/>
    </row>
    <row r="1023" spans="1:6">
      <c r="A1023" s="922"/>
      <c r="B1023" s="923"/>
      <c r="C1023" s="924"/>
      <c r="D1023" s="925"/>
      <c r="E1023" s="926"/>
      <c r="F1023" s="927"/>
    </row>
    <row r="1024" spans="1:6">
      <c r="A1024" s="922"/>
      <c r="B1024" s="923"/>
      <c r="C1024" s="924"/>
      <c r="D1024" s="925"/>
      <c r="E1024" s="926"/>
      <c r="F1024" s="927"/>
    </row>
    <row r="1025" spans="1:6">
      <c r="A1025" s="922"/>
      <c r="B1025" s="923"/>
      <c r="C1025" s="924"/>
      <c r="D1025" s="925"/>
      <c r="E1025" s="926"/>
      <c r="F1025" s="927"/>
    </row>
    <row r="1026" spans="1:6">
      <c r="A1026" s="922"/>
      <c r="B1026" s="923"/>
      <c r="C1026" s="924"/>
      <c r="D1026" s="925"/>
      <c r="E1026" s="926"/>
      <c r="F1026" s="927"/>
    </row>
    <row r="1027" spans="1:6">
      <c r="A1027" s="922"/>
      <c r="B1027" s="923"/>
      <c r="C1027" s="924"/>
      <c r="D1027" s="925"/>
      <c r="E1027" s="926"/>
      <c r="F1027" s="927"/>
    </row>
    <row r="1028" spans="1:6">
      <c r="A1028" s="922"/>
      <c r="B1028" s="923"/>
      <c r="C1028" s="924"/>
      <c r="D1028" s="925"/>
      <c r="E1028" s="926"/>
      <c r="F1028" s="927"/>
    </row>
    <row r="1029" spans="1:6">
      <c r="A1029" s="922"/>
      <c r="B1029" s="923"/>
      <c r="C1029" s="924"/>
      <c r="D1029" s="925"/>
      <c r="E1029" s="926"/>
      <c r="F1029" s="927"/>
    </row>
    <row r="1030" spans="1:6">
      <c r="A1030" s="922"/>
      <c r="B1030" s="923"/>
      <c r="C1030" s="924"/>
      <c r="D1030" s="925"/>
      <c r="E1030" s="926"/>
      <c r="F1030" s="927"/>
    </row>
    <row r="1031" spans="1:6">
      <c r="A1031" s="922"/>
      <c r="B1031" s="923"/>
      <c r="C1031" s="924"/>
      <c r="D1031" s="925"/>
      <c r="E1031" s="926"/>
      <c r="F1031" s="927"/>
    </row>
    <row r="1032" spans="1:6">
      <c r="A1032" s="922"/>
      <c r="B1032" s="923"/>
      <c r="C1032" s="924"/>
      <c r="D1032" s="925"/>
      <c r="E1032" s="926"/>
      <c r="F1032" s="927"/>
    </row>
    <row r="1033" spans="1:6">
      <c r="A1033" s="922"/>
      <c r="B1033" s="923"/>
      <c r="C1033" s="924"/>
      <c r="D1033" s="925"/>
      <c r="E1033" s="926"/>
      <c r="F1033" s="927"/>
    </row>
    <row r="1034" spans="1:6">
      <c r="A1034" s="922"/>
      <c r="B1034" s="923"/>
      <c r="C1034" s="924"/>
      <c r="D1034" s="925"/>
      <c r="E1034" s="926"/>
      <c r="F1034" s="927"/>
    </row>
    <row r="1035" spans="1:6">
      <c r="A1035" s="922"/>
      <c r="B1035" s="923"/>
      <c r="C1035" s="924"/>
      <c r="D1035" s="925"/>
      <c r="E1035" s="926"/>
      <c r="F1035" s="927"/>
    </row>
    <row r="1036" spans="1:6">
      <c r="A1036" s="922"/>
      <c r="B1036" s="923"/>
      <c r="C1036" s="924"/>
      <c r="D1036" s="925"/>
      <c r="E1036" s="926"/>
      <c r="F1036" s="927"/>
    </row>
    <row r="1037" spans="1:6">
      <c r="A1037" s="922"/>
      <c r="B1037" s="923"/>
      <c r="C1037" s="924"/>
      <c r="D1037" s="925"/>
      <c r="E1037" s="926"/>
      <c r="F1037" s="927"/>
    </row>
    <row r="1038" spans="1:6">
      <c r="A1038" s="922"/>
      <c r="B1038" s="923"/>
      <c r="C1038" s="924"/>
      <c r="D1038" s="925"/>
      <c r="E1038" s="926"/>
      <c r="F1038" s="927"/>
    </row>
    <row r="1039" spans="1:6">
      <c r="A1039" s="922"/>
      <c r="B1039" s="923"/>
      <c r="C1039" s="924"/>
      <c r="D1039" s="925"/>
      <c r="E1039" s="926"/>
      <c r="F1039" s="927"/>
    </row>
    <row r="1040" spans="1:6">
      <c r="A1040" s="922"/>
      <c r="B1040" s="923"/>
      <c r="C1040" s="924"/>
      <c r="D1040" s="925"/>
      <c r="E1040" s="926"/>
      <c r="F1040" s="927"/>
    </row>
    <row r="1041" spans="1:6">
      <c r="A1041" s="922"/>
      <c r="B1041" s="923"/>
      <c r="C1041" s="924"/>
      <c r="D1041" s="925"/>
      <c r="E1041" s="926"/>
      <c r="F1041" s="927"/>
    </row>
    <row r="1042" spans="1:6">
      <c r="A1042" s="922"/>
      <c r="B1042" s="923"/>
      <c r="C1042" s="924"/>
      <c r="D1042" s="925"/>
      <c r="E1042" s="926"/>
      <c r="F1042" s="927"/>
    </row>
    <row r="1043" spans="1:6">
      <c r="A1043" s="922"/>
      <c r="B1043" s="923"/>
      <c r="C1043" s="924"/>
      <c r="D1043" s="925"/>
      <c r="E1043" s="926"/>
      <c r="F1043" s="927"/>
    </row>
    <row r="1044" spans="1:6">
      <c r="A1044" s="922"/>
      <c r="B1044" s="923"/>
      <c r="C1044" s="924"/>
      <c r="D1044" s="925"/>
      <c r="E1044" s="926"/>
      <c r="F1044" s="927"/>
    </row>
    <row r="1045" spans="1:6">
      <c r="A1045" s="922"/>
      <c r="B1045" s="923"/>
      <c r="C1045" s="924"/>
      <c r="D1045" s="925"/>
      <c r="E1045" s="926"/>
      <c r="F1045" s="927"/>
    </row>
    <row r="1046" spans="1:6">
      <c r="A1046" s="922"/>
      <c r="B1046" s="923"/>
      <c r="C1046" s="924"/>
      <c r="D1046" s="925"/>
      <c r="E1046" s="926"/>
      <c r="F1046" s="927"/>
    </row>
    <row r="1047" spans="1:6">
      <c r="A1047" s="922"/>
      <c r="B1047" s="923"/>
      <c r="C1047" s="924"/>
      <c r="D1047" s="925"/>
      <c r="E1047" s="926"/>
      <c r="F1047" s="927"/>
    </row>
    <row r="1048" spans="1:6">
      <c r="A1048" s="922"/>
      <c r="B1048" s="923"/>
      <c r="C1048" s="924"/>
      <c r="D1048" s="925"/>
      <c r="E1048" s="926"/>
      <c r="F1048" s="927"/>
    </row>
    <row r="1049" spans="1:6">
      <c r="A1049" s="922"/>
      <c r="B1049" s="923"/>
      <c r="C1049" s="924"/>
      <c r="D1049" s="925"/>
      <c r="E1049" s="926"/>
      <c r="F1049" s="927"/>
    </row>
    <row r="1050" spans="1:6">
      <c r="A1050" s="922"/>
      <c r="B1050" s="923"/>
      <c r="C1050" s="924"/>
      <c r="D1050" s="925"/>
      <c r="E1050" s="926"/>
      <c r="F1050" s="927"/>
    </row>
    <row r="1051" spans="1:6">
      <c r="A1051" s="922"/>
      <c r="B1051" s="923"/>
      <c r="C1051" s="924"/>
      <c r="D1051" s="925"/>
      <c r="E1051" s="926"/>
      <c r="F1051" s="927"/>
    </row>
    <row r="1052" spans="1:6">
      <c r="A1052" s="922"/>
      <c r="B1052" s="923"/>
      <c r="C1052" s="924"/>
      <c r="D1052" s="925"/>
      <c r="E1052" s="926"/>
      <c r="F1052" s="927"/>
    </row>
    <row r="1053" spans="1:6">
      <c r="A1053" s="922"/>
      <c r="B1053" s="923"/>
      <c r="C1053" s="924"/>
      <c r="D1053" s="925"/>
      <c r="E1053" s="926"/>
      <c r="F1053" s="927"/>
    </row>
    <row r="1054" spans="1:6">
      <c r="A1054" s="922"/>
      <c r="B1054" s="923"/>
      <c r="C1054" s="924"/>
      <c r="D1054" s="925"/>
      <c r="E1054" s="926"/>
      <c r="F1054" s="927"/>
    </row>
    <row r="1055" spans="1:6">
      <c r="A1055" s="922"/>
      <c r="B1055" s="923"/>
      <c r="C1055" s="924"/>
      <c r="D1055" s="925"/>
      <c r="E1055" s="926"/>
      <c r="F1055" s="927"/>
    </row>
    <row r="1056" spans="1:6">
      <c r="A1056" s="922"/>
      <c r="B1056" s="923"/>
      <c r="C1056" s="924"/>
      <c r="D1056" s="925"/>
      <c r="E1056" s="926"/>
      <c r="F1056" s="927"/>
    </row>
    <row r="1057" spans="1:6">
      <c r="A1057" s="922"/>
      <c r="B1057" s="923"/>
      <c r="C1057" s="924"/>
      <c r="D1057" s="925"/>
      <c r="E1057" s="926"/>
      <c r="F1057" s="927"/>
    </row>
    <row r="1058" spans="1:6">
      <c r="A1058" s="922"/>
      <c r="B1058" s="923"/>
      <c r="C1058" s="924"/>
      <c r="D1058" s="925"/>
      <c r="E1058" s="926"/>
      <c r="F1058" s="927"/>
    </row>
    <row r="1059" spans="1:6">
      <c r="A1059" s="922"/>
      <c r="B1059" s="923"/>
      <c r="C1059" s="924"/>
      <c r="D1059" s="925"/>
      <c r="E1059" s="926"/>
      <c r="F1059" s="927"/>
    </row>
    <row r="1060" spans="1:6">
      <c r="A1060" s="922"/>
      <c r="B1060" s="923"/>
      <c r="C1060" s="924"/>
      <c r="D1060" s="925"/>
      <c r="E1060" s="926"/>
      <c r="F1060" s="927"/>
    </row>
    <row r="1061" spans="1:6">
      <c r="A1061" s="922"/>
      <c r="B1061" s="923"/>
      <c r="C1061" s="924"/>
      <c r="D1061" s="925"/>
      <c r="E1061" s="926"/>
      <c r="F1061" s="927"/>
    </row>
    <row r="1062" spans="1:6">
      <c r="A1062" s="922"/>
      <c r="B1062" s="923"/>
      <c r="C1062" s="924"/>
      <c r="D1062" s="925"/>
      <c r="E1062" s="926"/>
      <c r="F1062" s="927"/>
    </row>
    <row r="1063" spans="1:6">
      <c r="A1063" s="922"/>
      <c r="B1063" s="923"/>
      <c r="C1063" s="924"/>
      <c r="D1063" s="925"/>
      <c r="E1063" s="926"/>
      <c r="F1063" s="927"/>
    </row>
    <row r="1064" spans="1:6">
      <c r="A1064" s="922"/>
      <c r="B1064" s="923"/>
      <c r="C1064" s="924"/>
      <c r="D1064" s="925"/>
      <c r="E1064" s="926"/>
      <c r="F1064" s="927"/>
    </row>
    <row r="1065" spans="1:6">
      <c r="A1065" s="922"/>
      <c r="B1065" s="923"/>
      <c r="C1065" s="924"/>
      <c r="D1065" s="925"/>
      <c r="E1065" s="926"/>
      <c r="F1065" s="927"/>
    </row>
    <row r="1066" spans="1:6">
      <c r="A1066" s="922"/>
      <c r="B1066" s="923"/>
      <c r="C1066" s="924"/>
      <c r="D1066" s="925"/>
      <c r="E1066" s="926"/>
      <c r="F1066" s="927"/>
    </row>
    <row r="1067" spans="1:6">
      <c r="A1067" s="922"/>
      <c r="B1067" s="923"/>
      <c r="C1067" s="924"/>
      <c r="D1067" s="925"/>
      <c r="E1067" s="926"/>
      <c r="F1067" s="927"/>
    </row>
    <row r="1068" spans="1:6">
      <c r="A1068" s="922"/>
      <c r="B1068" s="923"/>
      <c r="C1068" s="924"/>
      <c r="D1068" s="925"/>
      <c r="E1068" s="926"/>
      <c r="F1068" s="927"/>
    </row>
    <row r="1069" spans="1:6">
      <c r="A1069" s="922"/>
      <c r="B1069" s="923"/>
      <c r="C1069" s="924"/>
      <c r="D1069" s="925"/>
      <c r="E1069" s="926"/>
      <c r="F1069" s="927"/>
    </row>
    <row r="1070" spans="1:6">
      <c r="A1070" s="922"/>
      <c r="B1070" s="923"/>
      <c r="C1070" s="924"/>
      <c r="D1070" s="925"/>
      <c r="E1070" s="926"/>
      <c r="F1070" s="927"/>
    </row>
    <row r="1071" spans="1:6">
      <c r="A1071" s="922"/>
      <c r="B1071" s="923"/>
      <c r="C1071" s="924"/>
      <c r="D1071" s="925"/>
      <c r="E1071" s="926"/>
      <c r="F1071" s="927"/>
    </row>
    <row r="1072" spans="1:6">
      <c r="A1072" s="922"/>
      <c r="B1072" s="923"/>
      <c r="C1072" s="924"/>
      <c r="D1072" s="925"/>
      <c r="E1072" s="926"/>
      <c r="F1072" s="927"/>
    </row>
    <row r="1073" spans="1:6">
      <c r="A1073" s="922"/>
      <c r="B1073" s="923"/>
      <c r="C1073" s="924"/>
      <c r="D1073" s="925"/>
      <c r="E1073" s="926"/>
      <c r="F1073" s="927"/>
    </row>
    <row r="1074" spans="1:6">
      <c r="A1074" s="922"/>
      <c r="B1074" s="923"/>
      <c r="C1074" s="924"/>
      <c r="D1074" s="925"/>
      <c r="E1074" s="926"/>
      <c r="F1074" s="927"/>
    </row>
    <row r="1075" spans="1:6">
      <c r="A1075" s="922"/>
      <c r="B1075" s="923"/>
      <c r="C1075" s="924"/>
      <c r="D1075" s="925"/>
      <c r="E1075" s="926"/>
      <c r="F1075" s="927"/>
    </row>
    <row r="1076" spans="1:6">
      <c r="A1076" s="922"/>
      <c r="B1076" s="923"/>
      <c r="C1076" s="924"/>
      <c r="D1076" s="925"/>
      <c r="E1076" s="926"/>
      <c r="F1076" s="927"/>
    </row>
    <row r="1077" spans="1:6">
      <c r="A1077" s="922"/>
      <c r="B1077" s="923"/>
      <c r="C1077" s="924"/>
      <c r="D1077" s="925"/>
      <c r="E1077" s="926"/>
      <c r="F1077" s="927"/>
    </row>
    <row r="1078" spans="1:6">
      <c r="A1078" s="922"/>
      <c r="B1078" s="923"/>
      <c r="C1078" s="924"/>
      <c r="D1078" s="925"/>
      <c r="E1078" s="926"/>
      <c r="F1078" s="927"/>
    </row>
    <row r="1079" spans="1:6">
      <c r="A1079" s="922"/>
      <c r="B1079" s="923"/>
      <c r="C1079" s="924"/>
      <c r="D1079" s="925"/>
      <c r="E1079" s="926"/>
      <c r="F1079" s="927"/>
    </row>
    <row r="1080" spans="1:6">
      <c r="A1080" s="922"/>
      <c r="B1080" s="923"/>
      <c r="C1080" s="924"/>
      <c r="D1080" s="925"/>
      <c r="E1080" s="926"/>
      <c r="F1080" s="927"/>
    </row>
    <row r="1081" spans="1:6">
      <c r="A1081" s="922"/>
      <c r="B1081" s="923"/>
      <c r="C1081" s="924"/>
      <c r="D1081" s="925"/>
      <c r="E1081" s="926"/>
      <c r="F1081" s="927"/>
    </row>
    <row r="1082" spans="1:6">
      <c r="A1082" s="922"/>
      <c r="B1082" s="923"/>
      <c r="C1082" s="924"/>
      <c r="D1082" s="925"/>
      <c r="E1082" s="926"/>
      <c r="F1082" s="927"/>
    </row>
    <row r="1083" spans="1:6">
      <c r="A1083" s="922"/>
      <c r="B1083" s="923"/>
      <c r="C1083" s="924"/>
      <c r="D1083" s="925"/>
      <c r="E1083" s="926"/>
      <c r="F1083" s="927"/>
    </row>
    <row r="1084" spans="1:6">
      <c r="A1084" s="922"/>
      <c r="B1084" s="923"/>
      <c r="C1084" s="924"/>
      <c r="D1084" s="925"/>
      <c r="E1084" s="926"/>
      <c r="F1084" s="927"/>
    </row>
    <row r="1085" spans="1:6">
      <c r="A1085" s="922"/>
      <c r="B1085" s="923"/>
      <c r="C1085" s="924"/>
      <c r="D1085" s="925"/>
      <c r="E1085" s="926"/>
      <c r="F1085" s="927"/>
    </row>
    <row r="1086" spans="1:6">
      <c r="A1086" s="922"/>
      <c r="B1086" s="923"/>
      <c r="C1086" s="924"/>
      <c r="D1086" s="925"/>
      <c r="E1086" s="926"/>
      <c r="F1086" s="927"/>
    </row>
    <row r="1087" spans="1:6">
      <c r="A1087" s="922"/>
      <c r="B1087" s="923"/>
      <c r="C1087" s="924"/>
      <c r="D1087" s="925"/>
      <c r="E1087" s="926"/>
      <c r="F1087" s="927"/>
    </row>
    <row r="1088" spans="1:6">
      <c r="A1088" s="922"/>
      <c r="B1088" s="923"/>
      <c r="C1088" s="924"/>
      <c r="D1088" s="925"/>
      <c r="E1088" s="926"/>
      <c r="F1088" s="927"/>
    </row>
    <row r="1089" spans="1:6">
      <c r="A1089" s="922"/>
      <c r="B1089" s="923"/>
      <c r="C1089" s="924"/>
      <c r="D1089" s="925"/>
      <c r="E1089" s="926"/>
      <c r="F1089" s="927"/>
    </row>
    <row r="1090" spans="1:6">
      <c r="A1090" s="922"/>
      <c r="B1090" s="923"/>
      <c r="C1090" s="924"/>
      <c r="D1090" s="925"/>
      <c r="E1090" s="926"/>
      <c r="F1090" s="927"/>
    </row>
    <row r="1091" spans="1:6">
      <c r="A1091" s="922"/>
      <c r="B1091" s="923"/>
      <c r="C1091" s="924"/>
      <c r="D1091" s="925"/>
      <c r="E1091" s="926"/>
      <c r="F1091" s="927"/>
    </row>
    <row r="1092" spans="1:6">
      <c r="A1092" s="922"/>
      <c r="B1092" s="923"/>
      <c r="C1092" s="924"/>
      <c r="D1092" s="925"/>
      <c r="E1092" s="926"/>
      <c r="F1092" s="927"/>
    </row>
    <row r="1093" spans="1:6">
      <c r="A1093" s="922"/>
      <c r="B1093" s="923"/>
      <c r="C1093" s="924"/>
      <c r="D1093" s="925"/>
      <c r="E1093" s="926"/>
      <c r="F1093" s="927"/>
    </row>
    <row r="1094" spans="1:6">
      <c r="A1094" s="922"/>
      <c r="B1094" s="923"/>
      <c r="C1094" s="924"/>
      <c r="D1094" s="925"/>
      <c r="E1094" s="926"/>
      <c r="F1094" s="927"/>
    </row>
    <row r="1095" spans="1:6">
      <c r="A1095" s="922"/>
      <c r="B1095" s="923"/>
      <c r="C1095" s="924"/>
      <c r="D1095" s="925"/>
      <c r="E1095" s="926"/>
      <c r="F1095" s="927"/>
    </row>
    <row r="1096" spans="1:6">
      <c r="A1096" s="922"/>
      <c r="B1096" s="923"/>
      <c r="C1096" s="924"/>
      <c r="D1096" s="925"/>
      <c r="E1096" s="926"/>
      <c r="F1096" s="927"/>
    </row>
    <row r="1097" spans="1:6">
      <c r="A1097" s="922"/>
      <c r="B1097" s="923"/>
      <c r="C1097" s="924"/>
      <c r="D1097" s="925"/>
      <c r="E1097" s="926"/>
      <c r="F1097" s="927"/>
    </row>
    <row r="1098" spans="1:6">
      <c r="A1098" s="922"/>
      <c r="B1098" s="923"/>
      <c r="C1098" s="924"/>
      <c r="D1098" s="925"/>
      <c r="E1098" s="926"/>
      <c r="F1098" s="927"/>
    </row>
    <row r="1099" spans="1:6">
      <c r="A1099" s="922"/>
      <c r="B1099" s="923"/>
      <c r="C1099" s="924"/>
      <c r="D1099" s="925"/>
      <c r="E1099" s="926"/>
      <c r="F1099" s="927"/>
    </row>
    <row r="1100" spans="1:6">
      <c r="A1100" s="922"/>
      <c r="B1100" s="923"/>
      <c r="C1100" s="924"/>
      <c r="D1100" s="925"/>
      <c r="E1100" s="926"/>
      <c r="F1100" s="927"/>
    </row>
    <row r="1101" spans="1:6">
      <c r="A1101" s="922"/>
      <c r="B1101" s="923"/>
      <c r="C1101" s="924"/>
      <c r="D1101" s="925"/>
      <c r="E1101" s="926"/>
      <c r="F1101" s="927"/>
    </row>
    <row r="1102" spans="1:6">
      <c r="A1102" s="922"/>
      <c r="B1102" s="923"/>
      <c r="C1102" s="924"/>
      <c r="D1102" s="925"/>
      <c r="E1102" s="926"/>
      <c r="F1102" s="927"/>
    </row>
    <row r="1103" spans="1:6">
      <c r="A1103" s="922"/>
      <c r="B1103" s="923"/>
      <c r="C1103" s="924"/>
      <c r="D1103" s="925"/>
      <c r="E1103" s="926"/>
      <c r="F1103" s="927"/>
    </row>
    <row r="1104" spans="1:6">
      <c r="A1104" s="922"/>
      <c r="B1104" s="923"/>
      <c r="C1104" s="924"/>
      <c r="D1104" s="925"/>
      <c r="E1104" s="926"/>
      <c r="F1104" s="927"/>
    </row>
    <row r="1105" spans="1:6">
      <c r="A1105" s="922"/>
      <c r="B1105" s="923"/>
      <c r="C1105" s="924"/>
      <c r="D1105" s="925"/>
      <c r="E1105" s="926"/>
      <c r="F1105" s="927"/>
    </row>
    <row r="1106" spans="1:6">
      <c r="A1106" s="922"/>
      <c r="B1106" s="923"/>
      <c r="C1106" s="924"/>
      <c r="D1106" s="925"/>
      <c r="E1106" s="926"/>
      <c r="F1106" s="927"/>
    </row>
    <row r="1107" spans="1:6">
      <c r="A1107" s="922"/>
      <c r="B1107" s="923"/>
      <c r="C1107" s="924"/>
      <c r="D1107" s="925"/>
      <c r="E1107" s="926"/>
      <c r="F1107" s="927"/>
    </row>
    <row r="1108" spans="1:6">
      <c r="A1108" s="922"/>
      <c r="B1108" s="923"/>
      <c r="C1108" s="924"/>
      <c r="D1108" s="925"/>
      <c r="E1108" s="926"/>
      <c r="F1108" s="927"/>
    </row>
    <row r="1109" spans="1:6">
      <c r="A1109" s="922"/>
      <c r="B1109" s="923"/>
      <c r="C1109" s="924"/>
      <c r="D1109" s="925"/>
      <c r="E1109" s="926"/>
      <c r="F1109" s="927"/>
    </row>
    <row r="1110" spans="1:6">
      <c r="A1110" s="922"/>
      <c r="B1110" s="923"/>
      <c r="C1110" s="924"/>
      <c r="D1110" s="925"/>
      <c r="E1110" s="926"/>
      <c r="F1110" s="927"/>
    </row>
    <row r="1111" spans="1:6">
      <c r="A1111" s="922"/>
      <c r="B1111" s="923"/>
      <c r="C1111" s="924"/>
      <c r="D1111" s="925"/>
      <c r="E1111" s="926"/>
      <c r="F1111" s="927"/>
    </row>
    <row r="1112" spans="1:6">
      <c r="A1112" s="922"/>
      <c r="B1112" s="923"/>
      <c r="C1112" s="924"/>
      <c r="D1112" s="925"/>
      <c r="E1112" s="926"/>
      <c r="F1112" s="927"/>
    </row>
    <row r="1113" spans="1:6">
      <c r="A1113" s="922"/>
      <c r="B1113" s="923"/>
      <c r="C1113" s="924"/>
      <c r="D1113" s="925"/>
      <c r="E1113" s="926"/>
      <c r="F1113" s="927"/>
    </row>
    <row r="1114" spans="1:6">
      <c r="A1114" s="922"/>
      <c r="B1114" s="923"/>
      <c r="C1114" s="924"/>
      <c r="D1114" s="925"/>
      <c r="E1114" s="926"/>
      <c r="F1114" s="927"/>
    </row>
    <row r="1115" spans="1:6">
      <c r="A1115" s="922"/>
      <c r="B1115" s="923"/>
      <c r="C1115" s="924"/>
      <c r="D1115" s="925"/>
      <c r="E1115" s="926"/>
      <c r="F1115" s="927"/>
    </row>
    <row r="1116" spans="1:6">
      <c r="A1116" s="922"/>
      <c r="B1116" s="923"/>
      <c r="C1116" s="924"/>
      <c r="D1116" s="925"/>
      <c r="E1116" s="926"/>
      <c r="F1116" s="927"/>
    </row>
    <row r="1117" spans="1:6">
      <c r="A1117" s="922"/>
      <c r="B1117" s="923"/>
      <c r="C1117" s="924"/>
      <c r="D1117" s="925"/>
      <c r="E1117" s="926"/>
      <c r="F1117" s="927"/>
    </row>
    <row r="1118" spans="1:6">
      <c r="A1118" s="922"/>
      <c r="B1118" s="923"/>
      <c r="C1118" s="924"/>
      <c r="D1118" s="925"/>
      <c r="E1118" s="926"/>
      <c r="F1118" s="927"/>
    </row>
    <row r="1119" spans="1:6">
      <c r="A1119" s="922"/>
      <c r="B1119" s="923"/>
      <c r="C1119" s="924"/>
      <c r="D1119" s="925"/>
      <c r="E1119" s="926"/>
      <c r="F1119" s="927"/>
    </row>
    <row r="1120" spans="1:6">
      <c r="A1120" s="922"/>
      <c r="B1120" s="923"/>
      <c r="C1120" s="924"/>
      <c r="D1120" s="925"/>
      <c r="E1120" s="926"/>
      <c r="F1120" s="927"/>
    </row>
    <row r="1121" spans="1:6">
      <c r="A1121" s="922"/>
      <c r="B1121" s="923"/>
      <c r="C1121" s="924"/>
      <c r="D1121" s="925"/>
      <c r="E1121" s="926"/>
      <c r="F1121" s="927"/>
    </row>
    <row r="1122" spans="1:6">
      <c r="A1122" s="922"/>
      <c r="B1122" s="923"/>
      <c r="C1122" s="924"/>
      <c r="D1122" s="925"/>
      <c r="E1122" s="926"/>
      <c r="F1122" s="927"/>
    </row>
    <row r="1123" spans="1:6">
      <c r="A1123" s="922"/>
      <c r="B1123" s="923"/>
      <c r="C1123" s="924"/>
      <c r="D1123" s="925"/>
      <c r="E1123" s="926"/>
      <c r="F1123" s="927"/>
    </row>
    <row r="1124" spans="1:6">
      <c r="A1124" s="922"/>
      <c r="B1124" s="923"/>
      <c r="C1124" s="924"/>
      <c r="D1124" s="925"/>
      <c r="E1124" s="926"/>
      <c r="F1124" s="927"/>
    </row>
    <row r="1125" spans="1:6">
      <c r="A1125" s="922"/>
      <c r="B1125" s="923"/>
      <c r="C1125" s="924"/>
      <c r="D1125" s="925"/>
      <c r="E1125" s="926"/>
      <c r="F1125" s="927"/>
    </row>
    <row r="1126" spans="1:6">
      <c r="A1126" s="922"/>
      <c r="B1126" s="923"/>
      <c r="C1126" s="924"/>
      <c r="D1126" s="925"/>
      <c r="E1126" s="926"/>
      <c r="F1126" s="927"/>
    </row>
    <row r="1127" spans="1:6">
      <c r="A1127" s="922"/>
      <c r="B1127" s="923"/>
      <c r="C1127" s="924"/>
      <c r="D1127" s="925"/>
      <c r="E1127" s="926"/>
      <c r="F1127" s="927"/>
    </row>
    <row r="1128" spans="1:6">
      <c r="A1128" s="922"/>
      <c r="B1128" s="923"/>
      <c r="C1128" s="924"/>
      <c r="D1128" s="925"/>
      <c r="E1128" s="926"/>
      <c r="F1128" s="927"/>
    </row>
    <row r="1129" spans="1:6">
      <c r="A1129" s="922"/>
      <c r="B1129" s="923"/>
      <c r="C1129" s="924"/>
      <c r="D1129" s="925"/>
      <c r="E1129" s="926"/>
      <c r="F1129" s="927"/>
    </row>
    <row r="1130" spans="1:6">
      <c r="A1130" s="922"/>
      <c r="B1130" s="923"/>
      <c r="C1130" s="924"/>
      <c r="D1130" s="925"/>
      <c r="E1130" s="926"/>
      <c r="F1130" s="927"/>
    </row>
    <row r="1131" spans="1:6">
      <c r="A1131" s="922"/>
      <c r="B1131" s="923"/>
      <c r="C1131" s="924"/>
      <c r="D1131" s="925"/>
      <c r="E1131" s="926"/>
      <c r="F1131" s="927"/>
    </row>
    <row r="1132" spans="1:6">
      <c r="A1132" s="922"/>
      <c r="B1132" s="923"/>
      <c r="C1132" s="924"/>
      <c r="D1132" s="925"/>
      <c r="E1132" s="926"/>
      <c r="F1132" s="927"/>
    </row>
    <row r="1133" spans="1:6">
      <c r="A1133" s="922"/>
      <c r="B1133" s="923"/>
      <c r="C1133" s="924"/>
      <c r="D1133" s="925"/>
      <c r="E1133" s="926"/>
      <c r="F1133" s="927"/>
    </row>
    <row r="1134" spans="1:6">
      <c r="A1134" s="922"/>
      <c r="B1134" s="923"/>
      <c r="C1134" s="924"/>
      <c r="D1134" s="925"/>
      <c r="E1134" s="926"/>
      <c r="F1134" s="927"/>
    </row>
    <row r="1135" spans="1:6">
      <c r="A1135" s="922"/>
      <c r="B1135" s="923"/>
      <c r="C1135" s="924"/>
      <c r="D1135" s="925"/>
      <c r="E1135" s="926"/>
      <c r="F1135" s="927"/>
    </row>
    <row r="1136" spans="1:6">
      <c r="A1136" s="922"/>
      <c r="B1136" s="923"/>
      <c r="C1136" s="924"/>
      <c r="D1136" s="925"/>
      <c r="E1136" s="926"/>
      <c r="F1136" s="927"/>
    </row>
    <row r="1137" spans="1:6">
      <c r="A1137" s="922"/>
      <c r="B1137" s="923"/>
      <c r="C1137" s="924"/>
      <c r="D1137" s="925"/>
      <c r="E1137" s="926"/>
      <c r="F1137" s="927"/>
    </row>
    <row r="1138" spans="1:6">
      <c r="A1138" s="922"/>
      <c r="B1138" s="923"/>
      <c r="C1138" s="924"/>
      <c r="D1138" s="925"/>
      <c r="E1138" s="926"/>
      <c r="F1138" s="927"/>
    </row>
    <row r="1139" spans="1:6">
      <c r="A1139" s="922"/>
      <c r="B1139" s="923"/>
      <c r="C1139" s="924"/>
      <c r="D1139" s="925"/>
      <c r="E1139" s="926"/>
      <c r="F1139" s="927"/>
    </row>
    <row r="1140" spans="1:6">
      <c r="A1140" s="922"/>
      <c r="B1140" s="923"/>
      <c r="C1140" s="924"/>
      <c r="D1140" s="925"/>
      <c r="E1140" s="926"/>
      <c r="F1140" s="927"/>
    </row>
    <row r="1141" spans="1:6">
      <c r="A1141" s="922"/>
      <c r="B1141" s="923"/>
      <c r="C1141" s="924"/>
      <c r="D1141" s="925"/>
      <c r="E1141" s="926"/>
      <c r="F1141" s="927"/>
    </row>
    <row r="1142" spans="1:6">
      <c r="A1142" s="922"/>
      <c r="B1142" s="923"/>
      <c r="C1142" s="924"/>
      <c r="D1142" s="925"/>
      <c r="E1142" s="926"/>
      <c r="F1142" s="927"/>
    </row>
    <row r="1143" spans="1:6">
      <c r="A1143" s="922"/>
      <c r="B1143" s="923"/>
      <c r="C1143" s="924"/>
      <c r="D1143" s="925"/>
      <c r="E1143" s="926"/>
      <c r="F1143" s="927"/>
    </row>
    <row r="1144" spans="1:6">
      <c r="A1144" s="922"/>
      <c r="B1144" s="923"/>
      <c r="C1144" s="924"/>
      <c r="D1144" s="925"/>
      <c r="E1144" s="926"/>
      <c r="F1144" s="927"/>
    </row>
    <row r="1145" spans="1:6">
      <c r="A1145" s="922"/>
      <c r="B1145" s="923"/>
      <c r="C1145" s="924"/>
      <c r="D1145" s="925"/>
      <c r="E1145" s="926"/>
      <c r="F1145" s="927"/>
    </row>
    <row r="1146" spans="1:6">
      <c r="A1146" s="922"/>
      <c r="B1146" s="923"/>
      <c r="C1146" s="924"/>
      <c r="D1146" s="925"/>
      <c r="E1146" s="926"/>
      <c r="F1146" s="927"/>
    </row>
    <row r="1147" spans="1:6">
      <c r="A1147" s="922"/>
      <c r="B1147" s="923"/>
      <c r="C1147" s="924"/>
      <c r="D1147" s="925"/>
      <c r="E1147" s="926"/>
      <c r="F1147" s="927"/>
    </row>
    <row r="1148" spans="1:6">
      <c r="A1148" s="922"/>
      <c r="B1148" s="923"/>
      <c r="C1148" s="924"/>
      <c r="D1148" s="925"/>
      <c r="E1148" s="926"/>
      <c r="F1148" s="927"/>
    </row>
    <row r="1149" spans="1:6">
      <c r="A1149" s="922"/>
      <c r="B1149" s="923"/>
      <c r="C1149" s="924"/>
      <c r="D1149" s="925"/>
      <c r="E1149" s="926"/>
      <c r="F1149" s="927"/>
    </row>
    <row r="1150" spans="1:6">
      <c r="A1150" s="922"/>
      <c r="B1150" s="923"/>
      <c r="C1150" s="924"/>
      <c r="D1150" s="925"/>
      <c r="E1150" s="926"/>
      <c r="F1150" s="927"/>
    </row>
    <row r="1151" spans="1:6">
      <c r="A1151" s="922"/>
      <c r="B1151" s="923"/>
      <c r="C1151" s="924"/>
      <c r="D1151" s="925"/>
      <c r="E1151" s="926"/>
      <c r="F1151" s="927"/>
    </row>
    <row r="1152" spans="1:6">
      <c r="A1152" s="922"/>
      <c r="B1152" s="923"/>
      <c r="C1152" s="924"/>
      <c r="D1152" s="925"/>
      <c r="E1152" s="926"/>
      <c r="F1152" s="927"/>
    </row>
    <row r="1153" spans="1:6">
      <c r="A1153" s="922"/>
      <c r="B1153" s="923"/>
      <c r="C1153" s="924"/>
      <c r="D1153" s="925"/>
      <c r="E1153" s="926"/>
      <c r="F1153" s="927"/>
    </row>
    <row r="1154" spans="1:6">
      <c r="A1154" s="922"/>
      <c r="B1154" s="923"/>
      <c r="C1154" s="924"/>
      <c r="D1154" s="925"/>
      <c r="E1154" s="926"/>
      <c r="F1154" s="927"/>
    </row>
    <row r="1155" spans="1:6">
      <c r="A1155" s="922"/>
      <c r="B1155" s="923"/>
      <c r="C1155" s="924"/>
      <c r="D1155" s="925"/>
      <c r="E1155" s="926"/>
      <c r="F1155" s="927"/>
    </row>
    <row r="1156" spans="1:6">
      <c r="A1156" s="922"/>
      <c r="B1156" s="923"/>
      <c r="C1156" s="924"/>
      <c r="D1156" s="925"/>
      <c r="E1156" s="926"/>
      <c r="F1156" s="927"/>
    </row>
    <row r="1157" spans="1:6">
      <c r="A1157" s="922"/>
      <c r="B1157" s="923"/>
      <c r="C1157" s="924"/>
      <c r="D1157" s="925"/>
      <c r="E1157" s="926"/>
      <c r="F1157" s="927"/>
    </row>
    <row r="1158" spans="1:6">
      <c r="A1158" s="922"/>
      <c r="B1158" s="923"/>
      <c r="C1158" s="924"/>
      <c r="D1158" s="925"/>
      <c r="E1158" s="926"/>
      <c r="F1158" s="927"/>
    </row>
    <row r="1159" spans="1:6">
      <c r="A1159" s="922"/>
      <c r="B1159" s="923"/>
      <c r="C1159" s="924"/>
      <c r="D1159" s="925"/>
      <c r="E1159" s="926"/>
      <c r="F1159" s="927"/>
    </row>
    <row r="1160" spans="1:6">
      <c r="A1160" s="922"/>
      <c r="B1160" s="923"/>
      <c r="C1160" s="924"/>
      <c r="D1160" s="925"/>
      <c r="E1160" s="926"/>
      <c r="F1160" s="927"/>
    </row>
    <row r="1161" spans="1:6">
      <c r="A1161" s="922"/>
      <c r="B1161" s="923"/>
      <c r="C1161" s="924"/>
      <c r="D1161" s="925"/>
      <c r="E1161" s="926"/>
      <c r="F1161" s="927"/>
    </row>
    <row r="1162" spans="1:6">
      <c r="A1162" s="922"/>
      <c r="B1162" s="923"/>
      <c r="C1162" s="924"/>
      <c r="D1162" s="925"/>
      <c r="E1162" s="926"/>
      <c r="F1162" s="927"/>
    </row>
    <row r="1163" spans="1:6">
      <c r="A1163" s="922"/>
      <c r="B1163" s="923"/>
      <c r="C1163" s="924"/>
      <c r="D1163" s="925"/>
      <c r="E1163" s="926"/>
      <c r="F1163" s="927"/>
    </row>
    <row r="1164" spans="1:6">
      <c r="A1164" s="922"/>
      <c r="B1164" s="923"/>
      <c r="C1164" s="924"/>
      <c r="D1164" s="925"/>
      <c r="E1164" s="926"/>
      <c r="F1164" s="927"/>
    </row>
    <row r="1165" spans="1:6">
      <c r="A1165" s="922"/>
      <c r="B1165" s="923"/>
      <c r="C1165" s="924"/>
      <c r="D1165" s="925"/>
      <c r="E1165" s="926"/>
      <c r="F1165" s="927"/>
    </row>
    <row r="1166" spans="1:6">
      <c r="A1166" s="922"/>
      <c r="B1166" s="923"/>
      <c r="C1166" s="924"/>
      <c r="D1166" s="925"/>
      <c r="E1166" s="926"/>
      <c r="F1166" s="927"/>
    </row>
    <row r="1167" spans="1:6">
      <c r="A1167" s="922"/>
      <c r="B1167" s="923"/>
      <c r="C1167" s="924"/>
      <c r="D1167" s="925"/>
      <c r="E1167" s="926"/>
      <c r="F1167" s="927"/>
    </row>
    <row r="1168" spans="1:6">
      <c r="A1168" s="922"/>
      <c r="B1168" s="923"/>
      <c r="C1168" s="924"/>
      <c r="D1168" s="925"/>
      <c r="E1168" s="926"/>
      <c r="F1168" s="927"/>
    </row>
    <row r="1169" spans="1:6">
      <c r="A1169" s="922"/>
      <c r="B1169" s="923"/>
      <c r="C1169" s="924"/>
      <c r="D1169" s="925"/>
      <c r="E1169" s="926"/>
      <c r="F1169" s="927"/>
    </row>
    <row r="1170" spans="1:6">
      <c r="A1170" s="922"/>
      <c r="B1170" s="923"/>
      <c r="C1170" s="924"/>
      <c r="D1170" s="925"/>
      <c r="E1170" s="926"/>
      <c r="F1170" s="927"/>
    </row>
    <row r="1171" spans="1:6">
      <c r="A1171" s="922"/>
      <c r="B1171" s="923"/>
      <c r="C1171" s="924"/>
      <c r="D1171" s="925"/>
      <c r="E1171" s="926"/>
      <c r="F1171" s="927"/>
    </row>
    <row r="1172" spans="1:6">
      <c r="A1172" s="922"/>
      <c r="B1172" s="923"/>
      <c r="C1172" s="924"/>
      <c r="D1172" s="925"/>
      <c r="E1172" s="926"/>
      <c r="F1172" s="927"/>
    </row>
    <row r="1173" spans="1:6">
      <c r="A1173" s="922"/>
      <c r="B1173" s="923"/>
      <c r="C1173" s="924"/>
      <c r="D1173" s="925"/>
      <c r="E1173" s="926"/>
      <c r="F1173" s="927"/>
    </row>
    <row r="1174" spans="1:6">
      <c r="A1174" s="922"/>
      <c r="B1174" s="923"/>
      <c r="C1174" s="924"/>
      <c r="D1174" s="925"/>
      <c r="E1174" s="926"/>
      <c r="F1174" s="927"/>
    </row>
    <row r="1175" spans="1:6">
      <c r="A1175" s="922"/>
      <c r="B1175" s="923"/>
      <c r="C1175" s="924"/>
      <c r="D1175" s="925"/>
      <c r="E1175" s="926"/>
      <c r="F1175" s="927"/>
    </row>
    <row r="1176" spans="1:6">
      <c r="A1176" s="922"/>
      <c r="B1176" s="923"/>
      <c r="C1176" s="924"/>
      <c r="D1176" s="925"/>
      <c r="E1176" s="926"/>
      <c r="F1176" s="927"/>
    </row>
    <row r="1177" spans="1:6">
      <c r="A1177" s="922"/>
      <c r="B1177" s="923"/>
      <c r="C1177" s="924"/>
      <c r="D1177" s="925"/>
      <c r="E1177" s="926"/>
      <c r="F1177" s="927"/>
    </row>
    <row r="1178" spans="1:6">
      <c r="A1178" s="922"/>
      <c r="B1178" s="923"/>
      <c r="C1178" s="924"/>
      <c r="D1178" s="925"/>
      <c r="E1178" s="926"/>
      <c r="F1178" s="927"/>
    </row>
    <row r="1179" spans="1:6">
      <c r="A1179" s="922"/>
      <c r="B1179" s="923"/>
      <c r="C1179" s="924"/>
      <c r="D1179" s="925"/>
      <c r="E1179" s="926"/>
      <c r="F1179" s="927"/>
    </row>
    <row r="1180" spans="1:6">
      <c r="A1180" s="922"/>
      <c r="B1180" s="923"/>
      <c r="C1180" s="924"/>
      <c r="D1180" s="925"/>
      <c r="E1180" s="926"/>
      <c r="F1180" s="927"/>
    </row>
    <row r="1181" spans="1:6">
      <c r="A1181" s="922"/>
      <c r="B1181" s="923"/>
      <c r="C1181" s="924"/>
      <c r="D1181" s="925"/>
      <c r="E1181" s="926"/>
      <c r="F1181" s="927"/>
    </row>
    <row r="1182" spans="1:6">
      <c r="A1182" s="922"/>
      <c r="B1182" s="923"/>
      <c r="C1182" s="924"/>
      <c r="D1182" s="925"/>
      <c r="E1182" s="926"/>
      <c r="F1182" s="927"/>
    </row>
    <row r="1183" spans="1:6">
      <c r="A1183" s="922"/>
      <c r="B1183" s="923"/>
      <c r="C1183" s="924"/>
      <c r="D1183" s="925"/>
      <c r="E1183" s="926"/>
      <c r="F1183" s="927"/>
    </row>
    <row r="1184" spans="1:6">
      <c r="A1184" s="922"/>
      <c r="B1184" s="923"/>
      <c r="C1184" s="924"/>
      <c r="D1184" s="925"/>
      <c r="E1184" s="926"/>
      <c r="F1184" s="927"/>
    </row>
    <row r="1185" spans="1:6">
      <c r="A1185" s="922"/>
      <c r="B1185" s="923"/>
      <c r="C1185" s="924"/>
      <c r="D1185" s="925"/>
      <c r="E1185" s="926"/>
      <c r="F1185" s="927"/>
    </row>
    <row r="1186" spans="1:6">
      <c r="A1186" s="922"/>
      <c r="B1186" s="923"/>
      <c r="C1186" s="924"/>
      <c r="D1186" s="925"/>
      <c r="E1186" s="926"/>
      <c r="F1186" s="927"/>
    </row>
    <row r="1187" spans="1:6">
      <c r="A1187" s="922"/>
      <c r="B1187" s="923"/>
      <c r="C1187" s="924"/>
      <c r="D1187" s="925"/>
      <c r="E1187" s="926"/>
      <c r="F1187" s="927"/>
    </row>
    <row r="1188" spans="1:6">
      <c r="A1188" s="922"/>
      <c r="B1188" s="923"/>
      <c r="C1188" s="924"/>
      <c r="D1188" s="925"/>
      <c r="E1188" s="926"/>
      <c r="F1188" s="927"/>
    </row>
    <row r="1189" spans="1:6">
      <c r="A1189" s="922"/>
      <c r="B1189" s="923"/>
      <c r="C1189" s="924"/>
      <c r="D1189" s="925"/>
      <c r="E1189" s="926"/>
      <c r="F1189" s="927"/>
    </row>
    <row r="1190" spans="1:6">
      <c r="A1190" s="922"/>
      <c r="B1190" s="923"/>
      <c r="C1190" s="924"/>
      <c r="D1190" s="925"/>
      <c r="E1190" s="926"/>
      <c r="F1190" s="927"/>
    </row>
    <row r="1191" spans="1:6">
      <c r="A1191" s="922"/>
      <c r="B1191" s="923"/>
      <c r="C1191" s="924"/>
      <c r="D1191" s="925"/>
      <c r="E1191" s="926"/>
      <c r="F1191" s="927"/>
    </row>
    <row r="1192" spans="1:6">
      <c r="A1192" s="922"/>
      <c r="B1192" s="923"/>
      <c r="C1192" s="924"/>
      <c r="D1192" s="925"/>
      <c r="E1192" s="926"/>
      <c r="F1192" s="927"/>
    </row>
    <row r="1193" spans="1:6">
      <c r="A1193" s="922"/>
      <c r="B1193" s="923"/>
      <c r="C1193" s="924"/>
      <c r="D1193" s="925"/>
      <c r="E1193" s="926"/>
      <c r="F1193" s="927"/>
    </row>
    <row r="1194" spans="1:6">
      <c r="A1194" s="922"/>
      <c r="B1194" s="923"/>
      <c r="C1194" s="924"/>
      <c r="D1194" s="925"/>
      <c r="E1194" s="926"/>
      <c r="F1194" s="927"/>
    </row>
    <row r="1195" spans="1:6">
      <c r="A1195" s="922"/>
      <c r="B1195" s="923"/>
      <c r="C1195" s="924"/>
      <c r="D1195" s="925"/>
      <c r="E1195" s="926"/>
      <c r="F1195" s="927"/>
    </row>
    <row r="1196" spans="1:6">
      <c r="A1196" s="922"/>
      <c r="B1196" s="923"/>
      <c r="C1196" s="924"/>
      <c r="D1196" s="925"/>
      <c r="E1196" s="926"/>
      <c r="F1196" s="927"/>
    </row>
    <row r="1197" spans="1:6">
      <c r="A1197" s="922"/>
      <c r="B1197" s="923"/>
      <c r="C1197" s="924"/>
      <c r="D1197" s="925"/>
      <c r="E1197" s="926"/>
      <c r="F1197" s="927"/>
    </row>
    <row r="1198" spans="1:6">
      <c r="A1198" s="922"/>
      <c r="B1198" s="923"/>
      <c r="C1198" s="924"/>
      <c r="D1198" s="925"/>
      <c r="E1198" s="926"/>
      <c r="F1198" s="927"/>
    </row>
    <row r="1199" spans="1:6">
      <c r="A1199" s="922"/>
      <c r="B1199" s="923"/>
      <c r="C1199" s="924"/>
      <c r="D1199" s="925"/>
      <c r="E1199" s="926"/>
      <c r="F1199" s="927"/>
    </row>
    <row r="1200" spans="1:6">
      <c r="A1200" s="922"/>
      <c r="B1200" s="923"/>
      <c r="C1200" s="924"/>
      <c r="D1200" s="925"/>
      <c r="E1200" s="926"/>
      <c r="F1200" s="927"/>
    </row>
    <row r="1201" spans="1:6">
      <c r="A1201" s="922"/>
      <c r="B1201" s="923"/>
      <c r="C1201" s="924"/>
      <c r="D1201" s="925"/>
      <c r="E1201" s="926"/>
      <c r="F1201" s="927"/>
    </row>
    <row r="1202" spans="1:6">
      <c r="A1202" s="922"/>
      <c r="B1202" s="923"/>
      <c r="C1202" s="924"/>
      <c r="D1202" s="925"/>
      <c r="E1202" s="926"/>
      <c r="F1202" s="927"/>
    </row>
    <row r="1203" spans="1:6">
      <c r="A1203" s="922"/>
      <c r="B1203" s="923"/>
      <c r="C1203" s="924"/>
      <c r="D1203" s="925"/>
      <c r="E1203" s="926"/>
      <c r="F1203" s="927"/>
    </row>
    <row r="1204" spans="1:6">
      <c r="A1204" s="922"/>
      <c r="B1204" s="923"/>
      <c r="C1204" s="924"/>
      <c r="D1204" s="925"/>
      <c r="E1204" s="926"/>
      <c r="F1204" s="927"/>
    </row>
    <row r="1205" spans="1:6">
      <c r="A1205" s="922"/>
      <c r="B1205" s="923"/>
      <c r="C1205" s="924"/>
      <c r="D1205" s="925"/>
      <c r="E1205" s="926"/>
      <c r="F1205" s="927"/>
    </row>
    <row r="1206" spans="1:6">
      <c r="A1206" s="922"/>
      <c r="B1206" s="923"/>
      <c r="C1206" s="924"/>
      <c r="D1206" s="925"/>
      <c r="E1206" s="926"/>
      <c r="F1206" s="927"/>
    </row>
    <row r="1207" spans="1:6">
      <c r="A1207" s="922"/>
      <c r="B1207" s="923"/>
      <c r="C1207" s="924"/>
      <c r="D1207" s="925"/>
      <c r="E1207" s="926"/>
      <c r="F1207" s="927"/>
    </row>
    <row r="1208" spans="1:6">
      <c r="A1208" s="922"/>
      <c r="B1208" s="923"/>
      <c r="C1208" s="924"/>
      <c r="D1208" s="925"/>
      <c r="E1208" s="926"/>
      <c r="F1208" s="927"/>
    </row>
    <row r="1209" spans="1:6">
      <c r="A1209" s="922"/>
      <c r="B1209" s="923"/>
      <c r="C1209" s="924"/>
      <c r="D1209" s="925"/>
      <c r="E1209" s="926"/>
      <c r="F1209" s="927"/>
    </row>
    <row r="1210" spans="1:6">
      <c r="A1210" s="922"/>
      <c r="B1210" s="923"/>
      <c r="C1210" s="924"/>
      <c r="D1210" s="925"/>
      <c r="E1210" s="926"/>
      <c r="F1210" s="927"/>
    </row>
    <row r="1211" spans="1:6">
      <c r="A1211" s="922"/>
      <c r="B1211" s="923"/>
      <c r="C1211" s="924"/>
      <c r="D1211" s="925"/>
      <c r="E1211" s="926"/>
      <c r="F1211" s="927"/>
    </row>
    <row r="1212" spans="1:6">
      <c r="A1212" s="922"/>
      <c r="B1212" s="923"/>
      <c r="C1212" s="924"/>
      <c r="D1212" s="925"/>
      <c r="E1212" s="926"/>
      <c r="F1212" s="927"/>
    </row>
    <row r="1213" spans="1:6">
      <c r="A1213" s="922"/>
      <c r="B1213" s="923"/>
      <c r="C1213" s="924"/>
      <c r="D1213" s="925"/>
      <c r="E1213" s="926"/>
      <c r="F1213" s="927"/>
    </row>
    <row r="1214" spans="1:6">
      <c r="A1214" s="922"/>
      <c r="B1214" s="923"/>
      <c r="C1214" s="924"/>
      <c r="D1214" s="925"/>
      <c r="E1214" s="926"/>
      <c r="F1214" s="927"/>
    </row>
    <row r="1215" spans="1:6">
      <c r="A1215" s="922"/>
      <c r="B1215" s="923"/>
      <c r="C1215" s="924"/>
      <c r="D1215" s="925"/>
      <c r="E1215" s="926"/>
      <c r="F1215" s="927"/>
    </row>
    <row r="1216" spans="1:6">
      <c r="A1216" s="922"/>
      <c r="B1216" s="923"/>
      <c r="C1216" s="924"/>
      <c r="D1216" s="925"/>
      <c r="E1216" s="926"/>
      <c r="F1216" s="927"/>
    </row>
    <row r="1217" spans="1:6">
      <c r="A1217" s="922"/>
      <c r="B1217" s="923"/>
      <c r="C1217" s="924"/>
      <c r="D1217" s="925"/>
      <c r="E1217" s="926"/>
      <c r="F1217" s="927"/>
    </row>
    <row r="1218" spans="1:6">
      <c r="A1218" s="922"/>
      <c r="B1218" s="923"/>
      <c r="C1218" s="924"/>
      <c r="D1218" s="925"/>
      <c r="E1218" s="926"/>
      <c r="F1218" s="927"/>
    </row>
    <row r="1219" spans="1:6">
      <c r="A1219" s="922"/>
      <c r="B1219" s="923"/>
      <c r="C1219" s="924"/>
      <c r="D1219" s="925"/>
      <c r="E1219" s="926"/>
      <c r="F1219" s="927"/>
    </row>
    <row r="1220" spans="1:6">
      <c r="A1220" s="922"/>
      <c r="B1220" s="923"/>
      <c r="C1220" s="924"/>
      <c r="D1220" s="925"/>
      <c r="E1220" s="926"/>
      <c r="F1220" s="927"/>
    </row>
    <row r="1221" spans="1:6">
      <c r="A1221" s="922"/>
      <c r="B1221" s="923"/>
      <c r="C1221" s="924"/>
      <c r="D1221" s="925"/>
      <c r="E1221" s="926"/>
      <c r="F1221" s="927"/>
    </row>
    <row r="1222" spans="1:6">
      <c r="A1222" s="922"/>
      <c r="B1222" s="923"/>
      <c r="C1222" s="924"/>
      <c r="D1222" s="925"/>
      <c r="E1222" s="926"/>
      <c r="F1222" s="927"/>
    </row>
    <row r="1223" spans="1:6">
      <c r="A1223" s="922"/>
      <c r="B1223" s="923"/>
      <c r="C1223" s="924"/>
      <c r="D1223" s="925"/>
      <c r="E1223" s="926"/>
      <c r="F1223" s="927"/>
    </row>
    <row r="1224" spans="1:6">
      <c r="A1224" s="922"/>
      <c r="B1224" s="923"/>
      <c r="C1224" s="924"/>
      <c r="D1224" s="925"/>
      <c r="E1224" s="926"/>
      <c r="F1224" s="927"/>
    </row>
    <row r="1225" spans="1:6">
      <c r="A1225" s="922"/>
      <c r="B1225" s="923"/>
      <c r="C1225" s="924"/>
      <c r="D1225" s="925"/>
      <c r="E1225" s="926"/>
      <c r="F1225" s="927"/>
    </row>
    <row r="1226" spans="1:6">
      <c r="A1226" s="922"/>
      <c r="B1226" s="923"/>
      <c r="C1226" s="924"/>
      <c r="D1226" s="925"/>
      <c r="E1226" s="926"/>
      <c r="F1226" s="927"/>
    </row>
    <row r="1227" spans="1:6">
      <c r="A1227" s="922"/>
      <c r="B1227" s="923"/>
      <c r="C1227" s="924"/>
      <c r="D1227" s="925"/>
      <c r="E1227" s="926"/>
      <c r="F1227" s="927"/>
    </row>
    <row r="1228" spans="1:6">
      <c r="A1228" s="922"/>
      <c r="B1228" s="923"/>
      <c r="C1228" s="924"/>
      <c r="D1228" s="925"/>
      <c r="E1228" s="926"/>
      <c r="F1228" s="927"/>
    </row>
    <row r="1229" spans="1:6">
      <c r="A1229" s="922"/>
      <c r="B1229" s="923"/>
      <c r="C1229" s="924"/>
      <c r="D1229" s="925"/>
      <c r="E1229" s="926"/>
      <c r="F1229" s="927"/>
    </row>
    <row r="1230" spans="1:6">
      <c r="A1230" s="922"/>
      <c r="B1230" s="923"/>
      <c r="C1230" s="924"/>
      <c r="D1230" s="925"/>
      <c r="E1230" s="926"/>
      <c r="F1230" s="927"/>
    </row>
    <row r="1231" spans="1:6">
      <c r="A1231" s="922"/>
      <c r="B1231" s="923"/>
      <c r="C1231" s="924"/>
      <c r="D1231" s="925"/>
      <c r="E1231" s="926"/>
      <c r="F1231" s="927"/>
    </row>
    <row r="1232" spans="1:6">
      <c r="A1232" s="922"/>
      <c r="B1232" s="923"/>
      <c r="C1232" s="924"/>
      <c r="D1232" s="925"/>
      <c r="E1232" s="926"/>
      <c r="F1232" s="927"/>
    </row>
    <row r="1233" spans="1:6">
      <c r="A1233" s="922"/>
      <c r="B1233" s="923"/>
      <c r="C1233" s="924"/>
      <c r="D1233" s="925"/>
      <c r="E1233" s="926"/>
      <c r="F1233" s="927"/>
    </row>
    <row r="1234" spans="1:6">
      <c r="A1234" s="922"/>
      <c r="B1234" s="923"/>
      <c r="C1234" s="924"/>
      <c r="D1234" s="925"/>
      <c r="E1234" s="926"/>
      <c r="F1234" s="927"/>
    </row>
    <row r="1235" spans="1:6">
      <c r="A1235" s="922"/>
      <c r="B1235" s="923"/>
      <c r="C1235" s="924"/>
      <c r="D1235" s="925"/>
      <c r="E1235" s="926"/>
      <c r="F1235" s="927"/>
    </row>
    <row r="1236" spans="1:6">
      <c r="A1236" s="922"/>
      <c r="B1236" s="923"/>
      <c r="C1236" s="924"/>
      <c r="D1236" s="925"/>
      <c r="E1236" s="926"/>
      <c r="F1236" s="927"/>
    </row>
    <row r="1237" spans="1:6">
      <c r="A1237" s="922"/>
      <c r="B1237" s="923"/>
      <c r="C1237" s="924"/>
      <c r="D1237" s="925"/>
      <c r="E1237" s="926"/>
      <c r="F1237" s="927"/>
    </row>
    <row r="1238" spans="1:6">
      <c r="A1238" s="922"/>
      <c r="B1238" s="923"/>
      <c r="C1238" s="924"/>
      <c r="D1238" s="925"/>
      <c r="E1238" s="926"/>
      <c r="F1238" s="927"/>
    </row>
    <row r="1239" spans="1:6">
      <c r="A1239" s="922"/>
      <c r="B1239" s="923"/>
      <c r="C1239" s="924"/>
      <c r="D1239" s="925"/>
      <c r="E1239" s="926"/>
      <c r="F1239" s="927"/>
    </row>
    <row r="1240" spans="1:6">
      <c r="A1240" s="922"/>
      <c r="B1240" s="923"/>
      <c r="C1240" s="924"/>
      <c r="D1240" s="925"/>
      <c r="E1240" s="926"/>
      <c r="F1240" s="927"/>
    </row>
    <row r="1241" spans="1:6">
      <c r="A1241" s="922"/>
      <c r="B1241" s="923"/>
      <c r="C1241" s="924"/>
      <c r="D1241" s="925"/>
      <c r="E1241" s="926"/>
      <c r="F1241" s="927"/>
    </row>
    <row r="1242" spans="1:6">
      <c r="A1242" s="922"/>
      <c r="B1242" s="923"/>
      <c r="C1242" s="924"/>
      <c r="D1242" s="925"/>
      <c r="E1242" s="926"/>
      <c r="F1242" s="927"/>
    </row>
    <row r="1243" spans="1:6">
      <c r="A1243" s="922"/>
      <c r="B1243" s="923"/>
      <c r="C1243" s="924"/>
      <c r="D1243" s="925"/>
      <c r="E1243" s="926"/>
      <c r="F1243" s="927"/>
    </row>
    <row r="1244" spans="1:6">
      <c r="A1244" s="922"/>
      <c r="B1244" s="923"/>
      <c r="C1244" s="924"/>
      <c r="D1244" s="925"/>
      <c r="E1244" s="926"/>
      <c r="F1244" s="927"/>
    </row>
    <row r="1245" spans="1:6">
      <c r="A1245" s="922"/>
      <c r="B1245" s="923"/>
      <c r="C1245" s="924"/>
      <c r="D1245" s="925"/>
      <c r="E1245" s="926"/>
      <c r="F1245" s="927"/>
    </row>
    <row r="1246" spans="1:6">
      <c r="A1246" s="922"/>
      <c r="B1246" s="923"/>
      <c r="C1246" s="924"/>
      <c r="D1246" s="925"/>
      <c r="E1246" s="926"/>
      <c r="F1246" s="927"/>
    </row>
    <row r="1247" spans="1:6">
      <c r="A1247" s="922"/>
      <c r="B1247" s="923"/>
      <c r="C1247" s="924"/>
      <c r="D1247" s="925"/>
      <c r="E1247" s="926"/>
      <c r="F1247" s="927"/>
    </row>
    <row r="1248" spans="1:6">
      <c r="A1248" s="922"/>
      <c r="B1248" s="923"/>
      <c r="C1248" s="924"/>
      <c r="D1248" s="925"/>
      <c r="E1248" s="926"/>
      <c r="F1248" s="927"/>
    </row>
    <row r="1249" spans="1:6">
      <c r="A1249" s="922"/>
      <c r="B1249" s="923"/>
      <c r="C1249" s="924"/>
      <c r="D1249" s="925"/>
      <c r="E1249" s="926"/>
      <c r="F1249" s="927"/>
    </row>
    <row r="1250" spans="1:6">
      <c r="A1250" s="922"/>
      <c r="B1250" s="923"/>
      <c r="C1250" s="924"/>
      <c r="D1250" s="925"/>
      <c r="E1250" s="926"/>
      <c r="F1250" s="927"/>
    </row>
    <row r="1251" spans="1:6">
      <c r="A1251" s="922"/>
      <c r="B1251" s="923"/>
      <c r="C1251" s="924"/>
      <c r="D1251" s="925"/>
      <c r="E1251" s="926"/>
      <c r="F1251" s="927"/>
    </row>
    <row r="1252" spans="1:6">
      <c r="A1252" s="922"/>
      <c r="B1252" s="923"/>
      <c r="C1252" s="924"/>
      <c r="D1252" s="925"/>
      <c r="E1252" s="926"/>
      <c r="F1252" s="927"/>
    </row>
    <row r="1253" spans="1:6">
      <c r="A1253" s="922"/>
      <c r="B1253" s="923"/>
      <c r="C1253" s="924"/>
      <c r="D1253" s="925"/>
      <c r="E1253" s="926"/>
      <c r="F1253" s="927"/>
    </row>
    <row r="1254" spans="1:6">
      <c r="A1254" s="922"/>
      <c r="B1254" s="923"/>
      <c r="C1254" s="924"/>
      <c r="D1254" s="925"/>
      <c r="E1254" s="926"/>
      <c r="F1254" s="927"/>
    </row>
    <row r="1255" spans="1:6">
      <c r="A1255" s="922"/>
      <c r="B1255" s="923"/>
      <c r="C1255" s="924"/>
      <c r="D1255" s="925"/>
      <c r="E1255" s="926"/>
      <c r="F1255" s="927"/>
    </row>
    <row r="1256" spans="1:6">
      <c r="A1256" s="922"/>
      <c r="B1256" s="923"/>
      <c r="C1256" s="924"/>
      <c r="D1256" s="925"/>
      <c r="E1256" s="926"/>
      <c r="F1256" s="927"/>
    </row>
    <row r="1257" spans="1:6">
      <c r="A1257" s="922"/>
      <c r="B1257" s="923"/>
      <c r="C1257" s="924"/>
      <c r="D1257" s="925"/>
      <c r="E1257" s="926"/>
      <c r="F1257" s="927"/>
    </row>
    <row r="1258" spans="1:6">
      <c r="A1258" s="922"/>
      <c r="B1258" s="923"/>
      <c r="C1258" s="924"/>
      <c r="D1258" s="925"/>
      <c r="E1258" s="926"/>
      <c r="F1258" s="927"/>
    </row>
    <row r="1259" spans="1:6">
      <c r="A1259" s="922"/>
      <c r="B1259" s="923"/>
      <c r="C1259" s="924"/>
      <c r="D1259" s="925"/>
      <c r="E1259" s="926"/>
      <c r="F1259" s="927"/>
    </row>
    <row r="1260" spans="1:6">
      <c r="A1260" s="922"/>
      <c r="B1260" s="923"/>
      <c r="C1260" s="924"/>
      <c r="D1260" s="925"/>
      <c r="E1260" s="926"/>
      <c r="F1260" s="927"/>
    </row>
    <row r="1261" spans="1:6">
      <c r="A1261" s="922"/>
      <c r="B1261" s="923"/>
      <c r="C1261" s="924"/>
      <c r="D1261" s="925"/>
      <c r="E1261" s="926"/>
      <c r="F1261" s="927"/>
    </row>
    <row r="1262" spans="1:6">
      <c r="A1262" s="922"/>
      <c r="B1262" s="923"/>
      <c r="C1262" s="924"/>
      <c r="D1262" s="925"/>
      <c r="E1262" s="926"/>
      <c r="F1262" s="927"/>
    </row>
    <row r="1263" spans="1:6">
      <c r="A1263" s="922"/>
      <c r="B1263" s="923"/>
      <c r="C1263" s="924"/>
      <c r="D1263" s="925"/>
      <c r="E1263" s="926"/>
      <c r="F1263" s="927"/>
    </row>
    <row r="1264" spans="1:6">
      <c r="A1264" s="922"/>
      <c r="B1264" s="923"/>
      <c r="C1264" s="924"/>
      <c r="D1264" s="925"/>
      <c r="E1264" s="926"/>
      <c r="F1264" s="927"/>
    </row>
    <row r="1265" spans="1:6">
      <c r="A1265" s="922"/>
      <c r="B1265" s="923"/>
      <c r="C1265" s="924"/>
      <c r="D1265" s="925"/>
      <c r="E1265" s="926"/>
      <c r="F1265" s="927"/>
    </row>
    <row r="1266" spans="1:6">
      <c r="A1266" s="922"/>
      <c r="B1266" s="923"/>
      <c r="C1266" s="924"/>
      <c r="D1266" s="925"/>
      <c r="E1266" s="926"/>
      <c r="F1266" s="927"/>
    </row>
    <row r="1267" spans="1:6">
      <c r="A1267" s="922"/>
      <c r="B1267" s="923"/>
      <c r="C1267" s="924"/>
      <c r="D1267" s="925"/>
      <c r="E1267" s="926"/>
      <c r="F1267" s="927"/>
    </row>
    <row r="1268" spans="1:6">
      <c r="A1268" s="922"/>
      <c r="B1268" s="923"/>
      <c r="C1268" s="924"/>
      <c r="D1268" s="925"/>
      <c r="E1268" s="926"/>
      <c r="F1268" s="927"/>
    </row>
    <row r="1269" spans="1:6">
      <c r="A1269" s="922"/>
      <c r="B1269" s="923"/>
      <c r="C1269" s="924"/>
      <c r="D1269" s="925"/>
      <c r="E1269" s="926"/>
      <c r="F1269" s="927"/>
    </row>
    <row r="1270" spans="1:6">
      <c r="A1270" s="922"/>
      <c r="B1270" s="923"/>
      <c r="C1270" s="924"/>
      <c r="D1270" s="925"/>
      <c r="E1270" s="926"/>
      <c r="F1270" s="927"/>
    </row>
    <row r="1271" spans="1:6">
      <c r="A1271" s="922"/>
      <c r="B1271" s="923"/>
      <c r="C1271" s="924"/>
      <c r="D1271" s="925"/>
      <c r="E1271" s="926"/>
      <c r="F1271" s="927"/>
    </row>
    <row r="1272" spans="1:6">
      <c r="A1272" s="922"/>
      <c r="B1272" s="923"/>
      <c r="C1272" s="924"/>
      <c r="D1272" s="925"/>
      <c r="E1272" s="926"/>
      <c r="F1272" s="927"/>
    </row>
    <row r="1273" spans="1:6">
      <c r="A1273" s="922"/>
      <c r="B1273" s="923"/>
      <c r="C1273" s="924"/>
      <c r="D1273" s="925"/>
      <c r="E1273" s="926"/>
      <c r="F1273" s="927"/>
    </row>
    <row r="1274" spans="1:6">
      <c r="A1274" s="922"/>
      <c r="B1274" s="923"/>
      <c r="C1274" s="924"/>
      <c r="D1274" s="925"/>
      <c r="E1274" s="926"/>
      <c r="F1274" s="927"/>
    </row>
    <row r="1275" spans="1:6">
      <c r="A1275" s="922"/>
      <c r="B1275" s="923"/>
      <c r="C1275" s="924"/>
      <c r="D1275" s="925"/>
      <c r="E1275" s="926"/>
      <c r="F1275" s="927"/>
    </row>
    <row r="1276" spans="1:6">
      <c r="A1276" s="922"/>
      <c r="B1276" s="923"/>
      <c r="C1276" s="924"/>
      <c r="D1276" s="925"/>
      <c r="E1276" s="926"/>
      <c r="F1276" s="927"/>
    </row>
    <row r="1277" spans="1:6">
      <c r="A1277" s="922"/>
      <c r="B1277" s="923"/>
      <c r="C1277" s="924"/>
      <c r="D1277" s="925"/>
      <c r="E1277" s="926"/>
      <c r="F1277" s="927"/>
    </row>
    <row r="1278" spans="1:6">
      <c r="A1278" s="922"/>
      <c r="B1278" s="923"/>
      <c r="C1278" s="924"/>
      <c r="D1278" s="925"/>
      <c r="E1278" s="926"/>
      <c r="F1278" s="927"/>
    </row>
    <row r="1279" spans="1:6">
      <c r="A1279" s="922"/>
      <c r="B1279" s="923"/>
      <c r="C1279" s="924"/>
      <c r="D1279" s="925"/>
      <c r="E1279" s="926"/>
      <c r="F1279" s="927"/>
    </row>
    <row r="1280" spans="1:6">
      <c r="A1280" s="922"/>
      <c r="B1280" s="923"/>
      <c r="C1280" s="924"/>
      <c r="D1280" s="925"/>
      <c r="E1280" s="926"/>
      <c r="F1280" s="927"/>
    </row>
    <row r="1281" spans="1:6">
      <c r="A1281" s="922"/>
      <c r="B1281" s="923"/>
      <c r="C1281" s="924"/>
      <c r="D1281" s="925"/>
      <c r="E1281" s="926"/>
      <c r="F1281" s="927"/>
    </row>
    <row r="1282" spans="1:6">
      <c r="A1282" s="922"/>
      <c r="B1282" s="923"/>
      <c r="C1282" s="924"/>
      <c r="D1282" s="925"/>
      <c r="E1282" s="926"/>
      <c r="F1282" s="927"/>
    </row>
    <row r="1283" spans="1:6">
      <c r="A1283" s="922"/>
      <c r="B1283" s="923"/>
      <c r="C1283" s="924"/>
      <c r="D1283" s="925"/>
      <c r="E1283" s="926"/>
      <c r="F1283" s="927"/>
    </row>
    <row r="1284" spans="1:6">
      <c r="A1284" s="922"/>
      <c r="B1284" s="923"/>
      <c r="C1284" s="924"/>
      <c r="D1284" s="925"/>
      <c r="E1284" s="926"/>
      <c r="F1284" s="927"/>
    </row>
    <row r="1285" spans="1:6">
      <c r="A1285" s="922"/>
      <c r="B1285" s="923"/>
      <c r="C1285" s="924"/>
      <c r="D1285" s="925"/>
      <c r="E1285" s="926"/>
      <c r="F1285" s="927"/>
    </row>
    <row r="1286" spans="1:6">
      <c r="A1286" s="922"/>
      <c r="B1286" s="923"/>
      <c r="C1286" s="924"/>
      <c r="D1286" s="925"/>
      <c r="E1286" s="926"/>
      <c r="F1286" s="927"/>
    </row>
    <row r="1287" spans="1:6">
      <c r="A1287" s="922"/>
      <c r="B1287" s="923"/>
      <c r="C1287" s="924"/>
      <c r="D1287" s="925"/>
      <c r="E1287" s="926"/>
      <c r="F1287" s="927"/>
    </row>
    <row r="1288" spans="1:6">
      <c r="A1288" s="922"/>
      <c r="B1288" s="923"/>
      <c r="C1288" s="924"/>
      <c r="D1288" s="925"/>
      <c r="E1288" s="926"/>
      <c r="F1288" s="927"/>
    </row>
    <row r="1289" spans="1:6">
      <c r="A1289" s="922"/>
      <c r="B1289" s="923"/>
      <c r="C1289" s="924"/>
      <c r="D1289" s="925"/>
      <c r="E1289" s="926"/>
      <c r="F1289" s="927"/>
    </row>
    <row r="1290" spans="1:6">
      <c r="A1290" s="922"/>
      <c r="B1290" s="923"/>
      <c r="C1290" s="924"/>
      <c r="D1290" s="925"/>
      <c r="E1290" s="926"/>
      <c r="F1290" s="927"/>
    </row>
    <row r="1291" spans="1:6">
      <c r="A1291" s="922"/>
      <c r="B1291" s="923"/>
      <c r="C1291" s="924"/>
      <c r="D1291" s="925"/>
      <c r="E1291" s="926"/>
      <c r="F1291" s="927"/>
    </row>
    <row r="1292" spans="1:6">
      <c r="A1292" s="922"/>
      <c r="B1292" s="923"/>
      <c r="C1292" s="924"/>
      <c r="D1292" s="925"/>
      <c r="E1292" s="926"/>
      <c r="F1292" s="927"/>
    </row>
    <row r="1293" spans="1:6">
      <c r="A1293" s="922"/>
      <c r="B1293" s="923"/>
      <c r="C1293" s="924"/>
      <c r="D1293" s="925"/>
      <c r="E1293" s="926"/>
      <c r="F1293" s="927"/>
    </row>
    <row r="1294" spans="1:6">
      <c r="A1294" s="922"/>
      <c r="B1294" s="923"/>
      <c r="C1294" s="924"/>
      <c r="D1294" s="925"/>
      <c r="E1294" s="926"/>
      <c r="F1294" s="927"/>
    </row>
    <row r="1295" spans="1:6">
      <c r="A1295" s="922"/>
      <c r="B1295" s="923"/>
      <c r="C1295" s="924"/>
      <c r="D1295" s="925"/>
      <c r="E1295" s="926"/>
      <c r="F1295" s="927"/>
    </row>
    <row r="1296" spans="1:6">
      <c r="A1296" s="922"/>
      <c r="B1296" s="923"/>
      <c r="C1296" s="924"/>
      <c r="D1296" s="925"/>
      <c r="E1296" s="926"/>
      <c r="F1296" s="927"/>
    </row>
    <row r="1297" spans="1:6">
      <c r="A1297" s="922"/>
      <c r="B1297" s="923"/>
      <c r="C1297" s="924"/>
      <c r="D1297" s="925"/>
      <c r="E1297" s="926"/>
      <c r="F1297" s="927"/>
    </row>
    <row r="1298" spans="1:6">
      <c r="A1298" s="922"/>
      <c r="B1298" s="923"/>
      <c r="C1298" s="924"/>
      <c r="D1298" s="925"/>
      <c r="E1298" s="926"/>
      <c r="F1298" s="927"/>
    </row>
    <row r="1299" spans="1:6">
      <c r="A1299" s="922"/>
      <c r="B1299" s="923"/>
      <c r="C1299" s="924"/>
      <c r="D1299" s="925"/>
      <c r="E1299" s="926"/>
      <c r="F1299" s="927"/>
    </row>
    <row r="1300" spans="1:6">
      <c r="A1300" s="922"/>
      <c r="B1300" s="923"/>
      <c r="C1300" s="924"/>
      <c r="D1300" s="925"/>
      <c r="E1300" s="926"/>
      <c r="F1300" s="927"/>
    </row>
    <row r="1301" spans="1:6">
      <c r="A1301" s="922"/>
      <c r="B1301" s="923"/>
      <c r="C1301" s="924"/>
      <c r="D1301" s="925"/>
      <c r="E1301" s="926"/>
      <c r="F1301" s="927"/>
    </row>
    <row r="1302" spans="1:6">
      <c r="A1302" s="922"/>
      <c r="B1302" s="923"/>
      <c r="C1302" s="924"/>
      <c r="D1302" s="925"/>
      <c r="E1302" s="926"/>
      <c r="F1302" s="927"/>
    </row>
    <row r="1303" spans="1:6">
      <c r="A1303" s="922"/>
      <c r="B1303" s="923"/>
      <c r="C1303" s="924"/>
      <c r="D1303" s="925"/>
      <c r="E1303" s="926"/>
      <c r="F1303" s="927"/>
    </row>
    <row r="1304" spans="1:6">
      <c r="A1304" s="922"/>
      <c r="B1304" s="923"/>
      <c r="C1304" s="924"/>
      <c r="D1304" s="925"/>
      <c r="E1304" s="926"/>
      <c r="F1304" s="927"/>
    </row>
    <row r="1305" spans="1:6">
      <c r="A1305" s="922"/>
      <c r="B1305" s="923"/>
      <c r="C1305" s="924"/>
      <c r="D1305" s="925"/>
      <c r="E1305" s="926"/>
      <c r="F1305" s="927"/>
    </row>
    <row r="1306" spans="1:6">
      <c r="A1306" s="922"/>
      <c r="B1306" s="923"/>
      <c r="C1306" s="924"/>
      <c r="D1306" s="925"/>
      <c r="E1306" s="926"/>
      <c r="F1306" s="927"/>
    </row>
    <row r="1307" spans="1:6">
      <c r="A1307" s="922"/>
      <c r="B1307" s="923"/>
      <c r="C1307" s="924"/>
      <c r="D1307" s="925"/>
      <c r="E1307" s="926"/>
      <c r="F1307" s="927"/>
    </row>
    <row r="1308" spans="1:6">
      <c r="A1308" s="922"/>
      <c r="B1308" s="923"/>
      <c r="C1308" s="924"/>
      <c r="D1308" s="925"/>
      <c r="E1308" s="926"/>
      <c r="F1308" s="927"/>
    </row>
    <row r="1309" spans="1:6">
      <c r="A1309" s="922"/>
      <c r="B1309" s="923"/>
      <c r="C1309" s="924"/>
      <c r="D1309" s="925"/>
      <c r="E1309" s="926"/>
      <c r="F1309" s="927"/>
    </row>
    <row r="1310" spans="1:6">
      <c r="A1310" s="922"/>
      <c r="B1310" s="923"/>
      <c r="C1310" s="924"/>
      <c r="D1310" s="925"/>
      <c r="E1310" s="926"/>
      <c r="F1310" s="927"/>
    </row>
    <row r="1311" spans="1:6">
      <c r="A1311" s="922"/>
      <c r="B1311" s="923"/>
      <c r="C1311" s="924"/>
      <c r="D1311" s="925"/>
      <c r="E1311" s="926"/>
      <c r="F1311" s="927"/>
    </row>
    <row r="1312" spans="1:6">
      <c r="A1312" s="922"/>
      <c r="B1312" s="923"/>
      <c r="C1312" s="924"/>
      <c r="D1312" s="925"/>
      <c r="E1312" s="926"/>
      <c r="F1312" s="927"/>
    </row>
    <row r="1313" spans="1:6">
      <c r="A1313" s="922"/>
      <c r="B1313" s="923"/>
      <c r="C1313" s="924"/>
      <c r="D1313" s="925"/>
      <c r="E1313" s="926"/>
      <c r="F1313" s="927"/>
    </row>
    <row r="1314" spans="1:6">
      <c r="A1314" s="922"/>
      <c r="B1314" s="923"/>
      <c r="C1314" s="924"/>
      <c r="D1314" s="925"/>
      <c r="E1314" s="926"/>
      <c r="F1314" s="927"/>
    </row>
    <row r="1315" spans="1:6">
      <c r="A1315" s="922"/>
      <c r="B1315" s="923"/>
      <c r="C1315" s="924"/>
      <c r="D1315" s="925"/>
      <c r="E1315" s="926"/>
      <c r="F1315" s="927"/>
    </row>
    <row r="1316" spans="1:6">
      <c r="A1316" s="922"/>
      <c r="B1316" s="923"/>
      <c r="C1316" s="924"/>
      <c r="D1316" s="925"/>
      <c r="E1316" s="926"/>
      <c r="F1316" s="927"/>
    </row>
    <row r="1317" spans="1:6">
      <c r="A1317" s="922"/>
      <c r="B1317" s="923"/>
      <c r="C1317" s="924"/>
      <c r="D1317" s="925"/>
      <c r="E1317" s="926"/>
      <c r="F1317" s="927"/>
    </row>
    <row r="1318" spans="1:6">
      <c r="A1318" s="922"/>
      <c r="B1318" s="923"/>
      <c r="C1318" s="924"/>
      <c r="D1318" s="925"/>
      <c r="E1318" s="926"/>
      <c r="F1318" s="927"/>
    </row>
    <row r="1319" spans="1:6">
      <c r="A1319" s="922"/>
      <c r="B1319" s="923"/>
      <c r="C1319" s="924"/>
      <c r="D1319" s="925"/>
      <c r="E1319" s="926"/>
      <c r="F1319" s="927"/>
    </row>
    <row r="1320" spans="1:6">
      <c r="A1320" s="922"/>
      <c r="B1320" s="923"/>
      <c r="C1320" s="924"/>
      <c r="D1320" s="925"/>
      <c r="E1320" s="926"/>
      <c r="F1320" s="927"/>
    </row>
    <row r="1321" spans="1:6">
      <c r="A1321" s="922"/>
      <c r="B1321" s="923"/>
      <c r="C1321" s="924"/>
      <c r="D1321" s="925"/>
      <c r="E1321" s="926"/>
      <c r="F1321" s="927"/>
    </row>
    <row r="1322" spans="1:6">
      <c r="A1322" s="922"/>
      <c r="B1322" s="923"/>
      <c r="C1322" s="924"/>
      <c r="D1322" s="925"/>
      <c r="E1322" s="926"/>
      <c r="F1322" s="927"/>
    </row>
    <row r="1323" spans="1:6">
      <c r="A1323" s="922"/>
      <c r="B1323" s="923"/>
      <c r="C1323" s="924"/>
      <c r="D1323" s="925"/>
      <c r="E1323" s="926"/>
      <c r="F1323" s="927"/>
    </row>
    <row r="1324" spans="1:6">
      <c r="A1324" s="922"/>
      <c r="B1324" s="923"/>
      <c r="C1324" s="924"/>
      <c r="D1324" s="925"/>
      <c r="E1324" s="926"/>
      <c r="F1324" s="927"/>
    </row>
    <row r="1325" spans="1:6">
      <c r="A1325" s="922"/>
      <c r="B1325" s="923"/>
      <c r="C1325" s="924"/>
      <c r="D1325" s="925"/>
      <c r="E1325" s="926"/>
      <c r="F1325" s="927"/>
    </row>
    <row r="1326" spans="1:6">
      <c r="A1326" s="922"/>
      <c r="B1326" s="923"/>
      <c r="C1326" s="924"/>
      <c r="D1326" s="925"/>
      <c r="E1326" s="926"/>
      <c r="F1326" s="927"/>
    </row>
    <row r="1327" spans="1:6">
      <c r="A1327" s="922"/>
      <c r="B1327" s="923"/>
      <c r="C1327" s="924"/>
      <c r="D1327" s="925"/>
      <c r="E1327" s="926"/>
      <c r="F1327" s="927"/>
    </row>
    <row r="1328" spans="1:6">
      <c r="A1328" s="922"/>
      <c r="B1328" s="923"/>
      <c r="C1328" s="924"/>
      <c r="D1328" s="925"/>
      <c r="E1328" s="926"/>
      <c r="F1328" s="927"/>
    </row>
    <row r="1329" spans="1:6">
      <c r="A1329" s="922"/>
      <c r="B1329" s="923"/>
      <c r="C1329" s="924"/>
      <c r="D1329" s="925"/>
      <c r="E1329" s="926"/>
      <c r="F1329" s="927"/>
    </row>
    <row r="1330" spans="1:6">
      <c r="A1330" s="922"/>
      <c r="B1330" s="923"/>
      <c r="C1330" s="924"/>
      <c r="D1330" s="925"/>
      <c r="E1330" s="926"/>
      <c r="F1330" s="927"/>
    </row>
    <row r="1331" spans="1:6">
      <c r="A1331" s="922"/>
      <c r="B1331" s="923"/>
      <c r="C1331" s="924"/>
      <c r="D1331" s="925"/>
      <c r="E1331" s="926"/>
      <c r="F1331" s="927"/>
    </row>
    <row r="1332" spans="1:6">
      <c r="A1332" s="922"/>
      <c r="B1332" s="923"/>
      <c r="C1332" s="924"/>
      <c r="D1332" s="925"/>
      <c r="E1332" s="926"/>
      <c r="F1332" s="927"/>
    </row>
    <row r="1333" spans="1:6">
      <c r="A1333" s="922"/>
      <c r="B1333" s="923"/>
      <c r="C1333" s="924"/>
      <c r="D1333" s="925"/>
      <c r="E1333" s="926"/>
      <c r="F1333" s="927"/>
    </row>
    <row r="1334" spans="1:6">
      <c r="A1334" s="922"/>
      <c r="B1334" s="923"/>
      <c r="C1334" s="924"/>
      <c r="D1334" s="925"/>
      <c r="E1334" s="926"/>
      <c r="F1334" s="927"/>
    </row>
    <row r="1335" spans="1:6">
      <c r="A1335" s="922"/>
      <c r="B1335" s="923"/>
      <c r="C1335" s="924"/>
      <c r="D1335" s="925"/>
      <c r="E1335" s="926"/>
      <c r="F1335" s="927"/>
    </row>
    <row r="1336" spans="1:6">
      <c r="A1336" s="922"/>
      <c r="B1336" s="923"/>
      <c r="C1336" s="924"/>
      <c r="D1336" s="925"/>
      <c r="E1336" s="926"/>
      <c r="F1336" s="927"/>
    </row>
    <row r="1337" spans="1:6">
      <c r="A1337" s="922"/>
      <c r="B1337" s="923"/>
      <c r="C1337" s="924"/>
      <c r="D1337" s="925"/>
      <c r="E1337" s="926"/>
      <c r="F1337" s="927"/>
    </row>
    <row r="1338" spans="1:6">
      <c r="A1338" s="922"/>
      <c r="B1338" s="923"/>
      <c r="C1338" s="924"/>
      <c r="D1338" s="925"/>
      <c r="E1338" s="926"/>
      <c r="F1338" s="927"/>
    </row>
    <row r="1339" spans="1:6">
      <c r="A1339" s="922"/>
      <c r="B1339" s="923"/>
      <c r="C1339" s="924"/>
      <c r="D1339" s="925"/>
      <c r="E1339" s="926"/>
      <c r="F1339" s="927"/>
    </row>
    <row r="1340" spans="1:6">
      <c r="A1340" s="922"/>
      <c r="B1340" s="923"/>
      <c r="C1340" s="924"/>
      <c r="D1340" s="925"/>
      <c r="E1340" s="926"/>
      <c r="F1340" s="927"/>
    </row>
    <row r="1341" spans="1:6">
      <c r="A1341" s="922"/>
      <c r="B1341" s="923"/>
      <c r="C1341" s="924"/>
      <c r="D1341" s="925"/>
      <c r="E1341" s="926"/>
      <c r="F1341" s="927"/>
    </row>
    <row r="1342" spans="1:6">
      <c r="A1342" s="922"/>
      <c r="B1342" s="923"/>
      <c r="C1342" s="924"/>
      <c r="D1342" s="925"/>
      <c r="E1342" s="926"/>
      <c r="F1342" s="927"/>
    </row>
    <row r="1343" spans="1:6">
      <c r="A1343" s="922"/>
      <c r="B1343" s="923"/>
      <c r="C1343" s="924"/>
      <c r="D1343" s="925"/>
      <c r="E1343" s="926"/>
      <c r="F1343" s="927"/>
    </row>
    <row r="1344" spans="1:6">
      <c r="A1344" s="922"/>
      <c r="B1344" s="923"/>
      <c r="C1344" s="924"/>
      <c r="D1344" s="925"/>
      <c r="E1344" s="926"/>
      <c r="F1344" s="927"/>
    </row>
    <row r="1345" spans="1:6">
      <c r="A1345" s="922"/>
      <c r="B1345" s="923"/>
      <c r="C1345" s="924"/>
      <c r="D1345" s="925"/>
      <c r="E1345" s="926"/>
      <c r="F1345" s="927"/>
    </row>
    <row r="1346" spans="1:6">
      <c r="A1346" s="922"/>
      <c r="B1346" s="923"/>
      <c r="C1346" s="924"/>
      <c r="D1346" s="925"/>
      <c r="E1346" s="926"/>
      <c r="F1346" s="927"/>
    </row>
    <row r="1347" spans="1:6">
      <c r="A1347" s="922"/>
      <c r="B1347" s="923"/>
      <c r="C1347" s="924"/>
      <c r="D1347" s="925"/>
      <c r="E1347" s="926"/>
      <c r="F1347" s="927"/>
    </row>
    <row r="1348" spans="1:6">
      <c r="A1348" s="922"/>
      <c r="B1348" s="923"/>
      <c r="C1348" s="924"/>
      <c r="D1348" s="925"/>
      <c r="E1348" s="926"/>
      <c r="F1348" s="927"/>
    </row>
    <row r="1349" spans="1:6">
      <c r="A1349" s="922"/>
      <c r="B1349" s="923"/>
      <c r="C1349" s="924"/>
      <c r="D1349" s="925"/>
      <c r="E1349" s="926"/>
      <c r="F1349" s="927"/>
    </row>
    <row r="1350" spans="1:6">
      <c r="A1350" s="922"/>
      <c r="B1350" s="923"/>
      <c r="C1350" s="924"/>
      <c r="D1350" s="925"/>
      <c r="E1350" s="926"/>
      <c r="F1350" s="927"/>
    </row>
    <row r="1351" spans="1:6">
      <c r="A1351" s="922"/>
      <c r="B1351" s="923"/>
      <c r="C1351" s="924"/>
      <c r="D1351" s="925"/>
      <c r="E1351" s="926"/>
      <c r="F1351" s="927"/>
    </row>
    <row r="1352" spans="1:6">
      <c r="A1352" s="922"/>
      <c r="B1352" s="923"/>
      <c r="C1352" s="924"/>
      <c r="D1352" s="925"/>
      <c r="E1352" s="926"/>
      <c r="F1352" s="927"/>
    </row>
    <row r="1353" spans="1:6">
      <c r="A1353" s="922"/>
      <c r="B1353" s="923"/>
      <c r="C1353" s="924"/>
      <c r="D1353" s="925"/>
      <c r="E1353" s="926"/>
      <c r="F1353" s="927"/>
    </row>
    <row r="1354" spans="1:6">
      <c r="A1354" s="922"/>
      <c r="B1354" s="923"/>
      <c r="C1354" s="924"/>
      <c r="D1354" s="925"/>
      <c r="E1354" s="926"/>
      <c r="F1354" s="927"/>
    </row>
    <row r="1355" spans="1:6">
      <c r="A1355" s="922"/>
      <c r="B1355" s="923"/>
      <c r="C1355" s="924"/>
      <c r="D1355" s="925"/>
      <c r="E1355" s="926"/>
      <c r="F1355" s="927"/>
    </row>
    <row r="1356" spans="1:6">
      <c r="A1356" s="922"/>
      <c r="B1356" s="923"/>
      <c r="C1356" s="924"/>
      <c r="D1356" s="925"/>
      <c r="E1356" s="926"/>
      <c r="F1356" s="927"/>
    </row>
    <row r="1357" spans="1:6">
      <c r="A1357" s="922"/>
      <c r="B1357" s="923"/>
      <c r="C1357" s="924"/>
      <c r="D1357" s="925"/>
      <c r="E1357" s="926"/>
      <c r="F1357" s="927"/>
    </row>
    <row r="1358" spans="1:6">
      <c r="A1358" s="922"/>
      <c r="B1358" s="923"/>
      <c r="C1358" s="924"/>
      <c r="D1358" s="925"/>
      <c r="E1358" s="926"/>
      <c r="F1358" s="927"/>
    </row>
    <row r="1359" spans="1:6">
      <c r="A1359" s="922"/>
      <c r="B1359" s="923"/>
      <c r="C1359" s="924"/>
      <c r="D1359" s="925"/>
      <c r="E1359" s="926"/>
      <c r="F1359" s="927"/>
    </row>
    <row r="1360" spans="1:6">
      <c r="A1360" s="922"/>
      <c r="B1360" s="923"/>
      <c r="C1360" s="924"/>
      <c r="D1360" s="925"/>
      <c r="E1360" s="926"/>
      <c r="F1360" s="927"/>
    </row>
    <row r="1361" spans="1:6">
      <c r="A1361" s="922"/>
      <c r="B1361" s="923"/>
      <c r="C1361" s="924"/>
      <c r="D1361" s="925"/>
      <c r="E1361" s="926"/>
      <c r="F1361" s="927"/>
    </row>
    <row r="1362" spans="1:6">
      <c r="A1362" s="922"/>
      <c r="B1362" s="923"/>
      <c r="C1362" s="924"/>
      <c r="D1362" s="925"/>
      <c r="E1362" s="926"/>
      <c r="F1362" s="927"/>
    </row>
    <row r="1363" spans="1:6">
      <c r="A1363" s="922"/>
      <c r="B1363" s="923"/>
      <c r="C1363" s="924"/>
      <c r="D1363" s="925"/>
      <c r="E1363" s="926"/>
      <c r="F1363" s="927"/>
    </row>
    <row r="1364" spans="1:6">
      <c r="A1364" s="922"/>
      <c r="B1364" s="923"/>
      <c r="C1364" s="924"/>
      <c r="D1364" s="925"/>
      <c r="E1364" s="926"/>
      <c r="F1364" s="927"/>
    </row>
    <row r="1365" spans="1:6">
      <c r="A1365" s="922"/>
      <c r="B1365" s="923"/>
      <c r="C1365" s="924"/>
      <c r="D1365" s="925"/>
      <c r="E1365" s="926"/>
      <c r="F1365" s="927"/>
    </row>
    <row r="1366" spans="1:6">
      <c r="A1366" s="922"/>
      <c r="B1366" s="923"/>
      <c r="C1366" s="924"/>
      <c r="D1366" s="925"/>
      <c r="E1366" s="926"/>
      <c r="F1366" s="927"/>
    </row>
    <row r="1367" spans="1:6">
      <c r="A1367" s="922"/>
      <c r="B1367" s="923"/>
      <c r="C1367" s="924"/>
      <c r="D1367" s="925"/>
      <c r="E1367" s="926"/>
      <c r="F1367" s="927"/>
    </row>
    <row r="1368" spans="1:6">
      <c r="A1368" s="922"/>
      <c r="B1368" s="923"/>
      <c r="C1368" s="924"/>
      <c r="D1368" s="925"/>
      <c r="E1368" s="926"/>
      <c r="F1368" s="927"/>
    </row>
    <row r="1369" spans="1:6">
      <c r="A1369" s="922"/>
      <c r="B1369" s="923"/>
      <c r="C1369" s="924"/>
      <c r="D1369" s="925"/>
      <c r="E1369" s="926"/>
      <c r="F1369" s="927"/>
    </row>
    <row r="1370" spans="1:6">
      <c r="A1370" s="922"/>
      <c r="B1370" s="923"/>
      <c r="C1370" s="924"/>
      <c r="D1370" s="925"/>
      <c r="E1370" s="926"/>
      <c r="F1370" s="927"/>
    </row>
    <row r="1371" spans="1:6">
      <c r="A1371" s="922"/>
      <c r="B1371" s="923"/>
      <c r="C1371" s="924"/>
      <c r="D1371" s="925"/>
      <c r="E1371" s="926"/>
      <c r="F1371" s="927"/>
    </row>
    <row r="1372" spans="1:6">
      <c r="A1372" s="922"/>
      <c r="B1372" s="923"/>
      <c r="C1372" s="924"/>
      <c r="D1372" s="925"/>
      <c r="E1372" s="926"/>
      <c r="F1372" s="927"/>
    </row>
    <row r="1373" spans="1:6">
      <c r="A1373" s="922"/>
      <c r="B1373" s="923"/>
      <c r="C1373" s="924"/>
      <c r="D1373" s="925"/>
      <c r="E1373" s="926"/>
      <c r="F1373" s="927"/>
    </row>
    <row r="1374" spans="1:6">
      <c r="A1374" s="922"/>
      <c r="B1374" s="923"/>
      <c r="C1374" s="924"/>
      <c r="D1374" s="925"/>
      <c r="E1374" s="926"/>
      <c r="F1374" s="927"/>
    </row>
    <row r="1375" spans="1:6">
      <c r="A1375" s="922"/>
      <c r="B1375" s="923"/>
      <c r="C1375" s="924"/>
      <c r="D1375" s="925"/>
      <c r="E1375" s="926"/>
      <c r="F1375" s="927"/>
    </row>
    <row r="1376" spans="1:6">
      <c r="A1376" s="922"/>
      <c r="B1376" s="923"/>
      <c r="C1376" s="924"/>
      <c r="D1376" s="925"/>
      <c r="E1376" s="926"/>
      <c r="F1376" s="927"/>
    </row>
    <row r="1377" spans="1:6">
      <c r="A1377" s="922"/>
      <c r="B1377" s="923"/>
      <c r="C1377" s="924"/>
      <c r="D1377" s="925"/>
      <c r="E1377" s="926"/>
      <c r="F1377" s="927"/>
    </row>
    <row r="1378" spans="1:6">
      <c r="A1378" s="922"/>
      <c r="B1378" s="923"/>
      <c r="C1378" s="924"/>
      <c r="D1378" s="925"/>
      <c r="E1378" s="926"/>
      <c r="F1378" s="927"/>
    </row>
    <row r="1379" spans="1:6">
      <c r="A1379" s="922"/>
      <c r="B1379" s="923"/>
      <c r="C1379" s="924"/>
      <c r="D1379" s="925"/>
      <c r="E1379" s="926"/>
      <c r="F1379" s="927"/>
    </row>
    <row r="1380" spans="1:6">
      <c r="A1380" s="922"/>
      <c r="B1380" s="923"/>
      <c r="C1380" s="924"/>
      <c r="D1380" s="925"/>
      <c r="E1380" s="926"/>
      <c r="F1380" s="927"/>
    </row>
    <row r="1381" spans="1:6">
      <c r="A1381" s="922"/>
      <c r="B1381" s="923"/>
      <c r="C1381" s="924"/>
      <c r="D1381" s="925"/>
      <c r="E1381" s="926"/>
      <c r="F1381" s="927"/>
    </row>
    <row r="1382" spans="1:6">
      <c r="A1382" s="922"/>
      <c r="B1382" s="923"/>
      <c r="C1382" s="924"/>
      <c r="D1382" s="925"/>
      <c r="E1382" s="926"/>
      <c r="F1382" s="927"/>
    </row>
    <row r="1383" spans="1:6">
      <c r="A1383" s="922"/>
      <c r="B1383" s="923"/>
      <c r="C1383" s="924"/>
      <c r="D1383" s="925"/>
      <c r="E1383" s="926"/>
      <c r="F1383" s="927"/>
    </row>
    <row r="1384" spans="1:6">
      <c r="A1384" s="922"/>
      <c r="B1384" s="923"/>
      <c r="C1384" s="924"/>
      <c r="D1384" s="925"/>
      <c r="E1384" s="926"/>
      <c r="F1384" s="927"/>
    </row>
    <row r="1385" spans="1:6">
      <c r="A1385" s="922"/>
      <c r="B1385" s="923"/>
      <c r="C1385" s="924"/>
      <c r="D1385" s="925"/>
      <c r="E1385" s="926"/>
      <c r="F1385" s="927"/>
    </row>
    <row r="1386" spans="1:6">
      <c r="A1386" s="922"/>
      <c r="B1386" s="923"/>
      <c r="C1386" s="924"/>
      <c r="D1386" s="925"/>
      <c r="E1386" s="926"/>
      <c r="F1386" s="927"/>
    </row>
    <row r="1387" spans="1:6">
      <c r="A1387" s="922"/>
      <c r="B1387" s="923"/>
      <c r="C1387" s="924"/>
      <c r="D1387" s="925"/>
      <c r="E1387" s="926"/>
      <c r="F1387" s="927"/>
    </row>
    <row r="1388" spans="1:6">
      <c r="A1388" s="922"/>
      <c r="B1388" s="923"/>
      <c r="C1388" s="924"/>
      <c r="D1388" s="925"/>
      <c r="E1388" s="926"/>
      <c r="F1388" s="927"/>
    </row>
    <row r="1389" spans="1:6">
      <c r="A1389" s="922"/>
      <c r="B1389" s="923"/>
      <c r="C1389" s="924"/>
      <c r="D1389" s="925"/>
      <c r="E1389" s="926"/>
      <c r="F1389" s="927"/>
    </row>
    <row r="1390" spans="1:6">
      <c r="A1390" s="922"/>
      <c r="B1390" s="923"/>
      <c r="C1390" s="924"/>
      <c r="D1390" s="925"/>
      <c r="E1390" s="926"/>
      <c r="F1390" s="927"/>
    </row>
    <row r="1391" spans="1:6">
      <c r="A1391" s="922"/>
      <c r="B1391" s="923"/>
      <c r="C1391" s="924"/>
      <c r="D1391" s="925"/>
      <c r="E1391" s="926"/>
      <c r="F1391" s="927"/>
    </row>
    <row r="1392" spans="1:6">
      <c r="A1392" s="922"/>
      <c r="B1392" s="923"/>
      <c r="C1392" s="924"/>
      <c r="D1392" s="925"/>
      <c r="E1392" s="926"/>
      <c r="F1392" s="927"/>
    </row>
    <row r="1393" spans="1:6">
      <c r="A1393" s="922"/>
      <c r="B1393" s="923"/>
      <c r="C1393" s="924"/>
      <c r="D1393" s="925"/>
      <c r="E1393" s="926"/>
      <c r="F1393" s="927"/>
    </row>
    <row r="1394" spans="1:6">
      <c r="A1394" s="922"/>
      <c r="B1394" s="923"/>
      <c r="C1394" s="924"/>
      <c r="D1394" s="925"/>
      <c r="E1394" s="926"/>
      <c r="F1394" s="927"/>
    </row>
    <row r="1395" spans="1:6">
      <c r="A1395" s="922"/>
      <c r="B1395" s="923"/>
      <c r="C1395" s="924"/>
      <c r="D1395" s="925"/>
      <c r="E1395" s="926"/>
      <c r="F1395" s="927"/>
    </row>
    <row r="1396" spans="1:6">
      <c r="A1396" s="922"/>
      <c r="B1396" s="923"/>
      <c r="C1396" s="924"/>
      <c r="D1396" s="925"/>
      <c r="E1396" s="926"/>
      <c r="F1396" s="927"/>
    </row>
    <row r="1397" spans="1:6">
      <c r="A1397" s="922"/>
      <c r="B1397" s="923"/>
      <c r="C1397" s="924"/>
      <c r="D1397" s="925"/>
      <c r="E1397" s="926"/>
      <c r="F1397" s="927"/>
    </row>
    <row r="1398" spans="1:6">
      <c r="A1398" s="922"/>
      <c r="B1398" s="923"/>
      <c r="C1398" s="924"/>
      <c r="D1398" s="925"/>
      <c r="E1398" s="926"/>
      <c r="F1398" s="927"/>
    </row>
    <row r="1399" spans="1:6">
      <c r="A1399" s="922"/>
      <c r="B1399" s="923"/>
      <c r="C1399" s="924"/>
      <c r="D1399" s="925"/>
      <c r="E1399" s="926"/>
      <c r="F1399" s="927"/>
    </row>
    <row r="1400" spans="1:6">
      <c r="A1400" s="922"/>
      <c r="B1400" s="923"/>
      <c r="C1400" s="924"/>
      <c r="D1400" s="925"/>
      <c r="E1400" s="926"/>
      <c r="F1400" s="927"/>
    </row>
    <row r="1401" spans="1:6">
      <c r="A1401" s="922"/>
      <c r="B1401" s="923"/>
      <c r="C1401" s="924"/>
      <c r="D1401" s="925"/>
      <c r="E1401" s="926"/>
      <c r="F1401" s="927"/>
    </row>
    <row r="1402" spans="1:6">
      <c r="A1402" s="922"/>
      <c r="B1402" s="923"/>
      <c r="C1402" s="924"/>
      <c r="D1402" s="925"/>
      <c r="E1402" s="926"/>
      <c r="F1402" s="927"/>
    </row>
    <row r="1403" spans="1:6">
      <c r="A1403" s="922"/>
      <c r="B1403" s="923"/>
      <c r="C1403" s="924"/>
      <c r="D1403" s="925"/>
      <c r="E1403" s="926"/>
      <c r="F1403" s="927"/>
    </row>
    <row r="1404" spans="1:6">
      <c r="A1404" s="922"/>
      <c r="B1404" s="923"/>
      <c r="C1404" s="924"/>
      <c r="D1404" s="925"/>
      <c r="E1404" s="926"/>
      <c r="F1404" s="927"/>
    </row>
    <row r="1405" spans="1:6">
      <c r="A1405" s="922"/>
      <c r="B1405" s="923"/>
      <c r="C1405" s="924"/>
      <c r="D1405" s="925"/>
      <c r="E1405" s="926"/>
      <c r="F1405" s="927"/>
    </row>
    <row r="1406" spans="1:6">
      <c r="A1406" s="922"/>
      <c r="B1406" s="923"/>
      <c r="C1406" s="924"/>
      <c r="D1406" s="925"/>
      <c r="E1406" s="926"/>
      <c r="F1406" s="927"/>
    </row>
    <row r="1407" spans="1:6">
      <c r="A1407" s="922"/>
      <c r="B1407" s="923"/>
      <c r="C1407" s="924"/>
      <c r="D1407" s="925"/>
      <c r="E1407" s="926"/>
      <c r="F1407" s="927"/>
    </row>
    <row r="1408" spans="1:6">
      <c r="A1408" s="922"/>
      <c r="B1408" s="923"/>
      <c r="C1408" s="924"/>
      <c r="D1408" s="925"/>
      <c r="E1408" s="926"/>
      <c r="F1408" s="927"/>
    </row>
    <row r="1409" spans="1:6">
      <c r="A1409" s="922"/>
      <c r="B1409" s="923"/>
      <c r="C1409" s="924"/>
      <c r="D1409" s="925"/>
      <c r="E1409" s="926"/>
      <c r="F1409" s="927"/>
    </row>
    <row r="1410" spans="1:6">
      <c r="A1410" s="922"/>
      <c r="B1410" s="923"/>
      <c r="C1410" s="924"/>
      <c r="D1410" s="925"/>
      <c r="E1410" s="926"/>
      <c r="F1410" s="927"/>
    </row>
    <row r="1411" spans="1:6">
      <c r="A1411" s="922"/>
      <c r="B1411" s="923"/>
      <c r="C1411" s="924"/>
      <c r="D1411" s="925"/>
      <c r="E1411" s="926"/>
      <c r="F1411" s="927"/>
    </row>
    <row r="1412" spans="1:6">
      <c r="A1412" s="922"/>
      <c r="B1412" s="923"/>
      <c r="C1412" s="924"/>
      <c r="D1412" s="925"/>
      <c r="E1412" s="926"/>
      <c r="F1412" s="927"/>
    </row>
    <row r="1413" spans="1:6">
      <c r="A1413" s="922"/>
      <c r="B1413" s="923"/>
      <c r="C1413" s="924"/>
      <c r="D1413" s="925"/>
      <c r="E1413" s="926"/>
      <c r="F1413" s="927"/>
    </row>
    <row r="1414" spans="1:6">
      <c r="A1414" s="922"/>
      <c r="B1414" s="923"/>
      <c r="C1414" s="924"/>
      <c r="D1414" s="925"/>
      <c r="E1414" s="926"/>
      <c r="F1414" s="927"/>
    </row>
    <row r="1415" spans="1:6">
      <c r="A1415" s="922"/>
      <c r="B1415" s="923"/>
      <c r="C1415" s="924"/>
      <c r="D1415" s="925"/>
      <c r="E1415" s="926"/>
      <c r="F1415" s="927"/>
    </row>
    <row r="1416" spans="1:6">
      <c r="A1416" s="922"/>
      <c r="B1416" s="923"/>
      <c r="C1416" s="924"/>
      <c r="D1416" s="925"/>
      <c r="E1416" s="926"/>
      <c r="F1416" s="927"/>
    </row>
    <row r="1417" spans="1:6">
      <c r="A1417" s="922"/>
      <c r="B1417" s="923"/>
      <c r="C1417" s="924"/>
      <c r="D1417" s="925"/>
      <c r="E1417" s="926"/>
      <c r="F1417" s="927"/>
    </row>
    <row r="1418" spans="1:6">
      <c r="A1418" s="922"/>
      <c r="B1418" s="923"/>
      <c r="C1418" s="924"/>
      <c r="D1418" s="925"/>
      <c r="E1418" s="926"/>
      <c r="F1418" s="927"/>
    </row>
    <row r="1419" spans="1:6">
      <c r="A1419" s="922"/>
      <c r="B1419" s="923"/>
      <c r="C1419" s="924"/>
      <c r="D1419" s="925"/>
      <c r="E1419" s="926"/>
      <c r="F1419" s="927"/>
    </row>
    <row r="1420" spans="1:6">
      <c r="A1420" s="922"/>
      <c r="B1420" s="923"/>
      <c r="C1420" s="924"/>
      <c r="D1420" s="925"/>
      <c r="E1420" s="926"/>
      <c r="F1420" s="927"/>
    </row>
    <row r="1421" spans="1:6">
      <c r="A1421" s="922"/>
      <c r="B1421" s="923"/>
      <c r="C1421" s="924"/>
      <c r="D1421" s="925"/>
      <c r="E1421" s="926"/>
      <c r="F1421" s="927"/>
    </row>
    <row r="1422" spans="1:6">
      <c r="A1422" s="922"/>
      <c r="B1422" s="923"/>
      <c r="C1422" s="924"/>
      <c r="D1422" s="925"/>
      <c r="E1422" s="926"/>
      <c r="F1422" s="927"/>
    </row>
    <row r="1423" spans="1:6">
      <c r="A1423" s="922"/>
      <c r="B1423" s="923"/>
      <c r="C1423" s="924"/>
      <c r="D1423" s="925"/>
      <c r="E1423" s="926"/>
      <c r="F1423" s="927"/>
    </row>
    <row r="1424" spans="1:6">
      <c r="A1424" s="922"/>
      <c r="B1424" s="923"/>
      <c r="C1424" s="924"/>
      <c r="D1424" s="925"/>
      <c r="E1424" s="926"/>
      <c r="F1424" s="927"/>
    </row>
    <row r="1425" spans="1:6">
      <c r="A1425" s="922"/>
      <c r="B1425" s="923"/>
      <c r="C1425" s="924"/>
      <c r="D1425" s="925"/>
      <c r="E1425" s="926"/>
      <c r="F1425" s="927"/>
    </row>
    <row r="1426" spans="1:6">
      <c r="A1426" s="922"/>
      <c r="B1426" s="923"/>
      <c r="C1426" s="924"/>
      <c r="D1426" s="925"/>
      <c r="E1426" s="926"/>
      <c r="F1426" s="927"/>
    </row>
    <row r="1427" spans="1:6">
      <c r="A1427" s="922"/>
      <c r="B1427" s="923"/>
      <c r="C1427" s="924"/>
      <c r="D1427" s="925"/>
      <c r="E1427" s="926"/>
      <c r="F1427" s="927"/>
    </row>
    <row r="1428" spans="1:6">
      <c r="A1428" s="922"/>
      <c r="B1428" s="923"/>
      <c r="C1428" s="924"/>
      <c r="D1428" s="925"/>
      <c r="E1428" s="926"/>
      <c r="F1428" s="927"/>
    </row>
    <row r="1429" spans="1:6">
      <c r="A1429" s="922"/>
      <c r="B1429" s="923"/>
      <c r="C1429" s="924"/>
      <c r="D1429" s="925"/>
      <c r="E1429" s="926"/>
      <c r="F1429" s="927"/>
    </row>
    <row r="1430" spans="1:6">
      <c r="A1430" s="922"/>
      <c r="B1430" s="923"/>
      <c r="C1430" s="924"/>
      <c r="D1430" s="925"/>
      <c r="E1430" s="926"/>
      <c r="F1430" s="927"/>
    </row>
    <row r="1431" spans="1:6">
      <c r="A1431" s="922"/>
      <c r="B1431" s="923"/>
      <c r="C1431" s="924"/>
      <c r="D1431" s="925"/>
      <c r="E1431" s="926"/>
      <c r="F1431" s="927"/>
    </row>
    <row r="1432" spans="1:6">
      <c r="A1432" s="922"/>
      <c r="B1432" s="923"/>
      <c r="C1432" s="924"/>
      <c r="D1432" s="925"/>
      <c r="E1432" s="926"/>
      <c r="F1432" s="927"/>
    </row>
    <row r="1433" spans="1:6">
      <c r="A1433" s="922"/>
      <c r="B1433" s="923"/>
      <c r="C1433" s="924"/>
      <c r="D1433" s="925"/>
      <c r="E1433" s="926"/>
      <c r="F1433" s="927"/>
    </row>
    <row r="1434" spans="1:6">
      <c r="A1434" s="922"/>
      <c r="B1434" s="923"/>
      <c r="C1434" s="924"/>
      <c r="D1434" s="925"/>
      <c r="E1434" s="926"/>
      <c r="F1434" s="927"/>
    </row>
    <row r="1435" spans="1:6">
      <c r="A1435" s="922"/>
      <c r="B1435" s="923"/>
      <c r="C1435" s="924"/>
      <c r="D1435" s="925"/>
      <c r="E1435" s="926"/>
      <c r="F1435" s="927"/>
    </row>
    <row r="1436" spans="1:6">
      <c r="A1436" s="922"/>
      <c r="B1436" s="923"/>
      <c r="C1436" s="924"/>
      <c r="D1436" s="925"/>
      <c r="E1436" s="926"/>
      <c r="F1436" s="927"/>
    </row>
    <row r="1437" spans="1:6">
      <c r="A1437" s="922"/>
      <c r="B1437" s="923"/>
      <c r="C1437" s="924"/>
      <c r="D1437" s="925"/>
      <c r="E1437" s="926"/>
      <c r="F1437" s="927"/>
    </row>
    <row r="1438" spans="1:6">
      <c r="A1438" s="922"/>
      <c r="B1438" s="923"/>
      <c r="C1438" s="924"/>
      <c r="D1438" s="925"/>
      <c r="E1438" s="926"/>
      <c r="F1438" s="927"/>
    </row>
    <row r="1439" spans="1:6">
      <c r="A1439" s="922"/>
      <c r="B1439" s="923"/>
      <c r="C1439" s="924"/>
      <c r="D1439" s="925"/>
      <c r="E1439" s="926"/>
      <c r="F1439" s="927"/>
    </row>
    <row r="1440" spans="1:6">
      <c r="A1440" s="922"/>
      <c r="B1440" s="923"/>
      <c r="C1440" s="924"/>
      <c r="D1440" s="925"/>
      <c r="E1440" s="926"/>
      <c r="F1440" s="927"/>
    </row>
    <row r="1441" spans="1:6">
      <c r="A1441" s="922"/>
      <c r="B1441" s="923"/>
      <c r="C1441" s="924"/>
      <c r="D1441" s="925"/>
      <c r="E1441" s="926"/>
      <c r="F1441" s="927"/>
    </row>
    <row r="1442" spans="1:6">
      <c r="A1442" s="922"/>
      <c r="B1442" s="923"/>
      <c r="C1442" s="924"/>
      <c r="D1442" s="925"/>
      <c r="E1442" s="926"/>
      <c r="F1442" s="927"/>
    </row>
    <row r="1443" spans="1:6">
      <c r="A1443" s="922"/>
      <c r="B1443" s="923"/>
      <c r="C1443" s="924"/>
      <c r="D1443" s="925"/>
      <c r="E1443" s="926"/>
      <c r="F1443" s="927"/>
    </row>
    <row r="1444" spans="1:6">
      <c r="A1444" s="922"/>
      <c r="B1444" s="923"/>
      <c r="C1444" s="924"/>
      <c r="D1444" s="925"/>
      <c r="E1444" s="926"/>
      <c r="F1444" s="927"/>
    </row>
    <row r="1445" spans="1:6">
      <c r="A1445" s="922"/>
      <c r="B1445" s="923"/>
      <c r="C1445" s="924"/>
      <c r="D1445" s="925"/>
      <c r="E1445" s="926"/>
      <c r="F1445" s="927"/>
    </row>
    <row r="1446" spans="1:6">
      <c r="A1446" s="922"/>
      <c r="B1446" s="923"/>
      <c r="C1446" s="924"/>
      <c r="D1446" s="925"/>
      <c r="E1446" s="926"/>
      <c r="F1446" s="927"/>
    </row>
    <row r="1447" spans="1:6">
      <c r="A1447" s="922"/>
      <c r="B1447" s="923"/>
      <c r="C1447" s="924"/>
      <c r="D1447" s="925"/>
      <c r="E1447" s="926"/>
      <c r="F1447" s="927"/>
    </row>
    <row r="1448" spans="1:6">
      <c r="A1448" s="922"/>
      <c r="B1448" s="923"/>
      <c r="C1448" s="924"/>
      <c r="D1448" s="925"/>
      <c r="E1448" s="926"/>
      <c r="F1448" s="927"/>
    </row>
    <row r="1449" spans="1:6">
      <c r="A1449" s="922"/>
      <c r="B1449" s="923"/>
      <c r="C1449" s="924"/>
      <c r="D1449" s="925"/>
      <c r="E1449" s="926"/>
      <c r="F1449" s="927"/>
    </row>
    <row r="1450" spans="1:6">
      <c r="A1450" s="922"/>
      <c r="B1450" s="923"/>
      <c r="C1450" s="924"/>
      <c r="D1450" s="925"/>
      <c r="E1450" s="926"/>
      <c r="F1450" s="927"/>
    </row>
    <row r="1451" spans="1:6">
      <c r="A1451" s="922"/>
      <c r="B1451" s="923"/>
      <c r="C1451" s="924"/>
      <c r="D1451" s="925"/>
      <c r="E1451" s="926"/>
      <c r="F1451" s="927"/>
    </row>
    <row r="1452" spans="1:6">
      <c r="A1452" s="922"/>
      <c r="B1452" s="923"/>
      <c r="C1452" s="924"/>
      <c r="D1452" s="925"/>
      <c r="E1452" s="926"/>
      <c r="F1452" s="927"/>
    </row>
    <row r="1453" spans="1:6">
      <c r="A1453" s="922"/>
      <c r="B1453" s="923"/>
      <c r="C1453" s="924"/>
      <c r="D1453" s="925"/>
      <c r="E1453" s="926"/>
      <c r="F1453" s="927"/>
    </row>
    <row r="1454" spans="1:6">
      <c r="A1454" s="922"/>
      <c r="B1454" s="923"/>
      <c r="C1454" s="924"/>
      <c r="D1454" s="925"/>
      <c r="E1454" s="926"/>
      <c r="F1454" s="927"/>
    </row>
    <row r="1455" spans="1:6">
      <c r="A1455" s="922"/>
      <c r="B1455" s="923"/>
      <c r="C1455" s="924"/>
      <c r="D1455" s="925"/>
      <c r="E1455" s="926"/>
      <c r="F1455" s="927"/>
    </row>
    <row r="1456" spans="1:6">
      <c r="A1456" s="922"/>
      <c r="B1456" s="923"/>
      <c r="C1456" s="924"/>
      <c r="D1456" s="925"/>
      <c r="E1456" s="926"/>
      <c r="F1456" s="927"/>
    </row>
    <row r="1457" spans="1:6">
      <c r="A1457" s="922"/>
      <c r="B1457" s="923"/>
      <c r="C1457" s="924"/>
      <c r="D1457" s="925"/>
      <c r="E1457" s="926"/>
      <c r="F1457" s="927"/>
    </row>
    <row r="1458" spans="1:6">
      <c r="A1458" s="922"/>
      <c r="B1458" s="923"/>
      <c r="C1458" s="924"/>
      <c r="D1458" s="925"/>
      <c r="E1458" s="926"/>
      <c r="F1458" s="927"/>
    </row>
    <row r="1459" spans="1:6">
      <c r="A1459" s="922"/>
      <c r="B1459" s="923"/>
      <c r="C1459" s="924"/>
      <c r="D1459" s="925"/>
      <c r="E1459" s="926"/>
      <c r="F1459" s="927"/>
    </row>
    <row r="1460" spans="1:6">
      <c r="A1460" s="922"/>
      <c r="B1460" s="923"/>
      <c r="C1460" s="924"/>
      <c r="D1460" s="925"/>
      <c r="E1460" s="926"/>
      <c r="F1460" s="927"/>
    </row>
    <row r="1461" spans="1:6">
      <c r="A1461" s="922"/>
      <c r="B1461" s="923"/>
      <c r="C1461" s="924"/>
      <c r="D1461" s="925"/>
      <c r="E1461" s="926"/>
      <c r="F1461" s="927"/>
    </row>
    <row r="1462" spans="1:6">
      <c r="A1462" s="922"/>
      <c r="B1462" s="923"/>
      <c r="C1462" s="924"/>
      <c r="D1462" s="925"/>
      <c r="E1462" s="926"/>
      <c r="F1462" s="927"/>
    </row>
    <row r="1463" spans="1:6">
      <c r="A1463" s="922"/>
      <c r="B1463" s="923"/>
      <c r="C1463" s="924"/>
      <c r="D1463" s="925"/>
      <c r="E1463" s="926"/>
      <c r="F1463" s="927"/>
    </row>
    <row r="1464" spans="1:6">
      <c r="A1464" s="922"/>
      <c r="B1464" s="923"/>
      <c r="C1464" s="924"/>
      <c r="D1464" s="925"/>
      <c r="E1464" s="926"/>
      <c r="F1464" s="927"/>
    </row>
    <row r="1465" spans="1:6">
      <c r="A1465" s="922"/>
      <c r="B1465" s="923"/>
      <c r="C1465" s="924"/>
      <c r="D1465" s="925"/>
      <c r="E1465" s="926"/>
      <c r="F1465" s="927"/>
    </row>
    <row r="1466" spans="1:6">
      <c r="A1466" s="922"/>
      <c r="B1466" s="923"/>
      <c r="C1466" s="924"/>
      <c r="D1466" s="925"/>
      <c r="E1466" s="926"/>
      <c r="F1466" s="927"/>
    </row>
    <row r="1467" spans="1:6">
      <c r="A1467" s="922"/>
      <c r="B1467" s="923"/>
      <c r="C1467" s="924"/>
      <c r="D1467" s="925"/>
      <c r="E1467" s="926"/>
      <c r="F1467" s="927"/>
    </row>
    <row r="1468" spans="1:6">
      <c r="A1468" s="922"/>
      <c r="B1468" s="923"/>
      <c r="C1468" s="924"/>
      <c r="D1468" s="925"/>
      <c r="E1468" s="926"/>
      <c r="F1468" s="927"/>
    </row>
    <row r="1469" spans="1:6">
      <c r="A1469" s="922"/>
      <c r="B1469" s="923"/>
      <c r="C1469" s="924"/>
      <c r="D1469" s="925"/>
      <c r="E1469" s="926"/>
      <c r="F1469" s="927"/>
    </row>
    <row r="1470" spans="1:6">
      <c r="A1470" s="922"/>
      <c r="B1470" s="923"/>
      <c r="C1470" s="924"/>
      <c r="D1470" s="925"/>
      <c r="E1470" s="926"/>
      <c r="F1470" s="927"/>
    </row>
    <row r="1471" spans="1:6">
      <c r="A1471" s="922"/>
      <c r="B1471" s="923"/>
      <c r="C1471" s="924"/>
      <c r="D1471" s="925"/>
      <c r="E1471" s="926"/>
      <c r="F1471" s="927"/>
    </row>
    <row r="1472" spans="1:6">
      <c r="A1472" s="922"/>
      <c r="B1472" s="923"/>
      <c r="C1472" s="924"/>
      <c r="D1472" s="925"/>
      <c r="E1472" s="926"/>
      <c r="F1472" s="927"/>
    </row>
    <row r="1473" spans="1:6">
      <c r="A1473" s="922"/>
      <c r="B1473" s="923"/>
      <c r="C1473" s="924"/>
      <c r="D1473" s="925"/>
      <c r="E1473" s="926"/>
      <c r="F1473" s="927"/>
    </row>
    <row r="1474" spans="1:6">
      <c r="A1474" s="922"/>
      <c r="B1474" s="923"/>
      <c r="C1474" s="924"/>
      <c r="D1474" s="925"/>
      <c r="E1474" s="926"/>
      <c r="F1474" s="927"/>
    </row>
    <row r="1475" spans="1:6">
      <c r="A1475" s="922"/>
      <c r="B1475" s="923"/>
      <c r="C1475" s="924"/>
      <c r="D1475" s="925"/>
      <c r="E1475" s="926"/>
      <c r="F1475" s="927"/>
    </row>
    <row r="1476" spans="1:6">
      <c r="A1476" s="922"/>
      <c r="B1476" s="923"/>
      <c r="C1476" s="924"/>
      <c r="D1476" s="925"/>
      <c r="E1476" s="926"/>
      <c r="F1476" s="927"/>
    </row>
    <row r="1477" spans="1:6">
      <c r="A1477" s="922"/>
      <c r="B1477" s="923"/>
      <c r="C1477" s="924"/>
      <c r="D1477" s="925"/>
      <c r="E1477" s="926"/>
      <c r="F1477" s="927"/>
    </row>
    <row r="1478" spans="1:6">
      <c r="A1478" s="922"/>
      <c r="B1478" s="923"/>
      <c r="C1478" s="924"/>
      <c r="D1478" s="925"/>
      <c r="E1478" s="926"/>
      <c r="F1478" s="927"/>
    </row>
    <row r="1479" spans="1:6">
      <c r="A1479" s="922"/>
      <c r="B1479" s="923"/>
      <c r="C1479" s="924"/>
      <c r="D1479" s="925"/>
      <c r="E1479" s="926"/>
      <c r="F1479" s="927"/>
    </row>
    <row r="1480" spans="1:6">
      <c r="A1480" s="922"/>
      <c r="B1480" s="923"/>
      <c r="C1480" s="924"/>
      <c r="D1480" s="925"/>
      <c r="E1480" s="926"/>
      <c r="F1480" s="927"/>
    </row>
    <row r="1481" spans="1:6">
      <c r="A1481" s="922"/>
      <c r="B1481" s="923"/>
      <c r="C1481" s="924"/>
      <c r="D1481" s="925"/>
      <c r="E1481" s="926"/>
      <c r="F1481" s="927"/>
    </row>
    <row r="1482" spans="1:6">
      <c r="A1482" s="922"/>
      <c r="B1482" s="923"/>
      <c r="C1482" s="924"/>
      <c r="D1482" s="925"/>
      <c r="E1482" s="926"/>
      <c r="F1482" s="927"/>
    </row>
    <row r="1483" spans="1:6">
      <c r="A1483" s="922"/>
      <c r="B1483" s="923"/>
      <c r="C1483" s="924"/>
      <c r="D1483" s="925"/>
      <c r="E1483" s="926"/>
      <c r="F1483" s="927"/>
    </row>
    <row r="1484" spans="1:6">
      <c r="A1484" s="922"/>
      <c r="B1484" s="923"/>
      <c r="C1484" s="924"/>
      <c r="D1484" s="925"/>
      <c r="E1484" s="926"/>
      <c r="F1484" s="927"/>
    </row>
    <row r="1485" spans="1:6">
      <c r="A1485" s="922"/>
      <c r="B1485" s="923"/>
      <c r="C1485" s="924"/>
      <c r="D1485" s="925"/>
      <c r="E1485" s="926"/>
      <c r="F1485" s="927"/>
    </row>
    <row r="1486" spans="1:6">
      <c r="A1486" s="922"/>
      <c r="B1486" s="923"/>
      <c r="C1486" s="924"/>
      <c r="D1486" s="925"/>
      <c r="E1486" s="926"/>
      <c r="F1486" s="927"/>
    </row>
    <row r="1487" spans="1:6">
      <c r="A1487" s="922"/>
      <c r="B1487" s="923"/>
      <c r="C1487" s="924"/>
      <c r="D1487" s="925"/>
      <c r="E1487" s="926"/>
      <c r="F1487" s="927"/>
    </row>
    <row r="1488" spans="1:6">
      <c r="A1488" s="922"/>
      <c r="B1488" s="923"/>
      <c r="C1488" s="924"/>
      <c r="D1488" s="925"/>
      <c r="E1488" s="926"/>
      <c r="F1488" s="927"/>
    </row>
    <row r="1489" spans="1:6">
      <c r="A1489" s="922"/>
      <c r="B1489" s="923"/>
      <c r="C1489" s="924"/>
      <c r="D1489" s="925"/>
      <c r="E1489" s="926"/>
      <c r="F1489" s="927"/>
    </row>
    <row r="1490" spans="1:6">
      <c r="A1490" s="922"/>
      <c r="B1490" s="923"/>
      <c r="C1490" s="924"/>
      <c r="D1490" s="925"/>
      <c r="E1490" s="926"/>
      <c r="F1490" s="927"/>
    </row>
    <row r="1491" spans="1:6">
      <c r="A1491" s="922"/>
      <c r="B1491" s="923"/>
      <c r="C1491" s="924"/>
      <c r="D1491" s="925"/>
      <c r="E1491" s="926"/>
      <c r="F1491" s="927"/>
    </row>
    <row r="1492" spans="1:6">
      <c r="A1492" s="922"/>
      <c r="B1492" s="923"/>
      <c r="C1492" s="924"/>
      <c r="D1492" s="925"/>
      <c r="E1492" s="926"/>
      <c r="F1492" s="927"/>
    </row>
    <row r="1493" spans="1:6">
      <c r="A1493" s="922"/>
      <c r="B1493" s="923"/>
      <c r="C1493" s="924"/>
      <c r="D1493" s="925"/>
      <c r="E1493" s="926"/>
      <c r="F1493" s="927"/>
    </row>
    <row r="1494" spans="1:6">
      <c r="A1494" s="922"/>
      <c r="B1494" s="923"/>
      <c r="C1494" s="924"/>
      <c r="D1494" s="925"/>
      <c r="E1494" s="926"/>
      <c r="F1494" s="927"/>
    </row>
    <row r="1495" spans="1:6">
      <c r="A1495" s="922"/>
      <c r="B1495" s="923"/>
      <c r="C1495" s="924"/>
      <c r="D1495" s="925"/>
      <c r="E1495" s="926"/>
      <c r="F1495" s="927"/>
    </row>
    <row r="1496" spans="1:6">
      <c r="A1496" s="922"/>
      <c r="B1496" s="923"/>
      <c r="C1496" s="924"/>
      <c r="D1496" s="925"/>
      <c r="E1496" s="926"/>
      <c r="F1496" s="927"/>
    </row>
    <row r="1497" spans="1:6">
      <c r="A1497" s="922"/>
      <c r="B1497" s="923"/>
      <c r="C1497" s="924"/>
      <c r="D1497" s="925"/>
      <c r="E1497" s="926"/>
      <c r="F1497" s="927"/>
    </row>
    <row r="1498" spans="1:6">
      <c r="A1498" s="922"/>
      <c r="B1498" s="923"/>
      <c r="C1498" s="924"/>
      <c r="D1498" s="925"/>
      <c r="E1498" s="926"/>
      <c r="F1498" s="927"/>
    </row>
    <row r="1499" spans="1:6">
      <c r="A1499" s="922"/>
      <c r="B1499" s="923"/>
      <c r="C1499" s="924"/>
      <c r="D1499" s="925"/>
      <c r="E1499" s="926"/>
      <c r="F1499" s="927"/>
    </row>
    <row r="1500" spans="1:6">
      <c r="A1500" s="922"/>
      <c r="B1500" s="923"/>
      <c r="C1500" s="924"/>
      <c r="D1500" s="925"/>
      <c r="E1500" s="926"/>
      <c r="F1500" s="927"/>
    </row>
    <row r="1501" spans="1:6">
      <c r="A1501" s="922"/>
      <c r="B1501" s="923"/>
      <c r="C1501" s="924"/>
      <c r="D1501" s="925"/>
      <c r="E1501" s="926"/>
      <c r="F1501" s="927"/>
    </row>
    <row r="1502" spans="1:6">
      <c r="A1502" s="922"/>
      <c r="B1502" s="923"/>
      <c r="C1502" s="924"/>
      <c r="D1502" s="925"/>
      <c r="E1502" s="926"/>
      <c r="F1502" s="927"/>
    </row>
    <row r="1503" spans="1:6">
      <c r="A1503" s="922"/>
      <c r="B1503" s="923"/>
      <c r="C1503" s="924"/>
      <c r="D1503" s="925"/>
      <c r="E1503" s="926"/>
      <c r="F1503" s="927"/>
    </row>
    <row r="1504" spans="1:6">
      <c r="A1504" s="922"/>
      <c r="B1504" s="923"/>
      <c r="C1504" s="924"/>
      <c r="D1504" s="925"/>
      <c r="E1504" s="926"/>
      <c r="F1504" s="927"/>
    </row>
    <row r="1505" spans="1:6">
      <c r="A1505" s="922"/>
      <c r="B1505" s="923"/>
      <c r="C1505" s="924"/>
      <c r="D1505" s="925"/>
      <c r="E1505" s="926"/>
      <c r="F1505" s="927"/>
    </row>
    <row r="1506" spans="1:6">
      <c r="A1506" s="922"/>
      <c r="B1506" s="923"/>
      <c r="C1506" s="924"/>
      <c r="D1506" s="925"/>
      <c r="E1506" s="926"/>
      <c r="F1506" s="927"/>
    </row>
    <row r="1507" spans="1:6">
      <c r="A1507" s="922"/>
      <c r="B1507" s="923"/>
      <c r="C1507" s="924"/>
      <c r="D1507" s="925"/>
      <c r="E1507" s="926"/>
      <c r="F1507" s="927"/>
    </row>
    <row r="1508" spans="1:6">
      <c r="A1508" s="922"/>
      <c r="B1508" s="923"/>
      <c r="C1508" s="924"/>
      <c r="D1508" s="925"/>
      <c r="E1508" s="926"/>
      <c r="F1508" s="927"/>
    </row>
    <row r="1509" spans="1:6">
      <c r="A1509" s="922"/>
      <c r="B1509" s="923"/>
      <c r="C1509" s="924"/>
      <c r="D1509" s="925"/>
      <c r="E1509" s="926"/>
      <c r="F1509" s="927"/>
    </row>
    <row r="1510" spans="1:6">
      <c r="A1510" s="922"/>
      <c r="B1510" s="923"/>
      <c r="C1510" s="924"/>
      <c r="D1510" s="925"/>
      <c r="E1510" s="926"/>
      <c r="F1510" s="927"/>
    </row>
    <row r="1511" spans="1:6">
      <c r="A1511" s="922"/>
      <c r="B1511" s="923"/>
      <c r="C1511" s="924"/>
      <c r="D1511" s="925"/>
      <c r="E1511" s="926"/>
      <c r="F1511" s="927"/>
    </row>
    <row r="1512" spans="1:6">
      <c r="A1512" s="922"/>
      <c r="B1512" s="923"/>
      <c r="C1512" s="924"/>
      <c r="D1512" s="925"/>
      <c r="E1512" s="926"/>
      <c r="F1512" s="927"/>
    </row>
    <row r="1513" spans="1:6">
      <c r="A1513" s="922"/>
      <c r="B1513" s="923"/>
      <c r="C1513" s="924"/>
      <c r="D1513" s="925"/>
      <c r="E1513" s="926"/>
      <c r="F1513" s="927"/>
    </row>
    <row r="1514" spans="1:6">
      <c r="A1514" s="922"/>
      <c r="B1514" s="923"/>
      <c r="C1514" s="924"/>
      <c r="D1514" s="925"/>
      <c r="E1514" s="926"/>
      <c r="F1514" s="927"/>
    </row>
    <row r="1515" spans="1:6">
      <c r="A1515" s="922"/>
      <c r="B1515" s="923"/>
      <c r="C1515" s="924"/>
      <c r="D1515" s="925"/>
      <c r="E1515" s="926"/>
      <c r="F1515" s="927"/>
    </row>
    <row r="1516" spans="1:6">
      <c r="A1516" s="922"/>
      <c r="B1516" s="923"/>
      <c r="C1516" s="924"/>
      <c r="D1516" s="925"/>
      <c r="E1516" s="926"/>
      <c r="F1516" s="927"/>
    </row>
    <row r="1517" spans="1:6">
      <c r="A1517" s="922"/>
      <c r="B1517" s="923"/>
      <c r="C1517" s="924"/>
      <c r="D1517" s="925"/>
      <c r="E1517" s="926"/>
      <c r="F1517" s="927"/>
    </row>
    <row r="1518" spans="1:6">
      <c r="A1518" s="922"/>
      <c r="B1518" s="923"/>
      <c r="C1518" s="924"/>
      <c r="D1518" s="925"/>
      <c r="E1518" s="926"/>
      <c r="F1518" s="927"/>
    </row>
    <row r="1519" spans="1:6">
      <c r="A1519" s="922"/>
      <c r="B1519" s="923"/>
      <c r="C1519" s="924"/>
      <c r="D1519" s="925"/>
      <c r="E1519" s="926"/>
      <c r="F1519" s="927"/>
    </row>
    <row r="1520" spans="1:6">
      <c r="A1520" s="922"/>
      <c r="B1520" s="923"/>
      <c r="C1520" s="924"/>
      <c r="D1520" s="925"/>
      <c r="E1520" s="926"/>
      <c r="F1520" s="927"/>
    </row>
    <row r="1521" spans="1:6">
      <c r="A1521" s="922"/>
      <c r="B1521" s="923"/>
      <c r="C1521" s="924"/>
      <c r="D1521" s="925"/>
      <c r="E1521" s="926"/>
      <c r="F1521" s="927"/>
    </row>
    <row r="1522" spans="1:6">
      <c r="A1522" s="922"/>
      <c r="B1522" s="923"/>
      <c r="C1522" s="924"/>
      <c r="D1522" s="925"/>
      <c r="E1522" s="926"/>
      <c r="F1522" s="927"/>
    </row>
    <row r="1523" spans="1:6">
      <c r="A1523" s="922"/>
      <c r="B1523" s="923"/>
      <c r="C1523" s="924"/>
      <c r="D1523" s="925"/>
      <c r="E1523" s="926"/>
      <c r="F1523" s="927"/>
    </row>
    <row r="1524" spans="1:6">
      <c r="A1524" s="922"/>
      <c r="B1524" s="923"/>
      <c r="C1524" s="924"/>
      <c r="D1524" s="925"/>
      <c r="E1524" s="926"/>
      <c r="F1524" s="927"/>
    </row>
    <row r="1525" spans="1:6">
      <c r="A1525" s="922"/>
      <c r="B1525" s="923"/>
      <c r="C1525" s="924"/>
      <c r="D1525" s="925"/>
      <c r="E1525" s="926"/>
      <c r="F1525" s="927"/>
    </row>
    <row r="1526" spans="1:6">
      <c r="A1526" s="922"/>
      <c r="B1526" s="923"/>
      <c r="C1526" s="924"/>
      <c r="D1526" s="925"/>
      <c r="E1526" s="926"/>
      <c r="F1526" s="927"/>
    </row>
    <row r="1527" spans="1:6">
      <c r="A1527" s="922"/>
      <c r="B1527" s="923"/>
      <c r="C1527" s="924"/>
      <c r="D1527" s="925"/>
      <c r="E1527" s="926"/>
      <c r="F1527" s="927"/>
    </row>
    <row r="1528" spans="1:6">
      <c r="A1528" s="922"/>
      <c r="B1528" s="923"/>
      <c r="C1528" s="924"/>
      <c r="D1528" s="925"/>
      <c r="E1528" s="926"/>
      <c r="F1528" s="927"/>
    </row>
    <row r="1529" spans="1:6">
      <c r="A1529" s="922"/>
      <c r="B1529" s="923"/>
      <c r="C1529" s="924"/>
      <c r="D1529" s="925"/>
      <c r="E1529" s="926"/>
      <c r="F1529" s="927"/>
    </row>
    <row r="1530" spans="1:6">
      <c r="A1530" s="922"/>
      <c r="B1530" s="923"/>
      <c r="C1530" s="924"/>
      <c r="D1530" s="925"/>
      <c r="E1530" s="926"/>
      <c r="F1530" s="927"/>
    </row>
    <row r="1531" spans="1:6">
      <c r="A1531" s="922"/>
      <c r="B1531" s="923"/>
      <c r="C1531" s="924"/>
      <c r="D1531" s="925"/>
      <c r="E1531" s="926"/>
      <c r="F1531" s="927"/>
    </row>
    <row r="1532" spans="1:6">
      <c r="A1532" s="922"/>
      <c r="B1532" s="923"/>
      <c r="C1532" s="924"/>
      <c r="D1532" s="925"/>
      <c r="E1532" s="926"/>
      <c r="F1532" s="927"/>
    </row>
    <row r="1533" spans="1:6">
      <c r="A1533" s="922"/>
      <c r="B1533" s="923"/>
      <c r="C1533" s="924"/>
      <c r="D1533" s="925"/>
      <c r="E1533" s="926"/>
      <c r="F1533" s="927"/>
    </row>
    <row r="1534" spans="1:6">
      <c r="A1534" s="922"/>
      <c r="B1534" s="923"/>
      <c r="C1534" s="924"/>
      <c r="D1534" s="925"/>
      <c r="E1534" s="926"/>
      <c r="F1534" s="927"/>
    </row>
    <row r="1535" spans="1:6">
      <c r="A1535" s="922"/>
      <c r="B1535" s="923"/>
      <c r="C1535" s="924"/>
      <c r="D1535" s="925"/>
      <c r="E1535" s="926"/>
      <c r="F1535" s="927"/>
    </row>
    <row r="1536" spans="1:6">
      <c r="A1536" s="922"/>
      <c r="B1536" s="923"/>
      <c r="C1536" s="924"/>
      <c r="D1536" s="925"/>
      <c r="E1536" s="926"/>
      <c r="F1536" s="927"/>
    </row>
    <row r="1537" spans="1:6">
      <c r="A1537" s="922"/>
      <c r="B1537" s="923"/>
      <c r="C1537" s="924"/>
      <c r="D1537" s="925"/>
      <c r="E1537" s="926"/>
      <c r="F1537" s="927"/>
    </row>
    <row r="1538" spans="1:6">
      <c r="A1538" s="922"/>
      <c r="B1538" s="923"/>
      <c r="C1538" s="924"/>
      <c r="D1538" s="925"/>
      <c r="E1538" s="926"/>
      <c r="F1538" s="927"/>
    </row>
    <row r="1539" spans="1:6">
      <c r="A1539" s="922"/>
      <c r="B1539" s="923"/>
      <c r="C1539" s="924"/>
      <c r="D1539" s="925"/>
      <c r="E1539" s="926"/>
      <c r="F1539" s="927"/>
    </row>
    <row r="1540" spans="1:6">
      <c r="A1540" s="922"/>
      <c r="B1540" s="923"/>
      <c r="C1540" s="924"/>
      <c r="D1540" s="925"/>
      <c r="E1540" s="926"/>
      <c r="F1540" s="927"/>
    </row>
    <row r="1541" spans="1:6">
      <c r="A1541" s="922"/>
      <c r="B1541" s="923"/>
      <c r="C1541" s="924"/>
      <c r="D1541" s="925"/>
      <c r="E1541" s="926"/>
      <c r="F1541" s="927"/>
    </row>
    <row r="1542" spans="1:6">
      <c r="A1542" s="922"/>
      <c r="B1542" s="923"/>
      <c r="C1542" s="924"/>
      <c r="D1542" s="925"/>
      <c r="E1542" s="926"/>
      <c r="F1542" s="927"/>
    </row>
    <row r="1543" spans="1:6">
      <c r="A1543" s="922"/>
      <c r="B1543" s="923"/>
      <c r="C1543" s="924"/>
      <c r="D1543" s="925"/>
      <c r="E1543" s="926"/>
      <c r="F1543" s="927"/>
    </row>
    <row r="1544" spans="1:6">
      <c r="A1544" s="922"/>
      <c r="B1544" s="923"/>
      <c r="C1544" s="924"/>
      <c r="D1544" s="925"/>
      <c r="E1544" s="926"/>
      <c r="F1544" s="927"/>
    </row>
    <row r="1545" spans="1:6">
      <c r="A1545" s="922"/>
      <c r="B1545" s="923"/>
      <c r="C1545" s="924"/>
      <c r="D1545" s="925"/>
      <c r="E1545" s="926"/>
      <c r="F1545" s="927"/>
    </row>
    <row r="1546" spans="1:6">
      <c r="A1546" s="922"/>
      <c r="B1546" s="923"/>
      <c r="C1546" s="924"/>
      <c r="D1546" s="925"/>
      <c r="E1546" s="926"/>
      <c r="F1546" s="927"/>
    </row>
    <row r="1547" spans="1:6">
      <c r="A1547" s="922"/>
      <c r="B1547" s="923"/>
      <c r="C1547" s="924"/>
      <c r="D1547" s="925"/>
      <c r="E1547" s="926"/>
      <c r="F1547" s="927"/>
    </row>
    <row r="1548" spans="1:6">
      <c r="A1548" s="922"/>
      <c r="B1548" s="923"/>
      <c r="C1548" s="924"/>
      <c r="D1548" s="925"/>
      <c r="E1548" s="926"/>
      <c r="F1548" s="927"/>
    </row>
    <row r="1549" spans="1:6">
      <c r="A1549" s="922"/>
      <c r="B1549" s="923"/>
      <c r="C1549" s="924"/>
      <c r="D1549" s="925"/>
      <c r="E1549" s="926"/>
      <c r="F1549" s="927"/>
    </row>
    <row r="1550" spans="1:6">
      <c r="A1550" s="922"/>
      <c r="B1550" s="923"/>
      <c r="C1550" s="924"/>
      <c r="D1550" s="925"/>
      <c r="E1550" s="926"/>
      <c r="F1550" s="927"/>
    </row>
    <row r="1551" spans="1:6">
      <c r="A1551" s="922"/>
      <c r="B1551" s="923"/>
      <c r="C1551" s="924"/>
      <c r="D1551" s="925"/>
      <c r="E1551" s="926"/>
      <c r="F1551" s="927"/>
    </row>
    <row r="1552" spans="1:6">
      <c r="A1552" s="922"/>
      <c r="B1552" s="923"/>
      <c r="C1552" s="924"/>
      <c r="D1552" s="925"/>
      <c r="E1552" s="926"/>
      <c r="F1552" s="927"/>
    </row>
    <row r="1553" spans="1:6">
      <c r="A1553" s="922"/>
      <c r="B1553" s="923"/>
      <c r="C1553" s="924"/>
      <c r="D1553" s="925"/>
      <c r="E1553" s="926"/>
      <c r="F1553" s="927"/>
    </row>
    <row r="1554" spans="1:6">
      <c r="A1554" s="922"/>
      <c r="B1554" s="923"/>
      <c r="C1554" s="924"/>
      <c r="D1554" s="925"/>
      <c r="E1554" s="926"/>
      <c r="F1554" s="927"/>
    </row>
    <row r="1555" spans="1:6">
      <c r="A1555" s="922"/>
      <c r="B1555" s="923"/>
      <c r="C1555" s="924"/>
      <c r="D1555" s="925"/>
      <c r="E1555" s="926"/>
      <c r="F1555" s="927"/>
    </row>
    <row r="1556" spans="1:6">
      <c r="A1556" s="922"/>
      <c r="B1556" s="923"/>
      <c r="C1556" s="924"/>
      <c r="D1556" s="925"/>
      <c r="E1556" s="926"/>
      <c r="F1556" s="927"/>
    </row>
    <row r="1557" spans="1:6">
      <c r="A1557" s="922"/>
      <c r="B1557" s="923"/>
      <c r="C1557" s="924"/>
      <c r="D1557" s="925"/>
      <c r="E1557" s="926"/>
      <c r="F1557" s="927"/>
    </row>
    <row r="1558" spans="1:6">
      <c r="A1558" s="922"/>
      <c r="B1558" s="923"/>
      <c r="C1558" s="924"/>
      <c r="D1558" s="925"/>
      <c r="E1558" s="926"/>
      <c r="F1558" s="927"/>
    </row>
    <row r="1559" spans="1:6">
      <c r="A1559" s="922"/>
      <c r="B1559" s="923"/>
      <c r="C1559" s="924"/>
      <c r="D1559" s="925"/>
      <c r="E1559" s="926"/>
      <c r="F1559" s="927"/>
    </row>
    <row r="1560" spans="1:6">
      <c r="A1560" s="922"/>
      <c r="B1560" s="923"/>
      <c r="C1560" s="924"/>
      <c r="D1560" s="925"/>
      <c r="E1560" s="926"/>
      <c r="F1560" s="927"/>
    </row>
    <row r="1561" spans="1:6">
      <c r="A1561" s="922"/>
      <c r="B1561" s="923"/>
      <c r="C1561" s="924"/>
      <c r="D1561" s="925"/>
      <c r="E1561" s="926"/>
      <c r="F1561" s="927"/>
    </row>
    <row r="1562" spans="1:6">
      <c r="A1562" s="922"/>
      <c r="B1562" s="923"/>
      <c r="C1562" s="924"/>
      <c r="D1562" s="925"/>
      <c r="E1562" s="926"/>
      <c r="F1562" s="927"/>
    </row>
    <row r="1563" spans="1:6">
      <c r="A1563" s="922"/>
      <c r="B1563" s="923"/>
      <c r="C1563" s="924"/>
      <c r="D1563" s="925"/>
      <c r="E1563" s="926"/>
      <c r="F1563" s="927"/>
    </row>
    <row r="1564" spans="1:6">
      <c r="A1564" s="922"/>
      <c r="B1564" s="923"/>
      <c r="C1564" s="924"/>
      <c r="D1564" s="925"/>
      <c r="E1564" s="926"/>
      <c r="F1564" s="927"/>
    </row>
    <row r="1565" spans="1:6">
      <c r="A1565" s="922"/>
      <c r="B1565" s="923"/>
      <c r="C1565" s="924"/>
      <c r="D1565" s="925"/>
      <c r="E1565" s="926"/>
      <c r="F1565" s="927"/>
    </row>
    <row r="1566" spans="1:6">
      <c r="A1566" s="922"/>
      <c r="B1566" s="923"/>
      <c r="C1566" s="924"/>
      <c r="D1566" s="925"/>
      <c r="E1566" s="926"/>
      <c r="F1566" s="927"/>
    </row>
    <row r="1567" spans="1:6">
      <c r="A1567" s="922"/>
      <c r="B1567" s="923"/>
      <c r="C1567" s="924"/>
      <c r="D1567" s="925"/>
      <c r="E1567" s="926"/>
      <c r="F1567" s="927"/>
    </row>
    <row r="1568" spans="1:6">
      <c r="A1568" s="922"/>
      <c r="B1568" s="923"/>
      <c r="C1568" s="924"/>
      <c r="D1568" s="925"/>
      <c r="E1568" s="926"/>
      <c r="F1568" s="927"/>
    </row>
    <row r="1569" spans="1:6">
      <c r="A1569" s="922"/>
      <c r="B1569" s="923"/>
      <c r="C1569" s="924"/>
      <c r="D1569" s="925"/>
      <c r="E1569" s="926"/>
      <c r="F1569" s="927"/>
    </row>
    <row r="1570" spans="1:6">
      <c r="A1570" s="922"/>
      <c r="B1570" s="923"/>
      <c r="C1570" s="924"/>
      <c r="D1570" s="925"/>
      <c r="E1570" s="926"/>
      <c r="F1570" s="927"/>
    </row>
    <row r="1571" spans="1:6">
      <c r="A1571" s="922"/>
      <c r="B1571" s="923"/>
      <c r="C1571" s="924"/>
      <c r="D1571" s="925"/>
      <c r="E1571" s="926"/>
      <c r="F1571" s="927"/>
    </row>
    <row r="1572" spans="1:6">
      <c r="A1572" s="922"/>
      <c r="B1572" s="923"/>
      <c r="C1572" s="924"/>
      <c r="D1572" s="925"/>
      <c r="E1572" s="926"/>
      <c r="F1572" s="927"/>
    </row>
    <row r="1573" spans="1:6">
      <c r="A1573" s="922"/>
      <c r="B1573" s="923"/>
      <c r="C1573" s="924"/>
      <c r="D1573" s="925"/>
      <c r="E1573" s="926"/>
      <c r="F1573" s="927"/>
    </row>
    <row r="1574" spans="1:6">
      <c r="A1574" s="922"/>
      <c r="B1574" s="923"/>
      <c r="C1574" s="924"/>
      <c r="D1574" s="925"/>
      <c r="E1574" s="926"/>
      <c r="F1574" s="927"/>
    </row>
    <row r="1575" spans="1:6">
      <c r="A1575" s="922"/>
      <c r="B1575" s="923"/>
      <c r="C1575" s="924"/>
      <c r="D1575" s="925"/>
      <c r="E1575" s="926"/>
      <c r="F1575" s="927"/>
    </row>
    <row r="1576" spans="1:6">
      <c r="A1576" s="922"/>
      <c r="B1576" s="923"/>
      <c r="C1576" s="924"/>
      <c r="D1576" s="925"/>
      <c r="E1576" s="926"/>
      <c r="F1576" s="927"/>
    </row>
    <row r="1577" spans="1:6">
      <c r="A1577" s="922"/>
      <c r="B1577" s="923"/>
      <c r="C1577" s="924"/>
      <c r="D1577" s="925"/>
      <c r="E1577" s="926"/>
      <c r="F1577" s="927"/>
    </row>
    <row r="1578" spans="1:6">
      <c r="A1578" s="922"/>
      <c r="B1578" s="923"/>
      <c r="C1578" s="924"/>
      <c r="D1578" s="925"/>
      <c r="E1578" s="926"/>
      <c r="F1578" s="927"/>
    </row>
    <row r="1579" spans="1:6">
      <c r="A1579" s="922"/>
      <c r="B1579" s="923"/>
      <c r="C1579" s="924"/>
      <c r="D1579" s="925"/>
      <c r="E1579" s="926"/>
      <c r="F1579" s="927"/>
    </row>
    <row r="1580" spans="1:6">
      <c r="A1580" s="922"/>
      <c r="B1580" s="923"/>
      <c r="C1580" s="924"/>
      <c r="D1580" s="925"/>
      <c r="E1580" s="926"/>
      <c r="F1580" s="927"/>
    </row>
    <row r="1581" spans="1:6">
      <c r="A1581" s="922"/>
      <c r="B1581" s="923"/>
      <c r="C1581" s="924"/>
      <c r="D1581" s="925"/>
      <c r="E1581" s="926"/>
      <c r="F1581" s="927"/>
    </row>
    <row r="1582" spans="1:6">
      <c r="A1582" s="922"/>
      <c r="B1582" s="923"/>
      <c r="C1582" s="924"/>
      <c r="D1582" s="925"/>
      <c r="E1582" s="926"/>
      <c r="F1582" s="927"/>
    </row>
    <row r="1583" spans="1:6">
      <c r="A1583" s="922"/>
      <c r="B1583" s="923"/>
      <c r="C1583" s="924"/>
      <c r="D1583" s="925"/>
      <c r="E1583" s="926"/>
      <c r="F1583" s="927"/>
    </row>
    <row r="1584" spans="1:6">
      <c r="A1584" s="922"/>
      <c r="B1584" s="923"/>
      <c r="C1584" s="924"/>
      <c r="D1584" s="925"/>
      <c r="E1584" s="926"/>
      <c r="F1584" s="927"/>
    </row>
    <row r="1585" spans="1:6">
      <c r="A1585" s="922"/>
      <c r="B1585" s="923"/>
      <c r="C1585" s="924"/>
      <c r="D1585" s="925"/>
      <c r="E1585" s="926"/>
      <c r="F1585" s="927"/>
    </row>
    <row r="1586" spans="1:6">
      <c r="A1586" s="922"/>
      <c r="B1586" s="923"/>
      <c r="C1586" s="924"/>
      <c r="D1586" s="925"/>
      <c r="E1586" s="926"/>
      <c r="F1586" s="927"/>
    </row>
    <row r="1587" spans="1:6">
      <c r="A1587" s="922"/>
      <c r="B1587" s="923"/>
      <c r="C1587" s="924"/>
      <c r="D1587" s="925"/>
      <c r="E1587" s="926"/>
      <c r="F1587" s="927"/>
    </row>
    <row r="1588" spans="1:6">
      <c r="A1588" s="922"/>
      <c r="B1588" s="923"/>
      <c r="C1588" s="924"/>
      <c r="D1588" s="925"/>
      <c r="E1588" s="926"/>
      <c r="F1588" s="927"/>
    </row>
    <row r="1589" spans="1:6">
      <c r="A1589" s="922"/>
      <c r="B1589" s="923"/>
      <c r="C1589" s="924"/>
      <c r="D1589" s="925"/>
      <c r="E1589" s="926"/>
      <c r="F1589" s="927"/>
    </row>
    <row r="1590" spans="1:6">
      <c r="A1590" s="922"/>
      <c r="B1590" s="923"/>
      <c r="C1590" s="924"/>
      <c r="D1590" s="925"/>
      <c r="E1590" s="926"/>
      <c r="F1590" s="927"/>
    </row>
    <row r="1591" spans="1:6">
      <c r="A1591" s="922"/>
      <c r="B1591" s="923"/>
      <c r="C1591" s="924"/>
      <c r="D1591" s="925"/>
      <c r="E1591" s="926"/>
      <c r="F1591" s="927"/>
    </row>
    <row r="1592" spans="1:6">
      <c r="A1592" s="922"/>
      <c r="B1592" s="923"/>
      <c r="C1592" s="924"/>
      <c r="D1592" s="925"/>
      <c r="E1592" s="926"/>
      <c r="F1592" s="927"/>
    </row>
    <row r="1593" spans="1:6">
      <c r="A1593" s="922"/>
      <c r="B1593" s="923"/>
      <c r="C1593" s="924"/>
      <c r="D1593" s="925"/>
      <c r="E1593" s="926"/>
      <c r="F1593" s="927"/>
    </row>
    <row r="1594" spans="1:6">
      <c r="A1594" s="922"/>
      <c r="B1594" s="923"/>
      <c r="C1594" s="924"/>
      <c r="D1594" s="925"/>
      <c r="E1594" s="926"/>
      <c r="F1594" s="927"/>
    </row>
    <row r="1595" spans="1:6">
      <c r="A1595" s="922"/>
      <c r="B1595" s="923"/>
      <c r="C1595" s="924"/>
      <c r="D1595" s="925"/>
      <c r="E1595" s="926"/>
      <c r="F1595" s="927"/>
    </row>
    <row r="1596" spans="1:6">
      <c r="A1596" s="922"/>
      <c r="B1596" s="923"/>
      <c r="C1596" s="924"/>
      <c r="D1596" s="925"/>
      <c r="E1596" s="926"/>
      <c r="F1596" s="927"/>
    </row>
    <row r="1597" spans="1:6">
      <c r="A1597" s="922"/>
      <c r="B1597" s="923"/>
      <c r="C1597" s="924"/>
      <c r="D1597" s="925"/>
      <c r="E1597" s="926"/>
      <c r="F1597" s="927"/>
    </row>
    <row r="1598" spans="1:6">
      <c r="A1598" s="922"/>
      <c r="B1598" s="923"/>
      <c r="C1598" s="924"/>
      <c r="D1598" s="925"/>
      <c r="E1598" s="926"/>
      <c r="F1598" s="927"/>
    </row>
    <row r="1599" spans="1:6">
      <c r="A1599" s="922"/>
      <c r="B1599" s="923"/>
      <c r="C1599" s="924"/>
      <c r="D1599" s="925"/>
      <c r="E1599" s="926"/>
      <c r="F1599" s="927"/>
    </row>
    <row r="1600" spans="1:6">
      <c r="A1600" s="922"/>
      <c r="B1600" s="923"/>
      <c r="C1600" s="924"/>
      <c r="D1600" s="925"/>
      <c r="E1600" s="926"/>
      <c r="F1600" s="927"/>
    </row>
    <row r="1601" spans="1:6">
      <c r="A1601" s="922"/>
      <c r="B1601" s="923"/>
      <c r="C1601" s="924"/>
      <c r="D1601" s="925"/>
      <c r="E1601" s="926"/>
      <c r="F1601" s="927"/>
    </row>
    <row r="1602" spans="1:6">
      <c r="A1602" s="922"/>
      <c r="B1602" s="923"/>
      <c r="C1602" s="924"/>
      <c r="D1602" s="925"/>
      <c r="E1602" s="926"/>
      <c r="F1602" s="927"/>
    </row>
    <row r="1603" spans="1:6">
      <c r="A1603" s="922"/>
      <c r="B1603" s="923"/>
      <c r="C1603" s="924"/>
      <c r="D1603" s="925"/>
      <c r="E1603" s="926"/>
      <c r="F1603" s="927"/>
    </row>
    <row r="1604" spans="1:6">
      <c r="A1604" s="922"/>
      <c r="B1604" s="923"/>
      <c r="C1604" s="924"/>
      <c r="D1604" s="925"/>
      <c r="E1604" s="926"/>
      <c r="F1604" s="927"/>
    </row>
    <row r="1605" spans="1:6">
      <c r="A1605" s="922"/>
      <c r="B1605" s="923"/>
      <c r="C1605" s="924"/>
      <c r="D1605" s="925"/>
      <c r="E1605" s="926"/>
      <c r="F1605" s="927"/>
    </row>
    <row r="1606" spans="1:6">
      <c r="A1606" s="922"/>
      <c r="B1606" s="923"/>
      <c r="C1606" s="924"/>
      <c r="D1606" s="925"/>
      <c r="E1606" s="926"/>
      <c r="F1606" s="927"/>
    </row>
    <row r="1607" spans="1:6">
      <c r="A1607" s="922"/>
      <c r="B1607" s="923"/>
      <c r="C1607" s="924"/>
      <c r="D1607" s="925"/>
      <c r="E1607" s="926"/>
      <c r="F1607" s="927"/>
    </row>
    <row r="1608" spans="1:6">
      <c r="A1608" s="922"/>
      <c r="B1608" s="923"/>
      <c r="C1608" s="924"/>
      <c r="D1608" s="925"/>
      <c r="E1608" s="926"/>
      <c r="F1608" s="927"/>
    </row>
    <row r="1609" spans="1:6">
      <c r="A1609" s="922"/>
      <c r="B1609" s="923"/>
      <c r="C1609" s="924"/>
      <c r="D1609" s="925"/>
      <c r="E1609" s="926"/>
      <c r="F1609" s="927"/>
    </row>
    <row r="1610" spans="1:6">
      <c r="A1610" s="922"/>
      <c r="B1610" s="923"/>
      <c r="C1610" s="924"/>
      <c r="D1610" s="925"/>
      <c r="E1610" s="926"/>
      <c r="F1610" s="927"/>
    </row>
    <row r="1611" spans="1:6">
      <c r="A1611" s="922"/>
      <c r="B1611" s="923"/>
      <c r="C1611" s="924"/>
      <c r="D1611" s="925"/>
      <c r="E1611" s="926"/>
      <c r="F1611" s="927"/>
    </row>
    <row r="1612" spans="1:6">
      <c r="A1612" s="922"/>
      <c r="B1612" s="923"/>
      <c r="C1612" s="924"/>
      <c r="D1612" s="925"/>
      <c r="E1612" s="926"/>
      <c r="F1612" s="927"/>
    </row>
    <row r="1613" spans="1:6">
      <c r="A1613" s="922"/>
      <c r="B1613" s="923"/>
      <c r="C1613" s="924"/>
      <c r="D1613" s="925"/>
      <c r="E1613" s="926"/>
      <c r="F1613" s="927"/>
    </row>
    <row r="1614" spans="1:6">
      <c r="A1614" s="922"/>
      <c r="B1614" s="923"/>
      <c r="C1614" s="924"/>
      <c r="D1614" s="925"/>
      <c r="E1614" s="926"/>
      <c r="F1614" s="927"/>
    </row>
    <row r="1615" spans="1:6">
      <c r="A1615" s="922"/>
      <c r="B1615" s="923"/>
      <c r="C1615" s="924"/>
      <c r="D1615" s="925"/>
      <c r="E1615" s="926"/>
      <c r="F1615" s="927"/>
    </row>
    <row r="1616" spans="1:6">
      <c r="A1616" s="922"/>
      <c r="B1616" s="923"/>
      <c r="C1616" s="924"/>
      <c r="D1616" s="925"/>
      <c r="E1616" s="926"/>
      <c r="F1616" s="927"/>
    </row>
    <row r="1617" spans="1:6">
      <c r="A1617" s="922"/>
      <c r="B1617" s="923"/>
      <c r="C1617" s="924"/>
      <c r="D1617" s="925"/>
      <c r="E1617" s="926"/>
      <c r="F1617" s="927"/>
    </row>
    <row r="1618" spans="1:6">
      <c r="A1618" s="922"/>
      <c r="B1618" s="923"/>
      <c r="C1618" s="924"/>
      <c r="D1618" s="925"/>
      <c r="E1618" s="926"/>
      <c r="F1618" s="927"/>
    </row>
    <row r="1619" spans="1:6">
      <c r="A1619" s="922"/>
      <c r="B1619" s="923"/>
      <c r="C1619" s="924"/>
      <c r="D1619" s="925"/>
      <c r="E1619" s="926"/>
      <c r="F1619" s="927"/>
    </row>
    <row r="1620" spans="1:6">
      <c r="A1620" s="922"/>
      <c r="B1620" s="923"/>
      <c r="C1620" s="924"/>
      <c r="D1620" s="925"/>
      <c r="E1620" s="926"/>
      <c r="F1620" s="927"/>
    </row>
    <row r="1621" spans="1:6">
      <c r="A1621" s="922"/>
      <c r="B1621" s="923"/>
      <c r="C1621" s="924"/>
      <c r="D1621" s="925"/>
      <c r="E1621" s="926"/>
      <c r="F1621" s="927"/>
    </row>
    <row r="1622" spans="1:6">
      <c r="A1622" s="922"/>
      <c r="B1622" s="923"/>
      <c r="C1622" s="924"/>
      <c r="D1622" s="925"/>
      <c r="E1622" s="926"/>
      <c r="F1622" s="927"/>
    </row>
    <row r="1623" spans="1:6">
      <c r="A1623" s="922"/>
      <c r="B1623" s="923"/>
      <c r="C1623" s="924"/>
      <c r="D1623" s="925"/>
      <c r="E1623" s="926"/>
      <c r="F1623" s="927"/>
    </row>
    <row r="1624" spans="1:6">
      <c r="A1624" s="922"/>
      <c r="B1624" s="923"/>
      <c r="C1624" s="924"/>
      <c r="D1624" s="925"/>
      <c r="E1624" s="926"/>
      <c r="F1624" s="927"/>
    </row>
    <row r="1625" spans="1:6">
      <c r="A1625" s="922"/>
      <c r="B1625" s="923"/>
      <c r="C1625" s="924"/>
      <c r="D1625" s="925"/>
      <c r="E1625" s="926"/>
      <c r="F1625" s="927"/>
    </row>
    <row r="1626" spans="1:6">
      <c r="A1626" s="922"/>
      <c r="B1626" s="923"/>
      <c r="C1626" s="924"/>
      <c r="D1626" s="925"/>
      <c r="E1626" s="926"/>
      <c r="F1626" s="927"/>
    </row>
    <row r="1627" spans="1:6">
      <c r="A1627" s="922"/>
      <c r="B1627" s="923"/>
      <c r="C1627" s="924"/>
      <c r="D1627" s="925"/>
      <c r="E1627" s="926"/>
      <c r="F1627" s="927"/>
    </row>
    <row r="1628" spans="1:6">
      <c r="A1628" s="922"/>
      <c r="B1628" s="923"/>
      <c r="C1628" s="924"/>
      <c r="D1628" s="925"/>
      <c r="E1628" s="926"/>
      <c r="F1628" s="927"/>
    </row>
    <row r="1629" spans="1:6">
      <c r="A1629" s="922"/>
      <c r="B1629" s="923"/>
      <c r="C1629" s="924"/>
      <c r="D1629" s="925"/>
      <c r="E1629" s="926"/>
      <c r="F1629" s="927"/>
    </row>
    <row r="1630" spans="1:6">
      <c r="A1630" s="922"/>
      <c r="B1630" s="923"/>
      <c r="C1630" s="924"/>
      <c r="D1630" s="925"/>
      <c r="E1630" s="926"/>
      <c r="F1630" s="927"/>
    </row>
    <row r="1631" spans="1:6">
      <c r="A1631" s="922"/>
      <c r="B1631" s="923"/>
      <c r="C1631" s="924"/>
      <c r="D1631" s="925"/>
      <c r="E1631" s="926"/>
      <c r="F1631" s="927"/>
    </row>
    <row r="1632" spans="1:6">
      <c r="A1632" s="922"/>
      <c r="B1632" s="923"/>
      <c r="C1632" s="924"/>
      <c r="D1632" s="925"/>
      <c r="E1632" s="926"/>
      <c r="F1632" s="927"/>
    </row>
    <row r="1633" spans="1:6">
      <c r="A1633" s="922"/>
      <c r="B1633" s="923"/>
      <c r="C1633" s="924"/>
      <c r="D1633" s="925"/>
      <c r="E1633" s="926"/>
      <c r="F1633" s="927"/>
    </row>
    <row r="1634" spans="1:6">
      <c r="A1634" s="922"/>
      <c r="B1634" s="923"/>
      <c r="C1634" s="924"/>
      <c r="D1634" s="925"/>
      <c r="E1634" s="926"/>
      <c r="F1634" s="927"/>
    </row>
    <row r="1635" spans="1:6">
      <c r="A1635" s="922"/>
      <c r="B1635" s="923"/>
      <c r="C1635" s="924"/>
      <c r="D1635" s="925"/>
      <c r="E1635" s="926"/>
      <c r="F1635" s="927"/>
    </row>
    <row r="1636" spans="1:6">
      <c r="A1636" s="922"/>
      <c r="B1636" s="923"/>
      <c r="C1636" s="924"/>
      <c r="D1636" s="925"/>
      <c r="E1636" s="926"/>
      <c r="F1636" s="927"/>
    </row>
    <row r="1637" spans="1:6">
      <c r="A1637" s="922"/>
      <c r="B1637" s="923"/>
      <c r="C1637" s="924"/>
      <c r="D1637" s="925"/>
      <c r="E1637" s="926"/>
      <c r="F1637" s="927"/>
    </row>
    <row r="1638" spans="1:6">
      <c r="A1638" s="922"/>
      <c r="B1638" s="923"/>
      <c r="C1638" s="924"/>
      <c r="D1638" s="925"/>
      <c r="E1638" s="926"/>
      <c r="F1638" s="927"/>
    </row>
    <row r="1639" spans="1:6">
      <c r="A1639" s="922"/>
      <c r="B1639" s="923"/>
      <c r="C1639" s="924"/>
      <c r="D1639" s="925"/>
      <c r="E1639" s="926"/>
      <c r="F1639" s="927"/>
    </row>
    <row r="1640" spans="1:6">
      <c r="A1640" s="922"/>
      <c r="B1640" s="923"/>
      <c r="C1640" s="924"/>
      <c r="D1640" s="925"/>
      <c r="E1640" s="926"/>
      <c r="F1640" s="927"/>
    </row>
    <row r="1641" spans="1:6">
      <c r="A1641" s="922"/>
      <c r="B1641" s="923"/>
      <c r="C1641" s="924"/>
      <c r="D1641" s="925"/>
      <c r="E1641" s="926"/>
      <c r="F1641" s="927"/>
    </row>
    <row r="1642" spans="1:6">
      <c r="A1642" s="922"/>
      <c r="B1642" s="923"/>
      <c r="C1642" s="924"/>
      <c r="D1642" s="925"/>
      <c r="E1642" s="926"/>
      <c r="F1642" s="927"/>
    </row>
    <row r="1643" spans="1:6">
      <c r="A1643" s="922"/>
      <c r="B1643" s="923"/>
      <c r="C1643" s="924"/>
      <c r="D1643" s="925"/>
      <c r="E1643" s="926"/>
      <c r="F1643" s="927"/>
    </row>
    <row r="1644" spans="1:6">
      <c r="A1644" s="922"/>
      <c r="B1644" s="923"/>
      <c r="C1644" s="924"/>
      <c r="D1644" s="925"/>
      <c r="E1644" s="926"/>
      <c r="F1644" s="927"/>
    </row>
    <row r="1645" spans="1:6">
      <c r="A1645" s="922"/>
      <c r="B1645" s="923"/>
      <c r="C1645" s="924"/>
      <c r="D1645" s="925"/>
      <c r="E1645" s="926"/>
      <c r="F1645" s="927"/>
    </row>
    <row r="1646" spans="1:6">
      <c r="A1646" s="922"/>
      <c r="B1646" s="923"/>
      <c r="C1646" s="924"/>
      <c r="D1646" s="925"/>
      <c r="E1646" s="926"/>
      <c r="F1646" s="927"/>
    </row>
    <row r="1647" spans="1:6">
      <c r="A1647" s="922"/>
      <c r="B1647" s="923"/>
      <c r="C1647" s="924"/>
      <c r="D1647" s="925"/>
      <c r="E1647" s="926"/>
      <c r="F1647" s="927"/>
    </row>
    <row r="1648" spans="1:6">
      <c r="A1648" s="922"/>
      <c r="B1648" s="923"/>
      <c r="C1648" s="924"/>
      <c r="D1648" s="925"/>
      <c r="E1648" s="926"/>
      <c r="F1648" s="927"/>
    </row>
    <row r="1649" spans="1:6">
      <c r="A1649" s="922"/>
      <c r="B1649" s="923"/>
      <c r="C1649" s="924"/>
      <c r="D1649" s="925"/>
      <c r="E1649" s="926"/>
      <c r="F1649" s="927"/>
    </row>
    <row r="1650" spans="1:6">
      <c r="A1650" s="922"/>
      <c r="B1650" s="923"/>
      <c r="C1650" s="924"/>
      <c r="D1650" s="925"/>
      <c r="E1650" s="926"/>
      <c r="F1650" s="927"/>
    </row>
    <row r="1651" spans="1:6">
      <c r="A1651" s="922"/>
      <c r="B1651" s="923"/>
      <c r="C1651" s="924"/>
      <c r="D1651" s="925"/>
      <c r="E1651" s="926"/>
      <c r="F1651" s="927"/>
    </row>
    <row r="1652" spans="1:6">
      <c r="A1652" s="922"/>
      <c r="B1652" s="923"/>
      <c r="C1652" s="924"/>
      <c r="D1652" s="925"/>
      <c r="E1652" s="926"/>
      <c r="F1652" s="927"/>
    </row>
    <row r="1653" spans="1:6">
      <c r="A1653" s="922"/>
      <c r="B1653" s="923"/>
      <c r="C1653" s="924"/>
      <c r="D1653" s="925"/>
      <c r="E1653" s="926"/>
      <c r="F1653" s="927"/>
    </row>
    <row r="1654" spans="1:6">
      <c r="A1654" s="922"/>
      <c r="B1654" s="923"/>
      <c r="C1654" s="924"/>
      <c r="D1654" s="925"/>
      <c r="E1654" s="926"/>
      <c r="F1654" s="927"/>
    </row>
    <row r="1655" spans="1:6">
      <c r="A1655" s="922"/>
      <c r="B1655" s="923"/>
      <c r="C1655" s="924"/>
      <c r="D1655" s="925"/>
      <c r="E1655" s="926"/>
      <c r="F1655" s="927"/>
    </row>
    <row r="1656" spans="1:6">
      <c r="A1656" s="922"/>
      <c r="B1656" s="923"/>
      <c r="C1656" s="924"/>
      <c r="D1656" s="925"/>
      <c r="E1656" s="926"/>
      <c r="F1656" s="927"/>
    </row>
    <row r="1657" spans="1:6">
      <c r="A1657" s="922"/>
      <c r="B1657" s="923"/>
      <c r="C1657" s="924"/>
      <c r="D1657" s="925"/>
      <c r="E1657" s="926"/>
      <c r="F1657" s="927"/>
    </row>
    <row r="1658" spans="1:6">
      <c r="A1658" s="922"/>
      <c r="B1658" s="923"/>
      <c r="C1658" s="924"/>
      <c r="D1658" s="925"/>
      <c r="E1658" s="926"/>
      <c r="F1658" s="927"/>
    </row>
    <row r="1659" spans="1:6">
      <c r="A1659" s="922"/>
      <c r="B1659" s="923"/>
      <c r="C1659" s="924"/>
      <c r="D1659" s="925"/>
      <c r="E1659" s="926"/>
      <c r="F1659" s="927"/>
    </row>
    <row r="1660" spans="1:6">
      <c r="A1660" s="922"/>
      <c r="B1660" s="923"/>
      <c r="C1660" s="924"/>
      <c r="D1660" s="925"/>
      <c r="E1660" s="926"/>
      <c r="F1660" s="927"/>
    </row>
    <row r="1661" spans="1:6">
      <c r="A1661" s="922"/>
      <c r="B1661" s="923"/>
      <c r="C1661" s="924"/>
      <c r="D1661" s="925"/>
      <c r="E1661" s="926"/>
      <c r="F1661" s="927"/>
    </row>
    <row r="1662" spans="1:6">
      <c r="A1662" s="922"/>
      <c r="B1662" s="923"/>
      <c r="C1662" s="924"/>
      <c r="D1662" s="925"/>
      <c r="E1662" s="926"/>
      <c r="F1662" s="927"/>
    </row>
    <row r="1663" spans="1:6">
      <c r="A1663" s="922"/>
      <c r="B1663" s="923"/>
      <c r="C1663" s="924"/>
      <c r="D1663" s="925"/>
      <c r="E1663" s="926"/>
      <c r="F1663" s="927"/>
    </row>
    <row r="1664" spans="1:6">
      <c r="A1664" s="922"/>
      <c r="B1664" s="923"/>
      <c r="C1664" s="924"/>
      <c r="D1664" s="925"/>
      <c r="E1664" s="926"/>
      <c r="F1664" s="927"/>
    </row>
    <row r="1665" spans="1:6">
      <c r="A1665" s="922"/>
      <c r="B1665" s="923"/>
      <c r="C1665" s="924"/>
      <c r="D1665" s="925"/>
      <c r="E1665" s="926"/>
      <c r="F1665" s="927"/>
    </row>
    <row r="1666" spans="1:6">
      <c r="A1666" s="922"/>
      <c r="B1666" s="923"/>
      <c r="C1666" s="924"/>
      <c r="D1666" s="925"/>
      <c r="E1666" s="926"/>
      <c r="F1666" s="927"/>
    </row>
    <row r="1667" spans="1:6">
      <c r="A1667" s="922"/>
      <c r="B1667" s="923"/>
      <c r="C1667" s="924"/>
      <c r="D1667" s="925"/>
      <c r="E1667" s="926"/>
      <c r="F1667" s="927"/>
    </row>
    <row r="1668" spans="1:6">
      <c r="A1668" s="922"/>
      <c r="B1668" s="923"/>
      <c r="C1668" s="924"/>
      <c r="D1668" s="925"/>
      <c r="E1668" s="926"/>
      <c r="F1668" s="927"/>
    </row>
    <row r="1669" spans="1:6">
      <c r="A1669" s="922"/>
      <c r="B1669" s="923"/>
      <c r="C1669" s="924"/>
      <c r="D1669" s="925"/>
      <c r="E1669" s="926"/>
      <c r="F1669" s="927"/>
    </row>
    <row r="1670" spans="1:6">
      <c r="A1670" s="922"/>
      <c r="B1670" s="923"/>
      <c r="C1670" s="924"/>
      <c r="D1670" s="925"/>
      <c r="E1670" s="926"/>
      <c r="F1670" s="927"/>
    </row>
    <row r="1671" spans="1:6">
      <c r="A1671" s="922"/>
      <c r="B1671" s="923"/>
      <c r="C1671" s="924"/>
      <c r="D1671" s="925"/>
      <c r="E1671" s="926"/>
      <c r="F1671" s="927"/>
    </row>
    <row r="1672" spans="1:6">
      <c r="A1672" s="922"/>
      <c r="B1672" s="923"/>
      <c r="C1672" s="924"/>
      <c r="D1672" s="925"/>
      <c r="E1672" s="926"/>
      <c r="F1672" s="927"/>
    </row>
    <row r="1673" spans="1:6">
      <c r="A1673" s="922"/>
      <c r="B1673" s="923"/>
      <c r="C1673" s="924"/>
      <c r="D1673" s="925"/>
      <c r="E1673" s="926"/>
      <c r="F1673" s="927"/>
    </row>
    <row r="1674" spans="1:6">
      <c r="A1674" s="922"/>
      <c r="B1674" s="923"/>
      <c r="C1674" s="924"/>
      <c r="D1674" s="925"/>
      <c r="E1674" s="926"/>
      <c r="F1674" s="927"/>
    </row>
    <row r="1675" spans="1:6">
      <c r="A1675" s="922"/>
      <c r="B1675" s="923"/>
      <c r="C1675" s="924"/>
      <c r="D1675" s="925"/>
      <c r="E1675" s="926"/>
      <c r="F1675" s="927"/>
    </row>
    <row r="1676" spans="1:6">
      <c r="A1676" s="922"/>
      <c r="B1676" s="923"/>
      <c r="C1676" s="924"/>
      <c r="D1676" s="925"/>
      <c r="E1676" s="926"/>
      <c r="F1676" s="927"/>
    </row>
    <row r="1677" spans="1:6">
      <c r="A1677" s="922"/>
      <c r="B1677" s="923"/>
      <c r="C1677" s="924"/>
      <c r="D1677" s="925"/>
      <c r="E1677" s="926"/>
      <c r="F1677" s="927"/>
    </row>
    <row r="1678" spans="1:6">
      <c r="A1678" s="922"/>
      <c r="B1678" s="923"/>
      <c r="C1678" s="924"/>
      <c r="D1678" s="925"/>
      <c r="E1678" s="926"/>
      <c r="F1678" s="927"/>
    </row>
    <row r="1679" spans="1:6">
      <c r="A1679" s="922"/>
      <c r="B1679" s="923"/>
      <c r="C1679" s="924"/>
      <c r="D1679" s="925"/>
      <c r="E1679" s="926"/>
      <c r="F1679" s="927"/>
    </row>
    <row r="1680" spans="1:6">
      <c r="A1680" s="922"/>
      <c r="B1680" s="923"/>
      <c r="C1680" s="924"/>
      <c r="D1680" s="925"/>
      <c r="E1680" s="926"/>
      <c r="F1680" s="927"/>
    </row>
    <row r="1681" spans="1:6">
      <c r="A1681" s="922"/>
      <c r="B1681" s="923"/>
      <c r="C1681" s="924"/>
      <c r="D1681" s="925"/>
      <c r="E1681" s="926"/>
      <c r="F1681" s="927"/>
    </row>
    <row r="1682" spans="1:6">
      <c r="A1682" s="922"/>
      <c r="B1682" s="923"/>
      <c r="C1682" s="924"/>
      <c r="D1682" s="925"/>
      <c r="E1682" s="926"/>
      <c r="F1682" s="927"/>
    </row>
    <row r="1683" spans="1:6">
      <c r="A1683" s="922"/>
      <c r="B1683" s="923"/>
      <c r="C1683" s="924"/>
      <c r="D1683" s="925"/>
      <c r="E1683" s="926"/>
      <c r="F1683" s="927"/>
    </row>
    <row r="1684" spans="1:6">
      <c r="A1684" s="922"/>
      <c r="B1684" s="923"/>
      <c r="C1684" s="924"/>
      <c r="D1684" s="925"/>
      <c r="E1684" s="926"/>
      <c r="F1684" s="927"/>
    </row>
    <row r="1685" spans="1:6">
      <c r="A1685" s="922"/>
      <c r="B1685" s="923"/>
      <c r="C1685" s="924"/>
      <c r="D1685" s="925"/>
      <c r="E1685" s="926"/>
      <c r="F1685" s="927"/>
    </row>
    <row r="1686" spans="1:6">
      <c r="A1686" s="922"/>
      <c r="B1686" s="923"/>
      <c r="C1686" s="924"/>
      <c r="D1686" s="925"/>
      <c r="E1686" s="926"/>
      <c r="F1686" s="927"/>
    </row>
    <row r="1687" spans="1:6">
      <c r="A1687" s="922"/>
      <c r="B1687" s="923"/>
      <c r="C1687" s="924"/>
      <c r="D1687" s="925"/>
      <c r="E1687" s="926"/>
      <c r="F1687" s="927"/>
    </row>
    <row r="1688" spans="1:6">
      <c r="A1688" s="922"/>
      <c r="B1688" s="923"/>
      <c r="C1688" s="924"/>
      <c r="D1688" s="925"/>
      <c r="E1688" s="926"/>
      <c r="F1688" s="927"/>
    </row>
    <row r="1689" spans="1:6">
      <c r="A1689" s="922"/>
      <c r="B1689" s="923"/>
      <c r="C1689" s="924"/>
      <c r="D1689" s="925"/>
      <c r="E1689" s="926"/>
      <c r="F1689" s="927"/>
    </row>
    <row r="1690" spans="1:6">
      <c r="A1690" s="922"/>
      <c r="B1690" s="923"/>
      <c r="C1690" s="924"/>
      <c r="D1690" s="925"/>
      <c r="E1690" s="926"/>
      <c r="F1690" s="927"/>
    </row>
    <row r="1691" spans="1:6">
      <c r="A1691" s="922"/>
      <c r="B1691" s="923"/>
      <c r="C1691" s="924"/>
      <c r="D1691" s="925"/>
      <c r="E1691" s="926"/>
      <c r="F1691" s="927"/>
    </row>
    <row r="1692" spans="1:6">
      <c r="A1692" s="922"/>
      <c r="B1692" s="923"/>
      <c r="C1692" s="924"/>
      <c r="D1692" s="925"/>
      <c r="E1692" s="926"/>
      <c r="F1692" s="927"/>
    </row>
    <row r="1693" spans="1:6">
      <c r="A1693" s="922"/>
      <c r="B1693" s="923"/>
      <c r="C1693" s="924"/>
      <c r="D1693" s="925"/>
      <c r="E1693" s="926"/>
      <c r="F1693" s="927"/>
    </row>
    <row r="1694" spans="1:6">
      <c r="A1694" s="922"/>
      <c r="B1694" s="923"/>
      <c r="C1694" s="924"/>
      <c r="D1694" s="925"/>
      <c r="E1694" s="926"/>
      <c r="F1694" s="927"/>
    </row>
    <row r="1695" spans="1:6">
      <c r="A1695" s="922"/>
      <c r="B1695" s="923"/>
      <c r="C1695" s="924"/>
      <c r="D1695" s="925"/>
      <c r="E1695" s="926"/>
      <c r="F1695" s="927"/>
    </row>
    <row r="1696" spans="1:6">
      <c r="A1696" s="922"/>
      <c r="B1696" s="923"/>
      <c r="C1696" s="924"/>
      <c r="D1696" s="925"/>
      <c r="E1696" s="926"/>
      <c r="F1696" s="927"/>
    </row>
    <row r="1697" spans="1:6">
      <c r="A1697" s="922"/>
      <c r="B1697" s="923"/>
      <c r="C1697" s="924"/>
      <c r="D1697" s="925"/>
      <c r="E1697" s="926"/>
      <c r="F1697" s="927"/>
    </row>
    <row r="1698" spans="1:6">
      <c r="A1698" s="922"/>
      <c r="B1698" s="923"/>
      <c r="C1698" s="924"/>
      <c r="D1698" s="925"/>
      <c r="E1698" s="926"/>
      <c r="F1698" s="927"/>
    </row>
    <row r="1699" spans="1:6">
      <c r="A1699" s="922"/>
      <c r="B1699" s="923"/>
      <c r="C1699" s="924"/>
      <c r="D1699" s="925"/>
      <c r="E1699" s="926"/>
      <c r="F1699" s="927"/>
    </row>
    <row r="1700" spans="1:6">
      <c r="A1700" s="922"/>
      <c r="B1700" s="923"/>
      <c r="C1700" s="924"/>
      <c r="D1700" s="925"/>
      <c r="E1700" s="926"/>
      <c r="F1700" s="927"/>
    </row>
    <row r="1701" spans="1:6">
      <c r="A1701" s="922"/>
      <c r="B1701" s="923"/>
      <c r="C1701" s="924"/>
      <c r="D1701" s="925"/>
      <c r="E1701" s="926"/>
      <c r="F1701" s="927"/>
    </row>
    <row r="1702" spans="1:6">
      <c r="A1702" s="922"/>
      <c r="B1702" s="923"/>
      <c r="C1702" s="924"/>
      <c r="D1702" s="925"/>
      <c r="E1702" s="926"/>
      <c r="F1702" s="927"/>
    </row>
    <row r="1703" spans="1:6">
      <c r="A1703" s="922"/>
      <c r="B1703" s="923"/>
      <c r="C1703" s="924"/>
      <c r="D1703" s="925"/>
      <c r="E1703" s="926"/>
      <c r="F1703" s="927"/>
    </row>
    <row r="1704" spans="1:6">
      <c r="A1704" s="922"/>
      <c r="B1704" s="923"/>
      <c r="C1704" s="924"/>
      <c r="D1704" s="925"/>
      <c r="E1704" s="926"/>
      <c r="F1704" s="927"/>
    </row>
    <row r="1705" spans="1:6">
      <c r="A1705" s="922"/>
      <c r="B1705" s="923"/>
      <c r="C1705" s="924"/>
      <c r="D1705" s="925"/>
      <c r="E1705" s="926"/>
      <c r="F1705" s="927"/>
    </row>
    <row r="1706" spans="1:6">
      <c r="A1706" s="922"/>
      <c r="B1706" s="923"/>
      <c r="C1706" s="924"/>
      <c r="D1706" s="925"/>
      <c r="E1706" s="926"/>
      <c r="F1706" s="927"/>
    </row>
    <row r="1707" spans="1:6">
      <c r="A1707" s="922"/>
      <c r="B1707" s="923"/>
      <c r="C1707" s="924"/>
      <c r="D1707" s="925"/>
      <c r="E1707" s="926"/>
      <c r="F1707" s="927"/>
    </row>
    <row r="1708" spans="1:6">
      <c r="A1708" s="922"/>
      <c r="B1708" s="923"/>
      <c r="C1708" s="924"/>
      <c r="D1708" s="925"/>
      <c r="E1708" s="926"/>
      <c r="F1708" s="927"/>
    </row>
    <row r="1709" spans="1:6">
      <c r="A1709" s="922"/>
      <c r="B1709" s="923"/>
      <c r="C1709" s="924"/>
      <c r="D1709" s="925"/>
      <c r="E1709" s="926"/>
      <c r="F1709" s="927"/>
    </row>
    <row r="1710" spans="1:6">
      <c r="A1710" s="922"/>
      <c r="B1710" s="923"/>
      <c r="C1710" s="924"/>
      <c r="D1710" s="925"/>
      <c r="E1710" s="926"/>
      <c r="F1710" s="927"/>
    </row>
    <row r="1711" spans="1:6">
      <c r="A1711" s="922"/>
      <c r="B1711" s="923"/>
      <c r="C1711" s="924"/>
      <c r="D1711" s="925"/>
      <c r="E1711" s="926"/>
      <c r="F1711" s="927"/>
    </row>
    <row r="1712" spans="1:6">
      <c r="A1712" s="922"/>
      <c r="B1712" s="923"/>
      <c r="C1712" s="924"/>
      <c r="D1712" s="925"/>
      <c r="E1712" s="926"/>
      <c r="F1712" s="927"/>
    </row>
    <row r="1713" spans="1:6">
      <c r="A1713" s="922"/>
      <c r="B1713" s="923"/>
      <c r="C1713" s="924"/>
      <c r="D1713" s="925"/>
      <c r="E1713" s="926"/>
      <c r="F1713" s="927"/>
    </row>
    <row r="1714" spans="1:6">
      <c r="A1714" s="922"/>
      <c r="B1714" s="923"/>
      <c r="C1714" s="924"/>
      <c r="D1714" s="925"/>
      <c r="E1714" s="926"/>
      <c r="F1714" s="927"/>
    </row>
    <row r="1715" spans="1:6">
      <c r="A1715" s="922"/>
      <c r="B1715" s="923"/>
      <c r="C1715" s="924"/>
      <c r="D1715" s="925"/>
      <c r="E1715" s="926"/>
      <c r="F1715" s="927"/>
    </row>
    <row r="1716" spans="1:6">
      <c r="A1716" s="922"/>
      <c r="B1716" s="923"/>
      <c r="C1716" s="924"/>
      <c r="D1716" s="925"/>
      <c r="E1716" s="926"/>
      <c r="F1716" s="927"/>
    </row>
    <row r="1717" spans="1:6">
      <c r="A1717" s="922"/>
      <c r="B1717" s="923"/>
      <c r="C1717" s="924"/>
      <c r="D1717" s="925"/>
      <c r="E1717" s="926"/>
      <c r="F1717" s="927"/>
    </row>
    <row r="1718" spans="1:6">
      <c r="A1718" s="922"/>
      <c r="B1718" s="923"/>
      <c r="C1718" s="924"/>
      <c r="D1718" s="925"/>
      <c r="E1718" s="926"/>
      <c r="F1718" s="927"/>
    </row>
    <row r="1719" spans="1:6">
      <c r="A1719" s="922"/>
      <c r="B1719" s="923"/>
      <c r="C1719" s="924"/>
      <c r="D1719" s="925"/>
      <c r="E1719" s="926"/>
      <c r="F1719" s="927"/>
    </row>
    <row r="1720" spans="1:6">
      <c r="A1720" s="922"/>
      <c r="B1720" s="923"/>
      <c r="C1720" s="924"/>
      <c r="D1720" s="925"/>
      <c r="E1720" s="926"/>
      <c r="F1720" s="927"/>
    </row>
    <row r="1721" spans="1:6">
      <c r="A1721" s="922"/>
      <c r="B1721" s="923"/>
      <c r="C1721" s="924"/>
      <c r="D1721" s="925"/>
      <c r="E1721" s="926"/>
      <c r="F1721" s="927"/>
    </row>
    <row r="1722" spans="1:6">
      <c r="A1722" s="922"/>
      <c r="B1722" s="923"/>
      <c r="C1722" s="924"/>
      <c r="D1722" s="925"/>
      <c r="E1722" s="926"/>
      <c r="F1722" s="927"/>
    </row>
    <row r="1723" spans="1:6">
      <c r="A1723" s="922"/>
      <c r="B1723" s="923"/>
      <c r="C1723" s="924"/>
      <c r="D1723" s="925"/>
      <c r="E1723" s="926"/>
      <c r="F1723" s="927"/>
    </row>
    <row r="1724" spans="1:6">
      <c r="A1724" s="922"/>
      <c r="B1724" s="923"/>
      <c r="C1724" s="924"/>
      <c r="D1724" s="925"/>
      <c r="E1724" s="926"/>
      <c r="F1724" s="927"/>
    </row>
    <row r="1725" spans="1:6">
      <c r="A1725" s="922"/>
      <c r="B1725" s="923"/>
      <c r="C1725" s="924"/>
      <c r="D1725" s="925"/>
      <c r="E1725" s="926"/>
      <c r="F1725" s="927"/>
    </row>
    <row r="1726" spans="1:6">
      <c r="A1726" s="922"/>
      <c r="B1726" s="923"/>
      <c r="C1726" s="924"/>
      <c r="D1726" s="925"/>
      <c r="E1726" s="926"/>
      <c r="F1726" s="927"/>
    </row>
    <row r="1727" spans="1:6">
      <c r="A1727" s="922"/>
      <c r="B1727" s="923"/>
      <c r="C1727" s="924"/>
      <c r="D1727" s="925"/>
      <c r="E1727" s="926"/>
      <c r="F1727" s="927"/>
    </row>
    <row r="1728" spans="1:6">
      <c r="A1728" s="922"/>
      <c r="B1728" s="923"/>
      <c r="C1728" s="924"/>
      <c r="D1728" s="925"/>
      <c r="E1728" s="926"/>
      <c r="F1728" s="927"/>
    </row>
    <row r="1729" spans="1:6">
      <c r="A1729" s="922"/>
      <c r="B1729" s="923"/>
      <c r="C1729" s="924"/>
      <c r="D1729" s="925"/>
      <c r="E1729" s="926"/>
      <c r="F1729" s="927"/>
    </row>
    <row r="1730" spans="1:6">
      <c r="A1730" s="922"/>
      <c r="B1730" s="923"/>
      <c r="C1730" s="924"/>
      <c r="D1730" s="925"/>
      <c r="E1730" s="926"/>
      <c r="F1730" s="927"/>
    </row>
    <row r="1731" spans="1:6">
      <c r="A1731" s="922"/>
      <c r="B1731" s="923"/>
      <c r="C1731" s="924"/>
      <c r="D1731" s="925"/>
      <c r="E1731" s="926"/>
      <c r="F1731" s="927"/>
    </row>
    <row r="1732" spans="1:6">
      <c r="A1732" s="922"/>
      <c r="B1732" s="923"/>
      <c r="C1732" s="924"/>
      <c r="D1732" s="925"/>
      <c r="E1732" s="926"/>
      <c r="F1732" s="927"/>
    </row>
    <row r="1733" spans="1:6">
      <c r="A1733" s="922"/>
      <c r="B1733" s="923"/>
      <c r="C1733" s="924"/>
      <c r="D1733" s="925"/>
      <c r="E1733" s="926"/>
      <c r="F1733" s="927"/>
    </row>
    <row r="1734" spans="1:6">
      <c r="A1734" s="922"/>
      <c r="B1734" s="923"/>
      <c r="C1734" s="924"/>
      <c r="D1734" s="925"/>
      <c r="E1734" s="926"/>
      <c r="F1734" s="927"/>
    </row>
    <row r="1735" spans="1:6">
      <c r="A1735" s="922"/>
      <c r="B1735" s="923"/>
      <c r="C1735" s="924"/>
      <c r="D1735" s="925"/>
      <c r="E1735" s="926"/>
      <c r="F1735" s="927"/>
    </row>
    <row r="1736" spans="1:6">
      <c r="A1736" s="922"/>
      <c r="B1736" s="923"/>
      <c r="C1736" s="924"/>
      <c r="D1736" s="925"/>
      <c r="E1736" s="926"/>
      <c r="F1736" s="927"/>
    </row>
    <row r="1737" spans="1:6">
      <c r="A1737" s="922"/>
      <c r="B1737" s="923"/>
      <c r="C1737" s="924"/>
      <c r="D1737" s="925"/>
      <c r="E1737" s="926"/>
      <c r="F1737" s="927"/>
    </row>
    <row r="1738" spans="1:6">
      <c r="A1738" s="922"/>
      <c r="B1738" s="923"/>
      <c r="C1738" s="924"/>
      <c r="D1738" s="925"/>
      <c r="E1738" s="926"/>
      <c r="F1738" s="927"/>
    </row>
    <row r="1739" spans="1:6">
      <c r="A1739" s="922"/>
      <c r="B1739" s="923"/>
      <c r="C1739" s="924"/>
      <c r="D1739" s="925"/>
      <c r="E1739" s="926"/>
      <c r="F1739" s="927"/>
    </row>
    <row r="1740" spans="1:6">
      <c r="A1740" s="922"/>
      <c r="B1740" s="923"/>
      <c r="C1740" s="924"/>
      <c r="D1740" s="925"/>
      <c r="E1740" s="926"/>
      <c r="F1740" s="927"/>
    </row>
    <row r="1741" spans="1:6">
      <c r="A1741" s="922"/>
      <c r="B1741" s="923"/>
      <c r="C1741" s="924"/>
      <c r="D1741" s="925"/>
      <c r="E1741" s="926"/>
      <c r="F1741" s="927"/>
    </row>
    <row r="1742" spans="1:6">
      <c r="A1742" s="922"/>
      <c r="B1742" s="923"/>
      <c r="C1742" s="924"/>
      <c r="D1742" s="925"/>
      <c r="E1742" s="926"/>
      <c r="F1742" s="927"/>
    </row>
    <row r="1743" spans="1:6">
      <c r="A1743" s="922"/>
      <c r="B1743" s="923"/>
      <c r="C1743" s="924"/>
      <c r="D1743" s="925"/>
      <c r="E1743" s="926"/>
      <c r="F1743" s="927"/>
    </row>
    <row r="1744" spans="1:6">
      <c r="A1744" s="922"/>
      <c r="B1744" s="923"/>
      <c r="C1744" s="924"/>
      <c r="D1744" s="925"/>
      <c r="E1744" s="926"/>
      <c r="F1744" s="927"/>
    </row>
    <row r="1745" spans="1:6">
      <c r="A1745" s="922"/>
      <c r="B1745" s="923"/>
      <c r="C1745" s="924"/>
      <c r="D1745" s="925"/>
      <c r="E1745" s="926"/>
      <c r="F1745" s="927"/>
    </row>
    <row r="1746" spans="1:6">
      <c r="A1746" s="922"/>
      <c r="B1746" s="923"/>
      <c r="C1746" s="924"/>
      <c r="D1746" s="925"/>
      <c r="E1746" s="926"/>
      <c r="F1746" s="927"/>
    </row>
    <row r="1747" spans="1:6">
      <c r="A1747" s="922"/>
      <c r="B1747" s="923"/>
      <c r="C1747" s="924"/>
      <c r="D1747" s="925"/>
      <c r="E1747" s="926"/>
      <c r="F1747" s="927"/>
    </row>
    <row r="1748" spans="1:6">
      <c r="A1748" s="922"/>
      <c r="B1748" s="923"/>
      <c r="C1748" s="924"/>
      <c r="D1748" s="925"/>
      <c r="E1748" s="926"/>
      <c r="F1748" s="927"/>
    </row>
    <row r="1749" spans="1:6">
      <c r="A1749" s="922"/>
      <c r="B1749" s="923"/>
      <c r="C1749" s="924"/>
      <c r="D1749" s="925"/>
      <c r="E1749" s="926"/>
      <c r="F1749" s="927"/>
    </row>
    <row r="1750" spans="1:6">
      <c r="A1750" s="922"/>
      <c r="B1750" s="923"/>
      <c r="C1750" s="924"/>
      <c r="D1750" s="925"/>
      <c r="E1750" s="926"/>
      <c r="F1750" s="927"/>
    </row>
    <row r="1751" spans="1:6">
      <c r="A1751" s="922"/>
      <c r="B1751" s="923"/>
      <c r="C1751" s="924"/>
      <c r="D1751" s="925"/>
      <c r="E1751" s="926"/>
      <c r="F1751" s="927"/>
    </row>
    <row r="1752" spans="1:6">
      <c r="A1752" s="922"/>
      <c r="B1752" s="923"/>
      <c r="C1752" s="924"/>
      <c r="D1752" s="925"/>
      <c r="E1752" s="926"/>
      <c r="F1752" s="927"/>
    </row>
    <row r="1753" spans="1:6">
      <c r="A1753" s="922"/>
      <c r="B1753" s="923"/>
      <c r="C1753" s="924"/>
      <c r="D1753" s="925"/>
      <c r="E1753" s="926"/>
      <c r="F1753" s="927"/>
    </row>
    <row r="1754" spans="1:6">
      <c r="A1754" s="922"/>
      <c r="B1754" s="923"/>
      <c r="C1754" s="924"/>
      <c r="D1754" s="925"/>
      <c r="E1754" s="926"/>
      <c r="F1754" s="927"/>
    </row>
    <row r="1755" spans="1:6">
      <c r="A1755" s="922"/>
      <c r="B1755" s="923"/>
      <c r="C1755" s="924"/>
      <c r="D1755" s="925"/>
      <c r="E1755" s="926"/>
      <c r="F1755" s="927"/>
    </row>
    <row r="1756" spans="1:6">
      <c r="A1756" s="922"/>
      <c r="B1756" s="923"/>
      <c r="C1756" s="924"/>
      <c r="D1756" s="925"/>
      <c r="E1756" s="926"/>
      <c r="F1756" s="927"/>
    </row>
    <row r="1757" spans="1:6">
      <c r="A1757" s="922"/>
      <c r="B1757" s="923"/>
      <c r="C1757" s="924"/>
      <c r="D1757" s="925"/>
      <c r="E1757" s="926"/>
      <c r="F1757" s="927"/>
    </row>
    <row r="1758" spans="1:6">
      <c r="A1758" s="922"/>
      <c r="B1758" s="923"/>
      <c r="C1758" s="924"/>
      <c r="D1758" s="925"/>
      <c r="E1758" s="926"/>
      <c r="F1758" s="927"/>
    </row>
    <row r="1759" spans="1:6">
      <c r="A1759" s="922"/>
      <c r="B1759" s="923"/>
      <c r="C1759" s="924"/>
      <c r="D1759" s="925"/>
      <c r="E1759" s="926"/>
      <c r="F1759" s="927"/>
    </row>
    <row r="1760" spans="1:6">
      <c r="A1760" s="922"/>
      <c r="B1760" s="923"/>
      <c r="C1760" s="924"/>
      <c r="D1760" s="925"/>
      <c r="E1760" s="926"/>
      <c r="F1760" s="927"/>
    </row>
    <row r="1761" spans="1:6">
      <c r="A1761" s="922"/>
      <c r="B1761" s="923"/>
      <c r="C1761" s="924"/>
      <c r="D1761" s="925"/>
      <c r="E1761" s="926"/>
      <c r="F1761" s="927"/>
    </row>
    <row r="1762" spans="1:6">
      <c r="A1762" s="922"/>
      <c r="B1762" s="923"/>
      <c r="C1762" s="924"/>
      <c r="D1762" s="925"/>
      <c r="E1762" s="926"/>
      <c r="F1762" s="927"/>
    </row>
    <row r="1763" spans="1:6">
      <c r="A1763" s="922"/>
      <c r="B1763" s="923"/>
      <c r="C1763" s="924"/>
      <c r="D1763" s="925"/>
      <c r="E1763" s="926"/>
      <c r="F1763" s="927"/>
    </row>
    <row r="1764" spans="1:6">
      <c r="A1764" s="922"/>
      <c r="B1764" s="923"/>
      <c r="C1764" s="924"/>
      <c r="D1764" s="925"/>
      <c r="E1764" s="926"/>
      <c r="F1764" s="927"/>
    </row>
    <row r="1765" spans="1:6">
      <c r="A1765" s="922"/>
      <c r="B1765" s="923"/>
      <c r="C1765" s="924"/>
      <c r="D1765" s="925"/>
      <c r="E1765" s="926"/>
      <c r="F1765" s="927"/>
    </row>
    <row r="1766" spans="1:6">
      <c r="A1766" s="922"/>
      <c r="B1766" s="923"/>
      <c r="C1766" s="924"/>
      <c r="D1766" s="925"/>
      <c r="E1766" s="926"/>
      <c r="F1766" s="927"/>
    </row>
    <row r="1767" spans="1:6">
      <c r="A1767" s="922"/>
      <c r="B1767" s="923"/>
      <c r="C1767" s="924"/>
      <c r="D1767" s="925"/>
      <c r="E1767" s="926"/>
      <c r="F1767" s="927"/>
    </row>
    <row r="1768" spans="1:6">
      <c r="A1768" s="922"/>
      <c r="B1768" s="923"/>
      <c r="C1768" s="924"/>
      <c r="D1768" s="925"/>
      <c r="E1768" s="926"/>
      <c r="F1768" s="927"/>
    </row>
    <row r="1769" spans="1:6">
      <c r="A1769" s="922"/>
      <c r="B1769" s="923"/>
      <c r="C1769" s="924"/>
      <c r="D1769" s="925"/>
      <c r="E1769" s="926"/>
      <c r="F1769" s="927"/>
    </row>
    <row r="1770" spans="1:6">
      <c r="A1770" s="922"/>
      <c r="B1770" s="923"/>
      <c r="C1770" s="924"/>
      <c r="D1770" s="925"/>
      <c r="E1770" s="926"/>
      <c r="F1770" s="927"/>
    </row>
    <row r="1771" spans="1:6">
      <c r="A1771" s="922"/>
      <c r="B1771" s="923"/>
      <c r="C1771" s="924"/>
      <c r="D1771" s="925"/>
      <c r="E1771" s="926"/>
      <c r="F1771" s="927"/>
    </row>
    <row r="1772" spans="1:6">
      <c r="A1772" s="922"/>
      <c r="B1772" s="923"/>
      <c r="C1772" s="924"/>
      <c r="D1772" s="925"/>
      <c r="E1772" s="926"/>
      <c r="F1772" s="927"/>
    </row>
    <row r="1773" spans="1:6">
      <c r="A1773" s="922"/>
      <c r="B1773" s="923"/>
      <c r="C1773" s="924"/>
      <c r="D1773" s="925"/>
      <c r="E1773" s="926"/>
      <c r="F1773" s="927"/>
    </row>
    <row r="1774" spans="1:6">
      <c r="A1774" s="922"/>
      <c r="B1774" s="923"/>
      <c r="C1774" s="924"/>
      <c r="D1774" s="925"/>
      <c r="E1774" s="926"/>
      <c r="F1774" s="927"/>
    </row>
    <row r="1775" spans="1:6">
      <c r="A1775" s="922"/>
      <c r="B1775" s="923"/>
      <c r="C1775" s="924"/>
      <c r="D1775" s="925"/>
      <c r="E1775" s="926"/>
      <c r="F1775" s="927"/>
    </row>
    <row r="1776" spans="1:6">
      <c r="A1776" s="922"/>
      <c r="B1776" s="923"/>
      <c r="C1776" s="924"/>
      <c r="D1776" s="925"/>
      <c r="E1776" s="926"/>
      <c r="F1776" s="927"/>
    </row>
    <row r="1777" spans="1:6">
      <c r="A1777" s="922"/>
      <c r="B1777" s="923"/>
      <c r="C1777" s="924"/>
      <c r="D1777" s="925"/>
      <c r="E1777" s="926"/>
      <c r="F1777" s="927"/>
    </row>
    <row r="1778" spans="1:6">
      <c r="A1778" s="922"/>
      <c r="B1778" s="923"/>
      <c r="C1778" s="924"/>
      <c r="D1778" s="925"/>
      <c r="E1778" s="926"/>
      <c r="F1778" s="927"/>
    </row>
    <row r="1779" spans="1:6">
      <c r="A1779" s="922"/>
      <c r="B1779" s="923"/>
      <c r="C1779" s="924"/>
      <c r="D1779" s="925"/>
      <c r="E1779" s="926"/>
      <c r="F1779" s="927"/>
    </row>
    <row r="1780" spans="1:6">
      <c r="A1780" s="922"/>
      <c r="B1780" s="923"/>
      <c r="C1780" s="924"/>
      <c r="D1780" s="925"/>
      <c r="E1780" s="926"/>
      <c r="F1780" s="927"/>
    </row>
    <row r="1781" spans="1:6">
      <c r="A1781" s="922"/>
      <c r="B1781" s="923"/>
      <c r="C1781" s="924"/>
      <c r="D1781" s="925"/>
      <c r="E1781" s="926"/>
      <c r="F1781" s="927"/>
    </row>
    <row r="1782" spans="1:6">
      <c r="A1782" s="922"/>
      <c r="B1782" s="923"/>
      <c r="C1782" s="924"/>
      <c r="D1782" s="925"/>
      <c r="E1782" s="926"/>
      <c r="F1782" s="927"/>
    </row>
    <row r="1783" spans="1:6">
      <c r="A1783" s="922"/>
      <c r="B1783" s="923"/>
      <c r="C1783" s="924"/>
      <c r="D1783" s="925"/>
      <c r="E1783" s="926"/>
      <c r="F1783" s="927"/>
    </row>
    <row r="1784" spans="1:6">
      <c r="A1784" s="922"/>
      <c r="B1784" s="923"/>
      <c r="C1784" s="924"/>
      <c r="D1784" s="925"/>
      <c r="E1784" s="926"/>
      <c r="F1784" s="927"/>
    </row>
    <row r="1785" spans="1:6">
      <c r="A1785" s="922"/>
      <c r="B1785" s="923"/>
      <c r="C1785" s="924"/>
      <c r="D1785" s="925"/>
      <c r="E1785" s="926"/>
      <c r="F1785" s="927"/>
    </row>
    <row r="1786" spans="1:6">
      <c r="A1786" s="922"/>
      <c r="B1786" s="923"/>
      <c r="C1786" s="924"/>
      <c r="D1786" s="925"/>
      <c r="E1786" s="926"/>
      <c r="F1786" s="927"/>
    </row>
    <row r="1787" spans="1:6">
      <c r="A1787" s="922"/>
      <c r="B1787" s="923"/>
      <c r="C1787" s="924"/>
      <c r="D1787" s="925"/>
      <c r="E1787" s="926"/>
      <c r="F1787" s="927"/>
    </row>
    <row r="1788" spans="1:6">
      <c r="A1788" s="922"/>
      <c r="B1788" s="923"/>
      <c r="C1788" s="924"/>
      <c r="D1788" s="925"/>
      <c r="E1788" s="926"/>
      <c r="F1788" s="927"/>
    </row>
    <row r="1789" spans="1:6">
      <c r="A1789" s="922"/>
      <c r="B1789" s="923"/>
      <c r="C1789" s="924"/>
      <c r="D1789" s="925"/>
      <c r="E1789" s="926"/>
      <c r="F1789" s="927"/>
    </row>
    <row r="1790" spans="1:6">
      <c r="A1790" s="922"/>
      <c r="B1790" s="923"/>
      <c r="C1790" s="924"/>
      <c r="D1790" s="925"/>
      <c r="E1790" s="926"/>
      <c r="F1790" s="927"/>
    </row>
    <row r="1791" spans="1:6">
      <c r="A1791" s="922"/>
      <c r="B1791" s="923"/>
      <c r="C1791" s="924"/>
      <c r="D1791" s="925"/>
      <c r="E1791" s="926"/>
      <c r="F1791" s="927"/>
    </row>
    <row r="1792" spans="1:6">
      <c r="A1792" s="922"/>
      <c r="B1792" s="923"/>
      <c r="C1792" s="924"/>
      <c r="D1792" s="925"/>
      <c r="E1792" s="926"/>
      <c r="F1792" s="927"/>
    </row>
    <row r="1793" spans="1:6">
      <c r="A1793" s="922"/>
      <c r="B1793" s="923"/>
      <c r="C1793" s="924"/>
      <c r="D1793" s="925"/>
      <c r="E1793" s="926"/>
      <c r="F1793" s="927"/>
    </row>
    <row r="1794" spans="1:6">
      <c r="A1794" s="922"/>
      <c r="B1794" s="923"/>
      <c r="C1794" s="924"/>
      <c r="D1794" s="925"/>
      <c r="E1794" s="926"/>
      <c r="F1794" s="927"/>
    </row>
    <row r="1795" spans="1:6">
      <c r="A1795" s="922"/>
      <c r="B1795" s="923"/>
      <c r="C1795" s="924"/>
      <c r="D1795" s="925"/>
      <c r="E1795" s="926"/>
      <c r="F1795" s="927"/>
    </row>
    <row r="1796" spans="1:6">
      <c r="A1796" s="922"/>
      <c r="B1796" s="923"/>
      <c r="C1796" s="924"/>
      <c r="D1796" s="925"/>
      <c r="E1796" s="926"/>
      <c r="F1796" s="927"/>
    </row>
    <row r="1797" spans="1:6">
      <c r="A1797" s="922"/>
      <c r="B1797" s="923"/>
      <c r="C1797" s="924"/>
      <c r="D1797" s="925"/>
      <c r="E1797" s="926"/>
      <c r="F1797" s="927"/>
    </row>
    <row r="1798" spans="1:6">
      <c r="A1798" s="922"/>
      <c r="B1798" s="923"/>
      <c r="C1798" s="924"/>
      <c r="D1798" s="925"/>
      <c r="E1798" s="926"/>
      <c r="F1798" s="927"/>
    </row>
    <row r="1799" spans="1:6">
      <c r="A1799" s="922"/>
      <c r="B1799" s="923"/>
      <c r="C1799" s="924"/>
      <c r="D1799" s="925"/>
      <c r="E1799" s="926"/>
      <c r="F1799" s="927"/>
    </row>
    <row r="1800" spans="1:6">
      <c r="A1800" s="922"/>
      <c r="B1800" s="923"/>
      <c r="C1800" s="924"/>
      <c r="D1800" s="925"/>
      <c r="E1800" s="926"/>
      <c r="F1800" s="927"/>
    </row>
    <row r="1801" spans="1:6">
      <c r="A1801" s="922"/>
      <c r="B1801" s="923"/>
      <c r="C1801" s="924"/>
      <c r="D1801" s="925"/>
      <c r="E1801" s="926"/>
      <c r="F1801" s="927"/>
    </row>
    <row r="1802" spans="1:6">
      <c r="A1802" s="922"/>
      <c r="B1802" s="923"/>
      <c r="C1802" s="924"/>
      <c r="D1802" s="925"/>
      <c r="E1802" s="926"/>
      <c r="F1802" s="927"/>
    </row>
    <row r="1803" spans="1:6">
      <c r="A1803" s="922"/>
      <c r="B1803" s="923"/>
      <c r="C1803" s="924"/>
      <c r="D1803" s="925"/>
      <c r="E1803" s="926"/>
      <c r="F1803" s="927"/>
    </row>
    <row r="1804" spans="1:6">
      <c r="A1804" s="922"/>
      <c r="B1804" s="923"/>
      <c r="C1804" s="924"/>
      <c r="D1804" s="925"/>
      <c r="E1804" s="926"/>
      <c r="F1804" s="927"/>
    </row>
    <row r="1805" spans="1:6">
      <c r="A1805" s="922"/>
      <c r="B1805" s="923"/>
      <c r="C1805" s="924"/>
      <c r="D1805" s="925"/>
      <c r="E1805" s="926"/>
      <c r="F1805" s="927"/>
    </row>
    <row r="1806" spans="1:6">
      <c r="A1806" s="922"/>
      <c r="B1806" s="923"/>
      <c r="C1806" s="924"/>
      <c r="D1806" s="925"/>
      <c r="E1806" s="926"/>
      <c r="F1806" s="927"/>
    </row>
    <row r="1807" spans="1:6">
      <c r="A1807" s="922"/>
      <c r="B1807" s="923"/>
      <c r="C1807" s="924"/>
      <c r="D1807" s="925"/>
      <c r="E1807" s="926"/>
      <c r="F1807" s="927"/>
    </row>
    <row r="1808" spans="1:6">
      <c r="A1808" s="922"/>
      <c r="B1808" s="923"/>
      <c r="C1808" s="924"/>
      <c r="D1808" s="925"/>
      <c r="E1808" s="926"/>
      <c r="F1808" s="927"/>
    </row>
    <row r="1809" spans="1:6">
      <c r="A1809" s="922"/>
      <c r="B1809" s="923"/>
      <c r="C1809" s="924"/>
      <c r="D1809" s="925"/>
      <c r="E1809" s="926"/>
      <c r="F1809" s="927"/>
    </row>
    <row r="1810" spans="1:6">
      <c r="A1810" s="922"/>
      <c r="B1810" s="923"/>
      <c r="C1810" s="924"/>
      <c r="D1810" s="925"/>
      <c r="E1810" s="926"/>
      <c r="F1810" s="927"/>
    </row>
    <row r="1811" spans="1:6">
      <c r="A1811" s="922"/>
      <c r="B1811" s="923"/>
      <c r="C1811" s="924"/>
      <c r="D1811" s="925"/>
      <c r="E1811" s="926"/>
      <c r="F1811" s="927"/>
    </row>
    <row r="1812" spans="1:6">
      <c r="A1812" s="922"/>
      <c r="B1812" s="923"/>
      <c r="C1812" s="924"/>
      <c r="D1812" s="925"/>
      <c r="E1812" s="926"/>
      <c r="F1812" s="927"/>
    </row>
    <row r="1813" spans="1:6">
      <c r="A1813" s="922"/>
      <c r="B1813" s="923"/>
      <c r="C1813" s="924"/>
      <c r="D1813" s="925"/>
      <c r="E1813" s="926"/>
      <c r="F1813" s="927"/>
    </row>
    <row r="1814" spans="1:6">
      <c r="A1814" s="922"/>
      <c r="B1814" s="923"/>
      <c r="C1814" s="924"/>
      <c r="D1814" s="925"/>
      <c r="E1814" s="926"/>
      <c r="F1814" s="927"/>
    </row>
    <row r="1815" spans="1:6">
      <c r="A1815" s="922"/>
      <c r="B1815" s="923"/>
      <c r="C1815" s="924"/>
      <c r="D1815" s="925"/>
      <c r="E1815" s="926"/>
      <c r="F1815" s="927"/>
    </row>
    <row r="1816" spans="1:6">
      <c r="A1816" s="922"/>
      <c r="B1816" s="923"/>
      <c r="C1816" s="924"/>
      <c r="D1816" s="925"/>
      <c r="E1816" s="926"/>
      <c r="F1816" s="927"/>
    </row>
    <row r="1817" spans="1:6">
      <c r="A1817" s="922"/>
      <c r="B1817" s="923"/>
      <c r="C1817" s="924"/>
      <c r="D1817" s="925"/>
      <c r="E1817" s="926"/>
      <c r="F1817" s="927"/>
    </row>
    <row r="1818" spans="1:6">
      <c r="A1818" s="922"/>
      <c r="B1818" s="923"/>
      <c r="C1818" s="924"/>
      <c r="D1818" s="925"/>
      <c r="E1818" s="926"/>
      <c r="F1818" s="927"/>
    </row>
    <row r="1819" spans="1:6">
      <c r="A1819" s="922"/>
      <c r="B1819" s="923"/>
      <c r="C1819" s="924"/>
      <c r="D1819" s="925"/>
      <c r="E1819" s="926"/>
      <c r="F1819" s="927"/>
    </row>
    <row r="1820" spans="1:6">
      <c r="A1820" s="922"/>
      <c r="B1820" s="923"/>
      <c r="C1820" s="924"/>
      <c r="D1820" s="925"/>
      <c r="E1820" s="926"/>
      <c r="F1820" s="927"/>
    </row>
    <row r="1821" spans="1:6">
      <c r="A1821" s="922"/>
      <c r="B1821" s="923"/>
      <c r="C1821" s="924"/>
      <c r="D1821" s="925"/>
      <c r="E1821" s="926"/>
      <c r="F1821" s="927"/>
    </row>
    <row r="1822" spans="1:6">
      <c r="A1822" s="922"/>
      <c r="B1822" s="923"/>
      <c r="C1822" s="924"/>
      <c r="D1822" s="925"/>
      <c r="E1822" s="926"/>
      <c r="F1822" s="927"/>
    </row>
    <row r="1823" spans="1:6">
      <c r="A1823" s="922"/>
      <c r="B1823" s="923"/>
      <c r="C1823" s="924"/>
      <c r="D1823" s="925"/>
      <c r="E1823" s="926"/>
      <c r="F1823" s="927"/>
    </row>
    <row r="1824" spans="1:6">
      <c r="A1824" s="922"/>
      <c r="B1824" s="923"/>
      <c r="C1824" s="924"/>
      <c r="D1824" s="925"/>
      <c r="E1824" s="926"/>
      <c r="F1824" s="927"/>
    </row>
    <row r="1825" spans="1:6">
      <c r="A1825" s="922"/>
      <c r="B1825" s="923"/>
      <c r="C1825" s="924"/>
      <c r="D1825" s="925"/>
      <c r="E1825" s="926"/>
      <c r="F1825" s="927"/>
    </row>
    <row r="1826" spans="1:6">
      <c r="A1826" s="922"/>
      <c r="B1826" s="923"/>
      <c r="C1826" s="924"/>
      <c r="D1826" s="925"/>
      <c r="E1826" s="926"/>
      <c r="F1826" s="927"/>
    </row>
    <row r="1827" spans="1:6">
      <c r="A1827" s="922"/>
      <c r="B1827" s="923"/>
      <c r="C1827" s="924"/>
      <c r="D1827" s="925"/>
      <c r="E1827" s="926"/>
      <c r="F1827" s="927"/>
    </row>
    <row r="1828" spans="1:6">
      <c r="A1828" s="922"/>
      <c r="B1828" s="923"/>
      <c r="C1828" s="924"/>
      <c r="D1828" s="925"/>
      <c r="E1828" s="926"/>
      <c r="F1828" s="927"/>
    </row>
    <row r="1829" spans="1:6">
      <c r="A1829" s="922"/>
      <c r="B1829" s="923"/>
      <c r="C1829" s="924"/>
      <c r="D1829" s="925"/>
      <c r="E1829" s="926"/>
      <c r="F1829" s="927"/>
    </row>
    <row r="1830" spans="1:6">
      <c r="A1830" s="922"/>
      <c r="B1830" s="923"/>
      <c r="C1830" s="924"/>
      <c r="D1830" s="925"/>
      <c r="E1830" s="926"/>
      <c r="F1830" s="927"/>
    </row>
    <row r="1831" spans="1:6">
      <c r="A1831" s="922"/>
      <c r="B1831" s="923"/>
      <c r="C1831" s="924"/>
      <c r="D1831" s="925"/>
      <c r="E1831" s="926"/>
      <c r="F1831" s="927"/>
    </row>
    <row r="1832" spans="1:6">
      <c r="A1832" s="922"/>
      <c r="B1832" s="923"/>
      <c r="C1832" s="924"/>
      <c r="D1832" s="925"/>
      <c r="E1832" s="926"/>
      <c r="F1832" s="927"/>
    </row>
    <row r="1833" spans="1:6">
      <c r="A1833" s="922"/>
      <c r="B1833" s="923"/>
      <c r="C1833" s="924"/>
      <c r="D1833" s="925"/>
      <c r="E1833" s="926"/>
      <c r="F1833" s="927"/>
    </row>
    <row r="1834" spans="1:6">
      <c r="A1834" s="922"/>
      <c r="B1834" s="923"/>
      <c r="C1834" s="924"/>
      <c r="D1834" s="925"/>
      <c r="E1834" s="926"/>
      <c r="F1834" s="927"/>
    </row>
    <row r="1835" spans="1:6">
      <c r="A1835" s="922"/>
      <c r="B1835" s="923"/>
      <c r="C1835" s="924"/>
      <c r="D1835" s="925"/>
      <c r="E1835" s="926"/>
      <c r="F1835" s="927"/>
    </row>
    <row r="1836" spans="1:6">
      <c r="A1836" s="922"/>
      <c r="B1836" s="923"/>
      <c r="C1836" s="924"/>
      <c r="D1836" s="925"/>
      <c r="E1836" s="926"/>
      <c r="F1836" s="927"/>
    </row>
    <row r="1837" spans="1:6">
      <c r="A1837" s="922"/>
      <c r="B1837" s="923"/>
      <c r="C1837" s="924"/>
      <c r="D1837" s="925"/>
      <c r="E1837" s="926"/>
      <c r="F1837" s="927"/>
    </row>
    <row r="1838" spans="1:6">
      <c r="A1838" s="922"/>
      <c r="B1838" s="923"/>
      <c r="C1838" s="924"/>
      <c r="D1838" s="925"/>
      <c r="E1838" s="926"/>
      <c r="F1838" s="927"/>
    </row>
    <row r="1839" spans="1:6">
      <c r="A1839" s="922"/>
      <c r="B1839" s="923"/>
      <c r="C1839" s="924"/>
      <c r="D1839" s="925"/>
      <c r="E1839" s="926"/>
      <c r="F1839" s="927"/>
    </row>
    <row r="1840" spans="1:6">
      <c r="A1840" s="922"/>
      <c r="B1840" s="923"/>
      <c r="C1840" s="924"/>
      <c r="D1840" s="925"/>
      <c r="E1840" s="926"/>
      <c r="F1840" s="927"/>
    </row>
    <row r="1841" spans="1:6">
      <c r="A1841" s="922"/>
      <c r="B1841" s="923"/>
      <c r="C1841" s="924"/>
      <c r="D1841" s="925"/>
      <c r="E1841" s="926"/>
      <c r="F1841" s="927"/>
    </row>
    <row r="1842" spans="1:6">
      <c r="A1842" s="922"/>
      <c r="B1842" s="923"/>
      <c r="C1842" s="924"/>
      <c r="D1842" s="925"/>
      <c r="E1842" s="926"/>
      <c r="F1842" s="927"/>
    </row>
    <row r="1843" spans="1:6">
      <c r="A1843" s="922"/>
      <c r="B1843" s="923"/>
      <c r="C1843" s="924"/>
      <c r="D1843" s="925"/>
      <c r="E1843" s="926"/>
      <c r="F1843" s="927"/>
    </row>
    <row r="1844" spans="1:6">
      <c r="A1844" s="922"/>
      <c r="B1844" s="923"/>
      <c r="C1844" s="924"/>
      <c r="D1844" s="925"/>
      <c r="E1844" s="926"/>
      <c r="F1844" s="927"/>
    </row>
    <row r="1845" spans="1:6">
      <c r="A1845" s="922"/>
      <c r="B1845" s="923"/>
      <c r="C1845" s="924"/>
      <c r="D1845" s="925"/>
      <c r="E1845" s="926"/>
      <c r="F1845" s="927"/>
    </row>
    <row r="1846" spans="1:6">
      <c r="A1846" s="922"/>
      <c r="B1846" s="923"/>
      <c r="C1846" s="924"/>
      <c r="D1846" s="925"/>
      <c r="E1846" s="926"/>
      <c r="F1846" s="927"/>
    </row>
    <row r="1847" spans="1:6">
      <c r="A1847" s="922"/>
      <c r="B1847" s="923"/>
      <c r="C1847" s="924"/>
      <c r="D1847" s="925"/>
      <c r="E1847" s="926"/>
      <c r="F1847" s="927"/>
    </row>
    <row r="1848" spans="1:6">
      <c r="A1848" s="922"/>
      <c r="B1848" s="923"/>
      <c r="C1848" s="924"/>
      <c r="D1848" s="925"/>
      <c r="E1848" s="926"/>
      <c r="F1848" s="927"/>
    </row>
    <row r="1849" spans="1:6">
      <c r="A1849" s="922"/>
      <c r="B1849" s="923"/>
      <c r="C1849" s="924"/>
      <c r="D1849" s="925"/>
      <c r="E1849" s="926"/>
      <c r="F1849" s="927"/>
    </row>
    <row r="1850" spans="1:6">
      <c r="A1850" s="922"/>
      <c r="B1850" s="923"/>
      <c r="C1850" s="924"/>
      <c r="D1850" s="925"/>
      <c r="E1850" s="926"/>
      <c r="F1850" s="927"/>
    </row>
    <row r="1851" spans="1:6">
      <c r="A1851" s="922"/>
      <c r="B1851" s="923"/>
      <c r="C1851" s="924"/>
      <c r="D1851" s="925"/>
      <c r="E1851" s="926"/>
      <c r="F1851" s="927"/>
    </row>
    <row r="1852" spans="1:6">
      <c r="A1852" s="922"/>
      <c r="B1852" s="923"/>
      <c r="C1852" s="924"/>
      <c r="D1852" s="925"/>
      <c r="E1852" s="926"/>
      <c r="F1852" s="927"/>
    </row>
    <row r="1853" spans="1:6">
      <c r="A1853" s="922"/>
      <c r="B1853" s="923"/>
      <c r="C1853" s="924"/>
      <c r="D1853" s="925"/>
      <c r="E1853" s="926"/>
      <c r="F1853" s="927"/>
    </row>
    <row r="1854" spans="1:6">
      <c r="A1854" s="922"/>
      <c r="B1854" s="923"/>
      <c r="C1854" s="924"/>
      <c r="D1854" s="925"/>
      <c r="E1854" s="926"/>
      <c r="F1854" s="927"/>
    </row>
    <row r="1855" spans="1:6">
      <c r="A1855" s="922"/>
      <c r="B1855" s="923"/>
      <c r="C1855" s="924"/>
      <c r="D1855" s="925"/>
      <c r="E1855" s="926"/>
      <c r="F1855" s="927"/>
    </row>
    <row r="1856" spans="1:6">
      <c r="A1856" s="922"/>
      <c r="B1856" s="923"/>
      <c r="C1856" s="924"/>
      <c r="D1856" s="925"/>
      <c r="E1856" s="926"/>
      <c r="F1856" s="927"/>
    </row>
    <row r="1857" spans="1:6">
      <c r="A1857" s="922"/>
      <c r="B1857" s="923"/>
      <c r="C1857" s="924"/>
      <c r="D1857" s="925"/>
      <c r="E1857" s="926"/>
      <c r="F1857" s="927"/>
    </row>
    <row r="1858" spans="1:6">
      <c r="A1858" s="922"/>
      <c r="B1858" s="923"/>
      <c r="C1858" s="924"/>
      <c r="D1858" s="925"/>
      <c r="E1858" s="926"/>
      <c r="F1858" s="927"/>
    </row>
    <row r="1859" spans="1:6">
      <c r="A1859" s="922"/>
      <c r="B1859" s="923"/>
      <c r="C1859" s="924"/>
      <c r="D1859" s="925"/>
      <c r="E1859" s="926"/>
      <c r="F1859" s="927"/>
    </row>
    <row r="1860" spans="1:6">
      <c r="A1860" s="922"/>
      <c r="B1860" s="923"/>
      <c r="C1860" s="924"/>
      <c r="D1860" s="925"/>
      <c r="E1860" s="926"/>
      <c r="F1860" s="927"/>
    </row>
    <row r="1861" spans="1:6">
      <c r="A1861" s="922"/>
      <c r="B1861" s="923"/>
      <c r="C1861" s="924"/>
      <c r="D1861" s="925"/>
      <c r="E1861" s="926"/>
      <c r="F1861" s="927"/>
    </row>
    <row r="1862" spans="1:6">
      <c r="A1862" s="922"/>
      <c r="B1862" s="923"/>
      <c r="C1862" s="924"/>
      <c r="D1862" s="925"/>
      <c r="E1862" s="926"/>
      <c r="F1862" s="927"/>
    </row>
    <row r="1863" spans="1:6">
      <c r="A1863" s="922"/>
      <c r="B1863" s="923"/>
      <c r="C1863" s="924"/>
      <c r="D1863" s="925"/>
      <c r="E1863" s="926"/>
      <c r="F1863" s="927"/>
    </row>
    <row r="1864" spans="1:6">
      <c r="A1864" s="922"/>
      <c r="B1864" s="923"/>
      <c r="C1864" s="924"/>
      <c r="D1864" s="925"/>
      <c r="E1864" s="926"/>
      <c r="F1864" s="927"/>
    </row>
    <row r="1865" spans="1:6">
      <c r="A1865" s="922"/>
      <c r="B1865" s="923"/>
      <c r="C1865" s="924"/>
      <c r="D1865" s="925"/>
      <c r="E1865" s="926"/>
      <c r="F1865" s="927"/>
    </row>
    <row r="1866" spans="1:6">
      <c r="A1866" s="922"/>
      <c r="B1866" s="923"/>
      <c r="C1866" s="924"/>
      <c r="D1866" s="925"/>
      <c r="E1866" s="926"/>
      <c r="F1866" s="927"/>
    </row>
    <row r="1867" spans="1:6">
      <c r="A1867" s="922"/>
      <c r="B1867" s="923"/>
      <c r="C1867" s="924"/>
      <c r="D1867" s="925"/>
      <c r="E1867" s="926"/>
      <c r="F1867" s="927"/>
    </row>
    <row r="1868" spans="1:6">
      <c r="A1868" s="922"/>
      <c r="B1868" s="923"/>
      <c r="C1868" s="924"/>
      <c r="D1868" s="925"/>
      <c r="E1868" s="926"/>
      <c r="F1868" s="927"/>
    </row>
    <row r="1869" spans="1:6">
      <c r="A1869" s="922"/>
      <c r="B1869" s="923"/>
      <c r="C1869" s="924"/>
      <c r="D1869" s="925"/>
      <c r="E1869" s="926"/>
      <c r="F1869" s="927"/>
    </row>
    <row r="1870" spans="1:6">
      <c r="A1870" s="922"/>
      <c r="B1870" s="923"/>
      <c r="C1870" s="924"/>
      <c r="D1870" s="925"/>
      <c r="E1870" s="926"/>
      <c r="F1870" s="927"/>
    </row>
    <row r="1871" spans="1:6">
      <c r="A1871" s="922"/>
      <c r="B1871" s="923"/>
      <c r="C1871" s="924"/>
      <c r="D1871" s="925"/>
      <c r="E1871" s="926"/>
      <c r="F1871" s="927"/>
    </row>
    <row r="1872" spans="1:6">
      <c r="A1872" s="922"/>
      <c r="B1872" s="923"/>
      <c r="C1872" s="924"/>
      <c r="D1872" s="925"/>
      <c r="E1872" s="926"/>
      <c r="F1872" s="927"/>
    </row>
    <row r="1873" spans="1:6">
      <c r="A1873" s="922"/>
      <c r="B1873" s="923"/>
      <c r="C1873" s="924"/>
      <c r="D1873" s="925"/>
      <c r="E1873" s="926"/>
      <c r="F1873" s="927"/>
    </row>
    <row r="1874" spans="1:6">
      <c r="A1874" s="922"/>
      <c r="B1874" s="923"/>
      <c r="C1874" s="924"/>
      <c r="D1874" s="925"/>
      <c r="E1874" s="926"/>
      <c r="F1874" s="927"/>
    </row>
    <row r="1875" spans="1:6">
      <c r="A1875" s="922"/>
      <c r="B1875" s="923"/>
      <c r="C1875" s="924"/>
      <c r="D1875" s="925"/>
      <c r="E1875" s="926"/>
      <c r="F1875" s="927"/>
    </row>
    <row r="1876" spans="1:6">
      <c r="A1876" s="922"/>
      <c r="B1876" s="923"/>
      <c r="C1876" s="924"/>
      <c r="D1876" s="925"/>
      <c r="E1876" s="926"/>
      <c r="F1876" s="927"/>
    </row>
    <row r="1877" spans="1:6">
      <c r="A1877" s="922"/>
      <c r="B1877" s="923"/>
      <c r="C1877" s="924"/>
      <c r="D1877" s="925"/>
      <c r="E1877" s="926"/>
      <c r="F1877" s="927"/>
    </row>
    <row r="1878" spans="1:6">
      <c r="A1878" s="922"/>
      <c r="B1878" s="923"/>
      <c r="C1878" s="924"/>
      <c r="D1878" s="925"/>
      <c r="E1878" s="926"/>
      <c r="F1878" s="927"/>
    </row>
    <row r="1879" spans="1:6">
      <c r="A1879" s="922"/>
      <c r="B1879" s="923"/>
      <c r="C1879" s="924"/>
      <c r="D1879" s="925"/>
      <c r="E1879" s="926"/>
      <c r="F1879" s="927"/>
    </row>
    <row r="1880" spans="1:6">
      <c r="A1880" s="922"/>
      <c r="B1880" s="923"/>
      <c r="C1880" s="924"/>
      <c r="D1880" s="925"/>
      <c r="E1880" s="926"/>
      <c r="F1880" s="927"/>
    </row>
    <row r="1881" spans="1:6">
      <c r="A1881" s="922"/>
      <c r="B1881" s="923"/>
      <c r="C1881" s="924"/>
      <c r="D1881" s="925"/>
      <c r="E1881" s="926"/>
      <c r="F1881" s="927"/>
    </row>
    <row r="1882" spans="1:6">
      <c r="A1882" s="922"/>
      <c r="B1882" s="923"/>
      <c r="C1882" s="924"/>
      <c r="D1882" s="925"/>
      <c r="E1882" s="926"/>
      <c r="F1882" s="927"/>
    </row>
    <row r="1883" spans="1:6">
      <c r="A1883" s="922"/>
      <c r="B1883" s="923"/>
      <c r="C1883" s="924"/>
      <c r="D1883" s="925"/>
      <c r="E1883" s="926"/>
      <c r="F1883" s="927"/>
    </row>
    <row r="1884" spans="1:6">
      <c r="A1884" s="922"/>
      <c r="B1884" s="923"/>
      <c r="C1884" s="924"/>
      <c r="D1884" s="925"/>
      <c r="E1884" s="926"/>
      <c r="F1884" s="927"/>
    </row>
    <row r="1885" spans="1:6">
      <c r="A1885" s="922"/>
      <c r="B1885" s="923"/>
      <c r="C1885" s="924"/>
      <c r="D1885" s="925"/>
      <c r="E1885" s="926"/>
      <c r="F1885" s="927"/>
    </row>
    <row r="1886" spans="1:6">
      <c r="A1886" s="922"/>
      <c r="B1886" s="923"/>
      <c r="C1886" s="924"/>
      <c r="D1886" s="925"/>
      <c r="E1886" s="926"/>
      <c r="F1886" s="927"/>
    </row>
    <row r="1887" spans="1:6">
      <c r="A1887" s="922"/>
      <c r="B1887" s="923"/>
      <c r="C1887" s="924"/>
      <c r="D1887" s="925"/>
      <c r="E1887" s="926"/>
      <c r="F1887" s="927"/>
    </row>
    <row r="1888" spans="1:6">
      <c r="A1888" s="922"/>
      <c r="B1888" s="923"/>
      <c r="C1888" s="924"/>
      <c r="D1888" s="925"/>
      <c r="E1888" s="926"/>
      <c r="F1888" s="927"/>
    </row>
    <row r="1889" spans="1:6">
      <c r="A1889" s="922"/>
      <c r="B1889" s="923"/>
      <c r="C1889" s="924"/>
      <c r="D1889" s="925"/>
      <c r="E1889" s="926"/>
      <c r="F1889" s="927"/>
    </row>
    <row r="1890" spans="1:6">
      <c r="A1890" s="922"/>
      <c r="B1890" s="923"/>
      <c r="C1890" s="924"/>
      <c r="D1890" s="925"/>
      <c r="E1890" s="926"/>
      <c r="F1890" s="927"/>
    </row>
    <row r="1891" spans="1:6">
      <c r="A1891" s="922"/>
      <c r="B1891" s="923"/>
      <c r="C1891" s="924"/>
      <c r="D1891" s="925"/>
      <c r="E1891" s="926"/>
      <c r="F1891" s="927"/>
    </row>
    <row r="1892" spans="1:6">
      <c r="A1892" s="922"/>
      <c r="B1892" s="923"/>
      <c r="C1892" s="924"/>
      <c r="D1892" s="925"/>
      <c r="E1892" s="926"/>
      <c r="F1892" s="927"/>
    </row>
    <row r="1893" spans="1:6">
      <c r="A1893" s="922"/>
      <c r="B1893" s="923"/>
      <c r="C1893" s="924"/>
      <c r="D1893" s="925"/>
      <c r="E1893" s="926"/>
      <c r="F1893" s="927"/>
    </row>
    <row r="1894" spans="1:6">
      <c r="A1894" s="922"/>
      <c r="B1894" s="923"/>
      <c r="C1894" s="924"/>
      <c r="D1894" s="925"/>
      <c r="E1894" s="926"/>
      <c r="F1894" s="927"/>
    </row>
    <row r="1895" spans="1:6">
      <c r="A1895" s="922"/>
      <c r="B1895" s="923"/>
      <c r="C1895" s="924"/>
      <c r="D1895" s="925"/>
      <c r="E1895" s="926"/>
      <c r="F1895" s="927"/>
    </row>
    <row r="1896" spans="1:6">
      <c r="A1896" s="922"/>
      <c r="B1896" s="923"/>
      <c r="C1896" s="924"/>
      <c r="D1896" s="925"/>
      <c r="E1896" s="926"/>
      <c r="F1896" s="927"/>
    </row>
    <row r="1897" spans="1:6">
      <c r="A1897" s="922"/>
      <c r="B1897" s="923"/>
      <c r="C1897" s="924"/>
      <c r="D1897" s="925"/>
      <c r="E1897" s="926"/>
      <c r="F1897" s="927"/>
    </row>
    <row r="1898" spans="1:6">
      <c r="A1898" s="922"/>
      <c r="B1898" s="923"/>
      <c r="C1898" s="924"/>
      <c r="D1898" s="925"/>
      <c r="E1898" s="926"/>
      <c r="F1898" s="927"/>
    </row>
    <row r="1899" spans="1:6">
      <c r="A1899" s="922"/>
      <c r="B1899" s="923"/>
      <c r="C1899" s="924"/>
      <c r="D1899" s="925"/>
      <c r="E1899" s="926"/>
      <c r="F1899" s="927"/>
    </row>
    <row r="1900" spans="1:6">
      <c r="A1900" s="922"/>
      <c r="B1900" s="923"/>
      <c r="C1900" s="924"/>
      <c r="D1900" s="925"/>
      <c r="E1900" s="926"/>
      <c r="F1900" s="927"/>
    </row>
    <row r="1901" spans="1:6">
      <c r="A1901" s="922"/>
      <c r="B1901" s="923"/>
      <c r="C1901" s="924"/>
      <c r="D1901" s="925"/>
      <c r="E1901" s="926"/>
      <c r="F1901" s="927"/>
    </row>
    <row r="1902" spans="1:6">
      <c r="A1902" s="922"/>
      <c r="B1902" s="923"/>
      <c r="C1902" s="924"/>
      <c r="D1902" s="925"/>
      <c r="E1902" s="926"/>
      <c r="F1902" s="927"/>
    </row>
    <row r="1903" spans="1:6">
      <c r="A1903" s="922"/>
      <c r="B1903" s="923"/>
      <c r="C1903" s="924"/>
      <c r="D1903" s="925"/>
      <c r="E1903" s="926"/>
      <c r="F1903" s="927"/>
    </row>
    <row r="1904" spans="1:6">
      <c r="A1904" s="922"/>
      <c r="B1904" s="923"/>
      <c r="C1904" s="924"/>
      <c r="D1904" s="925"/>
      <c r="E1904" s="926"/>
      <c r="F1904" s="927"/>
    </row>
    <row r="1905" spans="1:6">
      <c r="A1905" s="922"/>
      <c r="B1905" s="923"/>
      <c r="C1905" s="924"/>
      <c r="D1905" s="925"/>
      <c r="E1905" s="926"/>
      <c r="F1905" s="927"/>
    </row>
    <row r="1906" spans="1:6">
      <c r="A1906" s="922"/>
      <c r="B1906" s="923"/>
      <c r="C1906" s="924"/>
      <c r="D1906" s="925"/>
      <c r="E1906" s="926"/>
      <c r="F1906" s="927"/>
    </row>
    <row r="1907" spans="1:6">
      <c r="A1907" s="922"/>
      <c r="B1907" s="923"/>
      <c r="C1907" s="924"/>
      <c r="D1907" s="925"/>
      <c r="E1907" s="926"/>
      <c r="F1907" s="927"/>
    </row>
    <row r="1908" spans="1:6">
      <c r="A1908" s="922"/>
      <c r="B1908" s="923"/>
      <c r="C1908" s="924"/>
      <c r="D1908" s="925"/>
      <c r="E1908" s="926"/>
      <c r="F1908" s="927"/>
    </row>
    <row r="1909" spans="1:6">
      <c r="A1909" s="922"/>
      <c r="B1909" s="923"/>
      <c r="C1909" s="924"/>
      <c r="D1909" s="925"/>
      <c r="E1909" s="926"/>
      <c r="F1909" s="927"/>
    </row>
    <row r="1910" spans="1:6">
      <c r="A1910" s="922"/>
      <c r="B1910" s="923"/>
      <c r="C1910" s="924"/>
      <c r="D1910" s="925"/>
      <c r="E1910" s="926"/>
      <c r="F1910" s="927"/>
    </row>
    <row r="1911" spans="1:6">
      <c r="A1911" s="922"/>
      <c r="B1911" s="923"/>
      <c r="C1911" s="924"/>
      <c r="D1911" s="925"/>
      <c r="E1911" s="926"/>
      <c r="F1911" s="927"/>
    </row>
    <row r="1912" spans="1:6">
      <c r="A1912" s="922"/>
      <c r="B1912" s="923"/>
      <c r="C1912" s="924"/>
      <c r="D1912" s="925"/>
      <c r="E1912" s="926"/>
      <c r="F1912" s="927"/>
    </row>
    <row r="1913" spans="1:6">
      <c r="A1913" s="922"/>
      <c r="B1913" s="923"/>
      <c r="C1913" s="924"/>
      <c r="D1913" s="925"/>
      <c r="E1913" s="926"/>
      <c r="F1913" s="927"/>
    </row>
    <row r="1914" spans="1:6">
      <c r="A1914" s="922"/>
      <c r="B1914" s="923"/>
      <c r="C1914" s="924"/>
      <c r="D1914" s="925"/>
      <c r="E1914" s="926"/>
      <c r="F1914" s="927"/>
    </row>
    <row r="1915" spans="1:6">
      <c r="A1915" s="922"/>
      <c r="B1915" s="923"/>
      <c r="C1915" s="924"/>
      <c r="D1915" s="925"/>
      <c r="E1915" s="926"/>
      <c r="F1915" s="927"/>
    </row>
    <row r="1916" spans="1:6">
      <c r="A1916" s="922"/>
      <c r="B1916" s="923"/>
      <c r="C1916" s="924"/>
      <c r="D1916" s="925"/>
      <c r="E1916" s="926"/>
      <c r="F1916" s="927"/>
    </row>
    <row r="1917" spans="1:6">
      <c r="A1917" s="922"/>
      <c r="B1917" s="923"/>
      <c r="C1917" s="924"/>
      <c r="D1917" s="925"/>
      <c r="E1917" s="926"/>
      <c r="F1917" s="927"/>
    </row>
    <row r="1918" spans="1:6">
      <c r="A1918" s="922"/>
      <c r="B1918" s="923"/>
      <c r="C1918" s="924"/>
      <c r="D1918" s="925"/>
      <c r="E1918" s="926"/>
      <c r="F1918" s="927"/>
    </row>
    <row r="1919" spans="1:6">
      <c r="A1919" s="922"/>
      <c r="B1919" s="923"/>
      <c r="C1919" s="924"/>
      <c r="D1919" s="925"/>
      <c r="E1919" s="926"/>
      <c r="F1919" s="927"/>
    </row>
    <row r="1920" spans="1:6">
      <c r="A1920" s="922"/>
      <c r="B1920" s="923"/>
      <c r="C1920" s="924"/>
      <c r="D1920" s="925"/>
      <c r="E1920" s="926"/>
      <c r="F1920" s="927"/>
    </row>
    <row r="1921" spans="1:6">
      <c r="A1921" s="922"/>
      <c r="B1921" s="923"/>
      <c r="C1921" s="924"/>
      <c r="D1921" s="925"/>
      <c r="E1921" s="926"/>
      <c r="F1921" s="927"/>
    </row>
    <row r="1922" spans="1:6">
      <c r="A1922" s="922"/>
      <c r="B1922" s="923"/>
      <c r="C1922" s="924"/>
      <c r="D1922" s="925"/>
      <c r="E1922" s="926"/>
      <c r="F1922" s="927"/>
    </row>
    <row r="1923" spans="1:6">
      <c r="A1923" s="922"/>
      <c r="B1923" s="923"/>
      <c r="C1923" s="924"/>
      <c r="D1923" s="925"/>
      <c r="E1923" s="926"/>
      <c r="F1923" s="927"/>
    </row>
    <row r="1924" spans="1:6">
      <c r="A1924" s="922"/>
      <c r="B1924" s="923"/>
      <c r="C1924" s="924"/>
      <c r="D1924" s="925"/>
      <c r="E1924" s="926"/>
      <c r="F1924" s="927"/>
    </row>
    <row r="1925" spans="1:6">
      <c r="A1925" s="922"/>
      <c r="B1925" s="923"/>
      <c r="C1925" s="924"/>
      <c r="D1925" s="925"/>
      <c r="E1925" s="926"/>
      <c r="F1925" s="927"/>
    </row>
    <row r="1926" spans="1:6">
      <c r="A1926" s="922"/>
      <c r="B1926" s="923"/>
      <c r="C1926" s="924"/>
      <c r="D1926" s="925"/>
      <c r="E1926" s="926"/>
      <c r="F1926" s="927"/>
    </row>
    <row r="1927" spans="1:6">
      <c r="A1927" s="922"/>
      <c r="B1927" s="923"/>
      <c r="C1927" s="924"/>
      <c r="D1927" s="925"/>
      <c r="E1927" s="926"/>
      <c r="F1927" s="927"/>
    </row>
    <row r="1928" spans="1:6">
      <c r="A1928" s="922"/>
      <c r="B1928" s="923"/>
      <c r="C1928" s="924"/>
      <c r="D1928" s="925"/>
      <c r="E1928" s="926"/>
      <c r="F1928" s="927"/>
    </row>
    <row r="1929" spans="1:6">
      <c r="A1929" s="922"/>
      <c r="B1929" s="923"/>
      <c r="C1929" s="924"/>
      <c r="D1929" s="925"/>
      <c r="E1929" s="926"/>
      <c r="F1929" s="927"/>
    </row>
    <row r="1930" spans="1:6">
      <c r="A1930" s="922"/>
      <c r="B1930" s="923"/>
      <c r="C1930" s="924"/>
      <c r="D1930" s="925"/>
      <c r="E1930" s="926"/>
      <c r="F1930" s="927"/>
    </row>
    <row r="1931" spans="1:6">
      <c r="A1931" s="922"/>
      <c r="B1931" s="923"/>
      <c r="C1931" s="924"/>
      <c r="D1931" s="925"/>
      <c r="E1931" s="926"/>
      <c r="F1931" s="927"/>
    </row>
    <row r="1932" spans="1:6">
      <c r="A1932" s="922"/>
      <c r="B1932" s="923"/>
      <c r="C1932" s="924"/>
      <c r="D1932" s="925"/>
      <c r="E1932" s="926"/>
      <c r="F1932" s="927"/>
    </row>
    <row r="1933" spans="1:6">
      <c r="A1933" s="922"/>
      <c r="B1933" s="923"/>
      <c r="C1933" s="924"/>
      <c r="D1933" s="925"/>
      <c r="E1933" s="926"/>
      <c r="F1933" s="927"/>
    </row>
    <row r="1934" spans="1:6">
      <c r="A1934" s="922"/>
      <c r="B1934" s="923"/>
      <c r="C1934" s="924"/>
      <c r="D1934" s="925"/>
      <c r="E1934" s="926"/>
      <c r="F1934" s="927"/>
    </row>
    <row r="1935" spans="1:6">
      <c r="A1935" s="922"/>
      <c r="B1935" s="923"/>
      <c r="C1935" s="924"/>
      <c r="D1935" s="925"/>
      <c r="E1935" s="926"/>
      <c r="F1935" s="927"/>
    </row>
    <row r="1936" spans="1:6">
      <c r="A1936" s="922"/>
      <c r="B1936" s="923"/>
      <c r="C1936" s="924"/>
      <c r="D1936" s="925"/>
      <c r="E1936" s="926"/>
      <c r="F1936" s="927"/>
    </row>
    <row r="1937" spans="1:6">
      <c r="A1937" s="922"/>
      <c r="B1937" s="923"/>
      <c r="C1937" s="924"/>
      <c r="D1937" s="925"/>
      <c r="E1937" s="926"/>
      <c r="F1937" s="927"/>
    </row>
    <row r="1938" spans="1:6">
      <c r="A1938" s="922"/>
      <c r="B1938" s="923"/>
      <c r="C1938" s="924"/>
      <c r="D1938" s="925"/>
      <c r="E1938" s="926"/>
      <c r="F1938" s="927"/>
    </row>
    <row r="1939" spans="1:6">
      <c r="A1939" s="922"/>
      <c r="B1939" s="923"/>
      <c r="C1939" s="924"/>
      <c r="D1939" s="925"/>
      <c r="E1939" s="926"/>
      <c r="F1939" s="927"/>
    </row>
    <row r="1940" spans="1:6">
      <c r="A1940" s="922"/>
      <c r="B1940" s="923"/>
      <c r="C1940" s="924"/>
      <c r="D1940" s="925"/>
      <c r="E1940" s="926"/>
      <c r="F1940" s="927"/>
    </row>
    <row r="1941" spans="1:6">
      <c r="A1941" s="922"/>
      <c r="B1941" s="923"/>
      <c r="C1941" s="924"/>
      <c r="D1941" s="925"/>
      <c r="E1941" s="926"/>
      <c r="F1941" s="927"/>
    </row>
    <row r="1942" spans="1:6">
      <c r="A1942" s="922"/>
      <c r="B1942" s="923"/>
      <c r="C1942" s="924"/>
      <c r="D1942" s="925"/>
      <c r="E1942" s="926"/>
      <c r="F1942" s="927"/>
    </row>
    <row r="1943" spans="1:6">
      <c r="A1943" s="922"/>
      <c r="B1943" s="923"/>
      <c r="C1943" s="924"/>
      <c r="D1943" s="925"/>
      <c r="E1943" s="926"/>
      <c r="F1943" s="927"/>
    </row>
    <row r="1944" spans="1:6">
      <c r="A1944" s="922"/>
      <c r="B1944" s="923"/>
      <c r="C1944" s="924"/>
      <c r="D1944" s="925"/>
      <c r="E1944" s="926"/>
      <c r="F1944" s="927"/>
    </row>
    <row r="1945" spans="1:6">
      <c r="A1945" s="922"/>
      <c r="B1945" s="923"/>
      <c r="C1945" s="924"/>
      <c r="D1945" s="925"/>
      <c r="E1945" s="926"/>
      <c r="F1945" s="927"/>
    </row>
    <row r="1946" spans="1:6">
      <c r="A1946" s="922"/>
      <c r="B1946" s="923"/>
      <c r="C1946" s="924"/>
      <c r="D1946" s="925"/>
      <c r="E1946" s="926"/>
      <c r="F1946" s="927"/>
    </row>
    <row r="1947" spans="1:6">
      <c r="A1947" s="922"/>
      <c r="B1947" s="923"/>
      <c r="C1947" s="924"/>
      <c r="D1947" s="925"/>
      <c r="E1947" s="926"/>
      <c r="F1947" s="927"/>
    </row>
    <row r="1948" spans="1:6">
      <c r="A1948" s="922"/>
      <c r="B1948" s="923"/>
      <c r="C1948" s="924"/>
      <c r="D1948" s="925"/>
      <c r="E1948" s="926"/>
      <c r="F1948" s="927"/>
    </row>
    <row r="1949" spans="1:6">
      <c r="A1949" s="922"/>
      <c r="B1949" s="923"/>
      <c r="C1949" s="924"/>
      <c r="D1949" s="925"/>
      <c r="E1949" s="926"/>
      <c r="F1949" s="927"/>
    </row>
    <row r="1950" spans="1:6">
      <c r="A1950" s="922"/>
      <c r="B1950" s="923"/>
      <c r="C1950" s="924"/>
      <c r="D1950" s="925"/>
      <c r="E1950" s="926"/>
      <c r="F1950" s="927"/>
    </row>
    <row r="1951" spans="1:6">
      <c r="A1951" s="922"/>
      <c r="B1951" s="923"/>
      <c r="C1951" s="924"/>
      <c r="D1951" s="925"/>
      <c r="E1951" s="926"/>
      <c r="F1951" s="927"/>
    </row>
    <row r="1952" spans="1:6">
      <c r="A1952" s="922"/>
      <c r="B1952" s="923"/>
      <c r="C1952" s="924"/>
      <c r="D1952" s="925"/>
      <c r="E1952" s="926"/>
      <c r="F1952" s="927"/>
    </row>
    <row r="1953" spans="1:6">
      <c r="A1953" s="922"/>
      <c r="B1953" s="923"/>
      <c r="C1953" s="924"/>
      <c r="D1953" s="925"/>
      <c r="E1953" s="926"/>
      <c r="F1953" s="927"/>
    </row>
    <row r="1954" spans="1:6">
      <c r="A1954" s="922"/>
      <c r="B1954" s="923"/>
      <c r="C1954" s="924"/>
      <c r="D1954" s="925"/>
      <c r="E1954" s="926"/>
      <c r="F1954" s="927"/>
    </row>
    <row r="1955" spans="1:6">
      <c r="A1955" s="922"/>
      <c r="B1955" s="923"/>
      <c r="C1955" s="924"/>
      <c r="D1955" s="925"/>
      <c r="E1955" s="926"/>
      <c r="F1955" s="927"/>
    </row>
    <row r="1956" spans="1:6">
      <c r="A1956" s="922"/>
      <c r="B1956" s="923"/>
      <c r="C1956" s="924"/>
      <c r="D1956" s="925"/>
      <c r="E1956" s="926"/>
      <c r="F1956" s="927"/>
    </row>
    <row r="1957" spans="1:6">
      <c r="A1957" s="922"/>
      <c r="B1957" s="923"/>
      <c r="C1957" s="924"/>
      <c r="D1957" s="925"/>
      <c r="E1957" s="926"/>
      <c r="F1957" s="927"/>
    </row>
    <row r="1958" spans="1:6">
      <c r="A1958" s="922"/>
      <c r="B1958" s="923"/>
      <c r="C1958" s="924"/>
      <c r="D1958" s="925"/>
      <c r="E1958" s="926"/>
      <c r="F1958" s="927"/>
    </row>
    <row r="1959" spans="1:6">
      <c r="A1959" s="922"/>
      <c r="B1959" s="923"/>
      <c r="C1959" s="924"/>
      <c r="D1959" s="925"/>
      <c r="E1959" s="926"/>
      <c r="F1959" s="927"/>
    </row>
    <row r="1960" spans="1:6">
      <c r="A1960" s="922"/>
      <c r="B1960" s="923"/>
      <c r="C1960" s="924"/>
      <c r="D1960" s="925"/>
      <c r="E1960" s="926"/>
      <c r="F1960" s="927"/>
    </row>
    <row r="1961" spans="1:6">
      <c r="A1961" s="922"/>
      <c r="B1961" s="923"/>
      <c r="C1961" s="924"/>
      <c r="D1961" s="925"/>
      <c r="E1961" s="926"/>
      <c r="F1961" s="927"/>
    </row>
    <row r="1962" spans="1:6">
      <c r="A1962" s="922"/>
      <c r="B1962" s="923"/>
      <c r="C1962" s="924"/>
      <c r="D1962" s="925"/>
      <c r="E1962" s="926"/>
      <c r="F1962" s="927"/>
    </row>
    <row r="1963" spans="1:6">
      <c r="A1963" s="922"/>
      <c r="B1963" s="923"/>
      <c r="C1963" s="924"/>
      <c r="D1963" s="925"/>
      <c r="E1963" s="926"/>
      <c r="F1963" s="927"/>
    </row>
    <row r="1964" spans="1:6">
      <c r="A1964" s="922"/>
      <c r="B1964" s="923"/>
      <c r="C1964" s="924"/>
      <c r="D1964" s="925"/>
      <c r="E1964" s="926"/>
      <c r="F1964" s="927"/>
    </row>
    <row r="1965" spans="1:6">
      <c r="A1965" s="922"/>
      <c r="B1965" s="923"/>
      <c r="C1965" s="924"/>
      <c r="D1965" s="925"/>
      <c r="E1965" s="926"/>
      <c r="F1965" s="927"/>
    </row>
    <row r="1966" spans="1:6">
      <c r="A1966" s="922"/>
      <c r="B1966" s="923"/>
      <c r="C1966" s="924"/>
      <c r="D1966" s="925"/>
      <c r="E1966" s="926"/>
      <c r="F1966" s="927"/>
    </row>
    <row r="1967" spans="1:6">
      <c r="A1967" s="922"/>
      <c r="B1967" s="923"/>
      <c r="C1967" s="924"/>
      <c r="D1967" s="925"/>
      <c r="E1967" s="926"/>
      <c r="F1967" s="927"/>
    </row>
    <row r="1968" spans="1:6">
      <c r="A1968" s="922"/>
      <c r="B1968" s="923"/>
      <c r="C1968" s="924"/>
      <c r="D1968" s="925"/>
      <c r="E1968" s="926"/>
      <c r="F1968" s="927"/>
    </row>
    <row r="1969" spans="1:6">
      <c r="A1969" s="922"/>
      <c r="B1969" s="923"/>
      <c r="C1969" s="924"/>
      <c r="D1969" s="925"/>
      <c r="E1969" s="926"/>
      <c r="F1969" s="927"/>
    </row>
    <row r="1970" spans="1:6">
      <c r="A1970" s="922"/>
      <c r="B1970" s="923"/>
      <c r="C1970" s="924"/>
      <c r="D1970" s="925"/>
      <c r="E1970" s="926"/>
      <c r="F1970" s="927"/>
    </row>
    <row r="1971" spans="1:6">
      <c r="A1971" s="922"/>
      <c r="B1971" s="923"/>
      <c r="C1971" s="924"/>
      <c r="D1971" s="925"/>
      <c r="E1971" s="926"/>
      <c r="F1971" s="927"/>
    </row>
    <row r="1972" spans="1:6">
      <c r="A1972" s="922"/>
      <c r="B1972" s="923"/>
      <c r="C1972" s="924"/>
      <c r="D1972" s="925"/>
      <c r="E1972" s="926"/>
      <c r="F1972" s="927"/>
    </row>
    <row r="1973" spans="1:6">
      <c r="A1973" s="922"/>
      <c r="B1973" s="923"/>
      <c r="C1973" s="924"/>
      <c r="D1973" s="925"/>
      <c r="E1973" s="926"/>
      <c r="F1973" s="927"/>
    </row>
    <row r="1974" spans="1:6">
      <c r="A1974" s="922"/>
      <c r="B1974" s="923"/>
      <c r="C1974" s="924"/>
      <c r="D1974" s="925"/>
      <c r="E1974" s="926"/>
      <c r="F1974" s="927"/>
    </row>
    <row r="1975" spans="1:6">
      <c r="A1975" s="922"/>
      <c r="B1975" s="923"/>
      <c r="C1975" s="924"/>
      <c r="D1975" s="925"/>
      <c r="E1975" s="926"/>
      <c r="F1975" s="927"/>
    </row>
    <row r="1976" spans="1:6">
      <c r="A1976" s="922"/>
      <c r="B1976" s="923"/>
      <c r="C1976" s="924"/>
      <c r="D1976" s="925"/>
      <c r="E1976" s="926"/>
      <c r="F1976" s="927"/>
    </row>
    <row r="1977" spans="1:6">
      <c r="A1977" s="922"/>
      <c r="B1977" s="923"/>
      <c r="C1977" s="924"/>
      <c r="D1977" s="925"/>
      <c r="E1977" s="926"/>
      <c r="F1977" s="927"/>
    </row>
    <row r="1978" spans="1:6">
      <c r="A1978" s="922"/>
      <c r="B1978" s="923"/>
      <c r="C1978" s="924"/>
      <c r="D1978" s="925"/>
      <c r="E1978" s="926"/>
      <c r="F1978" s="927"/>
    </row>
    <row r="1979" spans="1:6">
      <c r="A1979" s="922"/>
      <c r="B1979" s="923"/>
      <c r="C1979" s="924"/>
      <c r="D1979" s="925"/>
      <c r="E1979" s="926"/>
      <c r="F1979" s="927"/>
    </row>
    <row r="1980" spans="1:6">
      <c r="A1980" s="922"/>
      <c r="B1980" s="923"/>
      <c r="C1980" s="924"/>
      <c r="D1980" s="925"/>
      <c r="E1980" s="926"/>
      <c r="F1980" s="927"/>
    </row>
    <row r="1981" spans="1:6">
      <c r="A1981" s="922"/>
      <c r="B1981" s="923"/>
      <c r="C1981" s="924"/>
      <c r="D1981" s="925"/>
      <c r="E1981" s="926"/>
      <c r="F1981" s="927"/>
    </row>
    <row r="1982" spans="1:6">
      <c r="A1982" s="922"/>
      <c r="B1982" s="923"/>
      <c r="C1982" s="924"/>
      <c r="D1982" s="925"/>
      <c r="E1982" s="926"/>
      <c r="F1982" s="927"/>
    </row>
    <row r="1983" spans="1:6">
      <c r="A1983" s="922"/>
      <c r="B1983" s="923"/>
      <c r="C1983" s="924"/>
      <c r="D1983" s="925"/>
      <c r="E1983" s="926"/>
      <c r="F1983" s="927"/>
    </row>
    <row r="1984" spans="1:6">
      <c r="A1984" s="922"/>
      <c r="B1984" s="923"/>
      <c r="C1984" s="924"/>
      <c r="D1984" s="925"/>
      <c r="E1984" s="926"/>
      <c r="F1984" s="927"/>
    </row>
    <row r="1985" spans="1:6">
      <c r="A1985" s="922"/>
      <c r="B1985" s="923"/>
      <c r="C1985" s="924"/>
      <c r="D1985" s="925"/>
      <c r="E1985" s="926"/>
      <c r="F1985" s="927"/>
    </row>
    <row r="1986" spans="1:6">
      <c r="A1986" s="922"/>
      <c r="B1986" s="923"/>
      <c r="C1986" s="924"/>
      <c r="D1986" s="925"/>
      <c r="E1986" s="926"/>
      <c r="F1986" s="927"/>
    </row>
    <row r="1987" spans="1:6">
      <c r="A1987" s="922"/>
      <c r="B1987" s="923"/>
      <c r="C1987" s="924"/>
      <c r="D1987" s="925"/>
      <c r="E1987" s="926"/>
      <c r="F1987" s="927"/>
    </row>
    <row r="1988" spans="1:6">
      <c r="A1988" s="922"/>
      <c r="B1988" s="923"/>
      <c r="C1988" s="924"/>
      <c r="D1988" s="925"/>
      <c r="E1988" s="926"/>
      <c r="F1988" s="927"/>
    </row>
    <row r="1989" spans="1:6">
      <c r="A1989" s="922"/>
      <c r="B1989" s="923"/>
      <c r="C1989" s="924"/>
      <c r="D1989" s="925"/>
      <c r="E1989" s="926"/>
      <c r="F1989" s="927"/>
    </row>
    <row r="1990" spans="1:6">
      <c r="A1990" s="922"/>
      <c r="B1990" s="923"/>
      <c r="C1990" s="924"/>
      <c r="D1990" s="925"/>
      <c r="E1990" s="926"/>
      <c r="F1990" s="927"/>
    </row>
    <row r="1991" spans="1:6">
      <c r="A1991" s="922"/>
      <c r="B1991" s="923"/>
      <c r="C1991" s="924"/>
      <c r="D1991" s="925"/>
      <c r="E1991" s="926"/>
      <c r="F1991" s="927"/>
    </row>
    <row r="1992" spans="1:6">
      <c r="A1992" s="922"/>
      <c r="B1992" s="923"/>
      <c r="C1992" s="924"/>
      <c r="D1992" s="925"/>
      <c r="E1992" s="926"/>
      <c r="F1992" s="927"/>
    </row>
    <row r="1993" spans="1:6">
      <c r="A1993" s="922"/>
      <c r="B1993" s="923"/>
      <c r="C1993" s="924"/>
      <c r="D1993" s="925"/>
      <c r="E1993" s="926"/>
      <c r="F1993" s="927"/>
    </row>
  </sheetData>
  <sheetProtection algorithmName="SHA-512" hashValue="92CUnybfUzPSqp+MiHegZJLwTaCdi2Z9oCoNCyL71ll2CGdpSO5UGig76Eqgw6t47+Z9hgYA9ZI4gRS1nT7QCA==" saltValue="FfkkoY7N9og1+LrY3TjHJA==" spinCount="100000" sheet="1" objects="1" scenarios="1" selectLockedCells="1"/>
  <mergeCells count="15">
    <mergeCell ref="A55:E55"/>
    <mergeCell ref="B5:F5"/>
    <mergeCell ref="A7:A8"/>
    <mergeCell ref="B7:B8"/>
    <mergeCell ref="C7:C8"/>
    <mergeCell ref="D7:D8"/>
    <mergeCell ref="E7:E8"/>
    <mergeCell ref="F7:F8"/>
    <mergeCell ref="A168:E168"/>
    <mergeCell ref="A58:E58"/>
    <mergeCell ref="A94:E94"/>
    <mergeCell ref="A124:E124"/>
    <mergeCell ref="A162:E162"/>
    <mergeCell ref="A165:E165"/>
    <mergeCell ref="A167:F167"/>
  </mergeCells>
  <pageMargins left="0.62992125984251968" right="0.39370078740157483" top="0.19685039370078741" bottom="0.98425196850393704" header="0.51181102362204722" footer="0.19685039370078741"/>
  <pageSetup paperSize="9" scale="66" orientation="portrait" r:id="rId1"/>
  <headerFooter>
    <oddFooter>&amp;R&amp;P</oddFooter>
  </headerFooter>
  <rowBreaks count="1" manualBreakCount="1">
    <brk id="40" max="5"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indexed="47"/>
  </sheetPr>
  <dimension ref="A1:G1985"/>
  <sheetViews>
    <sheetView topLeftCell="A22" workbookViewId="0">
      <selection activeCell="E45" sqref="E45"/>
    </sheetView>
  </sheetViews>
  <sheetFormatPr defaultRowHeight="12.75"/>
  <cols>
    <col min="1" max="1" width="9.42578125" style="153" customWidth="1"/>
    <col min="2" max="2" width="78" style="81" customWidth="1"/>
    <col min="3" max="3" width="9.140625" style="141"/>
    <col min="4" max="4" width="11.42578125" style="82" customWidth="1"/>
    <col min="5" max="5" width="12.7109375" style="92" customWidth="1"/>
    <col min="6" max="6" width="14.85546875" style="83" customWidth="1"/>
    <col min="7" max="16384" width="9.140625" style="73"/>
  </cols>
  <sheetData>
    <row r="1" spans="1:6">
      <c r="A1" s="145"/>
      <c r="B1" s="73"/>
      <c r="C1" s="138"/>
      <c r="D1" s="76"/>
      <c r="E1" s="90"/>
      <c r="F1" s="77"/>
    </row>
    <row r="2" spans="1:6">
      <c r="A2" s="145"/>
      <c r="B2" s="73"/>
      <c r="C2" s="138"/>
      <c r="D2" s="76"/>
      <c r="E2" s="90"/>
      <c r="F2" s="77"/>
    </row>
    <row r="3" spans="1:6">
      <c r="A3" s="145"/>
      <c r="B3" s="73"/>
      <c r="C3" s="138"/>
      <c r="D3" s="76"/>
      <c r="E3" s="90"/>
      <c r="F3" s="77"/>
    </row>
    <row r="4" spans="1:6">
      <c r="A4" s="148"/>
      <c r="B4" s="78"/>
      <c r="C4" s="139"/>
      <c r="D4" s="79"/>
      <c r="E4" s="91"/>
      <c r="F4" s="80"/>
    </row>
    <row r="5" spans="1:6" ht="15.95" customHeight="1">
      <c r="A5" s="149"/>
      <c r="B5" s="868"/>
      <c r="C5" s="868"/>
      <c r="D5" s="868"/>
      <c r="E5" s="868"/>
      <c r="F5" s="868"/>
    </row>
    <row r="6" spans="1:6" ht="18.75" thickBot="1">
      <c r="A6" s="137" t="s">
        <v>16</v>
      </c>
      <c r="B6" s="50" t="s">
        <v>58</v>
      </c>
      <c r="C6" s="140"/>
      <c r="D6" s="61"/>
      <c r="E6" s="87"/>
      <c r="F6" s="17"/>
    </row>
    <row r="7" spans="1:6" s="55" customFormat="1" ht="12.75" customHeight="1">
      <c r="A7" s="890" t="s">
        <v>3</v>
      </c>
      <c r="B7" s="871" t="s">
        <v>0</v>
      </c>
      <c r="C7" s="892" t="s">
        <v>1</v>
      </c>
      <c r="D7" s="871" t="s">
        <v>2</v>
      </c>
      <c r="E7" s="873" t="s">
        <v>42</v>
      </c>
      <c r="F7" s="875" t="s">
        <v>55</v>
      </c>
    </row>
    <row r="8" spans="1:6" ht="26.25" customHeight="1" thickBot="1">
      <c r="A8" s="891"/>
      <c r="B8" s="872"/>
      <c r="C8" s="893"/>
      <c r="D8" s="872"/>
      <c r="E8" s="887"/>
      <c r="F8" s="876"/>
    </row>
    <row r="9" spans="1:6">
      <c r="A9" s="518"/>
      <c r="B9" s="519" t="s">
        <v>71</v>
      </c>
      <c r="C9" s="520"/>
      <c r="D9" s="521"/>
      <c r="E9" s="522"/>
      <c r="F9" s="523"/>
    </row>
    <row r="10" spans="1:6">
      <c r="A10" s="516"/>
      <c r="B10" s="131"/>
      <c r="C10" s="142"/>
      <c r="D10" s="132"/>
      <c r="E10" s="125"/>
      <c r="F10" s="517"/>
    </row>
    <row r="11" spans="1:6" ht="38.25">
      <c r="A11" s="516"/>
      <c r="B11" s="131" t="s">
        <v>105</v>
      </c>
      <c r="C11" s="142"/>
      <c r="D11" s="132"/>
      <c r="E11" s="125"/>
      <c r="F11" s="517"/>
    </row>
    <row r="12" spans="1:6">
      <c r="A12" s="516"/>
      <c r="B12" s="131"/>
      <c r="C12" s="142"/>
      <c r="D12" s="132"/>
      <c r="E12" s="125"/>
      <c r="F12" s="517"/>
    </row>
    <row r="13" spans="1:6" ht="89.25">
      <c r="A13" s="516" t="s">
        <v>14</v>
      </c>
      <c r="B13" s="123" t="s">
        <v>1231</v>
      </c>
      <c r="C13" s="142" t="s">
        <v>25</v>
      </c>
      <c r="D13" s="142">
        <v>1</v>
      </c>
      <c r="E13" s="578"/>
      <c r="F13" s="136">
        <f t="shared" ref="F13:F45" si="0">D13*E13</f>
        <v>0</v>
      </c>
    </row>
    <row r="14" spans="1:6">
      <c r="A14" s="516" t="s">
        <v>15</v>
      </c>
      <c r="B14" s="509" t="s">
        <v>1232</v>
      </c>
      <c r="C14" s="142" t="s">
        <v>12</v>
      </c>
      <c r="D14" s="142">
        <v>1</v>
      </c>
      <c r="E14" s="578"/>
      <c r="F14" s="117">
        <f t="shared" si="0"/>
        <v>0</v>
      </c>
    </row>
    <row r="15" spans="1:6">
      <c r="A15" s="516" t="s">
        <v>16</v>
      </c>
      <c r="B15" s="509" t="s">
        <v>1233</v>
      </c>
      <c r="C15" s="142" t="s">
        <v>12</v>
      </c>
      <c r="D15" s="142">
        <v>2</v>
      </c>
      <c r="E15" s="578"/>
      <c r="F15" s="117">
        <f t="shared" si="0"/>
        <v>0</v>
      </c>
    </row>
    <row r="16" spans="1:6">
      <c r="A16" s="516" t="s">
        <v>17</v>
      </c>
      <c r="B16" s="509" t="s">
        <v>1234</v>
      </c>
      <c r="C16" s="142" t="s">
        <v>12</v>
      </c>
      <c r="D16" s="142">
        <v>1</v>
      </c>
      <c r="E16" s="578"/>
      <c r="F16" s="117">
        <f t="shared" si="0"/>
        <v>0</v>
      </c>
    </row>
    <row r="17" spans="1:6">
      <c r="A17" s="516" t="s">
        <v>18</v>
      </c>
      <c r="B17" s="509" t="s">
        <v>1235</v>
      </c>
      <c r="C17" s="142" t="s">
        <v>12</v>
      </c>
      <c r="D17" s="142">
        <v>1</v>
      </c>
      <c r="E17" s="578"/>
      <c r="F17" s="117">
        <f t="shared" si="0"/>
        <v>0</v>
      </c>
    </row>
    <row r="18" spans="1:6">
      <c r="A18" s="516" t="s">
        <v>19</v>
      </c>
      <c r="B18" s="509" t="s">
        <v>1236</v>
      </c>
      <c r="C18" s="142" t="s">
        <v>12</v>
      </c>
      <c r="D18" s="142">
        <v>3</v>
      </c>
      <c r="E18" s="578"/>
      <c r="F18" s="117">
        <f t="shared" si="0"/>
        <v>0</v>
      </c>
    </row>
    <row r="19" spans="1:6">
      <c r="A19" s="516" t="s">
        <v>20</v>
      </c>
      <c r="B19" s="509" t="s">
        <v>1237</v>
      </c>
      <c r="C19" s="142" t="s">
        <v>12</v>
      </c>
      <c r="D19" s="142">
        <v>3</v>
      </c>
      <c r="E19" s="578"/>
      <c r="F19" s="117">
        <f t="shared" si="0"/>
        <v>0</v>
      </c>
    </row>
    <row r="20" spans="1:6">
      <c r="A20" s="516" t="s">
        <v>21</v>
      </c>
      <c r="B20" s="509" t="s">
        <v>1238</v>
      </c>
      <c r="C20" s="142" t="s">
        <v>12</v>
      </c>
      <c r="D20" s="142">
        <v>45</v>
      </c>
      <c r="E20" s="578"/>
      <c r="F20" s="117">
        <f t="shared" si="0"/>
        <v>0</v>
      </c>
    </row>
    <row r="21" spans="1:6">
      <c r="A21" s="516" t="s">
        <v>22</v>
      </c>
      <c r="B21" s="509" t="s">
        <v>1239</v>
      </c>
      <c r="C21" s="142" t="s">
        <v>12</v>
      </c>
      <c r="D21" s="142">
        <v>45</v>
      </c>
      <c r="E21" s="578"/>
      <c r="F21" s="117">
        <f t="shared" si="0"/>
        <v>0</v>
      </c>
    </row>
    <row r="22" spans="1:6">
      <c r="A22" s="516" t="s">
        <v>26</v>
      </c>
      <c r="B22" s="509" t="s">
        <v>1240</v>
      </c>
      <c r="C22" s="142" t="s">
        <v>12</v>
      </c>
      <c r="D22" s="142">
        <v>45</v>
      </c>
      <c r="E22" s="578"/>
      <c r="F22" s="117">
        <f t="shared" si="0"/>
        <v>0</v>
      </c>
    </row>
    <row r="23" spans="1:6">
      <c r="A23" s="516" t="s">
        <v>27</v>
      </c>
      <c r="B23" s="509" t="s">
        <v>1241</v>
      </c>
      <c r="C23" s="142" t="s">
        <v>12</v>
      </c>
      <c r="D23" s="142">
        <v>4</v>
      </c>
      <c r="E23" s="578"/>
      <c r="F23" s="117">
        <f t="shared" si="0"/>
        <v>0</v>
      </c>
    </row>
    <row r="24" spans="1:6">
      <c r="A24" s="516" t="s">
        <v>29</v>
      </c>
      <c r="B24" s="509" t="s">
        <v>1242</v>
      </c>
      <c r="C24" s="142" t="s">
        <v>12</v>
      </c>
      <c r="D24" s="142">
        <v>1</v>
      </c>
      <c r="E24" s="578"/>
      <c r="F24" s="117">
        <f t="shared" si="0"/>
        <v>0</v>
      </c>
    </row>
    <row r="25" spans="1:6">
      <c r="A25" s="516" t="s">
        <v>30</v>
      </c>
      <c r="B25" s="509" t="s">
        <v>1243</v>
      </c>
      <c r="C25" s="142" t="s">
        <v>12</v>
      </c>
      <c r="D25" s="142">
        <v>1</v>
      </c>
      <c r="E25" s="578"/>
      <c r="F25" s="117">
        <f t="shared" si="0"/>
        <v>0</v>
      </c>
    </row>
    <row r="26" spans="1:6">
      <c r="A26" s="516" t="s">
        <v>31</v>
      </c>
      <c r="B26" s="509" t="s">
        <v>1244</v>
      </c>
      <c r="C26" s="142" t="s">
        <v>12</v>
      </c>
      <c r="D26" s="142">
        <v>1</v>
      </c>
      <c r="E26" s="578"/>
      <c r="F26" s="117">
        <f t="shared" si="0"/>
        <v>0</v>
      </c>
    </row>
    <row r="27" spans="1:6">
      <c r="A27" s="516" t="s">
        <v>32</v>
      </c>
      <c r="B27" s="509" t="s">
        <v>1245</v>
      </c>
      <c r="C27" s="142" t="s">
        <v>12</v>
      </c>
      <c r="D27" s="142">
        <v>1</v>
      </c>
      <c r="E27" s="578"/>
      <c r="F27" s="117">
        <f t="shared" si="0"/>
        <v>0</v>
      </c>
    </row>
    <row r="28" spans="1:6">
      <c r="A28" s="516" t="s">
        <v>33</v>
      </c>
      <c r="B28" s="509" t="s">
        <v>1246</v>
      </c>
      <c r="C28" s="142" t="s">
        <v>12</v>
      </c>
      <c r="D28" s="142">
        <v>1</v>
      </c>
      <c r="E28" s="578"/>
      <c r="F28" s="117">
        <f t="shared" si="0"/>
        <v>0</v>
      </c>
    </row>
    <row r="29" spans="1:6">
      <c r="A29" s="516" t="s">
        <v>34</v>
      </c>
      <c r="B29" s="509" t="s">
        <v>1247</v>
      </c>
      <c r="C29" s="142" t="s">
        <v>12</v>
      </c>
      <c r="D29" s="142">
        <v>2</v>
      </c>
      <c r="E29" s="578"/>
      <c r="F29" s="117">
        <f t="shared" si="0"/>
        <v>0</v>
      </c>
    </row>
    <row r="30" spans="1:6">
      <c r="A30" s="516" t="s">
        <v>44</v>
      </c>
      <c r="B30" s="509" t="s">
        <v>1248</v>
      </c>
      <c r="C30" s="142" t="s">
        <v>12</v>
      </c>
      <c r="D30" s="142">
        <v>1</v>
      </c>
      <c r="E30" s="578"/>
      <c r="F30" s="117">
        <f t="shared" si="0"/>
        <v>0</v>
      </c>
    </row>
    <row r="31" spans="1:6">
      <c r="A31" s="516" t="s">
        <v>45</v>
      </c>
      <c r="B31" s="509" t="s">
        <v>1249</v>
      </c>
      <c r="C31" s="142" t="s">
        <v>12</v>
      </c>
      <c r="D31" s="142">
        <v>3</v>
      </c>
      <c r="E31" s="578"/>
      <c r="F31" s="117">
        <f t="shared" si="0"/>
        <v>0</v>
      </c>
    </row>
    <row r="32" spans="1:6">
      <c r="A32" s="516" t="s">
        <v>53</v>
      </c>
      <c r="B32" s="509" t="s">
        <v>1250</v>
      </c>
      <c r="C32" s="142" t="s">
        <v>12</v>
      </c>
      <c r="D32" s="142">
        <v>58</v>
      </c>
      <c r="E32" s="578"/>
      <c r="F32" s="117">
        <f t="shared" si="0"/>
        <v>0</v>
      </c>
    </row>
    <row r="33" spans="1:7">
      <c r="A33" s="516" t="s">
        <v>54</v>
      </c>
      <c r="B33" s="509" t="s">
        <v>1251</v>
      </c>
      <c r="C33" s="142" t="s">
        <v>13</v>
      </c>
      <c r="D33" s="142">
        <v>800</v>
      </c>
      <c r="E33" s="578"/>
      <c r="F33" s="117">
        <f t="shared" si="0"/>
        <v>0</v>
      </c>
    </row>
    <row r="34" spans="1:7">
      <c r="A34" s="516" t="s">
        <v>56</v>
      </c>
      <c r="B34" s="509" t="s">
        <v>1252</v>
      </c>
      <c r="C34" s="142" t="s">
        <v>13</v>
      </c>
      <c r="D34" s="142">
        <v>60</v>
      </c>
      <c r="E34" s="578"/>
      <c r="F34" s="117">
        <f t="shared" si="0"/>
        <v>0</v>
      </c>
    </row>
    <row r="35" spans="1:7">
      <c r="A35" s="516" t="s">
        <v>79</v>
      </c>
      <c r="B35" s="509" t="s">
        <v>1253</v>
      </c>
      <c r="C35" s="142" t="s">
        <v>13</v>
      </c>
      <c r="D35" s="142">
        <v>150</v>
      </c>
      <c r="E35" s="578"/>
      <c r="F35" s="117">
        <f t="shared" si="0"/>
        <v>0</v>
      </c>
    </row>
    <row r="36" spans="1:7">
      <c r="A36" s="516" t="s">
        <v>80</v>
      </c>
      <c r="B36" s="509" t="s">
        <v>1254</v>
      </c>
      <c r="C36" s="142" t="s">
        <v>13</v>
      </c>
      <c r="D36" s="142">
        <v>550</v>
      </c>
      <c r="E36" s="578"/>
      <c r="F36" s="117">
        <f t="shared" si="0"/>
        <v>0</v>
      </c>
    </row>
    <row r="37" spans="1:7">
      <c r="A37" s="516" t="s">
        <v>81</v>
      </c>
      <c r="B37" s="509" t="s">
        <v>1255</v>
      </c>
      <c r="C37" s="142" t="s">
        <v>25</v>
      </c>
      <c r="D37" s="142">
        <v>1</v>
      </c>
      <c r="E37" s="578"/>
      <c r="F37" s="117">
        <f t="shared" si="0"/>
        <v>0</v>
      </c>
    </row>
    <row r="38" spans="1:7">
      <c r="A38" s="516" t="s">
        <v>82</v>
      </c>
      <c r="B38" s="509" t="s">
        <v>1256</v>
      </c>
      <c r="C38" s="142" t="s">
        <v>25</v>
      </c>
      <c r="D38" s="142">
        <v>58</v>
      </c>
      <c r="E38" s="578"/>
      <c r="F38" s="117">
        <f t="shared" si="0"/>
        <v>0</v>
      </c>
    </row>
    <row r="39" spans="1:7">
      <c r="A39" s="516" t="s">
        <v>83</v>
      </c>
      <c r="B39" s="509" t="s">
        <v>1257</v>
      </c>
      <c r="C39" s="142" t="s">
        <v>25</v>
      </c>
      <c r="D39" s="142">
        <v>1</v>
      </c>
      <c r="E39" s="578"/>
      <c r="F39" s="117">
        <f t="shared" si="0"/>
        <v>0</v>
      </c>
    </row>
    <row r="40" spans="1:7">
      <c r="A40" s="516" t="s">
        <v>84</v>
      </c>
      <c r="B40" s="509" t="s">
        <v>1258</v>
      </c>
      <c r="C40" s="142" t="s">
        <v>25</v>
      </c>
      <c r="D40" s="142">
        <v>1</v>
      </c>
      <c r="E40" s="578"/>
      <c r="F40" s="117">
        <f t="shared" si="0"/>
        <v>0</v>
      </c>
    </row>
    <row r="41" spans="1:7">
      <c r="A41" s="516" t="s">
        <v>103</v>
      </c>
      <c r="B41" s="509" t="s">
        <v>1259</v>
      </c>
      <c r="C41" s="142" t="s">
        <v>25</v>
      </c>
      <c r="D41" s="142">
        <v>1</v>
      </c>
      <c r="E41" s="578"/>
      <c r="F41" s="117">
        <f t="shared" si="0"/>
        <v>0</v>
      </c>
    </row>
    <row r="42" spans="1:7">
      <c r="A42" s="516" t="s">
        <v>104</v>
      </c>
      <c r="B42" s="509" t="s">
        <v>1260</v>
      </c>
      <c r="C42" s="142" t="s">
        <v>1267</v>
      </c>
      <c r="D42" s="142">
        <v>1</v>
      </c>
      <c r="E42" s="578"/>
      <c r="F42" s="117">
        <f t="shared" si="0"/>
        <v>0</v>
      </c>
    </row>
    <row r="43" spans="1:7">
      <c r="A43" s="516" t="s">
        <v>1264</v>
      </c>
      <c r="B43" s="509" t="s">
        <v>1261</v>
      </c>
      <c r="C43" s="142" t="s">
        <v>25</v>
      </c>
      <c r="D43" s="142">
        <v>1</v>
      </c>
      <c r="E43" s="578"/>
      <c r="F43" s="117">
        <f t="shared" si="0"/>
        <v>0</v>
      </c>
    </row>
    <row r="44" spans="1:7">
      <c r="A44" s="516" t="s">
        <v>1265</v>
      </c>
      <c r="B44" s="509" t="s">
        <v>1262</v>
      </c>
      <c r="C44" s="142" t="s">
        <v>1267</v>
      </c>
      <c r="D44" s="142">
        <v>1</v>
      </c>
      <c r="E44" s="578"/>
      <c r="F44" s="117">
        <f t="shared" si="0"/>
        <v>0</v>
      </c>
    </row>
    <row r="45" spans="1:7">
      <c r="A45" s="516" t="s">
        <v>1266</v>
      </c>
      <c r="B45" s="509" t="s">
        <v>1263</v>
      </c>
      <c r="C45" s="142" t="s">
        <v>25</v>
      </c>
      <c r="D45" s="142">
        <v>1</v>
      </c>
      <c r="E45" s="578"/>
      <c r="F45" s="117">
        <f t="shared" si="0"/>
        <v>0</v>
      </c>
    </row>
    <row r="46" spans="1:7" ht="13.5" thickBot="1">
      <c r="A46" s="510"/>
      <c r="B46" s="511"/>
      <c r="C46" s="512"/>
      <c r="D46" s="513"/>
      <c r="E46" s="514"/>
      <c r="F46" s="515"/>
    </row>
    <row r="47" spans="1:7" ht="18.75" thickBot="1">
      <c r="A47" s="877" t="s">
        <v>139</v>
      </c>
      <c r="B47" s="878"/>
      <c r="C47" s="878"/>
      <c r="D47" s="878"/>
      <c r="E47" s="879"/>
      <c r="F47" s="96">
        <f>SUM(F13:F45)</f>
        <v>0</v>
      </c>
      <c r="G47" s="16"/>
    </row>
    <row r="48" spans="1:7" ht="18">
      <c r="A48" s="38"/>
      <c r="B48" s="25"/>
      <c r="C48" s="144"/>
      <c r="D48" s="76"/>
      <c r="E48" s="90"/>
      <c r="F48" s="77"/>
      <c r="G48" s="16"/>
    </row>
    <row r="49" spans="1:7" ht="18">
      <c r="A49" s="38"/>
      <c r="B49" s="25"/>
      <c r="C49" s="144"/>
      <c r="D49" s="76"/>
      <c r="E49" s="90"/>
      <c r="F49" s="77"/>
      <c r="G49" s="16"/>
    </row>
    <row r="50" spans="1:7" ht="18.75" customHeight="1">
      <c r="A50" s="881"/>
      <c r="B50" s="881"/>
      <c r="C50" s="881"/>
      <c r="D50" s="881"/>
      <c r="E50" s="881"/>
      <c r="F50" s="18"/>
      <c r="G50" s="16"/>
    </row>
    <row r="51" spans="1:7" ht="18">
      <c r="A51" s="38"/>
      <c r="B51" s="26"/>
      <c r="C51" s="144"/>
      <c r="D51" s="76"/>
      <c r="E51" s="90"/>
      <c r="F51" s="77"/>
      <c r="G51" s="16"/>
    </row>
    <row r="52" spans="1:7" ht="18">
      <c r="A52" s="40"/>
      <c r="B52" s="24"/>
      <c r="C52" s="145"/>
      <c r="D52" s="76"/>
      <c r="E52" s="90"/>
      <c r="F52" s="77"/>
      <c r="G52" s="16"/>
    </row>
    <row r="53" spans="1:7" ht="18">
      <c r="A53" s="38"/>
      <c r="B53" s="28"/>
      <c r="C53" s="145"/>
      <c r="D53" s="76"/>
      <c r="E53" s="90"/>
      <c r="F53" s="77"/>
      <c r="G53" s="16"/>
    </row>
    <row r="54" spans="1:7" ht="18">
      <c r="A54" s="38"/>
      <c r="B54" s="28"/>
      <c r="C54" s="145"/>
      <c r="D54" s="76"/>
      <c r="E54" s="90"/>
      <c r="F54" s="77"/>
      <c r="G54" s="16"/>
    </row>
    <row r="55" spans="1:7" ht="18">
      <c r="A55" s="38"/>
      <c r="B55" s="28"/>
      <c r="C55" s="145"/>
      <c r="D55" s="76"/>
      <c r="E55" s="90"/>
      <c r="F55" s="77"/>
      <c r="G55" s="16"/>
    </row>
    <row r="56" spans="1:7" ht="18">
      <c r="A56" s="38"/>
      <c r="B56" s="28"/>
      <c r="C56" s="145"/>
      <c r="D56" s="76"/>
      <c r="E56" s="90"/>
      <c r="F56" s="77"/>
      <c r="G56" s="16"/>
    </row>
    <row r="57" spans="1:7" ht="18">
      <c r="A57" s="38"/>
      <c r="B57" s="28"/>
      <c r="C57" s="145"/>
      <c r="D57" s="76"/>
      <c r="E57" s="90"/>
      <c r="F57" s="77"/>
      <c r="G57" s="16"/>
    </row>
    <row r="58" spans="1:7" ht="18">
      <c r="A58" s="38"/>
      <c r="B58" s="28"/>
      <c r="C58" s="145"/>
      <c r="D58" s="76"/>
      <c r="E58" s="90"/>
      <c r="F58" s="77"/>
      <c r="G58" s="16"/>
    </row>
    <row r="59" spans="1:7" ht="18">
      <c r="A59" s="38"/>
      <c r="B59" s="28"/>
      <c r="C59" s="145"/>
      <c r="D59" s="76"/>
      <c r="E59" s="90"/>
      <c r="F59" s="77"/>
      <c r="G59" s="16"/>
    </row>
    <row r="60" spans="1:7" ht="18">
      <c r="A60" s="38"/>
      <c r="B60" s="28"/>
      <c r="C60" s="145"/>
      <c r="D60" s="76"/>
      <c r="E60" s="90"/>
      <c r="F60" s="77"/>
      <c r="G60" s="16"/>
    </row>
    <row r="61" spans="1:7" ht="18">
      <c r="A61" s="38"/>
      <c r="B61" s="26"/>
      <c r="C61" s="144"/>
      <c r="D61" s="76"/>
      <c r="E61" s="90"/>
      <c r="F61" s="77"/>
      <c r="G61" s="16"/>
    </row>
    <row r="62" spans="1:7" ht="18">
      <c r="A62" s="38"/>
      <c r="B62" s="25"/>
      <c r="C62" s="145"/>
      <c r="D62" s="76"/>
      <c r="E62" s="90"/>
      <c r="F62" s="77"/>
      <c r="G62" s="16"/>
    </row>
    <row r="63" spans="1:7" ht="18">
      <c r="A63" s="151"/>
      <c r="B63" s="30"/>
      <c r="C63" s="145"/>
      <c r="D63" s="76"/>
      <c r="E63" s="90"/>
      <c r="F63" s="77"/>
      <c r="G63" s="16"/>
    </row>
    <row r="64" spans="1:7" ht="18">
      <c r="A64" s="38"/>
      <c r="B64" s="26"/>
      <c r="C64" s="145"/>
      <c r="D64" s="76"/>
      <c r="E64" s="90"/>
      <c r="F64" s="77"/>
      <c r="G64" s="16"/>
    </row>
    <row r="65" spans="1:7" ht="18">
      <c r="A65" s="38"/>
      <c r="B65" s="26"/>
      <c r="C65" s="145"/>
      <c r="D65" s="76"/>
      <c r="E65" s="90"/>
      <c r="F65" s="77"/>
      <c r="G65" s="16"/>
    </row>
    <row r="66" spans="1:7" ht="18">
      <c r="A66" s="38"/>
      <c r="B66" s="25"/>
      <c r="C66" s="145"/>
      <c r="D66" s="76"/>
      <c r="E66" s="90"/>
      <c r="F66" s="77"/>
      <c r="G66" s="16"/>
    </row>
    <row r="67" spans="1:7" ht="18">
      <c r="A67" s="38"/>
      <c r="B67" s="26"/>
      <c r="C67" s="144"/>
      <c r="D67" s="76"/>
      <c r="E67" s="90"/>
      <c r="F67" s="77"/>
      <c r="G67" s="16"/>
    </row>
    <row r="68" spans="1:7" ht="18">
      <c r="A68" s="38"/>
      <c r="B68" s="26"/>
      <c r="C68" s="145"/>
      <c r="D68" s="76"/>
      <c r="E68" s="90"/>
      <c r="F68" s="77"/>
      <c r="G68" s="16"/>
    </row>
    <row r="69" spans="1:7" ht="18">
      <c r="A69" s="38"/>
      <c r="B69" s="26"/>
      <c r="C69" s="145"/>
      <c r="D69" s="76"/>
      <c r="E69" s="90"/>
      <c r="F69" s="77"/>
      <c r="G69" s="16"/>
    </row>
    <row r="70" spans="1:7" ht="18">
      <c r="A70" s="38"/>
      <c r="B70" s="33"/>
      <c r="C70" s="145"/>
      <c r="D70" s="76"/>
      <c r="E70" s="90"/>
      <c r="F70" s="77"/>
      <c r="G70" s="16"/>
    </row>
    <row r="71" spans="1:7" ht="18">
      <c r="A71" s="38"/>
      <c r="B71" s="26"/>
      <c r="C71" s="144"/>
      <c r="D71" s="76"/>
      <c r="E71" s="90"/>
      <c r="F71" s="77"/>
      <c r="G71" s="16"/>
    </row>
    <row r="72" spans="1:7" ht="18">
      <c r="A72" s="38"/>
      <c r="B72" s="26"/>
      <c r="C72" s="145"/>
      <c r="D72" s="76"/>
      <c r="E72" s="90"/>
      <c r="F72" s="77"/>
      <c r="G72" s="16"/>
    </row>
    <row r="73" spans="1:7" ht="18">
      <c r="A73" s="38"/>
      <c r="B73" s="26"/>
      <c r="C73" s="145"/>
      <c r="D73" s="76"/>
      <c r="E73" s="90"/>
      <c r="F73" s="77"/>
      <c r="G73" s="16"/>
    </row>
    <row r="74" spans="1:7" ht="18">
      <c r="A74" s="38"/>
      <c r="B74" s="25"/>
      <c r="C74" s="145"/>
      <c r="D74" s="76"/>
      <c r="E74" s="90"/>
      <c r="F74" s="77"/>
      <c r="G74" s="16"/>
    </row>
    <row r="75" spans="1:7" ht="18">
      <c r="A75" s="38"/>
      <c r="B75" s="26"/>
      <c r="C75" s="144"/>
      <c r="D75" s="76"/>
      <c r="E75" s="90"/>
      <c r="F75" s="77"/>
      <c r="G75" s="16"/>
    </row>
    <row r="76" spans="1:7" ht="18">
      <c r="A76" s="38"/>
      <c r="B76" s="54"/>
      <c r="C76" s="145"/>
      <c r="D76" s="76"/>
      <c r="E76" s="90"/>
      <c r="F76" s="77"/>
      <c r="G76" s="16"/>
    </row>
    <row r="77" spans="1:7" ht="18">
      <c r="A77" s="38"/>
      <c r="B77" s="26"/>
      <c r="C77" s="145"/>
      <c r="D77" s="76"/>
      <c r="E77" s="90"/>
      <c r="F77" s="77"/>
      <c r="G77" s="16"/>
    </row>
    <row r="78" spans="1:7" ht="18">
      <c r="A78" s="38"/>
      <c r="B78" s="25"/>
      <c r="C78" s="145"/>
      <c r="D78" s="76"/>
      <c r="E78" s="90"/>
      <c r="F78" s="77"/>
      <c r="G78" s="16"/>
    </row>
    <row r="79" spans="1:7" ht="18">
      <c r="A79" s="38"/>
      <c r="B79" s="25"/>
      <c r="C79" s="145"/>
      <c r="D79" s="76"/>
      <c r="E79" s="90"/>
      <c r="F79" s="77"/>
      <c r="G79" s="16"/>
    </row>
    <row r="80" spans="1:7" ht="18">
      <c r="A80" s="38"/>
      <c r="B80" s="25"/>
      <c r="C80" s="145"/>
      <c r="D80" s="76"/>
      <c r="E80" s="90"/>
      <c r="F80" s="77"/>
      <c r="G80" s="16"/>
    </row>
    <row r="81" spans="1:7" ht="18">
      <c r="A81" s="38"/>
      <c r="B81" s="26"/>
      <c r="C81" s="144"/>
      <c r="D81" s="76"/>
      <c r="E81" s="90"/>
      <c r="F81" s="77"/>
      <c r="G81" s="16"/>
    </row>
    <row r="82" spans="1:7" ht="18">
      <c r="A82" s="38"/>
      <c r="B82" s="26"/>
      <c r="C82" s="145"/>
      <c r="D82" s="76"/>
      <c r="E82" s="90"/>
      <c r="F82" s="77"/>
      <c r="G82" s="16"/>
    </row>
    <row r="83" spans="1:7" ht="18">
      <c r="A83" s="38"/>
      <c r="B83" s="30"/>
      <c r="C83" s="145"/>
      <c r="D83" s="76"/>
      <c r="E83" s="90"/>
      <c r="F83" s="77"/>
      <c r="G83" s="16"/>
    </row>
    <row r="84" spans="1:7" ht="18">
      <c r="A84" s="38"/>
      <c r="B84" s="26"/>
      <c r="C84" s="145"/>
      <c r="D84" s="76"/>
      <c r="E84" s="90"/>
      <c r="F84" s="77"/>
      <c r="G84" s="16"/>
    </row>
    <row r="85" spans="1:7" ht="18">
      <c r="A85" s="38"/>
      <c r="B85" s="26"/>
      <c r="C85" s="145"/>
      <c r="D85" s="76"/>
      <c r="E85" s="90"/>
      <c r="F85" s="77"/>
      <c r="G85" s="16"/>
    </row>
    <row r="86" spans="1:7" ht="18.75" customHeight="1">
      <c r="A86" s="881"/>
      <c r="B86" s="881"/>
      <c r="C86" s="881"/>
      <c r="D86" s="881"/>
      <c r="E86" s="881"/>
      <c r="F86" s="18"/>
      <c r="G86" s="16"/>
    </row>
    <row r="87" spans="1:7" ht="18">
      <c r="A87" s="38"/>
      <c r="B87" s="26"/>
      <c r="C87" s="144"/>
      <c r="D87" s="76"/>
      <c r="E87" s="90"/>
      <c r="F87" s="77"/>
      <c r="G87" s="16"/>
    </row>
    <row r="88" spans="1:7" ht="18">
      <c r="A88" s="40"/>
      <c r="B88" s="24"/>
      <c r="C88" s="144"/>
      <c r="D88" s="76"/>
      <c r="E88" s="90"/>
      <c r="F88" s="77"/>
      <c r="G88" s="16"/>
    </row>
    <row r="89" spans="1:7" ht="18">
      <c r="A89" s="38"/>
      <c r="B89" s="26"/>
      <c r="C89" s="144"/>
      <c r="D89" s="76"/>
      <c r="E89" s="90"/>
      <c r="F89" s="77"/>
      <c r="G89" s="16"/>
    </row>
    <row r="90" spans="1:7" ht="18">
      <c r="A90" s="38"/>
      <c r="B90" s="25"/>
      <c r="C90" s="144"/>
      <c r="D90" s="76"/>
      <c r="E90" s="90"/>
      <c r="F90" s="77"/>
      <c r="G90" s="16"/>
    </row>
    <row r="91" spans="1:7" ht="18">
      <c r="A91" s="38"/>
      <c r="B91" s="30"/>
      <c r="C91" s="144"/>
      <c r="D91" s="76"/>
      <c r="E91" s="90"/>
      <c r="F91" s="77"/>
      <c r="G91" s="16"/>
    </row>
    <row r="92" spans="1:7" ht="18">
      <c r="A92" s="38"/>
      <c r="B92" s="28"/>
      <c r="C92" s="144"/>
      <c r="D92" s="76"/>
      <c r="E92" s="90"/>
      <c r="F92" s="77"/>
      <c r="G92" s="16"/>
    </row>
    <row r="93" spans="1:7" ht="18">
      <c r="A93" s="38"/>
      <c r="B93" s="28"/>
      <c r="C93" s="144"/>
      <c r="D93" s="76"/>
      <c r="E93" s="90"/>
      <c r="F93" s="77"/>
      <c r="G93" s="16"/>
    </row>
    <row r="94" spans="1:7" ht="18">
      <c r="A94" s="38"/>
      <c r="B94" s="33"/>
      <c r="C94" s="144"/>
      <c r="D94" s="76"/>
      <c r="E94" s="90"/>
      <c r="F94" s="77"/>
      <c r="G94" s="16"/>
    </row>
    <row r="95" spans="1:7" ht="18">
      <c r="A95" s="38"/>
      <c r="B95" s="33"/>
      <c r="C95" s="144"/>
      <c r="D95" s="76"/>
      <c r="E95" s="90"/>
      <c r="F95" s="77"/>
      <c r="G95" s="16"/>
    </row>
    <row r="96" spans="1:7" ht="18">
      <c r="A96" s="38"/>
      <c r="B96" s="33"/>
      <c r="C96" s="144"/>
      <c r="D96" s="76"/>
      <c r="E96" s="90"/>
      <c r="F96" s="77"/>
      <c r="G96" s="16"/>
    </row>
    <row r="97" spans="1:7" ht="18">
      <c r="A97" s="38"/>
      <c r="B97" s="33"/>
      <c r="C97" s="144"/>
      <c r="D97" s="76"/>
      <c r="E97" s="90"/>
      <c r="F97" s="77"/>
      <c r="G97" s="16"/>
    </row>
    <row r="98" spans="1:7" ht="18">
      <c r="A98" s="38"/>
      <c r="B98" s="26"/>
      <c r="C98" s="144"/>
      <c r="D98" s="76"/>
      <c r="E98" s="90"/>
      <c r="F98" s="77"/>
      <c r="G98" s="16"/>
    </row>
    <row r="99" spans="1:7" ht="18">
      <c r="A99" s="38"/>
      <c r="B99" s="26"/>
      <c r="C99" s="144"/>
      <c r="D99" s="76"/>
      <c r="E99" s="90"/>
      <c r="F99" s="77"/>
      <c r="G99" s="16"/>
    </row>
    <row r="100" spans="1:7" ht="18">
      <c r="A100" s="38"/>
      <c r="B100" s="25"/>
      <c r="C100" s="144"/>
      <c r="D100" s="76"/>
      <c r="E100" s="90"/>
      <c r="F100" s="77"/>
      <c r="G100" s="16"/>
    </row>
    <row r="101" spans="1:7" ht="18">
      <c r="A101" s="38"/>
      <c r="B101" s="33"/>
      <c r="C101" s="144"/>
      <c r="D101" s="76"/>
      <c r="E101" s="90"/>
      <c r="F101" s="77"/>
      <c r="G101" s="16"/>
    </row>
    <row r="102" spans="1:7" ht="18">
      <c r="A102" s="38"/>
      <c r="B102" s="26"/>
      <c r="C102" s="144"/>
      <c r="D102" s="76"/>
      <c r="E102" s="90"/>
      <c r="F102" s="77"/>
      <c r="G102" s="16"/>
    </row>
    <row r="103" spans="1:7" ht="18">
      <c r="A103" s="38"/>
      <c r="B103" s="30"/>
      <c r="C103" s="144"/>
      <c r="D103" s="76"/>
      <c r="E103" s="90"/>
      <c r="F103" s="77"/>
      <c r="G103" s="16"/>
    </row>
    <row r="104" spans="1:7" ht="18">
      <c r="A104" s="40"/>
      <c r="B104" s="54"/>
      <c r="C104" s="138"/>
      <c r="D104" s="76"/>
      <c r="E104" s="90"/>
      <c r="F104" s="77"/>
      <c r="G104" s="16"/>
    </row>
    <row r="105" spans="1:7" ht="18">
      <c r="A105" s="40"/>
      <c r="B105" s="54"/>
      <c r="C105" s="138"/>
      <c r="D105" s="76"/>
      <c r="E105" s="90"/>
      <c r="F105" s="77"/>
      <c r="G105" s="16"/>
    </row>
    <row r="106" spans="1:7" ht="18">
      <c r="A106" s="40"/>
      <c r="B106" s="54"/>
      <c r="C106" s="138"/>
      <c r="D106" s="76"/>
      <c r="E106" s="90"/>
      <c r="F106" s="77"/>
      <c r="G106" s="16"/>
    </row>
    <row r="107" spans="1:7" ht="18">
      <c r="A107" s="40"/>
      <c r="B107" s="54"/>
      <c r="C107" s="138"/>
      <c r="D107" s="76"/>
      <c r="E107" s="90"/>
      <c r="F107" s="77"/>
      <c r="G107" s="16"/>
    </row>
    <row r="108" spans="1:7" ht="18">
      <c r="A108" s="40"/>
      <c r="B108" s="54"/>
      <c r="C108" s="138"/>
      <c r="D108" s="76"/>
      <c r="E108" s="90"/>
      <c r="F108" s="77"/>
      <c r="G108" s="16"/>
    </row>
    <row r="109" spans="1:7" ht="18">
      <c r="A109" s="38"/>
      <c r="B109" s="26"/>
      <c r="C109" s="144"/>
      <c r="D109" s="76"/>
      <c r="E109" s="90"/>
      <c r="F109" s="77"/>
      <c r="G109" s="16"/>
    </row>
    <row r="110" spans="1:7" ht="18">
      <c r="A110" s="38"/>
      <c r="B110" s="25"/>
      <c r="C110" s="144"/>
      <c r="D110" s="76"/>
      <c r="E110" s="90"/>
      <c r="F110" s="77"/>
      <c r="G110" s="16"/>
    </row>
    <row r="111" spans="1:7" ht="18">
      <c r="A111" s="38"/>
      <c r="B111" s="30"/>
      <c r="C111" s="144"/>
      <c r="D111" s="76"/>
      <c r="E111" s="90"/>
      <c r="F111" s="77"/>
      <c r="G111" s="16"/>
    </row>
    <row r="112" spans="1:7" ht="18">
      <c r="A112" s="38"/>
      <c r="B112" s="26"/>
      <c r="C112" s="144"/>
      <c r="D112" s="76"/>
      <c r="E112" s="90"/>
      <c r="F112" s="77"/>
      <c r="G112" s="16"/>
    </row>
    <row r="113" spans="1:7" ht="18">
      <c r="A113" s="38"/>
      <c r="B113" s="26"/>
      <c r="C113" s="144"/>
      <c r="D113" s="76"/>
      <c r="E113" s="90"/>
      <c r="F113" s="77"/>
      <c r="G113" s="16"/>
    </row>
    <row r="114" spans="1:7" ht="18">
      <c r="A114" s="38"/>
      <c r="B114" s="25"/>
      <c r="C114" s="144"/>
      <c r="D114" s="76"/>
      <c r="E114" s="90"/>
      <c r="F114" s="77"/>
      <c r="G114" s="16"/>
    </row>
    <row r="115" spans="1:7" ht="18">
      <c r="A115" s="38"/>
      <c r="B115" s="26"/>
      <c r="C115" s="144"/>
      <c r="D115" s="76"/>
      <c r="E115" s="90"/>
      <c r="F115" s="77"/>
      <c r="G115" s="16"/>
    </row>
    <row r="116" spans="1:7" ht="18.75" customHeight="1">
      <c r="A116" s="881"/>
      <c r="B116" s="881"/>
      <c r="C116" s="881"/>
      <c r="D116" s="881"/>
      <c r="E116" s="881"/>
      <c r="F116" s="18"/>
      <c r="G116" s="16"/>
    </row>
    <row r="117" spans="1:7" ht="18">
      <c r="A117" s="38"/>
      <c r="B117" s="26"/>
      <c r="C117" s="144"/>
      <c r="D117" s="76"/>
      <c r="E117" s="90"/>
      <c r="F117" s="77"/>
      <c r="G117" s="16"/>
    </row>
    <row r="118" spans="1:7" ht="18">
      <c r="A118" s="40"/>
      <c r="B118" s="24"/>
      <c r="C118" s="144"/>
      <c r="D118" s="76"/>
      <c r="E118" s="90"/>
      <c r="F118" s="77"/>
      <c r="G118" s="16"/>
    </row>
    <row r="119" spans="1:7" ht="18">
      <c r="A119" s="38"/>
      <c r="B119" s="26"/>
      <c r="C119" s="144"/>
      <c r="D119" s="76"/>
      <c r="E119" s="90"/>
      <c r="F119" s="77"/>
      <c r="G119" s="16"/>
    </row>
    <row r="120" spans="1:7" ht="18">
      <c r="A120" s="38"/>
      <c r="B120" s="28"/>
      <c r="C120" s="146"/>
      <c r="D120" s="76"/>
      <c r="E120" s="90"/>
      <c r="F120" s="77"/>
      <c r="G120" s="16"/>
    </row>
    <row r="121" spans="1:7" ht="18">
      <c r="A121" s="38"/>
      <c r="B121" s="28"/>
      <c r="C121" s="146"/>
      <c r="D121" s="76"/>
      <c r="E121" s="90"/>
      <c r="F121" s="77"/>
      <c r="G121" s="16"/>
    </row>
    <row r="122" spans="1:7" ht="18">
      <c r="A122" s="38"/>
      <c r="B122" s="28"/>
      <c r="C122" s="146"/>
      <c r="D122" s="76"/>
      <c r="E122" s="90"/>
      <c r="F122" s="77"/>
      <c r="G122" s="16"/>
    </row>
    <row r="123" spans="1:7" ht="18">
      <c r="A123" s="38"/>
      <c r="B123" s="28"/>
      <c r="C123" s="146"/>
      <c r="D123" s="76"/>
      <c r="E123" s="90"/>
      <c r="F123" s="77"/>
      <c r="G123" s="16"/>
    </row>
    <row r="124" spans="1:7" ht="18">
      <c r="A124" s="151"/>
      <c r="B124" s="26"/>
      <c r="C124" s="146"/>
      <c r="D124" s="76"/>
      <c r="E124" s="90"/>
      <c r="F124" s="77"/>
      <c r="G124" s="16"/>
    </row>
    <row r="125" spans="1:7" ht="18">
      <c r="A125" s="38"/>
      <c r="B125" s="26"/>
      <c r="C125" s="144"/>
      <c r="D125" s="76"/>
      <c r="E125" s="90"/>
      <c r="F125" s="77"/>
      <c r="G125" s="16"/>
    </row>
    <row r="126" spans="1:7" ht="18">
      <c r="A126" s="151"/>
      <c r="B126" s="74"/>
      <c r="C126" s="146"/>
      <c r="D126" s="76"/>
      <c r="E126" s="90"/>
      <c r="F126" s="77"/>
      <c r="G126" s="16"/>
    </row>
    <row r="127" spans="1:7" ht="18">
      <c r="A127" s="151"/>
      <c r="B127" s="30"/>
      <c r="C127" s="146"/>
      <c r="D127" s="76"/>
      <c r="E127" s="90"/>
      <c r="F127" s="77"/>
      <c r="G127" s="16"/>
    </row>
    <row r="128" spans="1:7" ht="18">
      <c r="A128" s="38"/>
      <c r="B128" s="75"/>
      <c r="C128" s="44"/>
      <c r="D128" s="76"/>
      <c r="E128" s="90"/>
      <c r="F128" s="77"/>
      <c r="G128" s="16"/>
    </row>
    <row r="129" spans="1:7" ht="18">
      <c r="A129" s="38"/>
      <c r="B129" s="75"/>
      <c r="C129" s="44"/>
      <c r="D129" s="76"/>
      <c r="E129" s="90"/>
      <c r="F129" s="77"/>
      <c r="G129" s="16"/>
    </row>
    <row r="130" spans="1:7" ht="18">
      <c r="A130" s="151"/>
      <c r="B130" s="75"/>
      <c r="C130" s="44"/>
      <c r="D130" s="76"/>
      <c r="E130" s="90"/>
      <c r="F130" s="77"/>
      <c r="G130" s="16"/>
    </row>
    <row r="131" spans="1:7" ht="18">
      <c r="A131" s="38"/>
      <c r="B131" s="26"/>
      <c r="C131" s="144"/>
      <c r="D131" s="76"/>
      <c r="E131" s="90"/>
      <c r="F131" s="77"/>
      <c r="G131" s="16"/>
    </row>
    <row r="132" spans="1:7" ht="18">
      <c r="A132" s="151"/>
      <c r="B132" s="74"/>
      <c r="C132" s="144"/>
      <c r="D132" s="76"/>
      <c r="E132" s="90"/>
      <c r="F132" s="77"/>
      <c r="G132" s="16"/>
    </row>
    <row r="133" spans="1:7" ht="18">
      <c r="A133" s="38"/>
      <c r="B133" s="26"/>
      <c r="C133" s="144"/>
      <c r="D133" s="76"/>
      <c r="E133" s="90"/>
      <c r="F133" s="77"/>
      <c r="G133" s="16"/>
    </row>
    <row r="134" spans="1:7" ht="18">
      <c r="A134" s="151"/>
      <c r="B134" s="75"/>
      <c r="C134" s="45"/>
      <c r="D134" s="76"/>
      <c r="E134" s="90"/>
      <c r="F134" s="77"/>
      <c r="G134" s="16"/>
    </row>
    <row r="135" spans="1:7" ht="18">
      <c r="A135" s="151"/>
      <c r="B135" s="75"/>
      <c r="C135" s="45"/>
      <c r="D135" s="76"/>
      <c r="E135" s="90"/>
      <c r="F135" s="77"/>
      <c r="G135" s="16"/>
    </row>
    <row r="136" spans="1:7" ht="18">
      <c r="A136" s="151"/>
      <c r="B136" s="75"/>
      <c r="C136" s="44"/>
      <c r="D136" s="76"/>
      <c r="E136" s="90"/>
      <c r="F136" s="77"/>
      <c r="G136" s="16"/>
    </row>
    <row r="137" spans="1:7" ht="18">
      <c r="A137" s="151"/>
      <c r="B137" s="75"/>
      <c r="C137" s="44"/>
      <c r="D137" s="76"/>
      <c r="E137" s="90"/>
      <c r="F137" s="77"/>
      <c r="G137" s="16"/>
    </row>
    <row r="138" spans="1:7" ht="18">
      <c r="A138" s="151"/>
      <c r="B138" s="75"/>
      <c r="C138" s="44"/>
      <c r="D138" s="76"/>
      <c r="E138" s="90"/>
      <c r="F138" s="77"/>
      <c r="G138" s="16"/>
    </row>
    <row r="139" spans="1:7" ht="18">
      <c r="A139" s="151"/>
      <c r="B139" s="75"/>
      <c r="C139" s="44"/>
      <c r="D139" s="76"/>
      <c r="E139" s="90"/>
      <c r="F139" s="77"/>
      <c r="G139" s="16"/>
    </row>
    <row r="140" spans="1:7" ht="18">
      <c r="A140" s="151"/>
      <c r="B140" s="75"/>
      <c r="C140" s="44"/>
      <c r="D140" s="76"/>
      <c r="E140" s="90"/>
      <c r="F140" s="77"/>
      <c r="G140" s="16"/>
    </row>
    <row r="141" spans="1:7" ht="18">
      <c r="A141" s="151"/>
      <c r="B141" s="75"/>
      <c r="C141" s="44"/>
      <c r="D141" s="76"/>
      <c r="E141" s="90"/>
      <c r="F141" s="77"/>
      <c r="G141" s="16"/>
    </row>
    <row r="142" spans="1:7" ht="18">
      <c r="A142" s="151"/>
      <c r="B142" s="75"/>
      <c r="C142" s="44"/>
      <c r="D142" s="76"/>
      <c r="E142" s="90"/>
      <c r="F142" s="77"/>
      <c r="G142" s="16"/>
    </row>
    <row r="143" spans="1:7" ht="18">
      <c r="A143" s="151"/>
      <c r="B143" s="75"/>
      <c r="C143" s="44"/>
      <c r="D143" s="76"/>
      <c r="E143" s="90"/>
      <c r="F143" s="77"/>
      <c r="G143" s="16"/>
    </row>
    <row r="144" spans="1:7" ht="18">
      <c r="A144" s="38"/>
      <c r="B144" s="75"/>
      <c r="C144" s="44"/>
      <c r="D144" s="76"/>
      <c r="E144" s="90"/>
      <c r="F144" s="77"/>
      <c r="G144" s="16"/>
    </row>
    <row r="145" spans="1:7" ht="18">
      <c r="A145" s="38"/>
      <c r="B145" s="75"/>
      <c r="C145" s="44"/>
      <c r="D145" s="76"/>
      <c r="E145" s="90"/>
      <c r="F145" s="77"/>
      <c r="G145" s="16"/>
    </row>
    <row r="146" spans="1:7" ht="18">
      <c r="A146" s="38"/>
      <c r="B146" s="26"/>
      <c r="C146" s="146"/>
      <c r="D146" s="76"/>
      <c r="E146" s="90"/>
      <c r="F146" s="77"/>
      <c r="G146" s="16"/>
    </row>
    <row r="147" spans="1:7" ht="18">
      <c r="A147" s="38"/>
      <c r="B147" s="26"/>
      <c r="C147" s="146"/>
      <c r="D147" s="76"/>
      <c r="E147" s="90"/>
      <c r="F147" s="77"/>
      <c r="G147" s="16"/>
    </row>
    <row r="148" spans="1:7" ht="18">
      <c r="A148" s="38"/>
      <c r="B148" s="26"/>
      <c r="C148" s="146"/>
      <c r="D148" s="76"/>
      <c r="E148" s="90"/>
      <c r="F148" s="77"/>
      <c r="G148" s="16"/>
    </row>
    <row r="149" spans="1:7" ht="18">
      <c r="A149" s="38"/>
      <c r="B149" s="26"/>
      <c r="C149" s="146"/>
      <c r="D149" s="76"/>
      <c r="E149" s="90"/>
      <c r="F149" s="77"/>
      <c r="G149" s="16"/>
    </row>
    <row r="150" spans="1:7" ht="18">
      <c r="A150" s="38"/>
      <c r="B150" s="26"/>
      <c r="C150" s="146"/>
      <c r="D150" s="76"/>
      <c r="E150" s="90"/>
      <c r="F150" s="77"/>
      <c r="G150" s="16"/>
    </row>
    <row r="151" spans="1:7" ht="18">
      <c r="A151" s="38"/>
      <c r="B151" s="26"/>
      <c r="C151" s="146"/>
      <c r="D151" s="76"/>
      <c r="E151" s="90"/>
      <c r="F151" s="77"/>
      <c r="G151" s="16"/>
    </row>
    <row r="152" spans="1:7" ht="18">
      <c r="A152" s="38"/>
      <c r="B152" s="26"/>
      <c r="C152" s="146"/>
      <c r="D152" s="76"/>
      <c r="E152" s="90"/>
      <c r="F152" s="77"/>
      <c r="G152" s="16"/>
    </row>
    <row r="153" spans="1:7" ht="18">
      <c r="A153" s="38"/>
      <c r="B153" s="26"/>
      <c r="C153" s="146"/>
      <c r="D153" s="76"/>
      <c r="E153" s="90"/>
      <c r="F153" s="77"/>
      <c r="G153" s="16"/>
    </row>
    <row r="154" spans="1:7" ht="18.75" customHeight="1">
      <c r="A154" s="881"/>
      <c r="B154" s="881"/>
      <c r="C154" s="881"/>
      <c r="D154" s="881"/>
      <c r="E154" s="881"/>
      <c r="F154" s="18"/>
      <c r="G154" s="16"/>
    </row>
    <row r="155" spans="1:7" ht="18.75" customHeight="1">
      <c r="A155" s="152"/>
      <c r="B155" s="64"/>
      <c r="C155" s="147"/>
      <c r="D155" s="52"/>
      <c r="E155" s="88"/>
      <c r="F155" s="18"/>
      <c r="G155" s="16"/>
    </row>
    <row r="156" spans="1:7" ht="18.75" customHeight="1">
      <c r="A156" s="152"/>
      <c r="B156" s="64"/>
      <c r="C156" s="147"/>
      <c r="D156" s="52"/>
      <c r="E156" s="88"/>
      <c r="F156" s="18"/>
      <c r="G156" s="16"/>
    </row>
    <row r="157" spans="1:7" ht="18.75" customHeight="1">
      <c r="A157" s="881"/>
      <c r="B157" s="881"/>
      <c r="C157" s="881"/>
      <c r="D157" s="881"/>
      <c r="E157" s="881"/>
      <c r="F157" s="18"/>
      <c r="G157" s="16"/>
    </row>
    <row r="158" spans="1:7" ht="18">
      <c r="A158" s="40"/>
      <c r="B158" s="54"/>
      <c r="C158" s="138"/>
      <c r="D158" s="76"/>
      <c r="E158" s="90"/>
      <c r="F158" s="77"/>
      <c r="G158" s="16"/>
    </row>
    <row r="159" spans="1:7">
      <c r="A159" s="889"/>
      <c r="B159" s="889"/>
      <c r="C159" s="889"/>
      <c r="D159" s="889"/>
      <c r="E159" s="889"/>
      <c r="F159" s="889"/>
    </row>
    <row r="160" spans="1:7" ht="18">
      <c r="A160" s="888"/>
      <c r="B160" s="888"/>
      <c r="C160" s="888"/>
      <c r="D160" s="888"/>
      <c r="E160" s="888"/>
      <c r="F160" s="18"/>
    </row>
    <row r="161" spans="1:6">
      <c r="A161" s="145"/>
      <c r="B161" s="73"/>
      <c r="C161" s="138"/>
      <c r="D161" s="76"/>
      <c r="E161" s="90"/>
      <c r="F161" s="77"/>
    </row>
    <row r="162" spans="1:6">
      <c r="A162" s="145"/>
      <c r="B162" s="73"/>
      <c r="C162" s="138"/>
      <c r="D162" s="76"/>
      <c r="E162" s="90"/>
      <c r="F162" s="77"/>
    </row>
    <row r="163" spans="1:6">
      <c r="A163" s="145"/>
      <c r="B163" s="73"/>
      <c r="C163" s="138"/>
      <c r="D163" s="76"/>
      <c r="E163" s="90"/>
      <c r="F163" s="77"/>
    </row>
    <row r="164" spans="1:6">
      <c r="A164" s="145"/>
      <c r="B164" s="73"/>
      <c r="C164" s="138"/>
      <c r="D164" s="76"/>
      <c r="E164" s="90"/>
      <c r="F164" s="77"/>
    </row>
    <row r="165" spans="1:6">
      <c r="A165" s="145"/>
      <c r="B165" s="73"/>
      <c r="C165" s="138"/>
      <c r="D165" s="76"/>
      <c r="E165" s="90"/>
      <c r="F165" s="77"/>
    </row>
    <row r="166" spans="1:6">
      <c r="A166" s="145"/>
      <c r="B166" s="73"/>
      <c r="C166" s="138"/>
      <c r="D166" s="76"/>
      <c r="E166" s="90"/>
      <c r="F166" s="77"/>
    </row>
    <row r="167" spans="1:6">
      <c r="A167" s="145"/>
      <c r="B167" s="73"/>
      <c r="C167" s="138"/>
      <c r="D167" s="76"/>
      <c r="E167" s="90"/>
      <c r="F167" s="77"/>
    </row>
    <row r="168" spans="1:6">
      <c r="A168" s="145"/>
      <c r="B168" s="73"/>
      <c r="C168" s="138"/>
      <c r="D168" s="76"/>
      <c r="E168" s="90"/>
      <c r="F168" s="77"/>
    </row>
    <row r="169" spans="1:6">
      <c r="A169" s="145"/>
      <c r="B169" s="73"/>
      <c r="C169" s="138"/>
      <c r="D169" s="76"/>
      <c r="E169" s="90"/>
      <c r="F169" s="77"/>
    </row>
    <row r="170" spans="1:6">
      <c r="A170" s="145"/>
      <c r="B170" s="73"/>
      <c r="C170" s="138"/>
      <c r="D170" s="76"/>
      <c r="E170" s="90"/>
      <c r="F170" s="77"/>
    </row>
    <row r="171" spans="1:6">
      <c r="A171" s="145"/>
      <c r="B171" s="73"/>
      <c r="C171" s="138"/>
      <c r="D171" s="76"/>
      <c r="E171" s="90"/>
      <c r="F171" s="77"/>
    </row>
    <row r="172" spans="1:6">
      <c r="A172" s="145"/>
      <c r="B172" s="73"/>
      <c r="C172" s="138"/>
      <c r="D172" s="76"/>
      <c r="E172" s="90"/>
      <c r="F172" s="77"/>
    </row>
    <row r="173" spans="1:6">
      <c r="A173" s="145"/>
      <c r="B173" s="73"/>
      <c r="C173" s="138"/>
      <c r="D173" s="76"/>
      <c r="E173" s="90"/>
      <c r="F173" s="77"/>
    </row>
    <row r="174" spans="1:6">
      <c r="A174" s="145"/>
      <c r="B174" s="73"/>
      <c r="C174" s="138"/>
      <c r="D174" s="76"/>
      <c r="E174" s="90"/>
      <c r="F174" s="77"/>
    </row>
    <row r="175" spans="1:6">
      <c r="A175" s="145"/>
      <c r="B175" s="73"/>
      <c r="C175" s="138"/>
      <c r="D175" s="76"/>
      <c r="E175" s="90"/>
      <c r="F175" s="77"/>
    </row>
    <row r="176" spans="1:6">
      <c r="A176" s="145"/>
      <c r="B176" s="73"/>
      <c r="C176" s="138"/>
      <c r="D176" s="76"/>
      <c r="E176" s="90"/>
      <c r="F176" s="77"/>
    </row>
    <row r="177" spans="1:6">
      <c r="A177" s="145"/>
      <c r="B177" s="73"/>
      <c r="C177" s="138"/>
      <c r="D177" s="76"/>
      <c r="E177" s="90"/>
      <c r="F177" s="77"/>
    </row>
    <row r="178" spans="1:6">
      <c r="A178" s="145"/>
      <c r="B178" s="73"/>
      <c r="C178" s="138"/>
      <c r="D178" s="76"/>
      <c r="E178" s="90"/>
      <c r="F178" s="77"/>
    </row>
    <row r="179" spans="1:6">
      <c r="A179" s="145"/>
      <c r="B179" s="73"/>
      <c r="C179" s="138"/>
      <c r="D179" s="76"/>
      <c r="E179" s="90"/>
      <c r="F179" s="77"/>
    </row>
    <row r="180" spans="1:6">
      <c r="A180" s="145"/>
      <c r="B180" s="73"/>
      <c r="C180" s="138"/>
      <c r="D180" s="76"/>
      <c r="E180" s="90"/>
      <c r="F180" s="77"/>
    </row>
    <row r="181" spans="1:6">
      <c r="A181" s="145"/>
      <c r="B181" s="73"/>
      <c r="C181" s="138"/>
      <c r="D181" s="76"/>
      <c r="E181" s="90"/>
      <c r="F181" s="77"/>
    </row>
    <row r="182" spans="1:6">
      <c r="A182" s="145"/>
      <c r="B182" s="73"/>
      <c r="C182" s="138"/>
      <c r="D182" s="76"/>
      <c r="E182" s="90"/>
      <c r="F182" s="77"/>
    </row>
    <row r="183" spans="1:6">
      <c r="A183" s="145"/>
      <c r="B183" s="73"/>
      <c r="C183" s="138"/>
      <c r="D183" s="76"/>
      <c r="E183" s="90"/>
      <c r="F183" s="77"/>
    </row>
    <row r="184" spans="1:6">
      <c r="A184" s="145"/>
      <c r="B184" s="73"/>
      <c r="C184" s="138"/>
      <c r="D184" s="76"/>
      <c r="E184" s="90"/>
      <c r="F184" s="77"/>
    </row>
    <row r="185" spans="1:6">
      <c r="A185" s="145"/>
      <c r="B185" s="73"/>
      <c r="C185" s="138"/>
      <c r="D185" s="76"/>
      <c r="E185" s="90"/>
      <c r="F185" s="77"/>
    </row>
    <row r="186" spans="1:6">
      <c r="A186" s="145"/>
      <c r="B186" s="73"/>
      <c r="C186" s="138"/>
      <c r="D186" s="76"/>
      <c r="E186" s="90"/>
      <c r="F186" s="77"/>
    </row>
    <row r="187" spans="1:6">
      <c r="A187" s="145"/>
      <c r="B187" s="73"/>
      <c r="C187" s="138"/>
      <c r="D187" s="76"/>
      <c r="E187" s="90"/>
      <c r="F187" s="77"/>
    </row>
    <row r="188" spans="1:6">
      <c r="A188" s="145"/>
      <c r="B188" s="73"/>
      <c r="C188" s="138"/>
      <c r="D188" s="76"/>
      <c r="E188" s="90"/>
      <c r="F188" s="77"/>
    </row>
    <row r="189" spans="1:6">
      <c r="A189" s="145"/>
      <c r="B189" s="73"/>
      <c r="C189" s="138"/>
      <c r="D189" s="76"/>
      <c r="E189" s="90"/>
      <c r="F189" s="77"/>
    </row>
    <row r="190" spans="1:6">
      <c r="A190" s="145"/>
      <c r="B190" s="73"/>
      <c r="C190" s="138"/>
      <c r="D190" s="76"/>
      <c r="E190" s="90"/>
      <c r="F190" s="77"/>
    </row>
    <row r="191" spans="1:6">
      <c r="A191" s="145"/>
      <c r="B191" s="73"/>
      <c r="C191" s="138"/>
      <c r="D191" s="76"/>
      <c r="E191" s="90"/>
      <c r="F191" s="77"/>
    </row>
    <row r="192" spans="1:6">
      <c r="A192" s="145"/>
      <c r="B192" s="73"/>
      <c r="C192" s="138"/>
      <c r="D192" s="76"/>
      <c r="E192" s="90"/>
      <c r="F192" s="77"/>
    </row>
    <row r="193" spans="1:6">
      <c r="A193" s="145"/>
      <c r="B193" s="73"/>
      <c r="C193" s="138"/>
      <c r="D193" s="76"/>
      <c r="E193" s="90"/>
      <c r="F193" s="77"/>
    </row>
    <row r="194" spans="1:6">
      <c r="A194" s="145"/>
      <c r="B194" s="73"/>
      <c r="C194" s="138"/>
      <c r="D194" s="76"/>
      <c r="E194" s="90"/>
      <c r="F194" s="77"/>
    </row>
    <row r="195" spans="1:6">
      <c r="A195" s="145"/>
      <c r="B195" s="73"/>
      <c r="C195" s="138"/>
      <c r="D195" s="76"/>
      <c r="E195" s="90"/>
      <c r="F195" s="77"/>
    </row>
    <row r="196" spans="1:6">
      <c r="A196" s="145"/>
      <c r="B196" s="73"/>
      <c r="C196" s="138"/>
      <c r="D196" s="76"/>
      <c r="E196" s="90"/>
      <c r="F196" s="77"/>
    </row>
    <row r="197" spans="1:6">
      <c r="A197" s="145"/>
      <c r="B197" s="73"/>
      <c r="C197" s="138"/>
      <c r="D197" s="76"/>
      <c r="E197" s="90"/>
      <c r="F197" s="77"/>
    </row>
    <row r="198" spans="1:6">
      <c r="A198" s="145"/>
      <c r="B198" s="73"/>
      <c r="C198" s="138"/>
      <c r="D198" s="76"/>
      <c r="E198" s="90"/>
      <c r="F198" s="77"/>
    </row>
    <row r="199" spans="1:6">
      <c r="A199" s="145"/>
      <c r="B199" s="73"/>
      <c r="C199" s="138"/>
      <c r="D199" s="76"/>
      <c r="E199" s="90"/>
      <c r="F199" s="77"/>
    </row>
    <row r="200" spans="1:6">
      <c r="A200" s="145"/>
      <c r="B200" s="73"/>
      <c r="C200" s="138"/>
      <c r="D200" s="76"/>
      <c r="E200" s="90"/>
      <c r="F200" s="77"/>
    </row>
    <row r="201" spans="1:6">
      <c r="A201" s="145"/>
      <c r="B201" s="73"/>
      <c r="C201" s="138"/>
      <c r="D201" s="76"/>
      <c r="E201" s="90"/>
      <c r="F201" s="77"/>
    </row>
    <row r="202" spans="1:6">
      <c r="A202" s="145"/>
      <c r="B202" s="73"/>
      <c r="C202" s="138"/>
      <c r="D202" s="76"/>
      <c r="E202" s="90"/>
      <c r="F202" s="77"/>
    </row>
    <row r="203" spans="1:6">
      <c r="A203" s="145"/>
      <c r="B203" s="73"/>
      <c r="C203" s="138"/>
      <c r="D203" s="76"/>
      <c r="E203" s="90"/>
      <c r="F203" s="77"/>
    </row>
    <row r="204" spans="1:6">
      <c r="A204" s="145"/>
      <c r="B204" s="73"/>
      <c r="C204" s="138"/>
      <c r="D204" s="76"/>
      <c r="E204" s="90"/>
      <c r="F204" s="77"/>
    </row>
    <row r="205" spans="1:6">
      <c r="A205" s="145"/>
      <c r="B205" s="73"/>
      <c r="C205" s="138"/>
      <c r="D205" s="76"/>
      <c r="E205" s="90"/>
      <c r="F205" s="77"/>
    </row>
    <row r="206" spans="1:6">
      <c r="A206" s="145"/>
      <c r="B206" s="73"/>
      <c r="C206" s="138"/>
      <c r="D206" s="76"/>
      <c r="E206" s="90"/>
      <c r="F206" s="77"/>
    </row>
    <row r="207" spans="1:6">
      <c r="A207" s="145"/>
      <c r="B207" s="73"/>
      <c r="C207" s="138"/>
      <c r="D207" s="76"/>
      <c r="E207" s="90"/>
      <c r="F207" s="77"/>
    </row>
    <row r="208" spans="1:6">
      <c r="A208" s="145"/>
      <c r="B208" s="73"/>
      <c r="C208" s="138"/>
      <c r="D208" s="76"/>
      <c r="E208" s="90"/>
      <c r="F208" s="77"/>
    </row>
    <row r="209" spans="1:6">
      <c r="A209" s="145"/>
      <c r="B209" s="73"/>
      <c r="C209" s="138"/>
      <c r="D209" s="76"/>
      <c r="E209" s="90"/>
      <c r="F209" s="77"/>
    </row>
    <row r="210" spans="1:6">
      <c r="A210" s="145"/>
      <c r="B210" s="73"/>
      <c r="C210" s="138"/>
      <c r="D210" s="76"/>
      <c r="E210" s="90"/>
      <c r="F210" s="77"/>
    </row>
    <row r="211" spans="1:6">
      <c r="A211" s="145"/>
      <c r="B211" s="73"/>
      <c r="C211" s="138"/>
      <c r="D211" s="76"/>
      <c r="E211" s="90"/>
      <c r="F211" s="77"/>
    </row>
    <row r="212" spans="1:6">
      <c r="A212" s="145"/>
      <c r="B212" s="73"/>
      <c r="C212" s="138"/>
      <c r="D212" s="76"/>
      <c r="E212" s="90"/>
      <c r="F212" s="77"/>
    </row>
    <row r="213" spans="1:6">
      <c r="A213" s="145"/>
      <c r="B213" s="73"/>
      <c r="C213" s="138"/>
      <c r="D213" s="76"/>
      <c r="E213" s="90"/>
      <c r="F213" s="77"/>
    </row>
    <row r="214" spans="1:6">
      <c r="A214" s="145"/>
      <c r="B214" s="73"/>
      <c r="C214" s="138"/>
      <c r="D214" s="76"/>
      <c r="E214" s="90"/>
      <c r="F214" s="77"/>
    </row>
    <row r="215" spans="1:6">
      <c r="A215" s="145"/>
      <c r="B215" s="73"/>
      <c r="C215" s="138"/>
      <c r="D215" s="76"/>
      <c r="E215" s="90"/>
      <c r="F215" s="77"/>
    </row>
    <row r="216" spans="1:6">
      <c r="A216" s="145"/>
      <c r="B216" s="73"/>
      <c r="C216" s="138"/>
      <c r="D216" s="76"/>
      <c r="E216" s="90"/>
      <c r="F216" s="77"/>
    </row>
    <row r="217" spans="1:6">
      <c r="A217" s="145"/>
      <c r="B217" s="73"/>
      <c r="C217" s="138"/>
      <c r="D217" s="76"/>
      <c r="E217" s="90"/>
      <c r="F217" s="77"/>
    </row>
    <row r="218" spans="1:6">
      <c r="A218" s="145"/>
      <c r="B218" s="73"/>
      <c r="C218" s="138"/>
      <c r="D218" s="76"/>
      <c r="E218" s="90"/>
      <c r="F218" s="77"/>
    </row>
    <row r="219" spans="1:6">
      <c r="A219" s="145"/>
      <c r="B219" s="73"/>
      <c r="C219" s="138"/>
      <c r="D219" s="76"/>
      <c r="E219" s="90"/>
      <c r="F219" s="77"/>
    </row>
    <row r="220" spans="1:6">
      <c r="A220" s="145"/>
      <c r="B220" s="73"/>
      <c r="C220" s="138"/>
      <c r="D220" s="76"/>
      <c r="E220" s="90"/>
      <c r="F220" s="77"/>
    </row>
    <row r="221" spans="1:6">
      <c r="A221" s="145"/>
      <c r="B221" s="73"/>
      <c r="C221" s="138"/>
      <c r="D221" s="76"/>
      <c r="E221" s="90"/>
      <c r="F221" s="77"/>
    </row>
    <row r="222" spans="1:6">
      <c r="A222" s="145"/>
      <c r="B222" s="73"/>
      <c r="C222" s="138"/>
      <c r="D222" s="76"/>
      <c r="E222" s="90"/>
      <c r="F222" s="77"/>
    </row>
    <row r="223" spans="1:6">
      <c r="A223" s="145"/>
      <c r="B223" s="73"/>
      <c r="C223" s="138"/>
      <c r="D223" s="76"/>
      <c r="E223" s="90"/>
      <c r="F223" s="77"/>
    </row>
    <row r="224" spans="1:6">
      <c r="A224" s="145"/>
      <c r="B224" s="73"/>
      <c r="C224" s="138"/>
      <c r="D224" s="76"/>
      <c r="E224" s="90"/>
      <c r="F224" s="77"/>
    </row>
    <row r="225" spans="1:6">
      <c r="A225" s="145"/>
      <c r="B225" s="73"/>
      <c r="C225" s="138"/>
      <c r="D225" s="76"/>
      <c r="E225" s="90"/>
      <c r="F225" s="77"/>
    </row>
    <row r="226" spans="1:6">
      <c r="A226" s="145"/>
      <c r="B226" s="73"/>
      <c r="C226" s="138"/>
      <c r="D226" s="76"/>
      <c r="E226" s="90"/>
      <c r="F226" s="77"/>
    </row>
    <row r="227" spans="1:6">
      <c r="A227" s="145"/>
      <c r="B227" s="73"/>
      <c r="C227" s="138"/>
      <c r="D227" s="76"/>
      <c r="E227" s="90"/>
      <c r="F227" s="77"/>
    </row>
    <row r="228" spans="1:6">
      <c r="A228" s="145"/>
      <c r="B228" s="73"/>
      <c r="C228" s="138"/>
      <c r="D228" s="76"/>
      <c r="E228" s="90"/>
      <c r="F228" s="77"/>
    </row>
    <row r="229" spans="1:6">
      <c r="A229" s="145"/>
      <c r="B229" s="73"/>
      <c r="C229" s="138"/>
      <c r="D229" s="76"/>
      <c r="E229" s="90"/>
      <c r="F229" s="77"/>
    </row>
    <row r="230" spans="1:6">
      <c r="A230" s="145"/>
      <c r="B230" s="73"/>
      <c r="C230" s="138"/>
      <c r="D230" s="76"/>
      <c r="E230" s="90"/>
      <c r="F230" s="77"/>
    </row>
    <row r="231" spans="1:6">
      <c r="A231" s="145"/>
      <c r="B231" s="73"/>
      <c r="C231" s="138"/>
      <c r="D231" s="76"/>
      <c r="E231" s="90"/>
      <c r="F231" s="77"/>
    </row>
    <row r="232" spans="1:6">
      <c r="A232" s="145"/>
      <c r="B232" s="73"/>
      <c r="C232" s="138"/>
      <c r="D232" s="76"/>
      <c r="E232" s="90"/>
      <c r="F232" s="77"/>
    </row>
    <row r="233" spans="1:6">
      <c r="A233" s="145"/>
      <c r="B233" s="73"/>
      <c r="C233" s="138"/>
      <c r="D233" s="76"/>
      <c r="E233" s="90"/>
      <c r="F233" s="77"/>
    </row>
    <row r="234" spans="1:6">
      <c r="A234" s="145"/>
      <c r="B234" s="73"/>
      <c r="C234" s="138"/>
      <c r="D234" s="76"/>
      <c r="E234" s="90"/>
      <c r="F234" s="77"/>
    </row>
    <row r="235" spans="1:6">
      <c r="A235" s="145"/>
      <c r="B235" s="73"/>
      <c r="C235" s="138"/>
      <c r="D235" s="76"/>
      <c r="E235" s="90"/>
      <c r="F235" s="77"/>
    </row>
    <row r="236" spans="1:6">
      <c r="A236" s="145"/>
      <c r="B236" s="73"/>
      <c r="C236" s="138"/>
      <c r="D236" s="76"/>
      <c r="E236" s="90"/>
      <c r="F236" s="77"/>
    </row>
    <row r="237" spans="1:6">
      <c r="A237" s="145"/>
      <c r="B237" s="73"/>
      <c r="C237" s="138"/>
      <c r="D237" s="76"/>
      <c r="E237" s="90"/>
      <c r="F237" s="77"/>
    </row>
    <row r="238" spans="1:6">
      <c r="A238" s="145"/>
      <c r="B238" s="73"/>
      <c r="C238" s="138"/>
      <c r="D238" s="76"/>
      <c r="E238" s="90"/>
      <c r="F238" s="77"/>
    </row>
    <row r="239" spans="1:6">
      <c r="A239" s="145"/>
      <c r="B239" s="73"/>
      <c r="C239" s="138"/>
      <c r="D239" s="76"/>
      <c r="E239" s="90"/>
      <c r="F239" s="77"/>
    </row>
    <row r="240" spans="1:6">
      <c r="A240" s="145"/>
      <c r="B240" s="73"/>
      <c r="C240" s="138"/>
      <c r="D240" s="76"/>
      <c r="E240" s="90"/>
      <c r="F240" s="77"/>
    </row>
    <row r="241" spans="1:6">
      <c r="A241" s="145"/>
      <c r="B241" s="73"/>
      <c r="C241" s="138"/>
      <c r="D241" s="76"/>
      <c r="E241" s="90"/>
      <c r="F241" s="77"/>
    </row>
    <row r="242" spans="1:6">
      <c r="A242" s="145"/>
      <c r="B242" s="73"/>
      <c r="C242" s="138"/>
      <c r="D242" s="76"/>
      <c r="E242" s="90"/>
      <c r="F242" s="77"/>
    </row>
    <row r="243" spans="1:6">
      <c r="A243" s="145"/>
      <c r="B243" s="73"/>
      <c r="C243" s="138"/>
      <c r="D243" s="76"/>
      <c r="E243" s="90"/>
      <c r="F243" s="77"/>
    </row>
    <row r="244" spans="1:6">
      <c r="A244" s="145"/>
      <c r="B244" s="73"/>
      <c r="C244" s="138"/>
      <c r="D244" s="76"/>
      <c r="E244" s="90"/>
      <c r="F244" s="77"/>
    </row>
    <row r="245" spans="1:6">
      <c r="A245" s="145"/>
      <c r="B245" s="73"/>
      <c r="C245" s="138"/>
      <c r="D245" s="76"/>
      <c r="E245" s="90"/>
      <c r="F245" s="77"/>
    </row>
    <row r="246" spans="1:6">
      <c r="A246" s="145"/>
      <c r="B246" s="73"/>
      <c r="C246" s="138"/>
      <c r="D246" s="76"/>
      <c r="E246" s="90"/>
      <c r="F246" s="77"/>
    </row>
    <row r="247" spans="1:6">
      <c r="A247" s="145"/>
      <c r="B247" s="73"/>
      <c r="C247" s="138"/>
      <c r="D247" s="76"/>
      <c r="E247" s="90"/>
      <c r="F247" s="77"/>
    </row>
    <row r="248" spans="1:6">
      <c r="A248" s="145"/>
      <c r="B248" s="73"/>
      <c r="C248" s="138"/>
      <c r="D248" s="76"/>
      <c r="E248" s="90"/>
      <c r="F248" s="77"/>
    </row>
    <row r="249" spans="1:6">
      <c r="A249" s="145"/>
      <c r="B249" s="73"/>
      <c r="C249" s="138"/>
      <c r="D249" s="76"/>
      <c r="E249" s="90"/>
      <c r="F249" s="77"/>
    </row>
    <row r="250" spans="1:6">
      <c r="A250" s="145"/>
      <c r="B250" s="73"/>
      <c r="C250" s="138"/>
      <c r="D250" s="76"/>
      <c r="E250" s="90"/>
      <c r="F250" s="77"/>
    </row>
    <row r="251" spans="1:6">
      <c r="A251" s="145"/>
      <c r="B251" s="73"/>
      <c r="C251" s="138"/>
      <c r="D251" s="76"/>
      <c r="E251" s="90"/>
      <c r="F251" s="77"/>
    </row>
    <row r="252" spans="1:6">
      <c r="A252" s="145"/>
      <c r="B252" s="73"/>
      <c r="C252" s="138"/>
      <c r="D252" s="76"/>
      <c r="E252" s="90"/>
      <c r="F252" s="77"/>
    </row>
    <row r="253" spans="1:6">
      <c r="A253" s="145"/>
      <c r="B253" s="73"/>
      <c r="C253" s="138"/>
      <c r="D253" s="76"/>
      <c r="E253" s="90"/>
      <c r="F253" s="77"/>
    </row>
    <row r="254" spans="1:6">
      <c r="A254" s="145"/>
      <c r="B254" s="73"/>
      <c r="C254" s="138"/>
      <c r="D254" s="76"/>
      <c r="E254" s="90"/>
      <c r="F254" s="77"/>
    </row>
    <row r="255" spans="1:6">
      <c r="A255" s="145"/>
      <c r="B255" s="73"/>
      <c r="C255" s="138"/>
      <c r="D255" s="76"/>
      <c r="E255" s="90"/>
      <c r="F255" s="77"/>
    </row>
    <row r="256" spans="1:6">
      <c r="A256" s="145"/>
      <c r="B256" s="73"/>
      <c r="C256" s="138"/>
      <c r="D256" s="76"/>
      <c r="E256" s="90"/>
      <c r="F256" s="77"/>
    </row>
    <row r="257" spans="1:6">
      <c r="A257" s="145"/>
      <c r="B257" s="73"/>
      <c r="C257" s="138"/>
      <c r="D257" s="76"/>
      <c r="E257" s="90"/>
      <c r="F257" s="77"/>
    </row>
    <row r="258" spans="1:6">
      <c r="A258" s="145"/>
      <c r="B258" s="73"/>
      <c r="C258" s="138"/>
      <c r="D258" s="76"/>
      <c r="E258" s="90"/>
      <c r="F258" s="77"/>
    </row>
    <row r="259" spans="1:6">
      <c r="A259" s="145"/>
      <c r="B259" s="73"/>
      <c r="C259" s="138"/>
      <c r="D259" s="76"/>
      <c r="E259" s="90"/>
      <c r="F259" s="77"/>
    </row>
    <row r="260" spans="1:6">
      <c r="A260" s="145"/>
      <c r="B260" s="73"/>
      <c r="C260" s="138"/>
      <c r="D260" s="76"/>
      <c r="E260" s="90"/>
      <c r="F260" s="77"/>
    </row>
    <row r="261" spans="1:6">
      <c r="A261" s="145"/>
      <c r="B261" s="73"/>
      <c r="C261" s="138"/>
      <c r="D261" s="76"/>
      <c r="E261" s="90"/>
      <c r="F261" s="77"/>
    </row>
    <row r="262" spans="1:6">
      <c r="A262" s="145"/>
      <c r="B262" s="73"/>
      <c r="C262" s="138"/>
      <c r="D262" s="76"/>
      <c r="E262" s="90"/>
      <c r="F262" s="77"/>
    </row>
    <row r="263" spans="1:6">
      <c r="A263" s="145"/>
      <c r="B263" s="73"/>
      <c r="C263" s="138"/>
      <c r="D263" s="76"/>
      <c r="E263" s="90"/>
      <c r="F263" s="77"/>
    </row>
    <row r="264" spans="1:6">
      <c r="A264" s="145"/>
      <c r="B264" s="73"/>
      <c r="C264" s="138"/>
      <c r="D264" s="76"/>
      <c r="E264" s="90"/>
      <c r="F264" s="77"/>
    </row>
    <row r="265" spans="1:6">
      <c r="A265" s="145"/>
      <c r="B265" s="73"/>
      <c r="C265" s="138"/>
      <c r="D265" s="76"/>
      <c r="E265" s="90"/>
      <c r="F265" s="77"/>
    </row>
    <row r="266" spans="1:6">
      <c r="A266" s="145"/>
      <c r="B266" s="73"/>
      <c r="C266" s="138"/>
      <c r="D266" s="76"/>
      <c r="E266" s="90"/>
      <c r="F266" s="77"/>
    </row>
    <row r="267" spans="1:6">
      <c r="A267" s="145"/>
      <c r="B267" s="73"/>
      <c r="C267" s="138"/>
      <c r="D267" s="76"/>
      <c r="E267" s="90"/>
      <c r="F267" s="77"/>
    </row>
    <row r="268" spans="1:6">
      <c r="A268" s="145"/>
      <c r="B268" s="73"/>
      <c r="C268" s="138"/>
      <c r="D268" s="76"/>
      <c r="E268" s="90"/>
      <c r="F268" s="77"/>
    </row>
    <row r="269" spans="1:6">
      <c r="A269" s="145"/>
      <c r="B269" s="73"/>
      <c r="C269" s="138"/>
      <c r="D269" s="76"/>
      <c r="E269" s="90"/>
      <c r="F269" s="77"/>
    </row>
    <row r="270" spans="1:6">
      <c r="A270" s="145"/>
      <c r="B270" s="73"/>
      <c r="C270" s="138"/>
      <c r="D270" s="76"/>
      <c r="E270" s="90"/>
      <c r="F270" s="77"/>
    </row>
    <row r="271" spans="1:6">
      <c r="A271" s="145"/>
      <c r="B271" s="73"/>
      <c r="C271" s="138"/>
      <c r="D271" s="76"/>
      <c r="E271" s="90"/>
      <c r="F271" s="77"/>
    </row>
    <row r="272" spans="1:6">
      <c r="A272" s="145"/>
      <c r="B272" s="73"/>
      <c r="C272" s="138"/>
      <c r="D272" s="76"/>
      <c r="E272" s="90"/>
      <c r="F272" s="77"/>
    </row>
    <row r="273" spans="1:6">
      <c r="A273" s="145"/>
      <c r="B273" s="73"/>
      <c r="C273" s="138"/>
      <c r="D273" s="76"/>
      <c r="E273" s="90"/>
      <c r="F273" s="77"/>
    </row>
    <row r="274" spans="1:6">
      <c r="A274" s="145"/>
      <c r="B274" s="73"/>
      <c r="C274" s="138"/>
      <c r="D274" s="76"/>
      <c r="E274" s="90"/>
      <c r="F274" s="77"/>
    </row>
    <row r="275" spans="1:6">
      <c r="A275" s="145"/>
      <c r="B275" s="73"/>
      <c r="C275" s="138"/>
      <c r="D275" s="76"/>
      <c r="E275" s="90"/>
      <c r="F275" s="77"/>
    </row>
    <row r="276" spans="1:6">
      <c r="A276" s="145"/>
      <c r="B276" s="73"/>
      <c r="C276" s="138"/>
      <c r="D276" s="76"/>
      <c r="E276" s="90"/>
      <c r="F276" s="77"/>
    </row>
    <row r="277" spans="1:6">
      <c r="A277" s="145"/>
      <c r="B277" s="73"/>
      <c r="C277" s="138"/>
      <c r="D277" s="76"/>
      <c r="E277" s="90"/>
      <c r="F277" s="77"/>
    </row>
    <row r="278" spans="1:6">
      <c r="A278" s="145"/>
      <c r="B278" s="73"/>
      <c r="C278" s="138"/>
      <c r="D278" s="76"/>
      <c r="E278" s="90"/>
      <c r="F278" s="77"/>
    </row>
    <row r="279" spans="1:6">
      <c r="A279" s="145"/>
      <c r="B279" s="73"/>
      <c r="C279" s="138"/>
      <c r="D279" s="76"/>
      <c r="E279" s="90"/>
      <c r="F279" s="77"/>
    </row>
    <row r="280" spans="1:6">
      <c r="A280" s="145"/>
      <c r="B280" s="73"/>
      <c r="C280" s="138"/>
      <c r="D280" s="76"/>
      <c r="E280" s="90"/>
      <c r="F280" s="77"/>
    </row>
    <row r="281" spans="1:6">
      <c r="A281" s="145"/>
      <c r="B281" s="73"/>
      <c r="C281" s="138"/>
      <c r="D281" s="76"/>
      <c r="E281" s="90"/>
      <c r="F281" s="77"/>
    </row>
    <row r="282" spans="1:6">
      <c r="A282" s="145"/>
      <c r="B282" s="73"/>
      <c r="C282" s="138"/>
      <c r="D282" s="76"/>
      <c r="E282" s="90"/>
      <c r="F282" s="77"/>
    </row>
    <row r="283" spans="1:6">
      <c r="A283" s="145"/>
      <c r="B283" s="73"/>
      <c r="C283" s="138"/>
      <c r="D283" s="76"/>
      <c r="E283" s="90"/>
      <c r="F283" s="77"/>
    </row>
    <row r="284" spans="1:6">
      <c r="A284" s="145"/>
      <c r="B284" s="73"/>
      <c r="C284" s="138"/>
      <c r="D284" s="76"/>
      <c r="E284" s="90"/>
      <c r="F284" s="77"/>
    </row>
    <row r="285" spans="1:6">
      <c r="A285" s="145"/>
      <c r="B285" s="73"/>
      <c r="C285" s="138"/>
      <c r="D285" s="76"/>
      <c r="E285" s="90"/>
      <c r="F285" s="77"/>
    </row>
    <row r="286" spans="1:6">
      <c r="A286" s="145"/>
      <c r="B286" s="73"/>
      <c r="C286" s="138"/>
      <c r="D286" s="76"/>
      <c r="E286" s="90"/>
      <c r="F286" s="77"/>
    </row>
    <row r="287" spans="1:6">
      <c r="A287" s="145"/>
      <c r="B287" s="73"/>
      <c r="C287" s="138"/>
      <c r="D287" s="76"/>
      <c r="E287" s="90"/>
      <c r="F287" s="77"/>
    </row>
    <row r="288" spans="1:6">
      <c r="A288" s="145"/>
      <c r="B288" s="73"/>
      <c r="C288" s="138"/>
      <c r="D288" s="76"/>
      <c r="E288" s="90"/>
      <c r="F288" s="77"/>
    </row>
    <row r="289" spans="1:6">
      <c r="A289" s="145"/>
      <c r="B289" s="73"/>
      <c r="C289" s="138"/>
      <c r="D289" s="76"/>
      <c r="E289" s="90"/>
      <c r="F289" s="77"/>
    </row>
    <row r="290" spans="1:6">
      <c r="A290" s="145"/>
      <c r="B290" s="73"/>
      <c r="C290" s="138"/>
      <c r="D290" s="76"/>
      <c r="E290" s="90"/>
      <c r="F290" s="77"/>
    </row>
    <row r="291" spans="1:6">
      <c r="A291" s="145"/>
      <c r="B291" s="73"/>
      <c r="C291" s="138"/>
      <c r="D291" s="76"/>
      <c r="E291" s="90"/>
      <c r="F291" s="77"/>
    </row>
    <row r="292" spans="1:6">
      <c r="A292" s="145"/>
      <c r="B292" s="73"/>
      <c r="C292" s="138"/>
      <c r="D292" s="76"/>
      <c r="E292" s="90"/>
      <c r="F292" s="77"/>
    </row>
    <row r="293" spans="1:6">
      <c r="A293" s="145"/>
      <c r="B293" s="73"/>
      <c r="C293" s="138"/>
      <c r="D293" s="76"/>
      <c r="E293" s="90"/>
      <c r="F293" s="77"/>
    </row>
    <row r="294" spans="1:6">
      <c r="A294" s="145"/>
      <c r="B294" s="73"/>
      <c r="C294" s="138"/>
      <c r="D294" s="76"/>
      <c r="E294" s="90"/>
      <c r="F294" s="77"/>
    </row>
    <row r="295" spans="1:6">
      <c r="A295" s="145"/>
      <c r="B295" s="73"/>
      <c r="C295" s="138"/>
      <c r="D295" s="76"/>
      <c r="E295" s="90"/>
      <c r="F295" s="77"/>
    </row>
    <row r="296" spans="1:6">
      <c r="A296" s="145"/>
      <c r="B296" s="73"/>
      <c r="C296" s="138"/>
      <c r="D296" s="76"/>
      <c r="E296" s="90"/>
      <c r="F296" s="77"/>
    </row>
    <row r="297" spans="1:6">
      <c r="A297" s="145"/>
      <c r="B297" s="73"/>
      <c r="C297" s="138"/>
      <c r="D297" s="76"/>
      <c r="E297" s="90"/>
      <c r="F297" s="77"/>
    </row>
    <row r="298" spans="1:6">
      <c r="A298" s="145"/>
      <c r="B298" s="73"/>
      <c r="C298" s="138"/>
      <c r="D298" s="76"/>
      <c r="E298" s="90"/>
      <c r="F298" s="77"/>
    </row>
    <row r="299" spans="1:6">
      <c r="A299" s="145"/>
      <c r="B299" s="73"/>
      <c r="C299" s="138"/>
      <c r="D299" s="76"/>
      <c r="E299" s="90"/>
      <c r="F299" s="77"/>
    </row>
    <row r="300" spans="1:6">
      <c r="A300" s="145"/>
      <c r="B300" s="73"/>
      <c r="C300" s="138"/>
      <c r="D300" s="76"/>
      <c r="E300" s="90"/>
      <c r="F300" s="77"/>
    </row>
    <row r="301" spans="1:6">
      <c r="A301" s="145"/>
      <c r="B301" s="73"/>
      <c r="C301" s="138"/>
      <c r="D301" s="76"/>
      <c r="E301" s="90"/>
      <c r="F301" s="77"/>
    </row>
    <row r="302" spans="1:6">
      <c r="A302" s="145"/>
      <c r="B302" s="73"/>
      <c r="C302" s="138"/>
      <c r="D302" s="76"/>
      <c r="E302" s="90"/>
      <c r="F302" s="77"/>
    </row>
    <row r="303" spans="1:6">
      <c r="A303" s="145"/>
      <c r="B303" s="73"/>
      <c r="C303" s="138"/>
      <c r="D303" s="76"/>
      <c r="E303" s="90"/>
      <c r="F303" s="77"/>
    </row>
    <row r="304" spans="1:6">
      <c r="A304" s="145"/>
      <c r="B304" s="73"/>
      <c r="C304" s="138"/>
      <c r="D304" s="76"/>
      <c r="E304" s="90"/>
      <c r="F304" s="77"/>
    </row>
    <row r="305" spans="1:6">
      <c r="A305" s="145"/>
      <c r="B305" s="73"/>
      <c r="C305" s="138"/>
      <c r="D305" s="76"/>
      <c r="E305" s="90"/>
      <c r="F305" s="77"/>
    </row>
    <row r="306" spans="1:6">
      <c r="A306" s="145"/>
      <c r="B306" s="73"/>
      <c r="C306" s="138"/>
      <c r="D306" s="76"/>
      <c r="E306" s="90"/>
      <c r="F306" s="77"/>
    </row>
    <row r="307" spans="1:6">
      <c r="A307" s="145"/>
      <c r="B307" s="73"/>
      <c r="C307" s="138"/>
      <c r="D307" s="76"/>
      <c r="E307" s="90"/>
      <c r="F307" s="77"/>
    </row>
    <row r="308" spans="1:6">
      <c r="A308" s="145"/>
      <c r="B308" s="73"/>
      <c r="C308" s="138"/>
      <c r="D308" s="76"/>
      <c r="E308" s="90"/>
      <c r="F308" s="77"/>
    </row>
    <row r="309" spans="1:6">
      <c r="A309" s="145"/>
      <c r="B309" s="73"/>
      <c r="C309" s="138"/>
      <c r="D309" s="76"/>
      <c r="E309" s="90"/>
      <c r="F309" s="77"/>
    </row>
    <row r="310" spans="1:6">
      <c r="A310" s="145"/>
      <c r="B310" s="73"/>
      <c r="C310" s="138"/>
      <c r="D310" s="76"/>
      <c r="E310" s="90"/>
      <c r="F310" s="77"/>
    </row>
    <row r="311" spans="1:6">
      <c r="A311" s="145"/>
      <c r="B311" s="73"/>
      <c r="C311" s="138"/>
      <c r="D311" s="76"/>
      <c r="E311" s="90"/>
      <c r="F311" s="77"/>
    </row>
    <row r="312" spans="1:6">
      <c r="A312" s="145"/>
      <c r="B312" s="73"/>
      <c r="C312" s="138"/>
      <c r="D312" s="76"/>
      <c r="E312" s="90"/>
      <c r="F312" s="77"/>
    </row>
    <row r="313" spans="1:6">
      <c r="A313" s="145"/>
      <c r="B313" s="73"/>
      <c r="C313" s="138"/>
      <c r="D313" s="76"/>
      <c r="E313" s="90"/>
      <c r="F313" s="77"/>
    </row>
    <row r="314" spans="1:6">
      <c r="A314" s="145"/>
      <c r="B314" s="73"/>
      <c r="C314" s="138"/>
      <c r="D314" s="76"/>
      <c r="E314" s="90"/>
      <c r="F314" s="77"/>
    </row>
    <row r="315" spans="1:6">
      <c r="A315" s="145"/>
      <c r="B315" s="73"/>
      <c r="C315" s="138"/>
      <c r="D315" s="76"/>
      <c r="E315" s="90"/>
      <c r="F315" s="77"/>
    </row>
    <row r="316" spans="1:6">
      <c r="A316" s="145"/>
      <c r="B316" s="73"/>
      <c r="C316" s="138"/>
      <c r="D316" s="76"/>
      <c r="E316" s="90"/>
      <c r="F316" s="77"/>
    </row>
    <row r="317" spans="1:6">
      <c r="A317" s="145"/>
      <c r="B317" s="73"/>
      <c r="C317" s="138"/>
      <c r="D317" s="76"/>
      <c r="E317" s="90"/>
      <c r="F317" s="77"/>
    </row>
    <row r="318" spans="1:6">
      <c r="A318" s="145"/>
      <c r="B318" s="73"/>
      <c r="C318" s="138"/>
      <c r="D318" s="76"/>
      <c r="E318" s="90"/>
      <c r="F318" s="77"/>
    </row>
    <row r="319" spans="1:6">
      <c r="A319" s="145"/>
      <c r="B319" s="73"/>
      <c r="C319" s="138"/>
      <c r="D319" s="76"/>
      <c r="E319" s="90"/>
      <c r="F319" s="77"/>
    </row>
    <row r="320" spans="1:6">
      <c r="A320" s="145"/>
      <c r="B320" s="73"/>
      <c r="C320" s="138"/>
      <c r="D320" s="76"/>
      <c r="E320" s="90"/>
      <c r="F320" s="77"/>
    </row>
    <row r="321" spans="1:6">
      <c r="A321" s="145"/>
      <c r="B321" s="73"/>
      <c r="C321" s="138"/>
      <c r="D321" s="76"/>
      <c r="E321" s="90"/>
      <c r="F321" s="77"/>
    </row>
    <row r="322" spans="1:6">
      <c r="A322" s="145"/>
      <c r="B322" s="73"/>
      <c r="C322" s="138"/>
      <c r="D322" s="76"/>
      <c r="E322" s="90"/>
      <c r="F322" s="77"/>
    </row>
    <row r="323" spans="1:6">
      <c r="A323" s="145"/>
      <c r="B323" s="73"/>
      <c r="C323" s="138"/>
      <c r="D323" s="76"/>
      <c r="E323" s="90"/>
      <c r="F323" s="77"/>
    </row>
    <row r="324" spans="1:6">
      <c r="A324" s="145"/>
      <c r="B324" s="73"/>
      <c r="C324" s="138"/>
      <c r="D324" s="76"/>
      <c r="E324" s="90"/>
      <c r="F324" s="77"/>
    </row>
    <row r="325" spans="1:6">
      <c r="A325" s="145"/>
      <c r="B325" s="73"/>
      <c r="C325" s="138"/>
      <c r="D325" s="76"/>
      <c r="E325" s="90"/>
      <c r="F325" s="77"/>
    </row>
    <row r="326" spans="1:6">
      <c r="A326" s="145"/>
      <c r="B326" s="73"/>
      <c r="C326" s="138"/>
      <c r="D326" s="76"/>
      <c r="E326" s="90"/>
      <c r="F326" s="77"/>
    </row>
    <row r="327" spans="1:6">
      <c r="A327" s="145"/>
      <c r="B327" s="73"/>
      <c r="C327" s="138"/>
      <c r="D327" s="76"/>
      <c r="E327" s="90"/>
      <c r="F327" s="77"/>
    </row>
    <row r="328" spans="1:6">
      <c r="A328" s="145"/>
      <c r="B328" s="73"/>
      <c r="C328" s="138"/>
      <c r="D328" s="76"/>
      <c r="E328" s="90"/>
      <c r="F328" s="77"/>
    </row>
    <row r="329" spans="1:6">
      <c r="A329" s="145"/>
      <c r="B329" s="73"/>
      <c r="C329" s="138"/>
      <c r="D329" s="76"/>
      <c r="E329" s="90"/>
      <c r="F329" s="77"/>
    </row>
    <row r="330" spans="1:6">
      <c r="A330" s="145"/>
      <c r="B330" s="73"/>
      <c r="C330" s="138"/>
      <c r="D330" s="76"/>
      <c r="E330" s="90"/>
      <c r="F330" s="77"/>
    </row>
    <row r="331" spans="1:6">
      <c r="A331" s="145"/>
      <c r="B331" s="73"/>
      <c r="C331" s="138"/>
      <c r="D331" s="76"/>
      <c r="E331" s="90"/>
      <c r="F331" s="77"/>
    </row>
    <row r="332" spans="1:6">
      <c r="A332" s="145"/>
      <c r="B332" s="73"/>
      <c r="C332" s="138"/>
      <c r="D332" s="76"/>
      <c r="E332" s="90"/>
      <c r="F332" s="77"/>
    </row>
    <row r="333" spans="1:6">
      <c r="A333" s="145"/>
      <c r="B333" s="73"/>
      <c r="C333" s="138"/>
      <c r="D333" s="76"/>
      <c r="E333" s="90"/>
      <c r="F333" s="77"/>
    </row>
    <row r="334" spans="1:6">
      <c r="A334" s="145"/>
      <c r="B334" s="73"/>
      <c r="C334" s="138"/>
      <c r="D334" s="76"/>
      <c r="E334" s="90"/>
      <c r="F334" s="77"/>
    </row>
    <row r="335" spans="1:6">
      <c r="A335" s="145"/>
      <c r="B335" s="73"/>
      <c r="C335" s="138"/>
      <c r="D335" s="76"/>
      <c r="E335" s="90"/>
      <c r="F335" s="77"/>
    </row>
    <row r="336" spans="1:6">
      <c r="A336" s="145"/>
      <c r="B336" s="73"/>
      <c r="C336" s="138"/>
      <c r="D336" s="76"/>
      <c r="E336" s="90"/>
      <c r="F336" s="77"/>
    </row>
    <row r="337" spans="1:6">
      <c r="A337" s="145"/>
      <c r="B337" s="73"/>
      <c r="C337" s="138"/>
      <c r="D337" s="76"/>
      <c r="E337" s="90"/>
      <c r="F337" s="77"/>
    </row>
    <row r="338" spans="1:6">
      <c r="A338" s="145"/>
      <c r="B338" s="73"/>
      <c r="C338" s="138"/>
      <c r="D338" s="76"/>
      <c r="E338" s="90"/>
      <c r="F338" s="77"/>
    </row>
    <row r="339" spans="1:6">
      <c r="A339" s="145"/>
      <c r="B339" s="73"/>
      <c r="C339" s="138"/>
      <c r="D339" s="76"/>
      <c r="E339" s="90"/>
      <c r="F339" s="77"/>
    </row>
    <row r="340" spans="1:6">
      <c r="A340" s="145"/>
      <c r="B340" s="73"/>
      <c r="C340" s="138"/>
      <c r="D340" s="76"/>
      <c r="E340" s="90"/>
      <c r="F340" s="77"/>
    </row>
    <row r="341" spans="1:6">
      <c r="A341" s="145"/>
      <c r="B341" s="73"/>
      <c r="C341" s="138"/>
      <c r="D341" s="76"/>
      <c r="E341" s="90"/>
      <c r="F341" s="77"/>
    </row>
    <row r="342" spans="1:6">
      <c r="A342" s="145"/>
      <c r="B342" s="73"/>
      <c r="C342" s="138"/>
      <c r="D342" s="76"/>
      <c r="E342" s="90"/>
      <c r="F342" s="77"/>
    </row>
    <row r="343" spans="1:6">
      <c r="A343" s="145"/>
      <c r="B343" s="73"/>
      <c r="C343" s="138"/>
      <c r="D343" s="76"/>
      <c r="E343" s="90"/>
      <c r="F343" s="77"/>
    </row>
    <row r="344" spans="1:6">
      <c r="A344" s="145"/>
      <c r="B344" s="73"/>
      <c r="C344" s="138"/>
      <c r="D344" s="76"/>
      <c r="E344" s="90"/>
      <c r="F344" s="77"/>
    </row>
    <row r="345" spans="1:6">
      <c r="A345" s="145"/>
      <c r="B345" s="73"/>
      <c r="C345" s="138"/>
      <c r="D345" s="76"/>
      <c r="E345" s="90"/>
      <c r="F345" s="77"/>
    </row>
    <row r="346" spans="1:6">
      <c r="A346" s="145"/>
      <c r="B346" s="73"/>
      <c r="C346" s="138"/>
      <c r="D346" s="76"/>
      <c r="E346" s="90"/>
      <c r="F346" s="77"/>
    </row>
    <row r="347" spans="1:6">
      <c r="A347" s="145"/>
      <c r="B347" s="73"/>
      <c r="C347" s="138"/>
      <c r="D347" s="76"/>
      <c r="E347" s="90"/>
      <c r="F347" s="77"/>
    </row>
    <row r="348" spans="1:6">
      <c r="A348" s="145"/>
      <c r="B348" s="73"/>
      <c r="C348" s="138"/>
      <c r="D348" s="76"/>
      <c r="E348" s="90"/>
      <c r="F348" s="77"/>
    </row>
    <row r="349" spans="1:6">
      <c r="A349" s="145"/>
      <c r="B349" s="73"/>
      <c r="C349" s="138"/>
      <c r="D349" s="76"/>
      <c r="E349" s="90"/>
      <c r="F349" s="77"/>
    </row>
    <row r="350" spans="1:6">
      <c r="A350" s="145"/>
      <c r="B350" s="73"/>
      <c r="C350" s="138"/>
      <c r="D350" s="76"/>
      <c r="E350" s="90"/>
      <c r="F350" s="77"/>
    </row>
    <row r="351" spans="1:6">
      <c r="A351" s="145"/>
      <c r="B351" s="73"/>
      <c r="C351" s="138"/>
      <c r="D351" s="76"/>
      <c r="E351" s="90"/>
      <c r="F351" s="77"/>
    </row>
    <row r="352" spans="1:6">
      <c r="A352" s="145"/>
      <c r="B352" s="73"/>
      <c r="C352" s="138"/>
      <c r="D352" s="76"/>
      <c r="E352" s="90"/>
      <c r="F352" s="77"/>
    </row>
    <row r="353" spans="1:6">
      <c r="A353" s="145"/>
      <c r="B353" s="73"/>
      <c r="C353" s="138"/>
      <c r="D353" s="76"/>
      <c r="E353" s="90"/>
      <c r="F353" s="77"/>
    </row>
    <row r="354" spans="1:6">
      <c r="A354" s="145"/>
      <c r="B354" s="73"/>
      <c r="C354" s="138"/>
      <c r="D354" s="76"/>
      <c r="E354" s="90"/>
      <c r="F354" s="77"/>
    </row>
    <row r="355" spans="1:6">
      <c r="A355" s="145"/>
      <c r="B355" s="73"/>
      <c r="C355" s="138"/>
      <c r="D355" s="76"/>
      <c r="E355" s="90"/>
      <c r="F355" s="77"/>
    </row>
    <row r="356" spans="1:6">
      <c r="A356" s="145"/>
      <c r="B356" s="73"/>
      <c r="C356" s="138"/>
      <c r="D356" s="76"/>
      <c r="E356" s="90"/>
      <c r="F356" s="77"/>
    </row>
    <row r="357" spans="1:6">
      <c r="A357" s="145"/>
      <c r="B357" s="73"/>
      <c r="C357" s="138"/>
      <c r="D357" s="76"/>
      <c r="E357" s="90"/>
      <c r="F357" s="77"/>
    </row>
    <row r="358" spans="1:6">
      <c r="A358" s="145"/>
      <c r="B358" s="73"/>
      <c r="C358" s="138"/>
      <c r="D358" s="76"/>
      <c r="E358" s="90"/>
      <c r="F358" s="77"/>
    </row>
    <row r="359" spans="1:6">
      <c r="A359" s="145"/>
      <c r="B359" s="73"/>
      <c r="C359" s="138"/>
      <c r="D359" s="76"/>
      <c r="E359" s="90"/>
      <c r="F359" s="77"/>
    </row>
    <row r="360" spans="1:6">
      <c r="A360" s="145"/>
      <c r="B360" s="73"/>
      <c r="C360" s="138"/>
      <c r="D360" s="76"/>
      <c r="E360" s="90"/>
      <c r="F360" s="77"/>
    </row>
    <row r="361" spans="1:6">
      <c r="A361" s="145"/>
      <c r="B361" s="73"/>
      <c r="C361" s="138"/>
      <c r="D361" s="76"/>
      <c r="E361" s="90"/>
      <c r="F361" s="77"/>
    </row>
    <row r="362" spans="1:6">
      <c r="A362" s="145"/>
      <c r="B362" s="73"/>
      <c r="C362" s="138"/>
      <c r="D362" s="76"/>
      <c r="E362" s="90"/>
      <c r="F362" s="77"/>
    </row>
    <row r="363" spans="1:6">
      <c r="A363" s="145"/>
      <c r="B363" s="73"/>
      <c r="C363" s="138"/>
      <c r="D363" s="76"/>
      <c r="E363" s="90"/>
      <c r="F363" s="77"/>
    </row>
    <row r="364" spans="1:6">
      <c r="A364" s="145"/>
      <c r="B364" s="73"/>
      <c r="C364" s="138"/>
      <c r="D364" s="76"/>
      <c r="E364" s="90"/>
      <c r="F364" s="77"/>
    </row>
    <row r="365" spans="1:6">
      <c r="A365" s="145"/>
      <c r="B365" s="73"/>
      <c r="C365" s="138"/>
      <c r="D365" s="76"/>
      <c r="E365" s="90"/>
      <c r="F365" s="77"/>
    </row>
    <row r="366" spans="1:6">
      <c r="A366" s="145"/>
      <c r="B366" s="73"/>
      <c r="C366" s="138"/>
      <c r="D366" s="76"/>
      <c r="E366" s="90"/>
      <c r="F366" s="77"/>
    </row>
    <row r="367" spans="1:6">
      <c r="A367" s="145"/>
      <c r="B367" s="73"/>
      <c r="C367" s="138"/>
      <c r="D367" s="76"/>
      <c r="E367" s="90"/>
      <c r="F367" s="77"/>
    </row>
    <row r="368" spans="1:6">
      <c r="A368" s="145"/>
      <c r="B368" s="73"/>
      <c r="C368" s="138"/>
      <c r="D368" s="76"/>
      <c r="E368" s="90"/>
      <c r="F368" s="77"/>
    </row>
    <row r="369" spans="1:6">
      <c r="A369" s="145"/>
      <c r="B369" s="73"/>
      <c r="C369" s="138"/>
      <c r="D369" s="76"/>
      <c r="E369" s="90"/>
      <c r="F369" s="77"/>
    </row>
    <row r="370" spans="1:6">
      <c r="A370" s="145"/>
      <c r="B370" s="73"/>
      <c r="C370" s="138"/>
      <c r="D370" s="76"/>
      <c r="E370" s="90"/>
      <c r="F370" s="77"/>
    </row>
    <row r="371" spans="1:6">
      <c r="A371" s="145"/>
      <c r="B371" s="73"/>
      <c r="C371" s="138"/>
      <c r="D371" s="76"/>
      <c r="E371" s="90"/>
      <c r="F371" s="77"/>
    </row>
    <row r="372" spans="1:6">
      <c r="A372" s="145"/>
      <c r="B372" s="73"/>
      <c r="C372" s="138"/>
      <c r="D372" s="76"/>
      <c r="E372" s="90"/>
      <c r="F372" s="77"/>
    </row>
    <row r="373" spans="1:6">
      <c r="A373" s="145"/>
      <c r="B373" s="73"/>
      <c r="C373" s="138"/>
      <c r="D373" s="76"/>
      <c r="E373" s="90"/>
      <c r="F373" s="77"/>
    </row>
    <row r="374" spans="1:6">
      <c r="A374" s="145"/>
      <c r="B374" s="73"/>
      <c r="C374" s="138"/>
      <c r="D374" s="76"/>
      <c r="E374" s="90"/>
      <c r="F374" s="77"/>
    </row>
    <row r="375" spans="1:6">
      <c r="A375" s="145"/>
      <c r="B375" s="73"/>
      <c r="C375" s="138"/>
      <c r="D375" s="76"/>
      <c r="E375" s="90"/>
      <c r="F375" s="77"/>
    </row>
    <row r="376" spans="1:6">
      <c r="A376" s="145"/>
      <c r="B376" s="73"/>
      <c r="C376" s="138"/>
      <c r="D376" s="76"/>
      <c r="E376" s="90"/>
      <c r="F376" s="77"/>
    </row>
    <row r="377" spans="1:6">
      <c r="A377" s="145"/>
      <c r="B377" s="73"/>
      <c r="C377" s="138"/>
      <c r="D377" s="76"/>
      <c r="E377" s="90"/>
      <c r="F377" s="77"/>
    </row>
    <row r="378" spans="1:6">
      <c r="A378" s="145"/>
      <c r="B378" s="73"/>
      <c r="C378" s="138"/>
      <c r="D378" s="76"/>
      <c r="E378" s="90"/>
      <c r="F378" s="77"/>
    </row>
    <row r="379" spans="1:6">
      <c r="A379" s="145"/>
      <c r="B379" s="73"/>
      <c r="C379" s="138"/>
      <c r="D379" s="76"/>
      <c r="E379" s="90"/>
      <c r="F379" s="77"/>
    </row>
    <row r="380" spans="1:6">
      <c r="A380" s="145"/>
      <c r="B380" s="73"/>
      <c r="C380" s="138"/>
      <c r="D380" s="76"/>
      <c r="E380" s="90"/>
      <c r="F380" s="77"/>
    </row>
    <row r="381" spans="1:6">
      <c r="A381" s="145"/>
      <c r="B381" s="73"/>
      <c r="C381" s="138"/>
      <c r="D381" s="76"/>
      <c r="E381" s="90"/>
      <c r="F381" s="77"/>
    </row>
    <row r="382" spans="1:6">
      <c r="A382" s="145"/>
      <c r="B382" s="73"/>
      <c r="C382" s="138"/>
      <c r="D382" s="76"/>
      <c r="E382" s="90"/>
      <c r="F382" s="77"/>
    </row>
    <row r="383" spans="1:6">
      <c r="A383" s="145"/>
      <c r="B383" s="73"/>
      <c r="C383" s="138"/>
      <c r="D383" s="76"/>
      <c r="E383" s="90"/>
      <c r="F383" s="77"/>
    </row>
    <row r="384" spans="1:6">
      <c r="A384" s="145"/>
      <c r="B384" s="73"/>
      <c r="C384" s="138"/>
      <c r="D384" s="76"/>
      <c r="E384" s="90"/>
      <c r="F384" s="77"/>
    </row>
    <row r="385" spans="1:6">
      <c r="A385" s="145"/>
      <c r="B385" s="73"/>
      <c r="C385" s="138"/>
      <c r="D385" s="76"/>
      <c r="E385" s="90"/>
      <c r="F385" s="77"/>
    </row>
    <row r="386" spans="1:6">
      <c r="A386" s="145"/>
      <c r="B386" s="73"/>
      <c r="C386" s="138"/>
      <c r="D386" s="76"/>
      <c r="E386" s="90"/>
      <c r="F386" s="77"/>
    </row>
    <row r="387" spans="1:6">
      <c r="A387" s="145"/>
      <c r="B387" s="73"/>
      <c r="C387" s="138"/>
      <c r="D387" s="76"/>
      <c r="E387" s="90"/>
      <c r="F387" s="77"/>
    </row>
    <row r="388" spans="1:6">
      <c r="A388" s="145"/>
      <c r="B388" s="73"/>
      <c r="C388" s="138"/>
      <c r="D388" s="76"/>
      <c r="E388" s="90"/>
      <c r="F388" s="77"/>
    </row>
    <row r="389" spans="1:6">
      <c r="A389" s="145"/>
      <c r="B389" s="73"/>
      <c r="C389" s="138"/>
      <c r="D389" s="76"/>
      <c r="E389" s="90"/>
      <c r="F389" s="77"/>
    </row>
    <row r="390" spans="1:6">
      <c r="A390" s="145"/>
      <c r="B390" s="73"/>
      <c r="C390" s="138"/>
      <c r="D390" s="76"/>
      <c r="E390" s="90"/>
      <c r="F390" s="77"/>
    </row>
    <row r="391" spans="1:6">
      <c r="A391" s="145"/>
      <c r="B391" s="73"/>
      <c r="C391" s="138"/>
      <c r="D391" s="76"/>
      <c r="E391" s="90"/>
      <c r="F391" s="77"/>
    </row>
    <row r="392" spans="1:6">
      <c r="A392" s="145"/>
      <c r="B392" s="73"/>
      <c r="C392" s="138"/>
      <c r="D392" s="76"/>
      <c r="E392" s="90"/>
      <c r="F392" s="77"/>
    </row>
    <row r="393" spans="1:6">
      <c r="A393" s="145"/>
      <c r="B393" s="73"/>
      <c r="C393" s="138"/>
      <c r="D393" s="76"/>
      <c r="E393" s="90"/>
      <c r="F393" s="77"/>
    </row>
    <row r="394" spans="1:6">
      <c r="A394" s="145"/>
      <c r="B394" s="73"/>
      <c r="C394" s="138"/>
      <c r="D394" s="76"/>
      <c r="E394" s="90"/>
      <c r="F394" s="77"/>
    </row>
    <row r="395" spans="1:6">
      <c r="A395" s="145"/>
      <c r="B395" s="73"/>
      <c r="C395" s="138"/>
      <c r="D395" s="76"/>
      <c r="E395" s="90"/>
      <c r="F395" s="77"/>
    </row>
    <row r="396" spans="1:6">
      <c r="A396" s="145"/>
      <c r="B396" s="73"/>
      <c r="C396" s="138"/>
      <c r="D396" s="76"/>
      <c r="E396" s="90"/>
      <c r="F396" s="77"/>
    </row>
    <row r="397" spans="1:6">
      <c r="A397" s="145"/>
      <c r="B397" s="73"/>
      <c r="C397" s="138"/>
      <c r="D397" s="76"/>
      <c r="E397" s="90"/>
      <c r="F397" s="77"/>
    </row>
    <row r="398" spans="1:6">
      <c r="A398" s="145"/>
      <c r="B398" s="73"/>
      <c r="C398" s="138"/>
      <c r="D398" s="76"/>
      <c r="E398" s="90"/>
      <c r="F398" s="77"/>
    </row>
    <row r="399" spans="1:6">
      <c r="A399" s="145"/>
      <c r="B399" s="73"/>
      <c r="C399" s="138"/>
      <c r="D399" s="76"/>
      <c r="E399" s="90"/>
      <c r="F399" s="77"/>
    </row>
    <row r="400" spans="1:6">
      <c r="A400" s="145"/>
      <c r="B400" s="73"/>
      <c r="C400" s="138"/>
      <c r="D400" s="76"/>
      <c r="E400" s="90"/>
      <c r="F400" s="77"/>
    </row>
    <row r="401" spans="1:6">
      <c r="A401" s="145"/>
      <c r="B401" s="73"/>
      <c r="C401" s="138"/>
      <c r="D401" s="76"/>
      <c r="E401" s="90"/>
      <c r="F401" s="77"/>
    </row>
    <row r="402" spans="1:6">
      <c r="A402" s="145"/>
      <c r="B402" s="73"/>
      <c r="C402" s="138"/>
      <c r="D402" s="76"/>
      <c r="E402" s="90"/>
      <c r="F402" s="77"/>
    </row>
    <row r="403" spans="1:6">
      <c r="A403" s="145"/>
      <c r="B403" s="73"/>
      <c r="C403" s="138"/>
      <c r="D403" s="76"/>
      <c r="E403" s="90"/>
      <c r="F403" s="77"/>
    </row>
    <row r="404" spans="1:6">
      <c r="A404" s="145"/>
      <c r="B404" s="73"/>
      <c r="C404" s="138"/>
      <c r="D404" s="76"/>
      <c r="E404" s="90"/>
      <c r="F404" s="77"/>
    </row>
    <row r="405" spans="1:6">
      <c r="A405" s="145"/>
      <c r="B405" s="73"/>
      <c r="C405" s="138"/>
      <c r="D405" s="76"/>
      <c r="E405" s="90"/>
      <c r="F405" s="77"/>
    </row>
    <row r="406" spans="1:6">
      <c r="A406" s="145"/>
      <c r="B406" s="73"/>
      <c r="C406" s="138"/>
      <c r="D406" s="76"/>
      <c r="E406" s="90"/>
      <c r="F406" s="77"/>
    </row>
    <row r="407" spans="1:6">
      <c r="A407" s="145"/>
      <c r="B407" s="73"/>
      <c r="C407" s="138"/>
      <c r="D407" s="76"/>
      <c r="E407" s="90"/>
      <c r="F407" s="77"/>
    </row>
    <row r="408" spans="1:6">
      <c r="A408" s="145"/>
      <c r="B408" s="73"/>
      <c r="C408" s="138"/>
      <c r="D408" s="76"/>
      <c r="E408" s="90"/>
      <c r="F408" s="77"/>
    </row>
    <row r="409" spans="1:6">
      <c r="A409" s="145"/>
      <c r="B409" s="73"/>
      <c r="C409" s="138"/>
      <c r="D409" s="76"/>
      <c r="E409" s="90"/>
      <c r="F409" s="77"/>
    </row>
    <row r="410" spans="1:6">
      <c r="A410" s="145"/>
      <c r="B410" s="73"/>
      <c r="C410" s="138"/>
      <c r="D410" s="76"/>
      <c r="E410" s="90"/>
      <c r="F410" s="77"/>
    </row>
    <row r="411" spans="1:6">
      <c r="A411" s="145"/>
      <c r="B411" s="73"/>
      <c r="C411" s="138"/>
      <c r="D411" s="76"/>
      <c r="E411" s="90"/>
      <c r="F411" s="77"/>
    </row>
    <row r="412" spans="1:6">
      <c r="A412" s="145"/>
      <c r="B412" s="73"/>
      <c r="C412" s="138"/>
      <c r="D412" s="76"/>
      <c r="E412" s="90"/>
      <c r="F412" s="77"/>
    </row>
    <row r="413" spans="1:6">
      <c r="A413" s="145"/>
      <c r="B413" s="73"/>
      <c r="C413" s="138"/>
      <c r="D413" s="76"/>
      <c r="E413" s="90"/>
      <c r="F413" s="77"/>
    </row>
    <row r="414" spans="1:6">
      <c r="A414" s="145"/>
      <c r="B414" s="73"/>
      <c r="C414" s="138"/>
      <c r="D414" s="76"/>
      <c r="E414" s="90"/>
      <c r="F414" s="77"/>
    </row>
    <row r="415" spans="1:6">
      <c r="A415" s="145"/>
      <c r="B415" s="73"/>
      <c r="C415" s="138"/>
      <c r="D415" s="76"/>
      <c r="E415" s="90"/>
      <c r="F415" s="77"/>
    </row>
    <row r="416" spans="1:6">
      <c r="A416" s="145"/>
      <c r="B416" s="73"/>
      <c r="C416" s="138"/>
      <c r="D416" s="76"/>
      <c r="E416" s="90"/>
      <c r="F416" s="77"/>
    </row>
    <row r="417" spans="1:6">
      <c r="A417" s="145"/>
      <c r="B417" s="73"/>
      <c r="C417" s="138"/>
      <c r="D417" s="76"/>
      <c r="E417" s="90"/>
      <c r="F417" s="77"/>
    </row>
    <row r="418" spans="1:6">
      <c r="A418" s="145"/>
      <c r="B418" s="73"/>
      <c r="C418" s="138"/>
      <c r="D418" s="76"/>
      <c r="E418" s="90"/>
      <c r="F418" s="77"/>
    </row>
    <row r="419" spans="1:6">
      <c r="A419" s="145"/>
      <c r="B419" s="73"/>
      <c r="C419" s="138"/>
      <c r="D419" s="76"/>
      <c r="E419" s="90"/>
      <c r="F419" s="77"/>
    </row>
    <row r="420" spans="1:6">
      <c r="A420" s="145"/>
      <c r="B420" s="73"/>
      <c r="C420" s="138"/>
      <c r="D420" s="76"/>
      <c r="E420" s="90"/>
      <c r="F420" s="77"/>
    </row>
    <row r="421" spans="1:6">
      <c r="A421" s="145"/>
      <c r="B421" s="73"/>
      <c r="C421" s="138"/>
      <c r="D421" s="76"/>
      <c r="E421" s="90"/>
      <c r="F421" s="77"/>
    </row>
    <row r="422" spans="1:6">
      <c r="A422" s="145"/>
      <c r="B422" s="73"/>
      <c r="C422" s="138"/>
      <c r="D422" s="76"/>
      <c r="E422" s="90"/>
      <c r="F422" s="77"/>
    </row>
    <row r="423" spans="1:6">
      <c r="A423" s="145"/>
      <c r="B423" s="73"/>
      <c r="C423" s="138"/>
      <c r="D423" s="76"/>
      <c r="E423" s="90"/>
      <c r="F423" s="77"/>
    </row>
    <row r="424" spans="1:6">
      <c r="A424" s="145"/>
      <c r="B424" s="73"/>
      <c r="C424" s="138"/>
      <c r="D424" s="76"/>
      <c r="E424" s="90"/>
      <c r="F424" s="77"/>
    </row>
    <row r="425" spans="1:6">
      <c r="A425" s="145"/>
      <c r="B425" s="73"/>
      <c r="C425" s="138"/>
      <c r="D425" s="76"/>
      <c r="E425" s="90"/>
      <c r="F425" s="77"/>
    </row>
    <row r="426" spans="1:6">
      <c r="A426" s="145"/>
      <c r="B426" s="73"/>
      <c r="C426" s="138"/>
      <c r="D426" s="76"/>
      <c r="E426" s="90"/>
      <c r="F426" s="77"/>
    </row>
    <row r="427" spans="1:6">
      <c r="A427" s="145"/>
      <c r="B427" s="73"/>
      <c r="C427" s="138"/>
      <c r="D427" s="76"/>
      <c r="E427" s="90"/>
      <c r="F427" s="77"/>
    </row>
    <row r="428" spans="1:6">
      <c r="A428" s="145"/>
      <c r="B428" s="73"/>
      <c r="C428" s="138"/>
      <c r="D428" s="76"/>
      <c r="E428" s="90"/>
      <c r="F428" s="77"/>
    </row>
    <row r="429" spans="1:6">
      <c r="A429" s="145"/>
      <c r="B429" s="73"/>
      <c r="C429" s="138"/>
      <c r="D429" s="76"/>
      <c r="E429" s="90"/>
      <c r="F429" s="77"/>
    </row>
    <row r="430" spans="1:6">
      <c r="A430" s="145"/>
      <c r="B430" s="73"/>
      <c r="C430" s="138"/>
      <c r="D430" s="76"/>
      <c r="E430" s="90"/>
      <c r="F430" s="77"/>
    </row>
    <row r="431" spans="1:6">
      <c r="A431" s="145"/>
      <c r="B431" s="73"/>
      <c r="C431" s="138"/>
      <c r="D431" s="76"/>
      <c r="E431" s="90"/>
      <c r="F431" s="77"/>
    </row>
    <row r="432" spans="1:6">
      <c r="A432" s="145"/>
      <c r="B432" s="73"/>
      <c r="C432" s="138"/>
      <c r="D432" s="76"/>
      <c r="E432" s="90"/>
      <c r="F432" s="77"/>
    </row>
    <row r="433" spans="1:6">
      <c r="A433" s="145"/>
      <c r="B433" s="73"/>
      <c r="C433" s="138"/>
      <c r="D433" s="76"/>
      <c r="E433" s="90"/>
      <c r="F433" s="77"/>
    </row>
    <row r="434" spans="1:6">
      <c r="A434" s="145"/>
      <c r="B434" s="73"/>
      <c r="C434" s="138"/>
      <c r="D434" s="76"/>
      <c r="E434" s="90"/>
      <c r="F434" s="77"/>
    </row>
    <row r="435" spans="1:6">
      <c r="A435" s="145"/>
      <c r="B435" s="73"/>
      <c r="C435" s="138"/>
      <c r="D435" s="76"/>
      <c r="E435" s="90"/>
      <c r="F435" s="77"/>
    </row>
    <row r="436" spans="1:6">
      <c r="A436" s="145"/>
      <c r="B436" s="73"/>
      <c r="C436" s="138"/>
      <c r="D436" s="76"/>
      <c r="E436" s="90"/>
      <c r="F436" s="77"/>
    </row>
    <row r="437" spans="1:6">
      <c r="A437" s="145"/>
      <c r="B437" s="73"/>
      <c r="C437" s="138"/>
      <c r="D437" s="76"/>
      <c r="E437" s="90"/>
      <c r="F437" s="77"/>
    </row>
    <row r="438" spans="1:6">
      <c r="A438" s="145"/>
      <c r="B438" s="73"/>
      <c r="C438" s="138"/>
      <c r="D438" s="76"/>
      <c r="E438" s="90"/>
      <c r="F438" s="77"/>
    </row>
    <row r="439" spans="1:6">
      <c r="A439" s="145"/>
      <c r="B439" s="73"/>
      <c r="C439" s="138"/>
      <c r="D439" s="76"/>
      <c r="E439" s="90"/>
      <c r="F439" s="77"/>
    </row>
    <row r="440" spans="1:6">
      <c r="A440" s="145"/>
      <c r="B440" s="73"/>
      <c r="C440" s="138"/>
      <c r="D440" s="76"/>
      <c r="E440" s="90"/>
      <c r="F440" s="77"/>
    </row>
    <row r="441" spans="1:6">
      <c r="A441" s="145"/>
      <c r="B441" s="73"/>
      <c r="C441" s="138"/>
      <c r="D441" s="76"/>
      <c r="E441" s="90"/>
      <c r="F441" s="77"/>
    </row>
    <row r="442" spans="1:6">
      <c r="A442" s="145"/>
      <c r="B442" s="73"/>
      <c r="C442" s="138"/>
      <c r="D442" s="76"/>
      <c r="E442" s="90"/>
      <c r="F442" s="77"/>
    </row>
    <row r="443" spans="1:6">
      <c r="A443" s="145"/>
      <c r="B443" s="73"/>
      <c r="C443" s="138"/>
      <c r="D443" s="76"/>
      <c r="E443" s="90"/>
      <c r="F443" s="77"/>
    </row>
    <row r="444" spans="1:6">
      <c r="A444" s="145"/>
      <c r="B444" s="73"/>
      <c r="C444" s="138"/>
      <c r="D444" s="76"/>
      <c r="E444" s="90"/>
      <c r="F444" s="77"/>
    </row>
    <row r="445" spans="1:6">
      <c r="A445" s="145"/>
      <c r="B445" s="73"/>
      <c r="C445" s="138"/>
      <c r="D445" s="76"/>
      <c r="E445" s="90"/>
      <c r="F445" s="77"/>
    </row>
    <row r="446" spans="1:6">
      <c r="A446" s="145"/>
      <c r="B446" s="73"/>
      <c r="C446" s="138"/>
      <c r="D446" s="76"/>
      <c r="E446" s="90"/>
      <c r="F446" s="77"/>
    </row>
    <row r="447" spans="1:6">
      <c r="A447" s="145"/>
      <c r="B447" s="73"/>
      <c r="C447" s="138"/>
      <c r="D447" s="76"/>
      <c r="E447" s="90"/>
      <c r="F447" s="77"/>
    </row>
    <row r="448" spans="1:6">
      <c r="A448" s="145"/>
      <c r="B448" s="73"/>
      <c r="C448" s="138"/>
      <c r="D448" s="76"/>
      <c r="E448" s="90"/>
      <c r="F448" s="77"/>
    </row>
    <row r="449" spans="1:6">
      <c r="A449" s="145"/>
      <c r="B449" s="73"/>
      <c r="C449" s="138"/>
      <c r="D449" s="76"/>
      <c r="E449" s="90"/>
      <c r="F449" s="77"/>
    </row>
    <row r="450" spans="1:6">
      <c r="A450" s="145"/>
      <c r="B450" s="73"/>
      <c r="C450" s="138"/>
      <c r="D450" s="76"/>
      <c r="E450" s="90"/>
      <c r="F450" s="77"/>
    </row>
    <row r="451" spans="1:6">
      <c r="A451" s="145"/>
      <c r="B451" s="73"/>
      <c r="C451" s="138"/>
      <c r="D451" s="76"/>
      <c r="E451" s="90"/>
      <c r="F451" s="77"/>
    </row>
    <row r="452" spans="1:6">
      <c r="A452" s="145"/>
      <c r="B452" s="73"/>
      <c r="C452" s="138"/>
      <c r="D452" s="76"/>
      <c r="E452" s="90"/>
      <c r="F452" s="77"/>
    </row>
    <row r="453" spans="1:6">
      <c r="A453" s="145"/>
      <c r="B453" s="73"/>
      <c r="C453" s="138"/>
      <c r="D453" s="76"/>
      <c r="E453" s="90"/>
      <c r="F453" s="77"/>
    </row>
    <row r="454" spans="1:6">
      <c r="A454" s="145"/>
      <c r="B454" s="73"/>
      <c r="C454" s="138"/>
      <c r="D454" s="76"/>
      <c r="E454" s="90"/>
      <c r="F454" s="77"/>
    </row>
    <row r="455" spans="1:6">
      <c r="A455" s="145"/>
      <c r="B455" s="73"/>
      <c r="C455" s="138"/>
      <c r="D455" s="76"/>
      <c r="E455" s="90"/>
      <c r="F455" s="77"/>
    </row>
    <row r="456" spans="1:6">
      <c r="A456" s="145"/>
      <c r="B456" s="73"/>
      <c r="C456" s="138"/>
      <c r="D456" s="76"/>
      <c r="E456" s="90"/>
      <c r="F456" s="77"/>
    </row>
    <row r="457" spans="1:6">
      <c r="A457" s="145"/>
      <c r="B457" s="73"/>
      <c r="C457" s="138"/>
      <c r="D457" s="76"/>
      <c r="E457" s="90"/>
      <c r="F457" s="77"/>
    </row>
    <row r="458" spans="1:6">
      <c r="A458" s="145"/>
      <c r="B458" s="73"/>
      <c r="C458" s="138"/>
      <c r="D458" s="76"/>
      <c r="E458" s="90"/>
      <c r="F458" s="77"/>
    </row>
    <row r="459" spans="1:6">
      <c r="A459" s="145"/>
      <c r="B459" s="73"/>
      <c r="C459" s="138"/>
      <c r="D459" s="76"/>
      <c r="E459" s="90"/>
      <c r="F459" s="77"/>
    </row>
    <row r="460" spans="1:6">
      <c r="A460" s="145"/>
      <c r="B460" s="73"/>
      <c r="C460" s="138"/>
      <c r="D460" s="76"/>
      <c r="E460" s="90"/>
      <c r="F460" s="77"/>
    </row>
    <row r="461" spans="1:6">
      <c r="A461" s="145"/>
      <c r="B461" s="73"/>
      <c r="C461" s="138"/>
      <c r="D461" s="76"/>
      <c r="E461" s="90"/>
      <c r="F461" s="77"/>
    </row>
    <row r="462" spans="1:6">
      <c r="A462" s="145"/>
      <c r="B462" s="73"/>
      <c r="C462" s="138"/>
      <c r="D462" s="76"/>
      <c r="E462" s="90"/>
      <c r="F462" s="77"/>
    </row>
    <row r="463" spans="1:6">
      <c r="A463" s="145"/>
      <c r="B463" s="73"/>
      <c r="C463" s="138"/>
      <c r="D463" s="76"/>
      <c r="E463" s="90"/>
      <c r="F463" s="77"/>
    </row>
    <row r="464" spans="1:6">
      <c r="A464" s="145"/>
      <c r="B464" s="73"/>
      <c r="C464" s="138"/>
      <c r="D464" s="76"/>
      <c r="E464" s="90"/>
      <c r="F464" s="77"/>
    </row>
    <row r="465" spans="1:6">
      <c r="A465" s="145"/>
      <c r="B465" s="73"/>
      <c r="C465" s="138"/>
      <c r="D465" s="76"/>
      <c r="E465" s="90"/>
      <c r="F465" s="77"/>
    </row>
    <row r="466" spans="1:6">
      <c r="A466" s="145"/>
      <c r="B466" s="73"/>
      <c r="C466" s="138"/>
      <c r="D466" s="76"/>
      <c r="E466" s="90"/>
      <c r="F466" s="77"/>
    </row>
    <row r="467" spans="1:6">
      <c r="A467" s="145"/>
      <c r="B467" s="73"/>
      <c r="C467" s="138"/>
      <c r="D467" s="76"/>
      <c r="E467" s="90"/>
      <c r="F467" s="77"/>
    </row>
    <row r="468" spans="1:6">
      <c r="A468" s="145"/>
      <c r="B468" s="73"/>
      <c r="C468" s="138"/>
      <c r="D468" s="76"/>
      <c r="E468" s="90"/>
      <c r="F468" s="77"/>
    </row>
    <row r="469" spans="1:6">
      <c r="A469" s="145"/>
      <c r="B469" s="73"/>
      <c r="C469" s="138"/>
      <c r="D469" s="76"/>
      <c r="E469" s="90"/>
      <c r="F469" s="77"/>
    </row>
    <row r="470" spans="1:6">
      <c r="A470" s="145"/>
      <c r="B470" s="73"/>
      <c r="C470" s="138"/>
      <c r="D470" s="76"/>
      <c r="E470" s="90"/>
      <c r="F470" s="77"/>
    </row>
    <row r="471" spans="1:6">
      <c r="A471" s="145"/>
      <c r="B471" s="73"/>
      <c r="C471" s="138"/>
      <c r="D471" s="76"/>
      <c r="E471" s="90"/>
      <c r="F471" s="77"/>
    </row>
    <row r="472" spans="1:6">
      <c r="A472" s="145"/>
      <c r="B472" s="73"/>
      <c r="C472" s="138"/>
      <c r="D472" s="76"/>
      <c r="E472" s="90"/>
      <c r="F472" s="77"/>
    </row>
    <row r="473" spans="1:6">
      <c r="A473" s="145"/>
      <c r="B473" s="73"/>
      <c r="C473" s="138"/>
      <c r="D473" s="76"/>
      <c r="E473" s="90"/>
      <c r="F473" s="77"/>
    </row>
    <row r="474" spans="1:6">
      <c r="A474" s="145"/>
      <c r="B474" s="73"/>
      <c r="C474" s="138"/>
      <c r="D474" s="76"/>
      <c r="E474" s="90"/>
      <c r="F474" s="77"/>
    </row>
    <row r="475" spans="1:6">
      <c r="A475" s="145"/>
      <c r="B475" s="73"/>
      <c r="C475" s="138"/>
      <c r="D475" s="76"/>
      <c r="E475" s="90"/>
      <c r="F475" s="77"/>
    </row>
    <row r="476" spans="1:6">
      <c r="A476" s="145"/>
      <c r="B476" s="73"/>
      <c r="C476" s="138"/>
      <c r="D476" s="76"/>
      <c r="E476" s="90"/>
      <c r="F476" s="77"/>
    </row>
    <row r="477" spans="1:6">
      <c r="A477" s="145"/>
      <c r="B477" s="73"/>
      <c r="C477" s="138"/>
      <c r="D477" s="76"/>
      <c r="E477" s="90"/>
      <c r="F477" s="77"/>
    </row>
    <row r="478" spans="1:6">
      <c r="A478" s="145"/>
      <c r="B478" s="73"/>
      <c r="C478" s="138"/>
      <c r="D478" s="76"/>
      <c r="E478" s="90"/>
      <c r="F478" s="77"/>
    </row>
    <row r="479" spans="1:6">
      <c r="A479" s="145"/>
      <c r="B479" s="73"/>
      <c r="C479" s="138"/>
      <c r="D479" s="76"/>
      <c r="E479" s="90"/>
      <c r="F479" s="77"/>
    </row>
    <row r="480" spans="1:6">
      <c r="A480" s="145"/>
      <c r="B480" s="73"/>
      <c r="C480" s="138"/>
      <c r="D480" s="76"/>
      <c r="E480" s="90"/>
      <c r="F480" s="77"/>
    </row>
    <row r="481" spans="1:6">
      <c r="A481" s="145"/>
      <c r="B481" s="73"/>
      <c r="C481" s="138"/>
      <c r="D481" s="76"/>
      <c r="E481" s="90"/>
      <c r="F481" s="77"/>
    </row>
    <row r="482" spans="1:6">
      <c r="A482" s="145"/>
      <c r="B482" s="73"/>
      <c r="C482" s="138"/>
      <c r="D482" s="76"/>
      <c r="E482" s="90"/>
      <c r="F482" s="77"/>
    </row>
    <row r="483" spans="1:6">
      <c r="A483" s="145"/>
      <c r="B483" s="73"/>
      <c r="C483" s="138"/>
      <c r="D483" s="76"/>
      <c r="E483" s="90"/>
      <c r="F483" s="77"/>
    </row>
    <row r="484" spans="1:6">
      <c r="A484" s="145"/>
      <c r="B484" s="73"/>
      <c r="C484" s="138"/>
      <c r="D484" s="76"/>
      <c r="E484" s="90"/>
      <c r="F484" s="77"/>
    </row>
    <row r="485" spans="1:6">
      <c r="A485" s="145"/>
      <c r="B485" s="73"/>
      <c r="C485" s="138"/>
      <c r="D485" s="76"/>
      <c r="E485" s="90"/>
      <c r="F485" s="77"/>
    </row>
    <row r="486" spans="1:6">
      <c r="A486" s="145"/>
      <c r="B486" s="73"/>
      <c r="C486" s="138"/>
      <c r="D486" s="76"/>
      <c r="E486" s="90"/>
      <c r="F486" s="77"/>
    </row>
    <row r="487" spans="1:6">
      <c r="A487" s="145"/>
      <c r="B487" s="73"/>
      <c r="C487" s="138"/>
      <c r="D487" s="76"/>
      <c r="E487" s="90"/>
      <c r="F487" s="77"/>
    </row>
    <row r="488" spans="1:6">
      <c r="A488" s="145"/>
      <c r="B488" s="73"/>
      <c r="C488" s="138"/>
      <c r="D488" s="76"/>
      <c r="E488" s="90"/>
      <c r="F488" s="77"/>
    </row>
    <row r="489" spans="1:6">
      <c r="A489" s="145"/>
      <c r="B489" s="73"/>
      <c r="C489" s="138"/>
      <c r="D489" s="76"/>
      <c r="E489" s="90"/>
      <c r="F489" s="77"/>
    </row>
    <row r="490" spans="1:6">
      <c r="A490" s="145"/>
      <c r="B490" s="73"/>
      <c r="C490" s="138"/>
      <c r="D490" s="76"/>
      <c r="E490" s="90"/>
      <c r="F490" s="77"/>
    </row>
    <row r="491" spans="1:6">
      <c r="A491" s="145"/>
      <c r="B491" s="73"/>
      <c r="C491" s="138"/>
      <c r="D491" s="76"/>
      <c r="E491" s="90"/>
      <c r="F491" s="77"/>
    </row>
    <row r="492" spans="1:6">
      <c r="A492" s="145"/>
      <c r="B492" s="73"/>
      <c r="C492" s="138"/>
      <c r="D492" s="76"/>
      <c r="E492" s="90"/>
      <c r="F492" s="77"/>
    </row>
    <row r="493" spans="1:6">
      <c r="A493" s="145"/>
      <c r="B493" s="73"/>
      <c r="C493" s="138"/>
      <c r="D493" s="76"/>
      <c r="E493" s="90"/>
      <c r="F493" s="77"/>
    </row>
    <row r="494" spans="1:6">
      <c r="A494" s="145"/>
      <c r="B494" s="73"/>
      <c r="C494" s="138"/>
      <c r="D494" s="76"/>
      <c r="E494" s="90"/>
      <c r="F494" s="77"/>
    </row>
    <row r="495" spans="1:6">
      <c r="A495" s="145"/>
      <c r="B495" s="73"/>
      <c r="C495" s="138"/>
      <c r="D495" s="76"/>
      <c r="E495" s="90"/>
      <c r="F495" s="77"/>
    </row>
    <row r="496" spans="1:6">
      <c r="A496" s="145"/>
      <c r="B496" s="73"/>
      <c r="C496" s="138"/>
      <c r="D496" s="76"/>
      <c r="E496" s="90"/>
      <c r="F496" s="77"/>
    </row>
    <row r="497" spans="1:6">
      <c r="A497" s="145"/>
      <c r="B497" s="73"/>
      <c r="C497" s="138"/>
      <c r="D497" s="76"/>
      <c r="E497" s="90"/>
      <c r="F497" s="77"/>
    </row>
    <row r="498" spans="1:6">
      <c r="A498" s="145"/>
      <c r="B498" s="73"/>
      <c r="C498" s="138"/>
      <c r="D498" s="76"/>
      <c r="E498" s="90"/>
      <c r="F498" s="77"/>
    </row>
    <row r="499" spans="1:6">
      <c r="A499" s="145"/>
      <c r="B499" s="73"/>
      <c r="C499" s="138"/>
      <c r="D499" s="76"/>
      <c r="E499" s="90"/>
      <c r="F499" s="77"/>
    </row>
    <row r="500" spans="1:6">
      <c r="A500" s="145"/>
      <c r="B500" s="73"/>
      <c r="C500" s="138"/>
      <c r="D500" s="76"/>
      <c r="E500" s="90"/>
      <c r="F500" s="77"/>
    </row>
    <row r="501" spans="1:6">
      <c r="A501" s="145"/>
      <c r="B501" s="73"/>
      <c r="C501" s="138"/>
      <c r="D501" s="76"/>
      <c r="E501" s="90"/>
      <c r="F501" s="77"/>
    </row>
    <row r="502" spans="1:6">
      <c r="A502" s="145"/>
      <c r="B502" s="73"/>
      <c r="C502" s="138"/>
      <c r="D502" s="76"/>
      <c r="E502" s="90"/>
      <c r="F502" s="77"/>
    </row>
    <row r="503" spans="1:6">
      <c r="A503" s="145"/>
      <c r="B503" s="73"/>
      <c r="C503" s="138"/>
      <c r="D503" s="76"/>
      <c r="E503" s="90"/>
      <c r="F503" s="77"/>
    </row>
    <row r="504" spans="1:6">
      <c r="A504" s="145"/>
      <c r="B504" s="73"/>
      <c r="C504" s="138"/>
      <c r="D504" s="76"/>
      <c r="E504" s="90"/>
      <c r="F504" s="77"/>
    </row>
    <row r="505" spans="1:6">
      <c r="A505" s="145"/>
      <c r="B505" s="73"/>
      <c r="C505" s="138"/>
      <c r="D505" s="76"/>
      <c r="E505" s="90"/>
      <c r="F505" s="77"/>
    </row>
    <row r="506" spans="1:6">
      <c r="A506" s="145"/>
      <c r="B506" s="73"/>
      <c r="C506" s="138"/>
      <c r="D506" s="76"/>
      <c r="E506" s="90"/>
      <c r="F506" s="77"/>
    </row>
    <row r="507" spans="1:6">
      <c r="A507" s="145"/>
      <c r="B507" s="73"/>
      <c r="C507" s="138"/>
      <c r="D507" s="76"/>
      <c r="E507" s="90"/>
      <c r="F507" s="77"/>
    </row>
    <row r="508" spans="1:6">
      <c r="A508" s="145"/>
      <c r="B508" s="73"/>
      <c r="C508" s="138"/>
      <c r="D508" s="76"/>
      <c r="E508" s="90"/>
      <c r="F508" s="77"/>
    </row>
    <row r="509" spans="1:6">
      <c r="A509" s="145"/>
      <c r="B509" s="73"/>
      <c r="C509" s="138"/>
      <c r="D509" s="76"/>
      <c r="E509" s="90"/>
      <c r="F509" s="77"/>
    </row>
    <row r="510" spans="1:6">
      <c r="A510" s="145"/>
      <c r="B510" s="73"/>
      <c r="C510" s="138"/>
      <c r="D510" s="76"/>
      <c r="E510" s="90"/>
      <c r="F510" s="77"/>
    </row>
    <row r="511" spans="1:6">
      <c r="A511" s="145"/>
      <c r="B511" s="73"/>
      <c r="C511" s="138"/>
      <c r="D511" s="76"/>
      <c r="E511" s="90"/>
      <c r="F511" s="77"/>
    </row>
    <row r="512" spans="1:6">
      <c r="A512" s="145"/>
      <c r="B512" s="73"/>
      <c r="C512" s="138"/>
      <c r="D512" s="76"/>
      <c r="E512" s="90"/>
      <c r="F512" s="77"/>
    </row>
    <row r="513" spans="1:6">
      <c r="A513" s="145"/>
      <c r="B513" s="73"/>
      <c r="C513" s="138"/>
      <c r="D513" s="76"/>
      <c r="E513" s="90"/>
      <c r="F513" s="77"/>
    </row>
    <row r="514" spans="1:6">
      <c r="A514" s="145"/>
      <c r="B514" s="73"/>
      <c r="C514" s="138"/>
      <c r="D514" s="76"/>
      <c r="E514" s="90"/>
      <c r="F514" s="77"/>
    </row>
    <row r="515" spans="1:6">
      <c r="A515" s="145"/>
      <c r="B515" s="73"/>
      <c r="C515" s="138"/>
      <c r="D515" s="76"/>
      <c r="E515" s="90"/>
      <c r="F515" s="77"/>
    </row>
    <row r="516" spans="1:6">
      <c r="A516" s="145"/>
      <c r="B516" s="73"/>
      <c r="C516" s="138"/>
      <c r="D516" s="76"/>
      <c r="E516" s="90"/>
      <c r="F516" s="77"/>
    </row>
    <row r="517" spans="1:6">
      <c r="A517" s="145"/>
      <c r="B517" s="73"/>
      <c r="C517" s="138"/>
      <c r="D517" s="76"/>
      <c r="E517" s="90"/>
      <c r="F517" s="77"/>
    </row>
    <row r="518" spans="1:6">
      <c r="A518" s="145"/>
      <c r="B518" s="73"/>
      <c r="C518" s="138"/>
      <c r="D518" s="76"/>
      <c r="E518" s="90"/>
      <c r="F518" s="77"/>
    </row>
    <row r="519" spans="1:6">
      <c r="A519" s="145"/>
      <c r="B519" s="73"/>
      <c r="C519" s="138"/>
      <c r="D519" s="76"/>
      <c r="E519" s="90"/>
      <c r="F519" s="77"/>
    </row>
    <row r="520" spans="1:6">
      <c r="A520" s="145"/>
      <c r="B520" s="73"/>
      <c r="C520" s="138"/>
      <c r="D520" s="76"/>
      <c r="E520" s="90"/>
      <c r="F520" s="77"/>
    </row>
    <row r="521" spans="1:6">
      <c r="A521" s="145"/>
      <c r="B521" s="73"/>
      <c r="C521" s="138"/>
      <c r="D521" s="76"/>
      <c r="E521" s="90"/>
      <c r="F521" s="77"/>
    </row>
    <row r="522" spans="1:6">
      <c r="A522" s="145"/>
      <c r="B522" s="73"/>
      <c r="C522" s="138"/>
      <c r="D522" s="76"/>
      <c r="E522" s="90"/>
      <c r="F522" s="77"/>
    </row>
    <row r="523" spans="1:6">
      <c r="A523" s="145"/>
      <c r="B523" s="73"/>
      <c r="C523" s="138"/>
      <c r="D523" s="76"/>
      <c r="E523" s="90"/>
      <c r="F523" s="77"/>
    </row>
    <row r="524" spans="1:6">
      <c r="A524" s="145"/>
      <c r="B524" s="73"/>
      <c r="C524" s="138"/>
      <c r="D524" s="76"/>
      <c r="E524" s="90"/>
      <c r="F524" s="77"/>
    </row>
    <row r="525" spans="1:6">
      <c r="A525" s="145"/>
      <c r="B525" s="73"/>
      <c r="C525" s="138"/>
      <c r="D525" s="76"/>
      <c r="E525" s="90"/>
      <c r="F525" s="77"/>
    </row>
    <row r="526" spans="1:6">
      <c r="A526" s="145"/>
      <c r="B526" s="73"/>
      <c r="C526" s="138"/>
      <c r="D526" s="76"/>
      <c r="E526" s="90"/>
      <c r="F526" s="77"/>
    </row>
    <row r="527" spans="1:6">
      <c r="A527" s="145"/>
      <c r="B527" s="73"/>
      <c r="C527" s="138"/>
      <c r="D527" s="76"/>
      <c r="E527" s="90"/>
      <c r="F527" s="77"/>
    </row>
    <row r="528" spans="1:6">
      <c r="A528" s="145"/>
      <c r="B528" s="73"/>
      <c r="C528" s="138"/>
      <c r="D528" s="76"/>
      <c r="E528" s="90"/>
      <c r="F528" s="77"/>
    </row>
    <row r="529" spans="1:6">
      <c r="A529" s="145"/>
      <c r="B529" s="73"/>
      <c r="C529" s="138"/>
      <c r="D529" s="76"/>
      <c r="E529" s="90"/>
      <c r="F529" s="77"/>
    </row>
    <row r="530" spans="1:6">
      <c r="A530" s="145"/>
      <c r="B530" s="73"/>
      <c r="C530" s="138"/>
      <c r="D530" s="76"/>
      <c r="E530" s="90"/>
      <c r="F530" s="77"/>
    </row>
    <row r="531" spans="1:6">
      <c r="A531" s="145"/>
      <c r="B531" s="73"/>
      <c r="C531" s="138"/>
      <c r="D531" s="76"/>
      <c r="E531" s="90"/>
      <c r="F531" s="77"/>
    </row>
    <row r="532" spans="1:6">
      <c r="A532" s="145"/>
      <c r="B532" s="73"/>
      <c r="C532" s="138"/>
      <c r="D532" s="76"/>
      <c r="E532" s="90"/>
      <c r="F532" s="77"/>
    </row>
    <row r="533" spans="1:6">
      <c r="A533" s="145"/>
      <c r="B533" s="73"/>
      <c r="C533" s="138"/>
      <c r="D533" s="76"/>
      <c r="E533" s="90"/>
      <c r="F533" s="77"/>
    </row>
    <row r="534" spans="1:6">
      <c r="A534" s="145"/>
      <c r="B534" s="73"/>
      <c r="C534" s="138"/>
      <c r="D534" s="76"/>
      <c r="E534" s="90"/>
      <c r="F534" s="77"/>
    </row>
    <row r="535" spans="1:6">
      <c r="A535" s="145"/>
      <c r="B535" s="73"/>
      <c r="C535" s="138"/>
      <c r="D535" s="76"/>
      <c r="E535" s="90"/>
      <c r="F535" s="77"/>
    </row>
    <row r="536" spans="1:6">
      <c r="A536" s="145"/>
      <c r="B536" s="73"/>
      <c r="C536" s="138"/>
      <c r="D536" s="76"/>
      <c r="E536" s="90"/>
      <c r="F536" s="77"/>
    </row>
    <row r="537" spans="1:6">
      <c r="A537" s="145"/>
      <c r="B537" s="73"/>
      <c r="C537" s="138"/>
      <c r="D537" s="76"/>
      <c r="E537" s="90"/>
      <c r="F537" s="77"/>
    </row>
    <row r="538" spans="1:6">
      <c r="A538" s="145"/>
      <c r="B538" s="73"/>
      <c r="C538" s="138"/>
      <c r="D538" s="76"/>
      <c r="E538" s="90"/>
      <c r="F538" s="77"/>
    </row>
    <row r="539" spans="1:6">
      <c r="A539" s="145"/>
      <c r="B539" s="73"/>
      <c r="C539" s="138"/>
      <c r="D539" s="76"/>
      <c r="E539" s="90"/>
      <c r="F539" s="77"/>
    </row>
    <row r="540" spans="1:6">
      <c r="A540" s="145"/>
      <c r="B540" s="73"/>
      <c r="C540" s="138"/>
      <c r="D540" s="76"/>
      <c r="E540" s="90"/>
      <c r="F540" s="77"/>
    </row>
    <row r="541" spans="1:6">
      <c r="A541" s="145"/>
      <c r="B541" s="73"/>
      <c r="C541" s="138"/>
      <c r="D541" s="76"/>
      <c r="E541" s="90"/>
      <c r="F541" s="77"/>
    </row>
    <row r="542" spans="1:6">
      <c r="A542" s="145"/>
      <c r="B542" s="73"/>
      <c r="C542" s="138"/>
      <c r="D542" s="76"/>
      <c r="E542" s="90"/>
      <c r="F542" s="77"/>
    </row>
    <row r="543" spans="1:6">
      <c r="A543" s="145"/>
      <c r="B543" s="73"/>
      <c r="C543" s="138"/>
      <c r="D543" s="76"/>
      <c r="E543" s="90"/>
      <c r="F543" s="77"/>
    </row>
    <row r="544" spans="1:6">
      <c r="A544" s="145"/>
      <c r="B544" s="73"/>
      <c r="C544" s="138"/>
      <c r="D544" s="76"/>
      <c r="E544" s="90"/>
      <c r="F544" s="77"/>
    </row>
    <row r="545" spans="1:6">
      <c r="A545" s="145"/>
      <c r="B545" s="73"/>
      <c r="C545" s="138"/>
      <c r="D545" s="76"/>
      <c r="E545" s="90"/>
      <c r="F545" s="77"/>
    </row>
    <row r="546" spans="1:6">
      <c r="A546" s="145"/>
      <c r="B546" s="73"/>
      <c r="C546" s="138"/>
      <c r="D546" s="76"/>
      <c r="E546" s="90"/>
      <c r="F546" s="77"/>
    </row>
    <row r="547" spans="1:6">
      <c r="A547" s="145"/>
      <c r="B547" s="73"/>
      <c r="C547" s="138"/>
      <c r="D547" s="76"/>
      <c r="E547" s="90"/>
      <c r="F547" s="77"/>
    </row>
    <row r="548" spans="1:6">
      <c r="A548" s="145"/>
      <c r="B548" s="73"/>
      <c r="C548" s="138"/>
      <c r="D548" s="76"/>
      <c r="E548" s="90"/>
      <c r="F548" s="77"/>
    </row>
    <row r="549" spans="1:6">
      <c r="A549" s="145"/>
      <c r="B549" s="73"/>
      <c r="C549" s="138"/>
      <c r="D549" s="76"/>
      <c r="E549" s="90"/>
      <c r="F549" s="77"/>
    </row>
    <row r="550" spans="1:6">
      <c r="A550" s="145"/>
      <c r="B550" s="73"/>
      <c r="C550" s="138"/>
      <c r="D550" s="76"/>
      <c r="E550" s="90"/>
      <c r="F550" s="77"/>
    </row>
    <row r="551" spans="1:6">
      <c r="A551" s="145"/>
      <c r="B551" s="73"/>
      <c r="C551" s="138"/>
      <c r="D551" s="76"/>
      <c r="E551" s="90"/>
      <c r="F551" s="77"/>
    </row>
    <row r="552" spans="1:6">
      <c r="A552" s="145"/>
      <c r="B552" s="73"/>
      <c r="C552" s="138"/>
      <c r="D552" s="76"/>
      <c r="E552" s="90"/>
      <c r="F552" s="77"/>
    </row>
    <row r="553" spans="1:6">
      <c r="A553" s="145"/>
      <c r="B553" s="73"/>
      <c r="C553" s="138"/>
      <c r="D553" s="76"/>
      <c r="E553" s="90"/>
      <c r="F553" s="77"/>
    </row>
    <row r="554" spans="1:6">
      <c r="A554" s="145"/>
      <c r="B554" s="73"/>
      <c r="C554" s="138"/>
      <c r="D554" s="76"/>
      <c r="E554" s="90"/>
      <c r="F554" s="77"/>
    </row>
    <row r="555" spans="1:6">
      <c r="A555" s="145"/>
      <c r="B555" s="73"/>
      <c r="C555" s="138"/>
      <c r="D555" s="76"/>
      <c r="E555" s="90"/>
      <c r="F555" s="77"/>
    </row>
    <row r="556" spans="1:6">
      <c r="A556" s="145"/>
      <c r="B556" s="73"/>
      <c r="C556" s="138"/>
      <c r="D556" s="76"/>
      <c r="E556" s="90"/>
      <c r="F556" s="77"/>
    </row>
    <row r="557" spans="1:6">
      <c r="A557" s="145"/>
      <c r="B557" s="73"/>
      <c r="C557" s="138"/>
      <c r="D557" s="76"/>
      <c r="E557" s="90"/>
      <c r="F557" s="77"/>
    </row>
    <row r="558" spans="1:6">
      <c r="A558" s="145"/>
      <c r="B558" s="73"/>
      <c r="C558" s="138"/>
      <c r="D558" s="76"/>
      <c r="E558" s="90"/>
      <c r="F558" s="77"/>
    </row>
    <row r="559" spans="1:6">
      <c r="A559" s="145"/>
      <c r="B559" s="73"/>
      <c r="C559" s="138"/>
      <c r="D559" s="76"/>
      <c r="E559" s="90"/>
      <c r="F559" s="77"/>
    </row>
    <row r="560" spans="1:6">
      <c r="A560" s="145"/>
      <c r="B560" s="73"/>
      <c r="C560" s="138"/>
      <c r="D560" s="76"/>
      <c r="E560" s="90"/>
      <c r="F560" s="77"/>
    </row>
    <row r="561" spans="1:6">
      <c r="A561" s="145"/>
      <c r="B561" s="73"/>
      <c r="C561" s="138"/>
      <c r="D561" s="76"/>
      <c r="E561" s="90"/>
      <c r="F561" s="77"/>
    </row>
    <row r="562" spans="1:6">
      <c r="A562" s="145"/>
      <c r="B562" s="73"/>
      <c r="C562" s="138"/>
      <c r="D562" s="76"/>
      <c r="E562" s="90"/>
      <c r="F562" s="77"/>
    </row>
    <row r="563" spans="1:6">
      <c r="A563" s="145"/>
      <c r="B563" s="73"/>
      <c r="C563" s="138"/>
      <c r="D563" s="76"/>
      <c r="E563" s="90"/>
      <c r="F563" s="77"/>
    </row>
    <row r="564" spans="1:6">
      <c r="A564" s="145"/>
      <c r="B564" s="73"/>
      <c r="C564" s="138"/>
      <c r="D564" s="76"/>
      <c r="E564" s="90"/>
      <c r="F564" s="77"/>
    </row>
    <row r="565" spans="1:6">
      <c r="A565" s="145"/>
      <c r="B565" s="73"/>
      <c r="C565" s="138"/>
      <c r="D565" s="76"/>
      <c r="E565" s="90"/>
      <c r="F565" s="77"/>
    </row>
    <row r="566" spans="1:6">
      <c r="A566" s="145"/>
      <c r="B566" s="73"/>
      <c r="C566" s="138"/>
      <c r="D566" s="76"/>
      <c r="E566" s="90"/>
      <c r="F566" s="77"/>
    </row>
    <row r="567" spans="1:6">
      <c r="A567" s="145"/>
      <c r="B567" s="73"/>
      <c r="C567" s="138"/>
      <c r="D567" s="76"/>
      <c r="E567" s="90"/>
      <c r="F567" s="77"/>
    </row>
    <row r="568" spans="1:6">
      <c r="A568" s="145"/>
      <c r="B568" s="73"/>
      <c r="C568" s="138"/>
      <c r="D568" s="76"/>
      <c r="E568" s="90"/>
      <c r="F568" s="77"/>
    </row>
    <row r="569" spans="1:6">
      <c r="A569" s="145"/>
      <c r="B569" s="73"/>
      <c r="C569" s="138"/>
      <c r="D569" s="76"/>
      <c r="E569" s="90"/>
      <c r="F569" s="77"/>
    </row>
    <row r="570" spans="1:6">
      <c r="A570" s="145"/>
      <c r="B570" s="73"/>
      <c r="C570" s="138"/>
      <c r="D570" s="76"/>
      <c r="E570" s="90"/>
      <c r="F570" s="77"/>
    </row>
    <row r="571" spans="1:6">
      <c r="A571" s="145"/>
      <c r="B571" s="73"/>
      <c r="C571" s="138"/>
      <c r="D571" s="76"/>
      <c r="E571" s="90"/>
      <c r="F571" s="77"/>
    </row>
    <row r="572" spans="1:6">
      <c r="A572" s="145"/>
      <c r="B572" s="73"/>
      <c r="C572" s="138"/>
      <c r="D572" s="76"/>
      <c r="E572" s="90"/>
      <c r="F572" s="77"/>
    </row>
    <row r="573" spans="1:6">
      <c r="A573" s="145"/>
      <c r="B573" s="73"/>
      <c r="C573" s="138"/>
      <c r="D573" s="76"/>
      <c r="E573" s="90"/>
      <c r="F573" s="77"/>
    </row>
    <row r="574" spans="1:6">
      <c r="A574" s="145"/>
      <c r="B574" s="73"/>
      <c r="C574" s="138"/>
      <c r="D574" s="76"/>
      <c r="E574" s="90"/>
      <c r="F574" s="77"/>
    </row>
    <row r="575" spans="1:6">
      <c r="A575" s="145"/>
      <c r="B575" s="73"/>
      <c r="C575" s="138"/>
      <c r="D575" s="76"/>
      <c r="E575" s="90"/>
      <c r="F575" s="77"/>
    </row>
    <row r="576" spans="1:6">
      <c r="A576" s="145"/>
      <c r="B576" s="73"/>
      <c r="C576" s="138"/>
      <c r="D576" s="76"/>
      <c r="E576" s="90"/>
      <c r="F576" s="77"/>
    </row>
    <row r="577" spans="1:6">
      <c r="A577" s="145"/>
      <c r="B577" s="73"/>
      <c r="C577" s="138"/>
      <c r="D577" s="76"/>
      <c r="E577" s="90"/>
      <c r="F577" s="77"/>
    </row>
    <row r="578" spans="1:6">
      <c r="A578" s="145"/>
      <c r="B578" s="73"/>
      <c r="C578" s="138"/>
      <c r="D578" s="76"/>
      <c r="E578" s="90"/>
      <c r="F578" s="77"/>
    </row>
    <row r="579" spans="1:6">
      <c r="A579" s="145"/>
      <c r="B579" s="73"/>
      <c r="C579" s="138"/>
      <c r="D579" s="76"/>
      <c r="E579" s="90"/>
      <c r="F579" s="77"/>
    </row>
    <row r="580" spans="1:6">
      <c r="A580" s="145"/>
      <c r="B580" s="73"/>
      <c r="C580" s="138"/>
      <c r="D580" s="76"/>
      <c r="E580" s="90"/>
      <c r="F580" s="77"/>
    </row>
    <row r="581" spans="1:6">
      <c r="A581" s="145"/>
      <c r="B581" s="73"/>
      <c r="C581" s="138"/>
      <c r="D581" s="76"/>
      <c r="E581" s="90"/>
      <c r="F581" s="77"/>
    </row>
    <row r="582" spans="1:6">
      <c r="A582" s="145"/>
      <c r="B582" s="73"/>
      <c r="C582" s="138"/>
      <c r="D582" s="76"/>
      <c r="E582" s="90"/>
      <c r="F582" s="77"/>
    </row>
    <row r="583" spans="1:6">
      <c r="A583" s="145"/>
      <c r="B583" s="73"/>
      <c r="C583" s="138"/>
      <c r="D583" s="76"/>
      <c r="E583" s="90"/>
      <c r="F583" s="77"/>
    </row>
    <row r="584" spans="1:6">
      <c r="A584" s="145"/>
      <c r="B584" s="73"/>
      <c r="C584" s="138"/>
      <c r="D584" s="76"/>
      <c r="E584" s="90"/>
      <c r="F584" s="77"/>
    </row>
    <row r="585" spans="1:6">
      <c r="A585" s="145"/>
      <c r="B585" s="73"/>
      <c r="C585" s="138"/>
      <c r="D585" s="76"/>
      <c r="E585" s="90"/>
      <c r="F585" s="77"/>
    </row>
    <row r="586" spans="1:6">
      <c r="A586" s="145"/>
      <c r="B586" s="73"/>
      <c r="C586" s="138"/>
      <c r="D586" s="76"/>
      <c r="E586" s="90"/>
      <c r="F586" s="77"/>
    </row>
    <row r="587" spans="1:6">
      <c r="A587" s="145"/>
      <c r="B587" s="73"/>
      <c r="C587" s="138"/>
      <c r="D587" s="76"/>
      <c r="E587" s="90"/>
      <c r="F587" s="77"/>
    </row>
    <row r="588" spans="1:6">
      <c r="A588" s="145"/>
      <c r="B588" s="73"/>
      <c r="C588" s="138"/>
      <c r="D588" s="76"/>
      <c r="E588" s="90"/>
      <c r="F588" s="77"/>
    </row>
    <row r="589" spans="1:6">
      <c r="A589" s="145"/>
      <c r="B589" s="73"/>
      <c r="C589" s="138"/>
      <c r="D589" s="76"/>
      <c r="E589" s="90"/>
      <c r="F589" s="77"/>
    </row>
    <row r="590" spans="1:6">
      <c r="A590" s="145"/>
      <c r="B590" s="73"/>
      <c r="C590" s="138"/>
      <c r="D590" s="76"/>
      <c r="E590" s="90"/>
      <c r="F590" s="77"/>
    </row>
    <row r="591" spans="1:6">
      <c r="A591" s="145"/>
      <c r="B591" s="73"/>
      <c r="C591" s="138"/>
      <c r="D591" s="76"/>
      <c r="E591" s="90"/>
      <c r="F591" s="77"/>
    </row>
    <row r="592" spans="1:6">
      <c r="A592" s="145"/>
      <c r="B592" s="73"/>
      <c r="C592" s="138"/>
      <c r="D592" s="76"/>
      <c r="E592" s="90"/>
      <c r="F592" s="77"/>
    </row>
    <row r="593" spans="1:6">
      <c r="A593" s="145"/>
      <c r="B593" s="73"/>
      <c r="C593" s="138"/>
      <c r="D593" s="76"/>
      <c r="E593" s="90"/>
      <c r="F593" s="77"/>
    </row>
    <row r="594" spans="1:6">
      <c r="A594" s="145"/>
      <c r="B594" s="73"/>
      <c r="C594" s="138"/>
      <c r="D594" s="76"/>
      <c r="E594" s="90"/>
      <c r="F594" s="77"/>
    </row>
    <row r="595" spans="1:6">
      <c r="A595" s="145"/>
      <c r="B595" s="73"/>
      <c r="C595" s="138"/>
      <c r="D595" s="76"/>
      <c r="E595" s="90"/>
      <c r="F595" s="77"/>
    </row>
    <row r="596" spans="1:6">
      <c r="A596" s="145"/>
      <c r="B596" s="73"/>
      <c r="C596" s="138"/>
      <c r="D596" s="76"/>
      <c r="E596" s="90"/>
      <c r="F596" s="77"/>
    </row>
    <row r="597" spans="1:6">
      <c r="A597" s="145"/>
      <c r="B597" s="73"/>
      <c r="C597" s="138"/>
      <c r="D597" s="76"/>
      <c r="E597" s="90"/>
      <c r="F597" s="77"/>
    </row>
    <row r="598" spans="1:6">
      <c r="A598" s="145"/>
      <c r="B598" s="73"/>
      <c r="C598" s="138"/>
      <c r="D598" s="76"/>
      <c r="E598" s="90"/>
      <c r="F598" s="77"/>
    </row>
    <row r="599" spans="1:6">
      <c r="A599" s="145"/>
      <c r="B599" s="73"/>
      <c r="C599" s="138"/>
      <c r="D599" s="76"/>
      <c r="E599" s="90"/>
      <c r="F599" s="77"/>
    </row>
    <row r="600" spans="1:6">
      <c r="A600" s="145"/>
      <c r="B600" s="73"/>
      <c r="C600" s="138"/>
      <c r="D600" s="76"/>
      <c r="E600" s="90"/>
      <c r="F600" s="77"/>
    </row>
    <row r="601" spans="1:6">
      <c r="A601" s="145"/>
      <c r="B601" s="73"/>
      <c r="C601" s="138"/>
      <c r="D601" s="76"/>
      <c r="E601" s="90"/>
      <c r="F601" s="77"/>
    </row>
    <row r="602" spans="1:6">
      <c r="A602" s="145"/>
      <c r="B602" s="73"/>
      <c r="C602" s="138"/>
      <c r="D602" s="76"/>
      <c r="E602" s="90"/>
      <c r="F602" s="77"/>
    </row>
    <row r="603" spans="1:6">
      <c r="A603" s="145"/>
      <c r="B603" s="73"/>
      <c r="C603" s="138"/>
      <c r="D603" s="76"/>
      <c r="E603" s="90"/>
      <c r="F603" s="77"/>
    </row>
    <row r="604" spans="1:6">
      <c r="A604" s="145"/>
      <c r="B604" s="73"/>
      <c r="C604" s="138"/>
      <c r="D604" s="76"/>
      <c r="E604" s="90"/>
      <c r="F604" s="77"/>
    </row>
    <row r="605" spans="1:6">
      <c r="A605" s="145"/>
      <c r="B605" s="73"/>
      <c r="C605" s="138"/>
      <c r="D605" s="76"/>
      <c r="E605" s="90"/>
      <c r="F605" s="77"/>
    </row>
    <row r="606" spans="1:6">
      <c r="A606" s="145"/>
      <c r="B606" s="73"/>
      <c r="C606" s="138"/>
      <c r="D606" s="76"/>
      <c r="E606" s="90"/>
      <c r="F606" s="77"/>
    </row>
    <row r="607" spans="1:6">
      <c r="A607" s="145"/>
      <c r="B607" s="73"/>
      <c r="C607" s="138"/>
      <c r="D607" s="76"/>
      <c r="E607" s="90"/>
      <c r="F607" s="77"/>
    </row>
    <row r="608" spans="1:6">
      <c r="A608" s="145"/>
      <c r="B608" s="73"/>
      <c r="C608" s="138"/>
      <c r="D608" s="76"/>
      <c r="E608" s="90"/>
      <c r="F608" s="77"/>
    </row>
    <row r="609" spans="1:6">
      <c r="A609" s="145"/>
      <c r="B609" s="73"/>
      <c r="C609" s="138"/>
      <c r="D609" s="76"/>
      <c r="E609" s="90"/>
      <c r="F609" s="77"/>
    </row>
    <row r="610" spans="1:6">
      <c r="A610" s="145"/>
      <c r="B610" s="73"/>
      <c r="C610" s="138"/>
      <c r="D610" s="76"/>
      <c r="E610" s="90"/>
      <c r="F610" s="77"/>
    </row>
    <row r="611" spans="1:6">
      <c r="A611" s="145"/>
      <c r="B611" s="73"/>
      <c r="C611" s="138"/>
      <c r="D611" s="76"/>
      <c r="E611" s="90"/>
      <c r="F611" s="77"/>
    </row>
    <row r="612" spans="1:6">
      <c r="A612" s="145"/>
      <c r="B612" s="73"/>
      <c r="C612" s="138"/>
      <c r="D612" s="76"/>
      <c r="E612" s="90"/>
      <c r="F612" s="77"/>
    </row>
    <row r="613" spans="1:6">
      <c r="A613" s="145"/>
      <c r="B613" s="73"/>
      <c r="C613" s="138"/>
      <c r="D613" s="76"/>
      <c r="E613" s="90"/>
      <c r="F613" s="77"/>
    </row>
    <row r="614" spans="1:6">
      <c r="A614" s="145"/>
      <c r="B614" s="73"/>
      <c r="C614" s="138"/>
      <c r="D614" s="76"/>
      <c r="E614" s="90"/>
      <c r="F614" s="77"/>
    </row>
    <row r="615" spans="1:6">
      <c r="A615" s="145"/>
      <c r="B615" s="73"/>
      <c r="C615" s="138"/>
      <c r="D615" s="76"/>
      <c r="E615" s="90"/>
      <c r="F615" s="77"/>
    </row>
    <row r="616" spans="1:6">
      <c r="A616" s="145"/>
      <c r="B616" s="73"/>
      <c r="C616" s="138"/>
      <c r="D616" s="76"/>
      <c r="E616" s="90"/>
      <c r="F616" s="77"/>
    </row>
    <row r="617" spans="1:6">
      <c r="A617" s="145"/>
      <c r="B617" s="73"/>
      <c r="C617" s="138"/>
      <c r="D617" s="76"/>
      <c r="E617" s="90"/>
      <c r="F617" s="77"/>
    </row>
    <row r="618" spans="1:6">
      <c r="A618" s="145"/>
      <c r="B618" s="73"/>
      <c r="C618" s="138"/>
      <c r="D618" s="76"/>
      <c r="E618" s="90"/>
      <c r="F618" s="77"/>
    </row>
    <row r="619" spans="1:6">
      <c r="A619" s="145"/>
      <c r="B619" s="73"/>
      <c r="C619" s="138"/>
      <c r="D619" s="76"/>
      <c r="E619" s="90"/>
      <c r="F619" s="77"/>
    </row>
    <row r="620" spans="1:6">
      <c r="A620" s="145"/>
      <c r="B620" s="73"/>
      <c r="C620" s="138"/>
      <c r="D620" s="76"/>
      <c r="E620" s="90"/>
      <c r="F620" s="77"/>
    </row>
    <row r="621" spans="1:6">
      <c r="A621" s="145"/>
      <c r="B621" s="73"/>
      <c r="C621" s="138"/>
      <c r="D621" s="76"/>
      <c r="E621" s="90"/>
      <c r="F621" s="77"/>
    </row>
    <row r="622" spans="1:6">
      <c r="A622" s="145"/>
      <c r="B622" s="73"/>
      <c r="C622" s="138"/>
      <c r="D622" s="76"/>
      <c r="E622" s="90"/>
      <c r="F622" s="77"/>
    </row>
    <row r="623" spans="1:6">
      <c r="A623" s="145"/>
      <c r="B623" s="73"/>
      <c r="C623" s="138"/>
      <c r="D623" s="76"/>
      <c r="E623" s="90"/>
      <c r="F623" s="77"/>
    </row>
    <row r="624" spans="1:6">
      <c r="A624" s="145"/>
      <c r="B624" s="73"/>
      <c r="C624" s="138"/>
      <c r="D624" s="76"/>
      <c r="E624" s="90"/>
      <c r="F624" s="77"/>
    </row>
    <row r="625" spans="1:6">
      <c r="A625" s="145"/>
      <c r="B625" s="73"/>
      <c r="C625" s="138"/>
      <c r="D625" s="76"/>
      <c r="E625" s="90"/>
      <c r="F625" s="77"/>
    </row>
    <row r="626" spans="1:6">
      <c r="A626" s="145"/>
      <c r="B626" s="73"/>
      <c r="C626" s="138"/>
      <c r="D626" s="76"/>
      <c r="E626" s="90"/>
      <c r="F626" s="77"/>
    </row>
    <row r="627" spans="1:6">
      <c r="A627" s="145"/>
      <c r="B627" s="73"/>
      <c r="C627" s="138"/>
      <c r="D627" s="76"/>
      <c r="E627" s="90"/>
      <c r="F627" s="77"/>
    </row>
    <row r="628" spans="1:6">
      <c r="A628" s="145"/>
      <c r="B628" s="73"/>
      <c r="C628" s="138"/>
      <c r="D628" s="76"/>
      <c r="E628" s="90"/>
      <c r="F628" s="77"/>
    </row>
    <row r="629" spans="1:6">
      <c r="A629" s="145"/>
      <c r="B629" s="73"/>
      <c r="C629" s="138"/>
      <c r="D629" s="76"/>
      <c r="E629" s="90"/>
      <c r="F629" s="77"/>
    </row>
    <row r="630" spans="1:6">
      <c r="A630" s="145"/>
      <c r="B630" s="73"/>
      <c r="C630" s="138"/>
      <c r="D630" s="76"/>
      <c r="E630" s="90"/>
      <c r="F630" s="77"/>
    </row>
    <row r="631" spans="1:6">
      <c r="A631" s="145"/>
      <c r="B631" s="73"/>
      <c r="C631" s="138"/>
      <c r="D631" s="76"/>
      <c r="E631" s="90"/>
      <c r="F631" s="77"/>
    </row>
    <row r="632" spans="1:6">
      <c r="A632" s="145"/>
      <c r="B632" s="73"/>
      <c r="C632" s="138"/>
      <c r="D632" s="76"/>
      <c r="E632" s="90"/>
      <c r="F632" s="77"/>
    </row>
    <row r="633" spans="1:6">
      <c r="A633" s="145"/>
      <c r="B633" s="73"/>
      <c r="C633" s="138"/>
      <c r="D633" s="76"/>
      <c r="E633" s="90"/>
      <c r="F633" s="77"/>
    </row>
    <row r="634" spans="1:6">
      <c r="A634" s="145"/>
      <c r="B634" s="73"/>
      <c r="C634" s="138"/>
      <c r="D634" s="76"/>
      <c r="E634" s="90"/>
      <c r="F634" s="77"/>
    </row>
    <row r="635" spans="1:6">
      <c r="A635" s="145"/>
      <c r="B635" s="73"/>
      <c r="C635" s="138"/>
      <c r="D635" s="76"/>
      <c r="E635" s="90"/>
      <c r="F635" s="77"/>
    </row>
    <row r="636" spans="1:6">
      <c r="A636" s="145"/>
      <c r="B636" s="73"/>
      <c r="C636" s="138"/>
      <c r="D636" s="76"/>
      <c r="E636" s="90"/>
      <c r="F636" s="77"/>
    </row>
    <row r="637" spans="1:6">
      <c r="A637" s="145"/>
      <c r="B637" s="73"/>
      <c r="C637" s="138"/>
      <c r="D637" s="76"/>
      <c r="E637" s="90"/>
      <c r="F637" s="77"/>
    </row>
    <row r="638" spans="1:6">
      <c r="A638" s="145"/>
      <c r="B638" s="73"/>
      <c r="C638" s="138"/>
      <c r="D638" s="76"/>
      <c r="E638" s="90"/>
      <c r="F638" s="77"/>
    </row>
    <row r="639" spans="1:6">
      <c r="A639" s="145"/>
      <c r="B639" s="73"/>
      <c r="C639" s="138"/>
      <c r="D639" s="76"/>
      <c r="E639" s="90"/>
      <c r="F639" s="77"/>
    </row>
    <row r="640" spans="1:6">
      <c r="A640" s="145"/>
      <c r="B640" s="73"/>
      <c r="C640" s="138"/>
      <c r="D640" s="76"/>
      <c r="E640" s="90"/>
      <c r="F640" s="77"/>
    </row>
    <row r="641" spans="1:6">
      <c r="A641" s="145"/>
      <c r="B641" s="73"/>
      <c r="C641" s="138"/>
      <c r="D641" s="76"/>
      <c r="E641" s="90"/>
      <c r="F641" s="77"/>
    </row>
    <row r="642" spans="1:6">
      <c r="A642" s="145"/>
      <c r="B642" s="73"/>
      <c r="C642" s="138"/>
      <c r="D642" s="76"/>
      <c r="E642" s="90"/>
      <c r="F642" s="77"/>
    </row>
    <row r="643" spans="1:6">
      <c r="A643" s="145"/>
      <c r="B643" s="73"/>
      <c r="C643" s="138"/>
      <c r="D643" s="76"/>
      <c r="E643" s="90"/>
      <c r="F643" s="77"/>
    </row>
    <row r="644" spans="1:6">
      <c r="A644" s="145"/>
      <c r="B644" s="73"/>
      <c r="C644" s="138"/>
      <c r="D644" s="76"/>
      <c r="E644" s="90"/>
      <c r="F644" s="77"/>
    </row>
    <row r="645" spans="1:6">
      <c r="A645" s="145"/>
      <c r="B645" s="73"/>
      <c r="C645" s="138"/>
      <c r="D645" s="76"/>
      <c r="E645" s="90"/>
      <c r="F645" s="77"/>
    </row>
    <row r="646" spans="1:6">
      <c r="A646" s="145"/>
      <c r="B646" s="73"/>
      <c r="C646" s="138"/>
      <c r="D646" s="76"/>
      <c r="E646" s="90"/>
      <c r="F646" s="77"/>
    </row>
    <row r="647" spans="1:6">
      <c r="A647" s="145"/>
      <c r="B647" s="73"/>
      <c r="C647" s="138"/>
      <c r="D647" s="76"/>
      <c r="E647" s="90"/>
      <c r="F647" s="77"/>
    </row>
    <row r="648" spans="1:6">
      <c r="A648" s="145"/>
      <c r="B648" s="73"/>
      <c r="C648" s="138"/>
      <c r="D648" s="76"/>
      <c r="E648" s="90"/>
      <c r="F648" s="77"/>
    </row>
    <row r="649" spans="1:6">
      <c r="A649" s="145"/>
      <c r="B649" s="73"/>
      <c r="C649" s="138"/>
      <c r="D649" s="76"/>
      <c r="E649" s="90"/>
      <c r="F649" s="77"/>
    </row>
    <row r="650" spans="1:6">
      <c r="A650" s="145"/>
      <c r="B650" s="73"/>
      <c r="C650" s="138"/>
      <c r="D650" s="76"/>
      <c r="E650" s="90"/>
      <c r="F650" s="77"/>
    </row>
    <row r="651" spans="1:6">
      <c r="A651" s="145"/>
      <c r="B651" s="73"/>
      <c r="C651" s="138"/>
      <c r="D651" s="76"/>
      <c r="E651" s="90"/>
      <c r="F651" s="77"/>
    </row>
    <row r="652" spans="1:6">
      <c r="A652" s="145"/>
      <c r="B652" s="73"/>
      <c r="C652" s="138"/>
      <c r="D652" s="76"/>
      <c r="E652" s="90"/>
      <c r="F652" s="77"/>
    </row>
    <row r="653" spans="1:6">
      <c r="A653" s="145"/>
      <c r="B653" s="73"/>
      <c r="C653" s="138"/>
      <c r="D653" s="76"/>
      <c r="E653" s="90"/>
      <c r="F653" s="77"/>
    </row>
    <row r="654" spans="1:6">
      <c r="A654" s="145"/>
      <c r="B654" s="73"/>
      <c r="C654" s="138"/>
      <c r="D654" s="76"/>
      <c r="E654" s="90"/>
      <c r="F654" s="77"/>
    </row>
    <row r="655" spans="1:6">
      <c r="A655" s="145"/>
      <c r="B655" s="73"/>
      <c r="C655" s="138"/>
      <c r="D655" s="76"/>
      <c r="E655" s="90"/>
      <c r="F655" s="77"/>
    </row>
    <row r="656" spans="1:6">
      <c r="A656" s="145"/>
      <c r="B656" s="73"/>
      <c r="C656" s="138"/>
      <c r="D656" s="76"/>
      <c r="E656" s="90"/>
      <c r="F656" s="77"/>
    </row>
    <row r="657" spans="1:6">
      <c r="A657" s="145"/>
      <c r="B657" s="73"/>
      <c r="C657" s="138"/>
      <c r="D657" s="76"/>
      <c r="E657" s="90"/>
      <c r="F657" s="77"/>
    </row>
    <row r="658" spans="1:6">
      <c r="A658" s="145"/>
      <c r="B658" s="73"/>
      <c r="C658" s="138"/>
      <c r="D658" s="76"/>
      <c r="E658" s="90"/>
      <c r="F658" s="77"/>
    </row>
    <row r="659" spans="1:6">
      <c r="A659" s="145"/>
      <c r="B659" s="73"/>
      <c r="C659" s="138"/>
      <c r="D659" s="76"/>
      <c r="E659" s="90"/>
      <c r="F659" s="77"/>
    </row>
    <row r="660" spans="1:6">
      <c r="A660" s="145"/>
      <c r="B660" s="73"/>
      <c r="C660" s="138"/>
      <c r="D660" s="76"/>
      <c r="E660" s="90"/>
      <c r="F660" s="77"/>
    </row>
    <row r="661" spans="1:6">
      <c r="A661" s="145"/>
      <c r="B661" s="73"/>
      <c r="C661" s="138"/>
      <c r="D661" s="76"/>
      <c r="E661" s="90"/>
      <c r="F661" s="77"/>
    </row>
    <row r="662" spans="1:6">
      <c r="A662" s="145"/>
      <c r="B662" s="73"/>
      <c r="C662" s="138"/>
      <c r="D662" s="76"/>
      <c r="E662" s="90"/>
      <c r="F662" s="77"/>
    </row>
    <row r="663" spans="1:6">
      <c r="A663" s="145"/>
      <c r="B663" s="73"/>
      <c r="C663" s="138"/>
      <c r="D663" s="76"/>
      <c r="E663" s="90"/>
      <c r="F663" s="77"/>
    </row>
    <row r="664" spans="1:6">
      <c r="A664" s="145"/>
      <c r="B664" s="73"/>
      <c r="C664" s="138"/>
      <c r="D664" s="76"/>
      <c r="E664" s="90"/>
      <c r="F664" s="77"/>
    </row>
    <row r="665" spans="1:6">
      <c r="A665" s="145"/>
      <c r="B665" s="73"/>
      <c r="C665" s="138"/>
      <c r="D665" s="76"/>
      <c r="E665" s="90"/>
      <c r="F665" s="77"/>
    </row>
    <row r="666" spans="1:6">
      <c r="A666" s="145"/>
      <c r="B666" s="73"/>
      <c r="C666" s="138"/>
      <c r="D666" s="76"/>
      <c r="E666" s="90"/>
      <c r="F666" s="77"/>
    </row>
    <row r="667" spans="1:6">
      <c r="A667" s="145"/>
      <c r="B667" s="73"/>
      <c r="C667" s="138"/>
      <c r="D667" s="76"/>
      <c r="E667" s="90"/>
      <c r="F667" s="77"/>
    </row>
    <row r="668" spans="1:6">
      <c r="A668" s="145"/>
      <c r="B668" s="73"/>
      <c r="C668" s="138"/>
      <c r="D668" s="76"/>
      <c r="E668" s="90"/>
      <c r="F668" s="77"/>
    </row>
    <row r="669" spans="1:6">
      <c r="A669" s="145"/>
      <c r="B669" s="73"/>
      <c r="C669" s="138"/>
      <c r="D669" s="76"/>
      <c r="E669" s="90"/>
      <c r="F669" s="77"/>
    </row>
    <row r="670" spans="1:6">
      <c r="A670" s="145"/>
      <c r="B670" s="73"/>
      <c r="C670" s="138"/>
      <c r="D670" s="76"/>
      <c r="E670" s="90"/>
      <c r="F670" s="77"/>
    </row>
    <row r="671" spans="1:6">
      <c r="A671" s="145"/>
      <c r="B671" s="73"/>
      <c r="C671" s="138"/>
      <c r="D671" s="76"/>
      <c r="E671" s="90"/>
      <c r="F671" s="77"/>
    </row>
    <row r="672" spans="1:6">
      <c r="A672" s="145"/>
      <c r="B672" s="73"/>
      <c r="C672" s="138"/>
      <c r="D672" s="76"/>
      <c r="E672" s="90"/>
      <c r="F672" s="77"/>
    </row>
    <row r="673" spans="1:6">
      <c r="A673" s="145"/>
      <c r="B673" s="73"/>
      <c r="C673" s="138"/>
      <c r="D673" s="76"/>
      <c r="E673" s="90"/>
      <c r="F673" s="77"/>
    </row>
    <row r="674" spans="1:6">
      <c r="A674" s="145"/>
      <c r="B674" s="73"/>
      <c r="C674" s="138"/>
      <c r="D674" s="76"/>
      <c r="E674" s="90"/>
      <c r="F674" s="77"/>
    </row>
    <row r="675" spans="1:6">
      <c r="A675" s="145"/>
      <c r="B675" s="73"/>
      <c r="C675" s="138"/>
      <c r="D675" s="76"/>
      <c r="E675" s="90"/>
      <c r="F675" s="77"/>
    </row>
    <row r="676" spans="1:6">
      <c r="A676" s="145"/>
      <c r="B676" s="73"/>
      <c r="C676" s="138"/>
      <c r="D676" s="76"/>
      <c r="E676" s="90"/>
      <c r="F676" s="77"/>
    </row>
    <row r="677" spans="1:6">
      <c r="A677" s="145"/>
      <c r="B677" s="73"/>
      <c r="C677" s="138"/>
      <c r="D677" s="76"/>
      <c r="E677" s="90"/>
      <c r="F677" s="77"/>
    </row>
    <row r="678" spans="1:6">
      <c r="A678" s="145"/>
      <c r="B678" s="73"/>
      <c r="C678" s="138"/>
      <c r="D678" s="76"/>
      <c r="E678" s="90"/>
      <c r="F678" s="77"/>
    </row>
    <row r="679" spans="1:6">
      <c r="A679" s="145"/>
      <c r="B679" s="73"/>
      <c r="C679" s="138"/>
      <c r="D679" s="76"/>
      <c r="E679" s="90"/>
      <c r="F679" s="77"/>
    </row>
    <row r="680" spans="1:6">
      <c r="A680" s="145"/>
      <c r="B680" s="73"/>
      <c r="C680" s="138"/>
      <c r="D680" s="76"/>
      <c r="E680" s="90"/>
      <c r="F680" s="77"/>
    </row>
    <row r="681" spans="1:6">
      <c r="A681" s="145"/>
      <c r="B681" s="73"/>
      <c r="C681" s="138"/>
      <c r="D681" s="76"/>
      <c r="E681" s="90"/>
      <c r="F681" s="77"/>
    </row>
    <row r="682" spans="1:6">
      <c r="A682" s="145"/>
      <c r="B682" s="73"/>
      <c r="C682" s="138"/>
      <c r="D682" s="76"/>
      <c r="E682" s="90"/>
      <c r="F682" s="77"/>
    </row>
    <row r="683" spans="1:6">
      <c r="A683" s="145"/>
      <c r="B683" s="73"/>
      <c r="C683" s="138"/>
      <c r="D683" s="76"/>
      <c r="E683" s="90"/>
      <c r="F683" s="77"/>
    </row>
    <row r="684" spans="1:6">
      <c r="A684" s="145"/>
      <c r="B684" s="73"/>
      <c r="C684" s="138"/>
      <c r="D684" s="76"/>
      <c r="E684" s="90"/>
      <c r="F684" s="77"/>
    </row>
    <row r="685" spans="1:6">
      <c r="A685" s="145"/>
      <c r="B685" s="73"/>
      <c r="C685" s="138"/>
      <c r="D685" s="76"/>
      <c r="E685" s="90"/>
      <c r="F685" s="77"/>
    </row>
    <row r="686" spans="1:6">
      <c r="A686" s="145"/>
      <c r="B686" s="73"/>
      <c r="C686" s="138"/>
      <c r="D686" s="76"/>
      <c r="E686" s="90"/>
      <c r="F686" s="77"/>
    </row>
    <row r="687" spans="1:6">
      <c r="A687" s="145"/>
      <c r="B687" s="73"/>
      <c r="C687" s="138"/>
      <c r="D687" s="76"/>
      <c r="E687" s="90"/>
      <c r="F687" s="77"/>
    </row>
    <row r="688" spans="1:6">
      <c r="A688" s="145"/>
      <c r="B688" s="73"/>
      <c r="C688" s="138"/>
      <c r="D688" s="76"/>
      <c r="E688" s="90"/>
      <c r="F688" s="77"/>
    </row>
    <row r="689" spans="1:6">
      <c r="A689" s="145"/>
      <c r="B689" s="73"/>
      <c r="C689" s="138"/>
      <c r="D689" s="76"/>
      <c r="E689" s="90"/>
      <c r="F689" s="77"/>
    </row>
    <row r="690" spans="1:6">
      <c r="A690" s="145"/>
      <c r="B690" s="73"/>
      <c r="C690" s="138"/>
      <c r="D690" s="76"/>
      <c r="E690" s="90"/>
      <c r="F690" s="77"/>
    </row>
    <row r="691" spans="1:6">
      <c r="A691" s="145"/>
      <c r="B691" s="73"/>
      <c r="C691" s="138"/>
      <c r="D691" s="76"/>
      <c r="E691" s="90"/>
      <c r="F691" s="77"/>
    </row>
    <row r="692" spans="1:6">
      <c r="A692" s="145"/>
      <c r="B692" s="73"/>
      <c r="C692" s="138"/>
      <c r="D692" s="76"/>
      <c r="E692" s="90"/>
      <c r="F692" s="77"/>
    </row>
    <row r="693" spans="1:6">
      <c r="A693" s="145"/>
      <c r="B693" s="73"/>
      <c r="C693" s="138"/>
      <c r="D693" s="76"/>
      <c r="E693" s="90"/>
      <c r="F693" s="77"/>
    </row>
    <row r="694" spans="1:6">
      <c r="A694" s="145"/>
      <c r="B694" s="73"/>
      <c r="C694" s="138"/>
      <c r="D694" s="76"/>
      <c r="E694" s="90"/>
      <c r="F694" s="77"/>
    </row>
    <row r="695" spans="1:6">
      <c r="A695" s="145"/>
      <c r="B695" s="73"/>
      <c r="C695" s="138"/>
      <c r="D695" s="76"/>
      <c r="E695" s="90"/>
      <c r="F695" s="77"/>
    </row>
    <row r="696" spans="1:6">
      <c r="A696" s="145"/>
      <c r="B696" s="73"/>
      <c r="C696" s="138"/>
      <c r="D696" s="76"/>
      <c r="E696" s="90"/>
      <c r="F696" s="77"/>
    </row>
    <row r="697" spans="1:6">
      <c r="A697" s="145"/>
      <c r="B697" s="73"/>
      <c r="C697" s="138"/>
      <c r="D697" s="76"/>
      <c r="E697" s="90"/>
      <c r="F697" s="77"/>
    </row>
    <row r="698" spans="1:6">
      <c r="A698" s="145"/>
      <c r="B698" s="73"/>
      <c r="C698" s="138"/>
      <c r="D698" s="76"/>
      <c r="E698" s="90"/>
      <c r="F698" s="77"/>
    </row>
    <row r="699" spans="1:6">
      <c r="A699" s="145"/>
      <c r="B699" s="73"/>
      <c r="C699" s="138"/>
      <c r="D699" s="76"/>
      <c r="E699" s="90"/>
      <c r="F699" s="77"/>
    </row>
    <row r="700" spans="1:6">
      <c r="A700" s="145"/>
      <c r="B700" s="73"/>
      <c r="C700" s="138"/>
      <c r="D700" s="76"/>
      <c r="E700" s="90"/>
      <c r="F700" s="77"/>
    </row>
    <row r="701" spans="1:6">
      <c r="A701" s="145"/>
      <c r="B701" s="73"/>
      <c r="C701" s="138"/>
      <c r="D701" s="76"/>
      <c r="E701" s="90"/>
      <c r="F701" s="77"/>
    </row>
    <row r="702" spans="1:6">
      <c r="A702" s="145"/>
      <c r="B702" s="73"/>
      <c r="C702" s="138"/>
      <c r="D702" s="76"/>
      <c r="E702" s="90"/>
      <c r="F702" s="77"/>
    </row>
    <row r="703" spans="1:6">
      <c r="A703" s="145"/>
      <c r="B703" s="73"/>
      <c r="C703" s="138"/>
      <c r="D703" s="76"/>
      <c r="E703" s="90"/>
      <c r="F703" s="77"/>
    </row>
    <row r="704" spans="1:6">
      <c r="A704" s="145"/>
      <c r="B704" s="73"/>
      <c r="C704" s="138"/>
      <c r="D704" s="76"/>
      <c r="E704" s="90"/>
      <c r="F704" s="77"/>
    </row>
    <row r="705" spans="1:6">
      <c r="A705" s="145"/>
      <c r="B705" s="73"/>
      <c r="C705" s="138"/>
      <c r="D705" s="76"/>
      <c r="E705" s="90"/>
      <c r="F705" s="77"/>
    </row>
    <row r="706" spans="1:6">
      <c r="A706" s="145"/>
      <c r="B706" s="73"/>
      <c r="C706" s="138"/>
      <c r="D706" s="76"/>
      <c r="E706" s="90"/>
      <c r="F706" s="77"/>
    </row>
    <row r="707" spans="1:6">
      <c r="A707" s="145"/>
      <c r="B707" s="73"/>
      <c r="C707" s="138"/>
      <c r="D707" s="76"/>
      <c r="E707" s="90"/>
      <c r="F707" s="77"/>
    </row>
    <row r="708" spans="1:6">
      <c r="A708" s="145"/>
      <c r="B708" s="73"/>
      <c r="C708" s="138"/>
      <c r="D708" s="76"/>
      <c r="E708" s="90"/>
      <c r="F708" s="77"/>
    </row>
    <row r="709" spans="1:6">
      <c r="A709" s="145"/>
      <c r="B709" s="73"/>
      <c r="C709" s="138"/>
      <c r="D709" s="76"/>
      <c r="E709" s="90"/>
      <c r="F709" s="77"/>
    </row>
    <row r="710" spans="1:6">
      <c r="A710" s="145"/>
      <c r="B710" s="73"/>
      <c r="C710" s="138"/>
      <c r="D710" s="76"/>
      <c r="E710" s="90"/>
      <c r="F710" s="77"/>
    </row>
    <row r="711" spans="1:6">
      <c r="A711" s="145"/>
      <c r="B711" s="73"/>
      <c r="C711" s="138"/>
      <c r="D711" s="76"/>
      <c r="E711" s="90"/>
      <c r="F711" s="77"/>
    </row>
    <row r="712" spans="1:6">
      <c r="A712" s="145"/>
      <c r="B712" s="73"/>
      <c r="C712" s="138"/>
      <c r="D712" s="76"/>
      <c r="E712" s="90"/>
      <c r="F712" s="77"/>
    </row>
    <row r="713" spans="1:6">
      <c r="A713" s="145"/>
      <c r="B713" s="73"/>
      <c r="C713" s="138"/>
      <c r="D713" s="76"/>
      <c r="E713" s="90"/>
      <c r="F713" s="77"/>
    </row>
    <row r="714" spans="1:6">
      <c r="A714" s="145"/>
      <c r="B714" s="73"/>
      <c r="C714" s="138"/>
      <c r="D714" s="76"/>
      <c r="E714" s="90"/>
      <c r="F714" s="77"/>
    </row>
    <row r="715" spans="1:6">
      <c r="A715" s="145"/>
      <c r="B715" s="73"/>
      <c r="C715" s="138"/>
      <c r="D715" s="76"/>
      <c r="E715" s="90"/>
      <c r="F715" s="77"/>
    </row>
    <row r="716" spans="1:6">
      <c r="A716" s="145"/>
      <c r="B716" s="73"/>
      <c r="C716" s="138"/>
      <c r="D716" s="76"/>
      <c r="E716" s="90"/>
      <c r="F716" s="77"/>
    </row>
    <row r="717" spans="1:6">
      <c r="A717" s="145"/>
      <c r="B717" s="73"/>
      <c r="C717" s="138"/>
      <c r="D717" s="76"/>
      <c r="E717" s="90"/>
      <c r="F717" s="77"/>
    </row>
    <row r="718" spans="1:6">
      <c r="A718" s="145"/>
      <c r="B718" s="73"/>
      <c r="C718" s="138"/>
      <c r="D718" s="76"/>
      <c r="E718" s="90"/>
      <c r="F718" s="77"/>
    </row>
    <row r="719" spans="1:6">
      <c r="A719" s="145"/>
      <c r="B719" s="73"/>
      <c r="C719" s="138"/>
      <c r="D719" s="76"/>
      <c r="E719" s="90"/>
      <c r="F719" s="77"/>
    </row>
    <row r="720" spans="1:6">
      <c r="A720" s="145"/>
      <c r="B720" s="73"/>
      <c r="C720" s="138"/>
      <c r="D720" s="76"/>
      <c r="E720" s="90"/>
      <c r="F720" s="77"/>
    </row>
    <row r="721" spans="1:6">
      <c r="A721" s="145"/>
      <c r="B721" s="73"/>
      <c r="C721" s="138"/>
      <c r="D721" s="76"/>
      <c r="E721" s="90"/>
      <c r="F721" s="77"/>
    </row>
    <row r="722" spans="1:6">
      <c r="A722" s="145"/>
      <c r="B722" s="73"/>
      <c r="C722" s="138"/>
      <c r="D722" s="76"/>
      <c r="E722" s="90"/>
      <c r="F722" s="77"/>
    </row>
    <row r="723" spans="1:6">
      <c r="A723" s="145"/>
      <c r="B723" s="73"/>
      <c r="C723" s="138"/>
      <c r="D723" s="76"/>
      <c r="E723" s="90"/>
      <c r="F723" s="77"/>
    </row>
    <row r="724" spans="1:6">
      <c r="A724" s="145"/>
      <c r="B724" s="73"/>
      <c r="C724" s="138"/>
      <c r="D724" s="76"/>
      <c r="E724" s="90"/>
      <c r="F724" s="77"/>
    </row>
    <row r="725" spans="1:6">
      <c r="A725" s="145"/>
      <c r="B725" s="73"/>
      <c r="C725" s="138"/>
      <c r="D725" s="76"/>
      <c r="E725" s="90"/>
      <c r="F725" s="77"/>
    </row>
    <row r="726" spans="1:6">
      <c r="A726" s="145"/>
      <c r="B726" s="73"/>
      <c r="C726" s="138"/>
      <c r="D726" s="76"/>
      <c r="E726" s="90"/>
      <c r="F726" s="77"/>
    </row>
    <row r="727" spans="1:6">
      <c r="A727" s="145"/>
      <c r="B727" s="73"/>
      <c r="C727" s="138"/>
      <c r="D727" s="76"/>
      <c r="E727" s="90"/>
      <c r="F727" s="77"/>
    </row>
    <row r="728" spans="1:6">
      <c r="A728" s="145"/>
      <c r="B728" s="73"/>
      <c r="C728" s="138"/>
      <c r="D728" s="76"/>
      <c r="E728" s="90"/>
      <c r="F728" s="77"/>
    </row>
    <row r="729" spans="1:6">
      <c r="A729" s="145"/>
      <c r="B729" s="73"/>
      <c r="C729" s="138"/>
      <c r="D729" s="76"/>
      <c r="E729" s="90"/>
      <c r="F729" s="77"/>
    </row>
    <row r="730" spans="1:6">
      <c r="A730" s="145"/>
      <c r="B730" s="73"/>
      <c r="C730" s="138"/>
      <c r="D730" s="76"/>
      <c r="E730" s="90"/>
      <c r="F730" s="77"/>
    </row>
    <row r="731" spans="1:6">
      <c r="A731" s="145"/>
      <c r="B731" s="73"/>
      <c r="C731" s="138"/>
      <c r="D731" s="76"/>
      <c r="E731" s="90"/>
      <c r="F731" s="77"/>
    </row>
    <row r="732" spans="1:6">
      <c r="A732" s="145"/>
      <c r="B732" s="73"/>
      <c r="C732" s="138"/>
      <c r="D732" s="76"/>
      <c r="E732" s="90"/>
      <c r="F732" s="77"/>
    </row>
    <row r="733" spans="1:6">
      <c r="A733" s="145"/>
      <c r="B733" s="73"/>
      <c r="C733" s="138"/>
      <c r="D733" s="76"/>
      <c r="E733" s="90"/>
      <c r="F733" s="77"/>
    </row>
    <row r="734" spans="1:6">
      <c r="A734" s="145"/>
      <c r="B734" s="73"/>
      <c r="C734" s="138"/>
      <c r="D734" s="76"/>
      <c r="E734" s="90"/>
      <c r="F734" s="77"/>
    </row>
    <row r="735" spans="1:6">
      <c r="A735" s="145"/>
      <c r="B735" s="73"/>
      <c r="C735" s="138"/>
      <c r="D735" s="76"/>
      <c r="E735" s="90"/>
      <c r="F735" s="77"/>
    </row>
    <row r="736" spans="1:6">
      <c r="A736" s="145"/>
      <c r="B736" s="73"/>
      <c r="C736" s="138"/>
      <c r="D736" s="76"/>
      <c r="E736" s="90"/>
      <c r="F736" s="77"/>
    </row>
    <row r="737" spans="1:6">
      <c r="A737" s="145"/>
      <c r="B737" s="73"/>
      <c r="C737" s="138"/>
      <c r="D737" s="76"/>
      <c r="E737" s="90"/>
      <c r="F737" s="77"/>
    </row>
    <row r="738" spans="1:6">
      <c r="A738" s="145"/>
      <c r="B738" s="73"/>
      <c r="C738" s="138"/>
      <c r="D738" s="76"/>
      <c r="E738" s="90"/>
      <c r="F738" s="77"/>
    </row>
    <row r="739" spans="1:6">
      <c r="A739" s="145"/>
      <c r="B739" s="73"/>
      <c r="C739" s="138"/>
      <c r="D739" s="76"/>
      <c r="E739" s="90"/>
      <c r="F739" s="77"/>
    </row>
    <row r="740" spans="1:6">
      <c r="A740" s="145"/>
      <c r="B740" s="73"/>
      <c r="C740" s="138"/>
      <c r="D740" s="76"/>
      <c r="E740" s="90"/>
      <c r="F740" s="77"/>
    </row>
    <row r="741" spans="1:6">
      <c r="A741" s="145"/>
      <c r="B741" s="73"/>
      <c r="C741" s="138"/>
      <c r="D741" s="76"/>
      <c r="E741" s="90"/>
      <c r="F741" s="77"/>
    </row>
    <row r="742" spans="1:6">
      <c r="A742" s="145"/>
      <c r="B742" s="73"/>
      <c r="C742" s="138"/>
      <c r="D742" s="76"/>
      <c r="E742" s="90"/>
      <c r="F742" s="77"/>
    </row>
    <row r="743" spans="1:6">
      <c r="A743" s="145"/>
      <c r="B743" s="73"/>
      <c r="C743" s="138"/>
      <c r="D743" s="76"/>
      <c r="E743" s="90"/>
      <c r="F743" s="77"/>
    </row>
    <row r="744" spans="1:6">
      <c r="A744" s="145"/>
      <c r="B744" s="73"/>
      <c r="C744" s="138"/>
      <c r="D744" s="76"/>
      <c r="E744" s="90"/>
      <c r="F744" s="77"/>
    </row>
    <row r="745" spans="1:6">
      <c r="A745" s="145"/>
      <c r="B745" s="73"/>
      <c r="C745" s="138"/>
      <c r="D745" s="76"/>
      <c r="E745" s="90"/>
      <c r="F745" s="77"/>
    </row>
    <row r="746" spans="1:6">
      <c r="A746" s="145"/>
      <c r="B746" s="73"/>
      <c r="C746" s="138"/>
      <c r="D746" s="76"/>
      <c r="E746" s="90"/>
      <c r="F746" s="77"/>
    </row>
    <row r="747" spans="1:6">
      <c r="A747" s="145"/>
      <c r="B747" s="73"/>
      <c r="C747" s="138"/>
      <c r="D747" s="76"/>
      <c r="E747" s="90"/>
      <c r="F747" s="77"/>
    </row>
    <row r="748" spans="1:6">
      <c r="A748" s="145"/>
      <c r="B748" s="73"/>
      <c r="C748" s="138"/>
      <c r="D748" s="76"/>
      <c r="E748" s="90"/>
      <c r="F748" s="77"/>
    </row>
    <row r="749" spans="1:6">
      <c r="A749" s="145"/>
      <c r="B749" s="73"/>
      <c r="C749" s="138"/>
      <c r="D749" s="76"/>
      <c r="E749" s="90"/>
      <c r="F749" s="77"/>
    </row>
    <row r="750" spans="1:6">
      <c r="A750" s="145"/>
      <c r="B750" s="73"/>
      <c r="C750" s="138"/>
      <c r="D750" s="76"/>
      <c r="E750" s="90"/>
      <c r="F750" s="77"/>
    </row>
    <row r="751" spans="1:6">
      <c r="A751" s="145"/>
      <c r="B751" s="73"/>
      <c r="C751" s="138"/>
      <c r="D751" s="76"/>
      <c r="E751" s="90"/>
      <c r="F751" s="77"/>
    </row>
    <row r="752" spans="1:6">
      <c r="A752" s="145"/>
      <c r="B752" s="73"/>
      <c r="C752" s="138"/>
      <c r="D752" s="76"/>
      <c r="E752" s="90"/>
      <c r="F752" s="77"/>
    </row>
    <row r="753" spans="1:6">
      <c r="A753" s="145"/>
      <c r="B753" s="73"/>
      <c r="C753" s="138"/>
      <c r="D753" s="76"/>
      <c r="E753" s="90"/>
      <c r="F753" s="77"/>
    </row>
    <row r="754" spans="1:6">
      <c r="A754" s="145"/>
      <c r="B754" s="73"/>
      <c r="C754" s="138"/>
      <c r="D754" s="76"/>
      <c r="E754" s="90"/>
      <c r="F754" s="77"/>
    </row>
    <row r="755" spans="1:6">
      <c r="A755" s="145"/>
      <c r="B755" s="73"/>
      <c r="C755" s="138"/>
      <c r="D755" s="76"/>
      <c r="E755" s="90"/>
      <c r="F755" s="77"/>
    </row>
    <row r="756" spans="1:6">
      <c r="A756" s="145"/>
      <c r="B756" s="73"/>
      <c r="C756" s="138"/>
      <c r="D756" s="76"/>
      <c r="E756" s="90"/>
      <c r="F756" s="77"/>
    </row>
    <row r="757" spans="1:6">
      <c r="A757" s="145"/>
      <c r="B757" s="73"/>
      <c r="C757" s="138"/>
      <c r="D757" s="76"/>
      <c r="E757" s="90"/>
      <c r="F757" s="77"/>
    </row>
    <row r="758" spans="1:6">
      <c r="A758" s="145"/>
      <c r="B758" s="73"/>
      <c r="C758" s="138"/>
      <c r="D758" s="76"/>
      <c r="E758" s="90"/>
      <c r="F758" s="77"/>
    </row>
    <row r="759" spans="1:6">
      <c r="A759" s="145"/>
      <c r="B759" s="73"/>
      <c r="C759" s="138"/>
      <c r="D759" s="76"/>
      <c r="E759" s="90"/>
      <c r="F759" s="77"/>
    </row>
    <row r="760" spans="1:6">
      <c r="A760" s="145"/>
      <c r="B760" s="73"/>
      <c r="C760" s="138"/>
      <c r="D760" s="76"/>
      <c r="E760" s="90"/>
      <c r="F760" s="77"/>
    </row>
    <row r="761" spans="1:6">
      <c r="A761" s="145"/>
      <c r="B761" s="73"/>
      <c r="C761" s="138"/>
      <c r="D761" s="76"/>
      <c r="E761" s="90"/>
      <c r="F761" s="77"/>
    </row>
    <row r="762" spans="1:6">
      <c r="A762" s="145"/>
      <c r="B762" s="73"/>
      <c r="C762" s="138"/>
      <c r="D762" s="76"/>
      <c r="E762" s="90"/>
      <c r="F762" s="77"/>
    </row>
    <row r="763" spans="1:6">
      <c r="A763" s="145"/>
      <c r="B763" s="73"/>
      <c r="C763" s="138"/>
      <c r="D763" s="76"/>
      <c r="E763" s="90"/>
      <c r="F763" s="77"/>
    </row>
    <row r="764" spans="1:6">
      <c r="A764" s="145"/>
      <c r="B764" s="73"/>
      <c r="C764" s="138"/>
      <c r="D764" s="76"/>
      <c r="E764" s="90"/>
      <c r="F764" s="77"/>
    </row>
    <row r="765" spans="1:6">
      <c r="A765" s="145"/>
      <c r="B765" s="73"/>
      <c r="C765" s="138"/>
      <c r="D765" s="76"/>
      <c r="E765" s="90"/>
      <c r="F765" s="77"/>
    </row>
    <row r="766" spans="1:6">
      <c r="A766" s="145"/>
      <c r="B766" s="73"/>
      <c r="C766" s="138"/>
      <c r="D766" s="76"/>
      <c r="E766" s="90"/>
      <c r="F766" s="77"/>
    </row>
    <row r="767" spans="1:6">
      <c r="A767" s="145"/>
      <c r="B767" s="73"/>
      <c r="C767" s="138"/>
      <c r="D767" s="76"/>
      <c r="E767" s="90"/>
      <c r="F767" s="77"/>
    </row>
    <row r="768" spans="1:6">
      <c r="A768" s="145"/>
      <c r="B768" s="73"/>
      <c r="C768" s="138"/>
      <c r="D768" s="76"/>
      <c r="E768" s="90"/>
      <c r="F768" s="77"/>
    </row>
    <row r="769" spans="1:6">
      <c r="A769" s="145"/>
      <c r="B769" s="73"/>
      <c r="C769" s="138"/>
      <c r="D769" s="76"/>
      <c r="E769" s="90"/>
      <c r="F769" s="77"/>
    </row>
    <row r="770" spans="1:6">
      <c r="A770" s="145"/>
      <c r="B770" s="73"/>
      <c r="C770" s="138"/>
      <c r="D770" s="76"/>
      <c r="E770" s="90"/>
      <c r="F770" s="77"/>
    </row>
    <row r="771" spans="1:6">
      <c r="A771" s="145"/>
      <c r="B771" s="73"/>
      <c r="C771" s="138"/>
      <c r="D771" s="76"/>
      <c r="E771" s="90"/>
      <c r="F771" s="77"/>
    </row>
    <row r="772" spans="1:6">
      <c r="A772" s="145"/>
      <c r="B772" s="73"/>
      <c r="C772" s="138"/>
      <c r="D772" s="76"/>
      <c r="E772" s="90"/>
      <c r="F772" s="77"/>
    </row>
    <row r="773" spans="1:6">
      <c r="A773" s="145"/>
      <c r="B773" s="73"/>
      <c r="C773" s="138"/>
      <c r="D773" s="76"/>
      <c r="E773" s="90"/>
      <c r="F773" s="77"/>
    </row>
    <row r="774" spans="1:6">
      <c r="A774" s="145"/>
      <c r="B774" s="73"/>
      <c r="C774" s="138"/>
      <c r="D774" s="76"/>
      <c r="E774" s="90"/>
      <c r="F774" s="77"/>
    </row>
    <row r="775" spans="1:6">
      <c r="A775" s="145"/>
      <c r="B775" s="73"/>
      <c r="C775" s="138"/>
      <c r="D775" s="76"/>
      <c r="E775" s="90"/>
      <c r="F775" s="77"/>
    </row>
    <row r="776" spans="1:6">
      <c r="A776" s="145"/>
      <c r="B776" s="73"/>
      <c r="C776" s="138"/>
      <c r="D776" s="76"/>
      <c r="E776" s="90"/>
      <c r="F776" s="77"/>
    </row>
    <row r="777" spans="1:6">
      <c r="A777" s="145"/>
      <c r="B777" s="73"/>
      <c r="C777" s="138"/>
      <c r="D777" s="76"/>
      <c r="E777" s="90"/>
      <c r="F777" s="77"/>
    </row>
    <row r="778" spans="1:6">
      <c r="A778" s="145"/>
      <c r="B778" s="73"/>
      <c r="C778" s="138"/>
      <c r="D778" s="76"/>
      <c r="E778" s="90"/>
      <c r="F778" s="77"/>
    </row>
    <row r="779" spans="1:6">
      <c r="A779" s="145"/>
      <c r="B779" s="73"/>
      <c r="C779" s="138"/>
      <c r="D779" s="76"/>
      <c r="E779" s="90"/>
      <c r="F779" s="77"/>
    </row>
    <row r="780" spans="1:6">
      <c r="A780" s="145"/>
      <c r="B780" s="73"/>
      <c r="C780" s="138"/>
      <c r="D780" s="76"/>
      <c r="E780" s="90"/>
      <c r="F780" s="77"/>
    </row>
    <row r="781" spans="1:6">
      <c r="A781" s="145"/>
      <c r="B781" s="73"/>
      <c r="C781" s="138"/>
      <c r="D781" s="76"/>
      <c r="E781" s="90"/>
      <c r="F781" s="77"/>
    </row>
    <row r="782" spans="1:6">
      <c r="A782" s="145"/>
      <c r="B782" s="73"/>
      <c r="C782" s="138"/>
      <c r="D782" s="76"/>
      <c r="E782" s="90"/>
      <c r="F782" s="77"/>
    </row>
    <row r="783" spans="1:6">
      <c r="A783" s="145"/>
      <c r="B783" s="73"/>
      <c r="C783" s="138"/>
      <c r="D783" s="76"/>
      <c r="E783" s="90"/>
      <c r="F783" s="77"/>
    </row>
    <row r="784" spans="1:6">
      <c r="A784" s="145"/>
      <c r="B784" s="73"/>
      <c r="C784" s="138"/>
      <c r="D784" s="76"/>
      <c r="E784" s="90"/>
      <c r="F784" s="77"/>
    </row>
    <row r="785" spans="1:6">
      <c r="A785" s="145"/>
      <c r="B785" s="73"/>
      <c r="C785" s="138"/>
      <c r="D785" s="76"/>
      <c r="E785" s="90"/>
      <c r="F785" s="77"/>
    </row>
    <row r="786" spans="1:6">
      <c r="A786" s="145"/>
      <c r="B786" s="73"/>
      <c r="C786" s="138"/>
      <c r="D786" s="76"/>
      <c r="E786" s="90"/>
      <c r="F786" s="77"/>
    </row>
    <row r="787" spans="1:6">
      <c r="A787" s="145"/>
      <c r="B787" s="73"/>
      <c r="C787" s="138"/>
      <c r="D787" s="76"/>
      <c r="E787" s="90"/>
      <c r="F787" s="77"/>
    </row>
    <row r="788" spans="1:6">
      <c r="A788" s="145"/>
      <c r="B788" s="73"/>
      <c r="C788" s="138"/>
      <c r="D788" s="76"/>
      <c r="E788" s="90"/>
      <c r="F788" s="77"/>
    </row>
    <row r="789" spans="1:6">
      <c r="A789" s="145"/>
      <c r="B789" s="73"/>
      <c r="C789" s="138"/>
      <c r="D789" s="76"/>
      <c r="E789" s="90"/>
      <c r="F789" s="77"/>
    </row>
    <row r="790" spans="1:6">
      <c r="A790" s="145"/>
      <c r="B790" s="73"/>
      <c r="C790" s="138"/>
      <c r="D790" s="76"/>
      <c r="E790" s="90"/>
      <c r="F790" s="77"/>
    </row>
    <row r="791" spans="1:6">
      <c r="A791" s="145"/>
      <c r="B791" s="73"/>
      <c r="C791" s="138"/>
      <c r="D791" s="76"/>
      <c r="E791" s="90"/>
      <c r="F791" s="77"/>
    </row>
    <row r="792" spans="1:6">
      <c r="A792" s="145"/>
      <c r="B792" s="73"/>
      <c r="C792" s="138"/>
      <c r="D792" s="76"/>
      <c r="E792" s="90"/>
      <c r="F792" s="77"/>
    </row>
    <row r="793" spans="1:6">
      <c r="A793" s="145"/>
      <c r="B793" s="73"/>
      <c r="C793" s="138"/>
      <c r="D793" s="76"/>
      <c r="E793" s="90"/>
      <c r="F793" s="77"/>
    </row>
    <row r="794" spans="1:6">
      <c r="A794" s="145"/>
      <c r="B794" s="73"/>
      <c r="C794" s="138"/>
      <c r="D794" s="76"/>
      <c r="E794" s="90"/>
      <c r="F794" s="77"/>
    </row>
    <row r="795" spans="1:6">
      <c r="A795" s="145"/>
      <c r="B795" s="73"/>
      <c r="C795" s="138"/>
      <c r="D795" s="76"/>
      <c r="E795" s="90"/>
      <c r="F795" s="77"/>
    </row>
    <row r="796" spans="1:6">
      <c r="A796" s="145"/>
      <c r="B796" s="73"/>
      <c r="C796" s="138"/>
      <c r="D796" s="76"/>
      <c r="E796" s="90"/>
      <c r="F796" s="77"/>
    </row>
    <row r="797" spans="1:6">
      <c r="A797" s="145"/>
      <c r="B797" s="73"/>
      <c r="C797" s="138"/>
      <c r="D797" s="76"/>
      <c r="E797" s="90"/>
      <c r="F797" s="77"/>
    </row>
    <row r="798" spans="1:6">
      <c r="A798" s="145"/>
      <c r="B798" s="73"/>
      <c r="C798" s="138"/>
      <c r="D798" s="76"/>
      <c r="E798" s="90"/>
      <c r="F798" s="77"/>
    </row>
    <row r="799" spans="1:6">
      <c r="A799" s="145"/>
      <c r="B799" s="73"/>
      <c r="C799" s="138"/>
      <c r="D799" s="76"/>
      <c r="E799" s="90"/>
      <c r="F799" s="77"/>
    </row>
    <row r="800" spans="1:6">
      <c r="A800" s="145"/>
      <c r="B800" s="73"/>
      <c r="C800" s="138"/>
      <c r="D800" s="76"/>
      <c r="E800" s="90"/>
      <c r="F800" s="77"/>
    </row>
    <row r="801" spans="1:6">
      <c r="A801" s="145"/>
      <c r="B801" s="73"/>
      <c r="C801" s="138"/>
      <c r="D801" s="76"/>
      <c r="E801" s="90"/>
      <c r="F801" s="77"/>
    </row>
    <row r="802" spans="1:6">
      <c r="A802" s="145"/>
      <c r="B802" s="73"/>
      <c r="C802" s="138"/>
      <c r="D802" s="76"/>
      <c r="E802" s="90"/>
      <c r="F802" s="77"/>
    </row>
    <row r="803" spans="1:6">
      <c r="A803" s="145"/>
      <c r="B803" s="73"/>
      <c r="C803" s="138"/>
      <c r="D803" s="76"/>
      <c r="E803" s="90"/>
      <c r="F803" s="77"/>
    </row>
    <row r="804" spans="1:6">
      <c r="A804" s="145"/>
      <c r="B804" s="73"/>
      <c r="C804" s="138"/>
      <c r="D804" s="76"/>
      <c r="E804" s="90"/>
      <c r="F804" s="77"/>
    </row>
    <row r="805" spans="1:6">
      <c r="A805" s="145"/>
      <c r="B805" s="73"/>
      <c r="C805" s="138"/>
      <c r="D805" s="76"/>
      <c r="E805" s="90"/>
      <c r="F805" s="77"/>
    </row>
    <row r="806" spans="1:6">
      <c r="A806" s="145"/>
      <c r="B806" s="73"/>
      <c r="C806" s="138"/>
      <c r="D806" s="76"/>
      <c r="E806" s="90"/>
      <c r="F806" s="77"/>
    </row>
    <row r="807" spans="1:6">
      <c r="A807" s="145"/>
      <c r="B807" s="73"/>
      <c r="C807" s="138"/>
      <c r="D807" s="76"/>
      <c r="E807" s="90"/>
      <c r="F807" s="77"/>
    </row>
    <row r="808" spans="1:6">
      <c r="A808" s="145"/>
      <c r="B808" s="73"/>
      <c r="C808" s="138"/>
      <c r="D808" s="76"/>
      <c r="E808" s="90"/>
      <c r="F808" s="77"/>
    </row>
    <row r="809" spans="1:6">
      <c r="A809" s="145"/>
      <c r="B809" s="73"/>
      <c r="C809" s="138"/>
      <c r="D809" s="76"/>
      <c r="E809" s="90"/>
      <c r="F809" s="77"/>
    </row>
    <row r="810" spans="1:6">
      <c r="A810" s="145"/>
      <c r="B810" s="73"/>
      <c r="C810" s="138"/>
      <c r="D810" s="76"/>
      <c r="E810" s="90"/>
      <c r="F810" s="77"/>
    </row>
    <row r="811" spans="1:6">
      <c r="A811" s="145"/>
      <c r="B811" s="73"/>
      <c r="C811" s="138"/>
      <c r="D811" s="76"/>
      <c r="E811" s="90"/>
      <c r="F811" s="77"/>
    </row>
    <row r="812" spans="1:6">
      <c r="A812" s="145"/>
      <c r="B812" s="73"/>
      <c r="C812" s="138"/>
      <c r="D812" s="76"/>
      <c r="E812" s="90"/>
      <c r="F812" s="77"/>
    </row>
    <row r="813" spans="1:6">
      <c r="A813" s="145"/>
      <c r="B813" s="73"/>
      <c r="C813" s="138"/>
      <c r="D813" s="76"/>
      <c r="E813" s="90"/>
      <c r="F813" s="77"/>
    </row>
    <row r="814" spans="1:6">
      <c r="A814" s="145"/>
      <c r="B814" s="73"/>
      <c r="C814" s="138"/>
      <c r="D814" s="76"/>
      <c r="E814" s="90"/>
      <c r="F814" s="77"/>
    </row>
    <row r="815" spans="1:6">
      <c r="A815" s="145"/>
      <c r="B815" s="73"/>
      <c r="C815" s="138"/>
      <c r="D815" s="76"/>
      <c r="E815" s="90"/>
      <c r="F815" s="77"/>
    </row>
    <row r="816" spans="1:6">
      <c r="A816" s="145"/>
      <c r="B816" s="73"/>
      <c r="C816" s="138"/>
      <c r="D816" s="76"/>
      <c r="E816" s="90"/>
      <c r="F816" s="77"/>
    </row>
    <row r="817" spans="1:6">
      <c r="A817" s="145"/>
      <c r="B817" s="73"/>
      <c r="C817" s="138"/>
      <c r="D817" s="76"/>
      <c r="E817" s="90"/>
      <c r="F817" s="77"/>
    </row>
    <row r="818" spans="1:6">
      <c r="A818" s="145"/>
      <c r="B818" s="73"/>
      <c r="C818" s="138"/>
      <c r="D818" s="76"/>
      <c r="E818" s="90"/>
      <c r="F818" s="77"/>
    </row>
    <row r="819" spans="1:6">
      <c r="A819" s="145"/>
      <c r="B819" s="73"/>
      <c r="C819" s="138"/>
      <c r="D819" s="76"/>
      <c r="E819" s="90"/>
      <c r="F819" s="77"/>
    </row>
    <row r="820" spans="1:6">
      <c r="A820" s="145"/>
      <c r="B820" s="73"/>
      <c r="C820" s="138"/>
      <c r="D820" s="76"/>
      <c r="E820" s="90"/>
      <c r="F820" s="77"/>
    </row>
    <row r="821" spans="1:6">
      <c r="A821" s="145"/>
      <c r="B821" s="73"/>
      <c r="C821" s="138"/>
      <c r="D821" s="76"/>
      <c r="E821" s="90"/>
      <c r="F821" s="77"/>
    </row>
    <row r="822" spans="1:6">
      <c r="A822" s="145"/>
      <c r="B822" s="73"/>
      <c r="C822" s="138"/>
      <c r="D822" s="76"/>
      <c r="E822" s="90"/>
      <c r="F822" s="77"/>
    </row>
    <row r="823" spans="1:6">
      <c r="A823" s="145"/>
      <c r="B823" s="73"/>
      <c r="C823" s="138"/>
      <c r="D823" s="76"/>
      <c r="E823" s="90"/>
      <c r="F823" s="77"/>
    </row>
    <row r="824" spans="1:6">
      <c r="A824" s="145"/>
      <c r="B824" s="73"/>
      <c r="C824" s="138"/>
      <c r="D824" s="76"/>
      <c r="E824" s="90"/>
      <c r="F824" s="77"/>
    </row>
    <row r="825" spans="1:6">
      <c r="A825" s="145"/>
      <c r="B825" s="73"/>
      <c r="C825" s="138"/>
      <c r="D825" s="76"/>
      <c r="E825" s="90"/>
      <c r="F825" s="77"/>
    </row>
    <row r="826" spans="1:6">
      <c r="A826" s="145"/>
      <c r="B826" s="73"/>
      <c r="C826" s="138"/>
      <c r="D826" s="76"/>
      <c r="E826" s="90"/>
      <c r="F826" s="77"/>
    </row>
    <row r="827" spans="1:6">
      <c r="A827" s="145"/>
      <c r="B827" s="73"/>
      <c r="C827" s="138"/>
      <c r="D827" s="76"/>
      <c r="E827" s="90"/>
      <c r="F827" s="77"/>
    </row>
    <row r="828" spans="1:6">
      <c r="A828" s="145"/>
      <c r="B828" s="73"/>
      <c r="C828" s="138"/>
      <c r="D828" s="76"/>
      <c r="E828" s="90"/>
      <c r="F828" s="77"/>
    </row>
    <row r="829" spans="1:6">
      <c r="A829" s="145"/>
      <c r="B829" s="73"/>
      <c r="C829" s="138"/>
      <c r="D829" s="76"/>
      <c r="E829" s="90"/>
      <c r="F829" s="77"/>
    </row>
    <row r="830" spans="1:6">
      <c r="A830" s="145"/>
      <c r="B830" s="73"/>
      <c r="C830" s="138"/>
      <c r="D830" s="76"/>
      <c r="E830" s="90"/>
      <c r="F830" s="77"/>
    </row>
    <row r="831" spans="1:6">
      <c r="A831" s="145"/>
      <c r="B831" s="73"/>
      <c r="C831" s="138"/>
      <c r="D831" s="76"/>
      <c r="E831" s="90"/>
      <c r="F831" s="77"/>
    </row>
    <row r="832" spans="1:6">
      <c r="A832" s="145"/>
      <c r="B832" s="73"/>
      <c r="C832" s="138"/>
      <c r="D832" s="76"/>
      <c r="E832" s="90"/>
      <c r="F832" s="77"/>
    </row>
    <row r="833" spans="1:6">
      <c r="A833" s="145"/>
      <c r="B833" s="73"/>
      <c r="C833" s="138"/>
      <c r="D833" s="76"/>
      <c r="E833" s="90"/>
      <c r="F833" s="77"/>
    </row>
    <row r="834" spans="1:6">
      <c r="A834" s="145"/>
      <c r="B834" s="73"/>
      <c r="C834" s="138"/>
      <c r="D834" s="76"/>
      <c r="E834" s="90"/>
      <c r="F834" s="77"/>
    </row>
    <row r="835" spans="1:6">
      <c r="A835" s="145"/>
      <c r="B835" s="73"/>
      <c r="C835" s="138"/>
      <c r="D835" s="76"/>
      <c r="E835" s="90"/>
      <c r="F835" s="77"/>
    </row>
    <row r="836" spans="1:6">
      <c r="A836" s="145"/>
      <c r="B836" s="73"/>
      <c r="C836" s="138"/>
      <c r="D836" s="76"/>
      <c r="E836" s="90"/>
      <c r="F836" s="77"/>
    </row>
    <row r="837" spans="1:6">
      <c r="A837" s="145"/>
      <c r="B837" s="73"/>
      <c r="C837" s="138"/>
      <c r="D837" s="76"/>
      <c r="E837" s="90"/>
      <c r="F837" s="77"/>
    </row>
    <row r="838" spans="1:6">
      <c r="A838" s="145"/>
      <c r="B838" s="73"/>
      <c r="C838" s="138"/>
      <c r="D838" s="76"/>
      <c r="E838" s="90"/>
      <c r="F838" s="77"/>
    </row>
    <row r="839" spans="1:6">
      <c r="A839" s="145"/>
      <c r="B839" s="73"/>
      <c r="C839" s="138"/>
      <c r="D839" s="76"/>
      <c r="E839" s="90"/>
      <c r="F839" s="77"/>
    </row>
    <row r="840" spans="1:6">
      <c r="A840" s="145"/>
      <c r="B840" s="73"/>
      <c r="C840" s="138"/>
      <c r="D840" s="76"/>
      <c r="E840" s="90"/>
      <c r="F840" s="77"/>
    </row>
    <row r="841" spans="1:6">
      <c r="A841" s="145"/>
      <c r="B841" s="73"/>
      <c r="C841" s="138"/>
      <c r="D841" s="76"/>
      <c r="E841" s="90"/>
      <c r="F841" s="77"/>
    </row>
    <row r="842" spans="1:6">
      <c r="A842" s="145"/>
      <c r="B842" s="73"/>
      <c r="C842" s="138"/>
      <c r="D842" s="76"/>
      <c r="E842" s="90"/>
      <c r="F842" s="77"/>
    </row>
    <row r="843" spans="1:6">
      <c r="A843" s="145"/>
      <c r="B843" s="73"/>
      <c r="C843" s="138"/>
      <c r="D843" s="76"/>
      <c r="E843" s="90"/>
      <c r="F843" s="77"/>
    </row>
    <row r="844" spans="1:6">
      <c r="A844" s="145"/>
      <c r="B844" s="73"/>
      <c r="C844" s="138"/>
      <c r="D844" s="76"/>
      <c r="E844" s="90"/>
      <c r="F844" s="77"/>
    </row>
    <row r="845" spans="1:6">
      <c r="A845" s="145"/>
      <c r="B845" s="73"/>
      <c r="C845" s="138"/>
      <c r="D845" s="76"/>
      <c r="E845" s="90"/>
      <c r="F845" s="77"/>
    </row>
    <row r="846" spans="1:6">
      <c r="A846" s="145"/>
      <c r="B846" s="73"/>
      <c r="C846" s="138"/>
      <c r="D846" s="76"/>
      <c r="E846" s="90"/>
      <c r="F846" s="77"/>
    </row>
    <row r="847" spans="1:6">
      <c r="A847" s="145"/>
      <c r="B847" s="73"/>
      <c r="C847" s="138"/>
      <c r="D847" s="76"/>
      <c r="E847" s="90"/>
      <c r="F847" s="77"/>
    </row>
    <row r="848" spans="1:6">
      <c r="A848" s="145"/>
      <c r="B848" s="73"/>
      <c r="C848" s="138"/>
      <c r="D848" s="76"/>
      <c r="E848" s="90"/>
      <c r="F848" s="77"/>
    </row>
    <row r="849" spans="1:6">
      <c r="A849" s="145"/>
      <c r="B849" s="73"/>
      <c r="C849" s="138"/>
      <c r="D849" s="76"/>
      <c r="E849" s="90"/>
      <c r="F849" s="77"/>
    </row>
    <row r="850" spans="1:6">
      <c r="A850" s="145"/>
      <c r="B850" s="73"/>
      <c r="C850" s="138"/>
      <c r="D850" s="76"/>
      <c r="E850" s="90"/>
      <c r="F850" s="77"/>
    </row>
    <row r="851" spans="1:6">
      <c r="A851" s="145"/>
      <c r="B851" s="73"/>
      <c r="C851" s="138"/>
      <c r="D851" s="76"/>
      <c r="E851" s="90"/>
      <c r="F851" s="77"/>
    </row>
    <row r="852" spans="1:6">
      <c r="A852" s="145"/>
      <c r="B852" s="73"/>
      <c r="C852" s="138"/>
      <c r="D852" s="76"/>
      <c r="E852" s="90"/>
      <c r="F852" s="77"/>
    </row>
    <row r="853" spans="1:6">
      <c r="A853" s="145"/>
      <c r="B853" s="73"/>
      <c r="C853" s="138"/>
      <c r="D853" s="76"/>
      <c r="E853" s="90"/>
      <c r="F853" s="77"/>
    </row>
    <row r="854" spans="1:6">
      <c r="A854" s="145"/>
      <c r="B854" s="73"/>
      <c r="C854" s="138"/>
      <c r="D854" s="76"/>
      <c r="E854" s="90"/>
      <c r="F854" s="77"/>
    </row>
    <row r="855" spans="1:6">
      <c r="A855" s="145"/>
      <c r="B855" s="73"/>
      <c r="C855" s="138"/>
      <c r="D855" s="76"/>
      <c r="E855" s="90"/>
      <c r="F855" s="77"/>
    </row>
    <row r="856" spans="1:6">
      <c r="A856" s="145"/>
      <c r="B856" s="73"/>
      <c r="C856" s="138"/>
      <c r="D856" s="76"/>
      <c r="E856" s="90"/>
      <c r="F856" s="77"/>
    </row>
    <row r="857" spans="1:6">
      <c r="A857" s="145"/>
      <c r="B857" s="73"/>
      <c r="C857" s="138"/>
      <c r="D857" s="76"/>
      <c r="E857" s="90"/>
      <c r="F857" s="77"/>
    </row>
    <row r="858" spans="1:6">
      <c r="A858" s="145"/>
      <c r="B858" s="73"/>
      <c r="C858" s="138"/>
      <c r="D858" s="76"/>
      <c r="E858" s="90"/>
      <c r="F858" s="77"/>
    </row>
    <row r="859" spans="1:6">
      <c r="A859" s="145"/>
      <c r="B859" s="73"/>
      <c r="C859" s="138"/>
      <c r="D859" s="76"/>
      <c r="E859" s="90"/>
      <c r="F859" s="77"/>
    </row>
    <row r="860" spans="1:6">
      <c r="A860" s="145"/>
      <c r="B860" s="73"/>
      <c r="C860" s="138"/>
      <c r="D860" s="76"/>
      <c r="E860" s="90"/>
      <c r="F860" s="77"/>
    </row>
    <row r="861" spans="1:6">
      <c r="A861" s="145"/>
      <c r="B861" s="73"/>
      <c r="C861" s="138"/>
      <c r="D861" s="76"/>
      <c r="E861" s="90"/>
      <c r="F861" s="77"/>
    </row>
    <row r="862" spans="1:6">
      <c r="A862" s="145"/>
      <c r="B862" s="73"/>
      <c r="C862" s="138"/>
      <c r="D862" s="76"/>
      <c r="E862" s="90"/>
      <c r="F862" s="77"/>
    </row>
    <row r="863" spans="1:6">
      <c r="A863" s="145"/>
      <c r="B863" s="73"/>
      <c r="C863" s="138"/>
      <c r="D863" s="76"/>
      <c r="E863" s="90"/>
      <c r="F863" s="77"/>
    </row>
    <row r="864" spans="1:6">
      <c r="A864" s="145"/>
      <c r="B864" s="73"/>
      <c r="C864" s="138"/>
      <c r="D864" s="76"/>
      <c r="E864" s="90"/>
      <c r="F864" s="77"/>
    </row>
    <row r="865" spans="1:6">
      <c r="A865" s="145"/>
      <c r="B865" s="73"/>
      <c r="C865" s="138"/>
      <c r="D865" s="76"/>
      <c r="E865" s="90"/>
      <c r="F865" s="77"/>
    </row>
    <row r="866" spans="1:6">
      <c r="A866" s="145"/>
      <c r="B866" s="73"/>
      <c r="C866" s="138"/>
      <c r="D866" s="76"/>
      <c r="E866" s="90"/>
      <c r="F866" s="77"/>
    </row>
    <row r="867" spans="1:6">
      <c r="A867" s="145"/>
      <c r="B867" s="73"/>
      <c r="C867" s="138"/>
      <c r="D867" s="76"/>
      <c r="E867" s="90"/>
      <c r="F867" s="77"/>
    </row>
    <row r="868" spans="1:6">
      <c r="A868" s="145"/>
      <c r="B868" s="73"/>
      <c r="C868" s="138"/>
      <c r="D868" s="76"/>
      <c r="E868" s="90"/>
      <c r="F868" s="77"/>
    </row>
    <row r="869" spans="1:6">
      <c r="A869" s="145"/>
      <c r="B869" s="73"/>
      <c r="C869" s="138"/>
      <c r="D869" s="76"/>
      <c r="E869" s="90"/>
      <c r="F869" s="77"/>
    </row>
    <row r="870" spans="1:6">
      <c r="A870" s="145"/>
      <c r="B870" s="73"/>
      <c r="C870" s="138"/>
      <c r="D870" s="76"/>
      <c r="E870" s="90"/>
      <c r="F870" s="77"/>
    </row>
    <row r="871" spans="1:6">
      <c r="A871" s="145"/>
      <c r="B871" s="73"/>
      <c r="C871" s="138"/>
      <c r="D871" s="76"/>
      <c r="E871" s="90"/>
      <c r="F871" s="77"/>
    </row>
    <row r="872" spans="1:6">
      <c r="A872" s="145"/>
      <c r="B872" s="73"/>
      <c r="C872" s="138"/>
      <c r="D872" s="76"/>
      <c r="E872" s="90"/>
      <c r="F872" s="77"/>
    </row>
    <row r="873" spans="1:6">
      <c r="A873" s="145"/>
      <c r="B873" s="73"/>
      <c r="C873" s="138"/>
      <c r="D873" s="76"/>
      <c r="E873" s="90"/>
      <c r="F873" s="77"/>
    </row>
    <row r="874" spans="1:6">
      <c r="A874" s="145"/>
      <c r="B874" s="73"/>
      <c r="C874" s="138"/>
      <c r="D874" s="76"/>
      <c r="E874" s="90"/>
      <c r="F874" s="77"/>
    </row>
    <row r="875" spans="1:6">
      <c r="A875" s="145"/>
      <c r="B875" s="73"/>
      <c r="C875" s="138"/>
      <c r="D875" s="76"/>
      <c r="E875" s="90"/>
      <c r="F875" s="77"/>
    </row>
    <row r="876" spans="1:6">
      <c r="A876" s="145"/>
      <c r="B876" s="73"/>
      <c r="C876" s="138"/>
      <c r="D876" s="76"/>
      <c r="E876" s="90"/>
      <c r="F876" s="77"/>
    </row>
    <row r="877" spans="1:6">
      <c r="A877" s="145"/>
      <c r="B877" s="73"/>
      <c r="C877" s="138"/>
      <c r="D877" s="76"/>
      <c r="E877" s="90"/>
      <c r="F877" s="77"/>
    </row>
    <row r="878" spans="1:6">
      <c r="A878" s="145"/>
      <c r="B878" s="73"/>
      <c r="C878" s="138"/>
      <c r="D878" s="76"/>
      <c r="E878" s="90"/>
      <c r="F878" s="77"/>
    </row>
    <row r="879" spans="1:6">
      <c r="A879" s="145"/>
      <c r="B879" s="73"/>
      <c r="C879" s="138"/>
      <c r="D879" s="76"/>
      <c r="E879" s="90"/>
      <c r="F879" s="77"/>
    </row>
    <row r="880" spans="1:6">
      <c r="A880" s="145"/>
      <c r="B880" s="73"/>
      <c r="C880" s="138"/>
      <c r="D880" s="76"/>
      <c r="E880" s="90"/>
      <c r="F880" s="77"/>
    </row>
    <row r="881" spans="1:6">
      <c r="A881" s="145"/>
      <c r="B881" s="73"/>
      <c r="C881" s="138"/>
      <c r="D881" s="76"/>
      <c r="E881" s="90"/>
      <c r="F881" s="77"/>
    </row>
    <row r="882" spans="1:6">
      <c r="A882" s="145"/>
      <c r="B882" s="73"/>
      <c r="C882" s="138"/>
      <c r="D882" s="76"/>
      <c r="E882" s="90"/>
      <c r="F882" s="77"/>
    </row>
    <row r="883" spans="1:6">
      <c r="A883" s="145"/>
      <c r="B883" s="73"/>
      <c r="C883" s="138"/>
      <c r="D883" s="76"/>
      <c r="E883" s="90"/>
      <c r="F883" s="77"/>
    </row>
    <row r="884" spans="1:6">
      <c r="A884" s="145"/>
      <c r="B884" s="73"/>
      <c r="C884" s="138"/>
      <c r="D884" s="76"/>
      <c r="E884" s="90"/>
      <c r="F884" s="77"/>
    </row>
    <row r="885" spans="1:6">
      <c r="A885" s="145"/>
      <c r="B885" s="73"/>
      <c r="C885" s="138"/>
      <c r="D885" s="76"/>
      <c r="E885" s="90"/>
      <c r="F885" s="77"/>
    </row>
    <row r="886" spans="1:6">
      <c r="A886" s="145"/>
      <c r="B886" s="73"/>
      <c r="C886" s="138"/>
      <c r="D886" s="76"/>
      <c r="E886" s="90"/>
      <c r="F886" s="77"/>
    </row>
    <row r="887" spans="1:6">
      <c r="A887" s="145"/>
      <c r="B887" s="73"/>
      <c r="C887" s="138"/>
      <c r="D887" s="76"/>
      <c r="E887" s="90"/>
      <c r="F887" s="77"/>
    </row>
    <row r="888" spans="1:6">
      <c r="A888" s="145"/>
      <c r="B888" s="73"/>
      <c r="C888" s="138"/>
      <c r="D888" s="76"/>
      <c r="E888" s="90"/>
      <c r="F888" s="77"/>
    </row>
    <row r="889" spans="1:6">
      <c r="A889" s="145"/>
      <c r="B889" s="73"/>
      <c r="C889" s="138"/>
      <c r="D889" s="76"/>
      <c r="E889" s="90"/>
      <c r="F889" s="77"/>
    </row>
    <row r="890" spans="1:6">
      <c r="A890" s="145"/>
      <c r="B890" s="73"/>
      <c r="C890" s="138"/>
      <c r="D890" s="76"/>
      <c r="E890" s="90"/>
      <c r="F890" s="77"/>
    </row>
    <row r="891" spans="1:6">
      <c r="A891" s="145"/>
      <c r="B891" s="73"/>
      <c r="C891" s="138"/>
      <c r="D891" s="76"/>
      <c r="E891" s="90"/>
      <c r="F891" s="77"/>
    </row>
    <row r="892" spans="1:6">
      <c r="A892" s="145"/>
      <c r="B892" s="73"/>
      <c r="C892" s="138"/>
      <c r="D892" s="76"/>
      <c r="E892" s="90"/>
      <c r="F892" s="77"/>
    </row>
    <row r="893" spans="1:6">
      <c r="A893" s="145"/>
      <c r="B893" s="73"/>
      <c r="C893" s="138"/>
      <c r="D893" s="76"/>
      <c r="E893" s="90"/>
      <c r="F893" s="77"/>
    </row>
    <row r="894" spans="1:6">
      <c r="A894" s="145"/>
      <c r="B894" s="73"/>
      <c r="C894" s="138"/>
      <c r="D894" s="76"/>
      <c r="E894" s="90"/>
      <c r="F894" s="77"/>
    </row>
    <row r="895" spans="1:6">
      <c r="A895" s="145"/>
      <c r="B895" s="73"/>
      <c r="C895" s="138"/>
      <c r="D895" s="76"/>
      <c r="E895" s="90"/>
      <c r="F895" s="77"/>
    </row>
    <row r="896" spans="1:6">
      <c r="A896" s="145"/>
      <c r="B896" s="73"/>
      <c r="C896" s="138"/>
      <c r="D896" s="76"/>
      <c r="E896" s="90"/>
      <c r="F896" s="77"/>
    </row>
    <row r="897" spans="1:6">
      <c r="A897" s="145"/>
      <c r="B897" s="73"/>
      <c r="C897" s="138"/>
      <c r="D897" s="76"/>
      <c r="E897" s="90"/>
      <c r="F897" s="77"/>
    </row>
    <row r="898" spans="1:6">
      <c r="A898" s="145"/>
      <c r="B898" s="73"/>
      <c r="C898" s="138"/>
      <c r="D898" s="76"/>
      <c r="E898" s="90"/>
      <c r="F898" s="77"/>
    </row>
    <row r="899" spans="1:6">
      <c r="A899" s="145"/>
      <c r="B899" s="73"/>
      <c r="C899" s="138"/>
      <c r="D899" s="76"/>
      <c r="E899" s="90"/>
      <c r="F899" s="77"/>
    </row>
    <row r="900" spans="1:6">
      <c r="A900" s="145"/>
      <c r="B900" s="73"/>
      <c r="C900" s="138"/>
      <c r="D900" s="76"/>
      <c r="E900" s="90"/>
      <c r="F900" s="77"/>
    </row>
    <row r="901" spans="1:6">
      <c r="A901" s="145"/>
      <c r="B901" s="73"/>
      <c r="C901" s="138"/>
      <c r="D901" s="76"/>
      <c r="E901" s="90"/>
      <c r="F901" s="77"/>
    </row>
    <row r="902" spans="1:6">
      <c r="A902" s="145"/>
      <c r="B902" s="73"/>
      <c r="C902" s="138"/>
      <c r="D902" s="76"/>
      <c r="E902" s="90"/>
      <c r="F902" s="77"/>
    </row>
    <row r="903" spans="1:6">
      <c r="A903" s="145"/>
      <c r="B903" s="73"/>
      <c r="C903" s="138"/>
      <c r="D903" s="76"/>
      <c r="E903" s="90"/>
      <c r="F903" s="77"/>
    </row>
    <row r="904" spans="1:6">
      <c r="A904" s="145"/>
      <c r="B904" s="73"/>
      <c r="C904" s="138"/>
      <c r="D904" s="76"/>
      <c r="E904" s="90"/>
      <c r="F904" s="77"/>
    </row>
    <row r="905" spans="1:6">
      <c r="A905" s="145"/>
      <c r="B905" s="73"/>
      <c r="C905" s="138"/>
      <c r="D905" s="76"/>
      <c r="E905" s="90"/>
      <c r="F905" s="77"/>
    </row>
    <row r="906" spans="1:6">
      <c r="A906" s="145"/>
      <c r="B906" s="73"/>
      <c r="C906" s="138"/>
      <c r="D906" s="76"/>
      <c r="E906" s="90"/>
      <c r="F906" s="77"/>
    </row>
    <row r="907" spans="1:6">
      <c r="A907" s="145"/>
      <c r="B907" s="73"/>
      <c r="C907" s="138"/>
      <c r="D907" s="76"/>
      <c r="E907" s="90"/>
      <c r="F907" s="77"/>
    </row>
    <row r="908" spans="1:6">
      <c r="A908" s="145"/>
      <c r="B908" s="73"/>
      <c r="C908" s="138"/>
      <c r="D908" s="76"/>
      <c r="E908" s="90"/>
      <c r="F908" s="77"/>
    </row>
    <row r="909" spans="1:6">
      <c r="A909" s="145"/>
      <c r="B909" s="73"/>
      <c r="C909" s="138"/>
      <c r="D909" s="76"/>
      <c r="E909" s="90"/>
      <c r="F909" s="77"/>
    </row>
    <row r="910" spans="1:6">
      <c r="A910" s="145"/>
      <c r="B910" s="73"/>
      <c r="C910" s="138"/>
      <c r="D910" s="76"/>
      <c r="E910" s="90"/>
      <c r="F910" s="77"/>
    </row>
    <row r="911" spans="1:6">
      <c r="A911" s="145"/>
      <c r="B911" s="73"/>
      <c r="C911" s="138"/>
      <c r="D911" s="76"/>
      <c r="E911" s="90"/>
      <c r="F911" s="77"/>
    </row>
    <row r="912" spans="1:6">
      <c r="A912" s="145"/>
      <c r="B912" s="73"/>
      <c r="C912" s="138"/>
      <c r="D912" s="76"/>
      <c r="E912" s="90"/>
      <c r="F912" s="77"/>
    </row>
    <row r="913" spans="1:6">
      <c r="A913" s="145"/>
      <c r="B913" s="73"/>
      <c r="C913" s="138"/>
      <c r="D913" s="76"/>
      <c r="E913" s="90"/>
      <c r="F913" s="77"/>
    </row>
    <row r="914" spans="1:6">
      <c r="A914" s="145"/>
      <c r="B914" s="73"/>
      <c r="C914" s="138"/>
      <c r="D914" s="76"/>
      <c r="E914" s="90"/>
      <c r="F914" s="77"/>
    </row>
    <row r="915" spans="1:6">
      <c r="A915" s="145"/>
      <c r="B915" s="73"/>
      <c r="C915" s="138"/>
      <c r="D915" s="76"/>
      <c r="E915" s="90"/>
      <c r="F915" s="77"/>
    </row>
    <row r="916" spans="1:6">
      <c r="A916" s="145"/>
      <c r="B916" s="73"/>
      <c r="C916" s="138"/>
      <c r="D916" s="76"/>
      <c r="E916" s="90"/>
      <c r="F916" s="77"/>
    </row>
    <row r="917" spans="1:6">
      <c r="A917" s="145"/>
      <c r="B917" s="73"/>
      <c r="C917" s="138"/>
      <c r="D917" s="76"/>
      <c r="E917" s="90"/>
      <c r="F917" s="77"/>
    </row>
    <row r="918" spans="1:6">
      <c r="A918" s="145"/>
      <c r="B918" s="73"/>
      <c r="C918" s="138"/>
      <c r="D918" s="76"/>
      <c r="E918" s="90"/>
      <c r="F918" s="77"/>
    </row>
    <row r="919" spans="1:6">
      <c r="A919" s="145"/>
      <c r="B919" s="73"/>
      <c r="C919" s="138"/>
      <c r="D919" s="76"/>
      <c r="E919" s="90"/>
      <c r="F919" s="77"/>
    </row>
    <row r="920" spans="1:6">
      <c r="A920" s="145"/>
      <c r="B920" s="73"/>
      <c r="C920" s="138"/>
      <c r="D920" s="76"/>
      <c r="E920" s="90"/>
      <c r="F920" s="77"/>
    </row>
    <row r="921" spans="1:6">
      <c r="A921" s="145"/>
      <c r="B921" s="73"/>
      <c r="C921" s="138"/>
      <c r="D921" s="76"/>
      <c r="E921" s="90"/>
      <c r="F921" s="77"/>
    </row>
    <row r="922" spans="1:6">
      <c r="A922" s="145"/>
      <c r="B922" s="73"/>
      <c r="C922" s="138"/>
      <c r="D922" s="76"/>
      <c r="E922" s="90"/>
      <c r="F922" s="77"/>
    </row>
    <row r="923" spans="1:6">
      <c r="A923" s="145"/>
      <c r="B923" s="73"/>
      <c r="C923" s="138"/>
      <c r="D923" s="76"/>
      <c r="E923" s="90"/>
      <c r="F923" s="77"/>
    </row>
    <row r="924" spans="1:6">
      <c r="A924" s="145"/>
      <c r="B924" s="73"/>
      <c r="C924" s="138"/>
      <c r="D924" s="76"/>
      <c r="E924" s="90"/>
      <c r="F924" s="77"/>
    </row>
    <row r="925" spans="1:6">
      <c r="A925" s="145"/>
      <c r="B925" s="73"/>
      <c r="C925" s="138"/>
      <c r="D925" s="76"/>
      <c r="E925" s="90"/>
      <c r="F925" s="77"/>
    </row>
    <row r="926" spans="1:6">
      <c r="A926" s="145"/>
      <c r="B926" s="73"/>
      <c r="C926" s="138"/>
      <c r="D926" s="76"/>
      <c r="E926" s="90"/>
      <c r="F926" s="77"/>
    </row>
    <row r="927" spans="1:6">
      <c r="A927" s="145"/>
      <c r="B927" s="73"/>
      <c r="C927" s="138"/>
      <c r="D927" s="76"/>
      <c r="E927" s="90"/>
      <c r="F927" s="77"/>
    </row>
    <row r="928" spans="1:6">
      <c r="A928" s="145"/>
      <c r="B928" s="73"/>
      <c r="C928" s="138"/>
      <c r="D928" s="76"/>
      <c r="E928" s="90"/>
      <c r="F928" s="77"/>
    </row>
    <row r="929" spans="1:6">
      <c r="A929" s="145"/>
      <c r="B929" s="73"/>
      <c r="C929" s="138"/>
      <c r="D929" s="76"/>
      <c r="E929" s="90"/>
      <c r="F929" s="77"/>
    </row>
    <row r="930" spans="1:6">
      <c r="A930" s="145"/>
      <c r="B930" s="73"/>
      <c r="C930" s="138"/>
      <c r="D930" s="76"/>
      <c r="E930" s="90"/>
      <c r="F930" s="77"/>
    </row>
    <row r="931" spans="1:6">
      <c r="A931" s="145"/>
      <c r="B931" s="73"/>
      <c r="C931" s="138"/>
      <c r="D931" s="76"/>
      <c r="E931" s="90"/>
      <c r="F931" s="77"/>
    </row>
    <row r="932" spans="1:6">
      <c r="A932" s="145"/>
      <c r="B932" s="73"/>
      <c r="C932" s="138"/>
      <c r="D932" s="76"/>
      <c r="E932" s="90"/>
      <c r="F932" s="77"/>
    </row>
    <row r="933" spans="1:6">
      <c r="A933" s="145"/>
      <c r="B933" s="73"/>
      <c r="C933" s="138"/>
      <c r="D933" s="76"/>
      <c r="E933" s="90"/>
      <c r="F933" s="77"/>
    </row>
    <row r="934" spans="1:6">
      <c r="A934" s="145"/>
      <c r="B934" s="73"/>
      <c r="C934" s="138"/>
      <c r="D934" s="76"/>
      <c r="E934" s="90"/>
      <c r="F934" s="77"/>
    </row>
    <row r="935" spans="1:6">
      <c r="A935" s="145"/>
      <c r="B935" s="73"/>
      <c r="C935" s="138"/>
      <c r="D935" s="76"/>
      <c r="E935" s="90"/>
      <c r="F935" s="77"/>
    </row>
    <row r="936" spans="1:6">
      <c r="A936" s="145"/>
      <c r="B936" s="73"/>
      <c r="C936" s="138"/>
      <c r="D936" s="76"/>
      <c r="E936" s="90"/>
      <c r="F936" s="77"/>
    </row>
    <row r="937" spans="1:6">
      <c r="A937" s="145"/>
      <c r="B937" s="73"/>
      <c r="C937" s="138"/>
      <c r="D937" s="76"/>
      <c r="E937" s="90"/>
      <c r="F937" s="77"/>
    </row>
    <row r="938" spans="1:6">
      <c r="A938" s="145"/>
      <c r="B938" s="73"/>
      <c r="C938" s="138"/>
      <c r="D938" s="76"/>
      <c r="E938" s="90"/>
      <c r="F938" s="77"/>
    </row>
    <row r="939" spans="1:6">
      <c r="A939" s="145"/>
      <c r="B939" s="73"/>
      <c r="C939" s="138"/>
      <c r="D939" s="76"/>
      <c r="E939" s="90"/>
      <c r="F939" s="77"/>
    </row>
    <row r="940" spans="1:6">
      <c r="A940" s="145"/>
      <c r="B940" s="73"/>
      <c r="C940" s="138"/>
      <c r="D940" s="76"/>
      <c r="E940" s="90"/>
      <c r="F940" s="77"/>
    </row>
    <row r="941" spans="1:6">
      <c r="A941" s="145"/>
      <c r="B941" s="73"/>
      <c r="C941" s="138"/>
      <c r="D941" s="76"/>
      <c r="E941" s="90"/>
      <c r="F941" s="77"/>
    </row>
    <row r="942" spans="1:6">
      <c r="A942" s="145"/>
      <c r="B942" s="73"/>
      <c r="C942" s="138"/>
      <c r="D942" s="76"/>
      <c r="E942" s="90"/>
      <c r="F942" s="77"/>
    </row>
    <row r="943" spans="1:6">
      <c r="A943" s="145"/>
      <c r="B943" s="73"/>
      <c r="C943" s="138"/>
      <c r="D943" s="76"/>
      <c r="E943" s="90"/>
      <c r="F943" s="77"/>
    </row>
    <row r="944" spans="1:6">
      <c r="A944" s="145"/>
      <c r="B944" s="73"/>
      <c r="C944" s="138"/>
      <c r="D944" s="76"/>
      <c r="E944" s="90"/>
      <c r="F944" s="77"/>
    </row>
    <row r="945" spans="1:6">
      <c r="A945" s="145"/>
      <c r="B945" s="73"/>
      <c r="C945" s="138"/>
      <c r="D945" s="76"/>
      <c r="E945" s="90"/>
      <c r="F945" s="77"/>
    </row>
    <row r="946" spans="1:6">
      <c r="A946" s="145"/>
      <c r="B946" s="73"/>
      <c r="C946" s="138"/>
      <c r="D946" s="76"/>
      <c r="E946" s="90"/>
      <c r="F946" s="77"/>
    </row>
    <row r="947" spans="1:6">
      <c r="A947" s="145"/>
      <c r="B947" s="73"/>
      <c r="C947" s="138"/>
      <c r="D947" s="76"/>
      <c r="E947" s="90"/>
      <c r="F947" s="77"/>
    </row>
    <row r="948" spans="1:6">
      <c r="A948" s="145"/>
      <c r="B948" s="73"/>
      <c r="C948" s="138"/>
      <c r="D948" s="76"/>
      <c r="E948" s="90"/>
      <c r="F948" s="77"/>
    </row>
    <row r="949" spans="1:6">
      <c r="A949" s="145"/>
      <c r="B949" s="73"/>
      <c r="C949" s="138"/>
      <c r="D949" s="76"/>
      <c r="E949" s="90"/>
      <c r="F949" s="77"/>
    </row>
    <row r="950" spans="1:6">
      <c r="A950" s="145"/>
      <c r="B950" s="73"/>
      <c r="C950" s="138"/>
      <c r="D950" s="76"/>
      <c r="E950" s="90"/>
      <c r="F950" s="77"/>
    </row>
    <row r="951" spans="1:6">
      <c r="A951" s="145"/>
      <c r="B951" s="73"/>
      <c r="C951" s="138"/>
      <c r="D951" s="76"/>
      <c r="E951" s="90"/>
      <c r="F951" s="77"/>
    </row>
    <row r="952" spans="1:6">
      <c r="A952" s="145"/>
      <c r="B952" s="73"/>
      <c r="C952" s="138"/>
      <c r="D952" s="76"/>
      <c r="E952" s="90"/>
      <c r="F952" s="77"/>
    </row>
    <row r="953" spans="1:6">
      <c r="A953" s="145"/>
      <c r="B953" s="73"/>
      <c r="C953" s="138"/>
      <c r="D953" s="76"/>
      <c r="E953" s="90"/>
      <c r="F953" s="77"/>
    </row>
    <row r="954" spans="1:6">
      <c r="A954" s="145"/>
      <c r="B954" s="73"/>
      <c r="C954" s="138"/>
      <c r="D954" s="76"/>
      <c r="E954" s="90"/>
      <c r="F954" s="77"/>
    </row>
    <row r="955" spans="1:6">
      <c r="A955" s="145"/>
      <c r="B955" s="73"/>
      <c r="C955" s="138"/>
      <c r="D955" s="76"/>
      <c r="E955" s="90"/>
      <c r="F955" s="77"/>
    </row>
    <row r="956" spans="1:6">
      <c r="A956" s="145"/>
      <c r="B956" s="73"/>
      <c r="C956" s="138"/>
      <c r="D956" s="76"/>
      <c r="E956" s="90"/>
      <c r="F956" s="77"/>
    </row>
    <row r="957" spans="1:6">
      <c r="A957" s="145"/>
      <c r="B957" s="73"/>
      <c r="C957" s="138"/>
      <c r="D957" s="76"/>
      <c r="E957" s="90"/>
      <c r="F957" s="77"/>
    </row>
    <row r="958" spans="1:6">
      <c r="A958" s="145"/>
      <c r="B958" s="73"/>
      <c r="C958" s="138"/>
      <c r="D958" s="76"/>
      <c r="E958" s="90"/>
      <c r="F958" s="77"/>
    </row>
    <row r="959" spans="1:6">
      <c r="A959" s="145"/>
      <c r="B959" s="73"/>
      <c r="C959" s="138"/>
      <c r="D959" s="76"/>
      <c r="E959" s="90"/>
      <c r="F959" s="77"/>
    </row>
    <row r="960" spans="1:6">
      <c r="A960" s="145"/>
      <c r="B960" s="73"/>
      <c r="C960" s="138"/>
      <c r="D960" s="76"/>
      <c r="E960" s="90"/>
      <c r="F960" s="77"/>
    </row>
    <row r="961" spans="1:6">
      <c r="A961" s="145"/>
      <c r="B961" s="73"/>
      <c r="C961" s="138"/>
      <c r="D961" s="76"/>
      <c r="E961" s="90"/>
      <c r="F961" s="77"/>
    </row>
    <row r="962" spans="1:6">
      <c r="A962" s="145"/>
      <c r="B962" s="73"/>
      <c r="C962" s="138"/>
      <c r="D962" s="76"/>
      <c r="E962" s="90"/>
      <c r="F962" s="77"/>
    </row>
    <row r="963" spans="1:6">
      <c r="A963" s="145"/>
      <c r="B963" s="73"/>
      <c r="C963" s="138"/>
      <c r="D963" s="76"/>
      <c r="E963" s="90"/>
      <c r="F963" s="77"/>
    </row>
    <row r="964" spans="1:6">
      <c r="A964" s="145"/>
      <c r="B964" s="73"/>
      <c r="C964" s="138"/>
      <c r="D964" s="76"/>
      <c r="E964" s="90"/>
      <c r="F964" s="77"/>
    </row>
    <row r="965" spans="1:6">
      <c r="A965" s="145"/>
      <c r="B965" s="73"/>
      <c r="C965" s="138"/>
      <c r="D965" s="76"/>
      <c r="E965" s="90"/>
      <c r="F965" s="77"/>
    </row>
    <row r="966" spans="1:6">
      <c r="A966" s="145"/>
      <c r="B966" s="73"/>
      <c r="C966" s="138"/>
      <c r="D966" s="76"/>
      <c r="E966" s="90"/>
      <c r="F966" s="77"/>
    </row>
    <row r="967" spans="1:6">
      <c r="A967" s="145"/>
      <c r="B967" s="73"/>
      <c r="C967" s="138"/>
      <c r="D967" s="76"/>
      <c r="E967" s="90"/>
      <c r="F967" s="77"/>
    </row>
    <row r="968" spans="1:6">
      <c r="A968" s="145"/>
      <c r="B968" s="73"/>
      <c r="C968" s="138"/>
      <c r="D968" s="76"/>
      <c r="E968" s="90"/>
      <c r="F968" s="77"/>
    </row>
    <row r="969" spans="1:6">
      <c r="A969" s="145"/>
      <c r="B969" s="73"/>
      <c r="C969" s="138"/>
      <c r="D969" s="76"/>
      <c r="E969" s="90"/>
      <c r="F969" s="77"/>
    </row>
    <row r="970" spans="1:6">
      <c r="A970" s="145"/>
      <c r="B970" s="73"/>
      <c r="C970" s="138"/>
      <c r="D970" s="76"/>
      <c r="E970" s="90"/>
      <c r="F970" s="77"/>
    </row>
    <row r="971" spans="1:6">
      <c r="A971" s="145"/>
      <c r="B971" s="73"/>
      <c r="C971" s="138"/>
      <c r="D971" s="76"/>
      <c r="E971" s="90"/>
      <c r="F971" s="77"/>
    </row>
    <row r="972" spans="1:6">
      <c r="A972" s="145"/>
      <c r="B972" s="73"/>
      <c r="C972" s="138"/>
      <c r="D972" s="76"/>
      <c r="E972" s="90"/>
      <c r="F972" s="77"/>
    </row>
    <row r="973" spans="1:6">
      <c r="A973" s="145"/>
      <c r="B973" s="73"/>
      <c r="C973" s="138"/>
      <c r="D973" s="76"/>
      <c r="E973" s="90"/>
      <c r="F973" s="77"/>
    </row>
    <row r="974" spans="1:6">
      <c r="A974" s="145"/>
      <c r="B974" s="73"/>
      <c r="C974" s="138"/>
      <c r="D974" s="76"/>
      <c r="E974" s="90"/>
      <c r="F974" s="77"/>
    </row>
    <row r="975" spans="1:6">
      <c r="A975" s="145"/>
      <c r="B975" s="73"/>
      <c r="C975" s="138"/>
      <c r="D975" s="76"/>
      <c r="E975" s="90"/>
      <c r="F975" s="77"/>
    </row>
    <row r="976" spans="1:6">
      <c r="A976" s="145"/>
      <c r="B976" s="73"/>
      <c r="C976" s="138"/>
      <c r="D976" s="76"/>
      <c r="E976" s="90"/>
      <c r="F976" s="77"/>
    </row>
    <row r="977" spans="1:6">
      <c r="A977" s="145"/>
      <c r="B977" s="73"/>
      <c r="C977" s="138"/>
      <c r="D977" s="76"/>
      <c r="E977" s="90"/>
      <c r="F977" s="77"/>
    </row>
    <row r="978" spans="1:6">
      <c r="A978" s="145"/>
      <c r="B978" s="73"/>
      <c r="C978" s="138"/>
      <c r="D978" s="76"/>
      <c r="E978" s="90"/>
      <c r="F978" s="77"/>
    </row>
    <row r="979" spans="1:6">
      <c r="A979" s="145"/>
      <c r="B979" s="73"/>
      <c r="C979" s="138"/>
      <c r="D979" s="76"/>
      <c r="E979" s="90"/>
      <c r="F979" s="77"/>
    </row>
    <row r="980" spans="1:6">
      <c r="A980" s="145"/>
      <c r="B980" s="73"/>
      <c r="C980" s="138"/>
      <c r="D980" s="76"/>
      <c r="E980" s="90"/>
      <c r="F980" s="77"/>
    </row>
    <row r="981" spans="1:6">
      <c r="A981" s="145"/>
      <c r="B981" s="73"/>
      <c r="C981" s="138"/>
      <c r="D981" s="76"/>
      <c r="E981" s="90"/>
      <c r="F981" s="77"/>
    </row>
    <row r="982" spans="1:6">
      <c r="A982" s="145"/>
      <c r="B982" s="73"/>
      <c r="C982" s="138"/>
      <c r="D982" s="76"/>
      <c r="E982" s="90"/>
      <c r="F982" s="77"/>
    </row>
    <row r="983" spans="1:6">
      <c r="A983" s="145"/>
      <c r="B983" s="73"/>
      <c r="C983" s="138"/>
      <c r="D983" s="76"/>
      <c r="E983" s="90"/>
      <c r="F983" s="77"/>
    </row>
    <row r="984" spans="1:6">
      <c r="A984" s="145"/>
      <c r="B984" s="73"/>
      <c r="C984" s="138"/>
      <c r="D984" s="76"/>
      <c r="E984" s="90"/>
      <c r="F984" s="77"/>
    </row>
    <row r="985" spans="1:6">
      <c r="A985" s="145"/>
      <c r="B985" s="73"/>
      <c r="C985" s="138"/>
      <c r="D985" s="76"/>
      <c r="E985" s="90"/>
      <c r="F985" s="77"/>
    </row>
    <row r="986" spans="1:6">
      <c r="A986" s="145"/>
      <c r="B986" s="73"/>
      <c r="C986" s="138"/>
      <c r="D986" s="76"/>
      <c r="E986" s="90"/>
      <c r="F986" s="77"/>
    </row>
    <row r="987" spans="1:6">
      <c r="A987" s="145"/>
      <c r="B987" s="73"/>
      <c r="C987" s="138"/>
      <c r="D987" s="76"/>
      <c r="E987" s="90"/>
      <c r="F987" s="77"/>
    </row>
    <row r="988" spans="1:6">
      <c r="A988" s="145"/>
      <c r="B988" s="73"/>
      <c r="C988" s="138"/>
      <c r="D988" s="76"/>
      <c r="E988" s="90"/>
      <c r="F988" s="77"/>
    </row>
    <row r="989" spans="1:6">
      <c r="A989" s="145"/>
      <c r="B989" s="73"/>
      <c r="C989" s="138"/>
      <c r="D989" s="76"/>
      <c r="E989" s="90"/>
      <c r="F989" s="77"/>
    </row>
    <row r="990" spans="1:6">
      <c r="A990" s="145"/>
      <c r="B990" s="73"/>
      <c r="C990" s="138"/>
      <c r="D990" s="76"/>
      <c r="E990" s="90"/>
      <c r="F990" s="77"/>
    </row>
    <row r="991" spans="1:6">
      <c r="A991" s="145"/>
      <c r="B991" s="73"/>
      <c r="C991" s="138"/>
      <c r="D991" s="76"/>
      <c r="E991" s="90"/>
      <c r="F991" s="77"/>
    </row>
    <row r="992" spans="1:6">
      <c r="A992" s="145"/>
      <c r="B992" s="73"/>
      <c r="C992" s="138"/>
      <c r="D992" s="76"/>
      <c r="E992" s="90"/>
      <c r="F992" s="77"/>
    </row>
    <row r="993" spans="1:6">
      <c r="A993" s="145"/>
      <c r="B993" s="73"/>
      <c r="C993" s="138"/>
      <c r="D993" s="76"/>
      <c r="E993" s="90"/>
      <c r="F993" s="77"/>
    </row>
    <row r="994" spans="1:6">
      <c r="A994" s="145"/>
      <c r="B994" s="73"/>
      <c r="C994" s="138"/>
      <c r="D994" s="76"/>
      <c r="E994" s="90"/>
      <c r="F994" s="77"/>
    </row>
    <row r="995" spans="1:6">
      <c r="A995" s="145"/>
      <c r="B995" s="73"/>
      <c r="C995" s="138"/>
      <c r="D995" s="76"/>
      <c r="E995" s="90"/>
      <c r="F995" s="77"/>
    </row>
    <row r="996" spans="1:6">
      <c r="A996" s="145"/>
      <c r="B996" s="73"/>
      <c r="C996" s="138"/>
      <c r="D996" s="76"/>
      <c r="E996" s="90"/>
      <c r="F996" s="77"/>
    </row>
    <row r="997" spans="1:6">
      <c r="A997" s="145"/>
      <c r="B997" s="73"/>
      <c r="C997" s="138"/>
      <c r="D997" s="76"/>
      <c r="E997" s="90"/>
      <c r="F997" s="77"/>
    </row>
    <row r="998" spans="1:6">
      <c r="A998" s="145"/>
      <c r="B998" s="73"/>
      <c r="C998" s="138"/>
      <c r="D998" s="76"/>
      <c r="E998" s="90"/>
      <c r="F998" s="77"/>
    </row>
    <row r="999" spans="1:6">
      <c r="A999" s="145"/>
      <c r="B999" s="73"/>
      <c r="C999" s="138"/>
      <c r="D999" s="76"/>
      <c r="E999" s="90"/>
      <c r="F999" s="77"/>
    </row>
    <row r="1000" spans="1:6">
      <c r="A1000" s="145"/>
      <c r="B1000" s="73"/>
      <c r="C1000" s="138"/>
      <c r="D1000" s="76"/>
      <c r="E1000" s="90"/>
      <c r="F1000" s="77"/>
    </row>
    <row r="1001" spans="1:6">
      <c r="A1001" s="145"/>
      <c r="B1001" s="73"/>
      <c r="C1001" s="138"/>
      <c r="D1001" s="76"/>
      <c r="E1001" s="90"/>
      <c r="F1001" s="77"/>
    </row>
    <row r="1002" spans="1:6">
      <c r="A1002" s="145"/>
      <c r="B1002" s="73"/>
      <c r="C1002" s="138"/>
      <c r="D1002" s="76"/>
      <c r="E1002" s="90"/>
      <c r="F1002" s="77"/>
    </row>
    <row r="1003" spans="1:6">
      <c r="A1003" s="145"/>
      <c r="B1003" s="73"/>
      <c r="C1003" s="138"/>
      <c r="D1003" s="76"/>
      <c r="E1003" s="90"/>
      <c r="F1003" s="77"/>
    </row>
    <row r="1004" spans="1:6">
      <c r="A1004" s="145"/>
      <c r="B1004" s="73"/>
      <c r="C1004" s="138"/>
      <c r="D1004" s="76"/>
      <c r="E1004" s="90"/>
      <c r="F1004" s="77"/>
    </row>
    <row r="1005" spans="1:6">
      <c r="A1005" s="145"/>
      <c r="B1005" s="73"/>
      <c r="C1005" s="138"/>
      <c r="D1005" s="76"/>
      <c r="E1005" s="90"/>
      <c r="F1005" s="77"/>
    </row>
    <row r="1006" spans="1:6">
      <c r="A1006" s="145"/>
      <c r="B1006" s="73"/>
      <c r="C1006" s="138"/>
      <c r="D1006" s="76"/>
      <c r="E1006" s="90"/>
      <c r="F1006" s="77"/>
    </row>
    <row r="1007" spans="1:6">
      <c r="A1007" s="145"/>
      <c r="B1007" s="73"/>
      <c r="C1007" s="138"/>
      <c r="D1007" s="76"/>
      <c r="E1007" s="90"/>
      <c r="F1007" s="77"/>
    </row>
    <row r="1008" spans="1:6">
      <c r="A1008" s="145"/>
      <c r="B1008" s="73"/>
      <c r="C1008" s="138"/>
      <c r="D1008" s="76"/>
      <c r="E1008" s="90"/>
      <c r="F1008" s="77"/>
    </row>
    <row r="1009" spans="1:6">
      <c r="A1009" s="145"/>
      <c r="B1009" s="73"/>
      <c r="C1009" s="138"/>
      <c r="D1009" s="76"/>
      <c r="E1009" s="90"/>
      <c r="F1009" s="77"/>
    </row>
    <row r="1010" spans="1:6">
      <c r="A1010" s="145"/>
      <c r="B1010" s="73"/>
      <c r="C1010" s="138"/>
      <c r="D1010" s="76"/>
      <c r="E1010" s="90"/>
      <c r="F1010" s="77"/>
    </row>
    <row r="1011" spans="1:6">
      <c r="A1011" s="145"/>
      <c r="B1011" s="73"/>
      <c r="C1011" s="138"/>
      <c r="D1011" s="76"/>
      <c r="E1011" s="90"/>
      <c r="F1011" s="77"/>
    </row>
    <row r="1012" spans="1:6">
      <c r="A1012" s="145"/>
      <c r="B1012" s="73"/>
      <c r="C1012" s="138"/>
      <c r="D1012" s="76"/>
      <c r="E1012" s="90"/>
      <c r="F1012" s="77"/>
    </row>
    <row r="1013" spans="1:6">
      <c r="A1013" s="145"/>
      <c r="B1013" s="73"/>
      <c r="C1013" s="138"/>
      <c r="D1013" s="76"/>
      <c r="E1013" s="90"/>
      <c r="F1013" s="77"/>
    </row>
    <row r="1014" spans="1:6">
      <c r="A1014" s="145"/>
      <c r="B1014" s="73"/>
      <c r="C1014" s="138"/>
      <c r="D1014" s="76"/>
      <c r="E1014" s="90"/>
      <c r="F1014" s="77"/>
    </row>
    <row r="1015" spans="1:6">
      <c r="A1015" s="145"/>
      <c r="B1015" s="73"/>
      <c r="C1015" s="138"/>
      <c r="D1015" s="76"/>
      <c r="E1015" s="90"/>
      <c r="F1015" s="77"/>
    </row>
    <row r="1016" spans="1:6">
      <c r="A1016" s="145"/>
      <c r="B1016" s="73"/>
      <c r="C1016" s="138"/>
      <c r="D1016" s="76"/>
      <c r="E1016" s="90"/>
      <c r="F1016" s="77"/>
    </row>
    <row r="1017" spans="1:6">
      <c r="A1017" s="145"/>
      <c r="B1017" s="73"/>
      <c r="C1017" s="138"/>
      <c r="D1017" s="76"/>
      <c r="E1017" s="90"/>
      <c r="F1017" s="77"/>
    </row>
    <row r="1018" spans="1:6">
      <c r="A1018" s="145"/>
      <c r="B1018" s="73"/>
      <c r="C1018" s="138"/>
      <c r="D1018" s="76"/>
      <c r="E1018" s="90"/>
      <c r="F1018" s="77"/>
    </row>
    <row r="1019" spans="1:6">
      <c r="A1019" s="145"/>
      <c r="B1019" s="73"/>
      <c r="C1019" s="138"/>
      <c r="D1019" s="76"/>
      <c r="E1019" s="90"/>
      <c r="F1019" s="77"/>
    </row>
    <row r="1020" spans="1:6">
      <c r="A1020" s="145"/>
      <c r="B1020" s="73"/>
      <c r="C1020" s="138"/>
      <c r="D1020" s="76"/>
      <c r="E1020" s="90"/>
      <c r="F1020" s="77"/>
    </row>
    <row r="1021" spans="1:6">
      <c r="A1021" s="145"/>
      <c r="B1021" s="73"/>
      <c r="C1021" s="138"/>
      <c r="D1021" s="76"/>
      <c r="E1021" s="90"/>
      <c r="F1021" s="77"/>
    </row>
    <row r="1022" spans="1:6">
      <c r="A1022" s="145"/>
      <c r="B1022" s="73"/>
      <c r="C1022" s="138"/>
      <c r="D1022" s="76"/>
      <c r="E1022" s="90"/>
      <c r="F1022" s="77"/>
    </row>
    <row r="1023" spans="1:6">
      <c r="A1023" s="145"/>
      <c r="B1023" s="73"/>
      <c r="C1023" s="138"/>
      <c r="D1023" s="76"/>
      <c r="E1023" s="90"/>
      <c r="F1023" s="77"/>
    </row>
    <row r="1024" spans="1:6">
      <c r="A1024" s="145"/>
      <c r="B1024" s="73"/>
      <c r="C1024" s="138"/>
      <c r="D1024" s="76"/>
      <c r="E1024" s="90"/>
      <c r="F1024" s="77"/>
    </row>
    <row r="1025" spans="1:6">
      <c r="A1025" s="145"/>
      <c r="B1025" s="73"/>
      <c r="C1025" s="138"/>
      <c r="D1025" s="76"/>
      <c r="E1025" s="90"/>
      <c r="F1025" s="77"/>
    </row>
    <row r="1026" spans="1:6">
      <c r="A1026" s="145"/>
      <c r="B1026" s="73"/>
      <c r="C1026" s="138"/>
      <c r="D1026" s="76"/>
      <c r="E1026" s="90"/>
      <c r="F1026" s="77"/>
    </row>
    <row r="1027" spans="1:6">
      <c r="A1027" s="145"/>
      <c r="B1027" s="73"/>
      <c r="C1027" s="138"/>
      <c r="D1027" s="76"/>
      <c r="E1027" s="90"/>
      <c r="F1027" s="77"/>
    </row>
    <row r="1028" spans="1:6">
      <c r="A1028" s="145"/>
      <c r="B1028" s="73"/>
      <c r="C1028" s="138"/>
      <c r="D1028" s="76"/>
      <c r="E1028" s="90"/>
      <c r="F1028" s="77"/>
    </row>
    <row r="1029" spans="1:6">
      <c r="A1029" s="145"/>
      <c r="B1029" s="73"/>
      <c r="C1029" s="138"/>
      <c r="D1029" s="76"/>
      <c r="E1029" s="90"/>
      <c r="F1029" s="77"/>
    </row>
    <row r="1030" spans="1:6">
      <c r="A1030" s="145"/>
      <c r="B1030" s="73"/>
      <c r="C1030" s="138"/>
      <c r="D1030" s="76"/>
      <c r="E1030" s="90"/>
      <c r="F1030" s="77"/>
    </row>
    <row r="1031" spans="1:6">
      <c r="A1031" s="145"/>
      <c r="B1031" s="73"/>
      <c r="C1031" s="138"/>
      <c r="D1031" s="76"/>
      <c r="E1031" s="90"/>
      <c r="F1031" s="77"/>
    </row>
    <row r="1032" spans="1:6">
      <c r="A1032" s="145"/>
      <c r="B1032" s="73"/>
      <c r="C1032" s="138"/>
      <c r="D1032" s="76"/>
      <c r="E1032" s="90"/>
      <c r="F1032" s="77"/>
    </row>
    <row r="1033" spans="1:6">
      <c r="A1033" s="145"/>
      <c r="B1033" s="73"/>
      <c r="C1033" s="138"/>
      <c r="D1033" s="76"/>
      <c r="E1033" s="90"/>
      <c r="F1033" s="77"/>
    </row>
    <row r="1034" spans="1:6">
      <c r="A1034" s="145"/>
      <c r="B1034" s="73"/>
      <c r="C1034" s="138"/>
      <c r="D1034" s="76"/>
      <c r="E1034" s="90"/>
      <c r="F1034" s="77"/>
    </row>
    <row r="1035" spans="1:6">
      <c r="A1035" s="145"/>
      <c r="B1035" s="73"/>
      <c r="C1035" s="138"/>
      <c r="D1035" s="76"/>
      <c r="E1035" s="90"/>
      <c r="F1035" s="77"/>
    </row>
    <row r="1036" spans="1:6">
      <c r="A1036" s="145"/>
      <c r="B1036" s="73"/>
      <c r="C1036" s="138"/>
      <c r="D1036" s="76"/>
      <c r="E1036" s="90"/>
      <c r="F1036" s="77"/>
    </row>
    <row r="1037" spans="1:6">
      <c r="A1037" s="145"/>
      <c r="B1037" s="73"/>
      <c r="C1037" s="138"/>
      <c r="D1037" s="76"/>
      <c r="E1037" s="90"/>
      <c r="F1037" s="77"/>
    </row>
    <row r="1038" spans="1:6">
      <c r="A1038" s="145"/>
      <c r="B1038" s="73"/>
      <c r="C1038" s="138"/>
      <c r="D1038" s="76"/>
      <c r="E1038" s="90"/>
      <c r="F1038" s="77"/>
    </row>
    <row r="1039" spans="1:6">
      <c r="A1039" s="145"/>
      <c r="B1039" s="73"/>
      <c r="C1039" s="138"/>
      <c r="D1039" s="76"/>
      <c r="E1039" s="90"/>
      <c r="F1039" s="77"/>
    </row>
    <row r="1040" spans="1:6">
      <c r="A1040" s="145"/>
      <c r="B1040" s="73"/>
      <c r="C1040" s="138"/>
      <c r="D1040" s="76"/>
      <c r="E1040" s="90"/>
      <c r="F1040" s="77"/>
    </row>
    <row r="1041" spans="1:6">
      <c r="A1041" s="145"/>
      <c r="B1041" s="73"/>
      <c r="C1041" s="138"/>
      <c r="D1041" s="76"/>
      <c r="E1041" s="90"/>
      <c r="F1041" s="77"/>
    </row>
    <row r="1042" spans="1:6">
      <c r="A1042" s="145"/>
      <c r="B1042" s="73"/>
      <c r="C1042" s="138"/>
      <c r="D1042" s="76"/>
      <c r="E1042" s="90"/>
      <c r="F1042" s="77"/>
    </row>
    <row r="1043" spans="1:6">
      <c r="A1043" s="145"/>
      <c r="B1043" s="73"/>
      <c r="C1043" s="138"/>
      <c r="D1043" s="76"/>
      <c r="E1043" s="90"/>
      <c r="F1043" s="77"/>
    </row>
    <row r="1044" spans="1:6">
      <c r="A1044" s="145"/>
      <c r="B1044" s="73"/>
      <c r="C1044" s="138"/>
      <c r="D1044" s="76"/>
      <c r="E1044" s="90"/>
      <c r="F1044" s="77"/>
    </row>
    <row r="1045" spans="1:6">
      <c r="A1045" s="145"/>
      <c r="B1045" s="73"/>
      <c r="C1045" s="138"/>
      <c r="D1045" s="76"/>
      <c r="E1045" s="90"/>
      <c r="F1045" s="77"/>
    </row>
    <row r="1046" spans="1:6">
      <c r="A1046" s="145"/>
      <c r="B1046" s="73"/>
      <c r="C1046" s="138"/>
      <c r="D1046" s="76"/>
      <c r="E1046" s="90"/>
      <c r="F1046" s="77"/>
    </row>
    <row r="1047" spans="1:6">
      <c r="A1047" s="145"/>
      <c r="B1047" s="73"/>
      <c r="C1047" s="138"/>
      <c r="D1047" s="76"/>
      <c r="E1047" s="90"/>
      <c r="F1047" s="77"/>
    </row>
    <row r="1048" spans="1:6">
      <c r="A1048" s="145"/>
      <c r="B1048" s="73"/>
      <c r="C1048" s="138"/>
      <c r="D1048" s="76"/>
      <c r="E1048" s="90"/>
      <c r="F1048" s="77"/>
    </row>
    <row r="1049" spans="1:6">
      <c r="A1049" s="145"/>
      <c r="B1049" s="73"/>
      <c r="C1049" s="138"/>
      <c r="D1049" s="76"/>
      <c r="E1049" s="90"/>
      <c r="F1049" s="77"/>
    </row>
    <row r="1050" spans="1:6">
      <c r="A1050" s="145"/>
      <c r="B1050" s="73"/>
      <c r="C1050" s="138"/>
      <c r="D1050" s="76"/>
      <c r="E1050" s="90"/>
      <c r="F1050" s="77"/>
    </row>
    <row r="1051" spans="1:6">
      <c r="A1051" s="145"/>
      <c r="B1051" s="73"/>
      <c r="C1051" s="138"/>
      <c r="D1051" s="76"/>
      <c r="E1051" s="90"/>
      <c r="F1051" s="77"/>
    </row>
    <row r="1052" spans="1:6">
      <c r="A1052" s="145"/>
      <c r="B1052" s="73"/>
      <c r="C1052" s="138"/>
      <c r="D1052" s="76"/>
      <c r="E1052" s="90"/>
      <c r="F1052" s="77"/>
    </row>
    <row r="1053" spans="1:6">
      <c r="A1053" s="145"/>
      <c r="B1053" s="73"/>
      <c r="C1053" s="138"/>
      <c r="D1053" s="76"/>
      <c r="E1053" s="90"/>
      <c r="F1053" s="77"/>
    </row>
    <row r="1054" spans="1:6">
      <c r="A1054" s="145"/>
      <c r="B1054" s="73"/>
      <c r="C1054" s="138"/>
      <c r="D1054" s="76"/>
      <c r="E1054" s="90"/>
      <c r="F1054" s="77"/>
    </row>
    <row r="1055" spans="1:6">
      <c r="A1055" s="145"/>
      <c r="B1055" s="73"/>
      <c r="C1055" s="138"/>
      <c r="D1055" s="76"/>
      <c r="E1055" s="90"/>
      <c r="F1055" s="77"/>
    </row>
    <row r="1056" spans="1:6">
      <c r="A1056" s="145"/>
      <c r="B1056" s="73"/>
      <c r="C1056" s="138"/>
      <c r="D1056" s="76"/>
      <c r="E1056" s="90"/>
      <c r="F1056" s="77"/>
    </row>
    <row r="1057" spans="1:6">
      <c r="A1057" s="145"/>
      <c r="B1057" s="73"/>
      <c r="C1057" s="138"/>
      <c r="D1057" s="76"/>
      <c r="E1057" s="90"/>
      <c r="F1057" s="77"/>
    </row>
    <row r="1058" spans="1:6">
      <c r="A1058" s="145"/>
      <c r="B1058" s="73"/>
      <c r="C1058" s="138"/>
      <c r="D1058" s="76"/>
      <c r="E1058" s="90"/>
      <c r="F1058" s="77"/>
    </row>
    <row r="1059" spans="1:6">
      <c r="A1059" s="145"/>
      <c r="B1059" s="73"/>
      <c r="C1059" s="138"/>
      <c r="D1059" s="76"/>
      <c r="E1059" s="90"/>
      <c r="F1059" s="77"/>
    </row>
    <row r="1060" spans="1:6">
      <c r="A1060" s="145"/>
      <c r="B1060" s="73"/>
      <c r="C1060" s="138"/>
      <c r="D1060" s="76"/>
      <c r="E1060" s="90"/>
      <c r="F1060" s="77"/>
    </row>
    <row r="1061" spans="1:6">
      <c r="A1061" s="145"/>
      <c r="B1061" s="73"/>
      <c r="C1061" s="138"/>
      <c r="D1061" s="76"/>
      <c r="E1061" s="90"/>
      <c r="F1061" s="77"/>
    </row>
    <row r="1062" spans="1:6">
      <c r="A1062" s="145"/>
      <c r="B1062" s="73"/>
      <c r="C1062" s="138"/>
      <c r="D1062" s="76"/>
      <c r="E1062" s="90"/>
      <c r="F1062" s="77"/>
    </row>
    <row r="1063" spans="1:6">
      <c r="A1063" s="145"/>
      <c r="B1063" s="73"/>
      <c r="C1063" s="138"/>
      <c r="D1063" s="76"/>
      <c r="E1063" s="90"/>
      <c r="F1063" s="77"/>
    </row>
    <row r="1064" spans="1:6">
      <c r="A1064" s="145"/>
      <c r="B1064" s="73"/>
      <c r="C1064" s="138"/>
      <c r="D1064" s="76"/>
      <c r="E1064" s="90"/>
      <c r="F1064" s="77"/>
    </row>
    <row r="1065" spans="1:6">
      <c r="A1065" s="145"/>
      <c r="B1065" s="73"/>
      <c r="C1065" s="138"/>
      <c r="D1065" s="76"/>
      <c r="E1065" s="90"/>
      <c r="F1065" s="77"/>
    </row>
    <row r="1066" spans="1:6">
      <c r="A1066" s="145"/>
      <c r="B1066" s="73"/>
      <c r="C1066" s="138"/>
      <c r="D1066" s="76"/>
      <c r="E1066" s="90"/>
      <c r="F1066" s="77"/>
    </row>
    <row r="1067" spans="1:6">
      <c r="A1067" s="145"/>
      <c r="B1067" s="73"/>
      <c r="C1067" s="138"/>
      <c r="D1067" s="76"/>
      <c r="E1067" s="90"/>
      <c r="F1067" s="77"/>
    </row>
    <row r="1068" spans="1:6">
      <c r="A1068" s="145"/>
      <c r="B1068" s="73"/>
      <c r="C1068" s="138"/>
      <c r="D1068" s="76"/>
      <c r="E1068" s="90"/>
      <c r="F1068" s="77"/>
    </row>
    <row r="1069" spans="1:6">
      <c r="A1069" s="145"/>
      <c r="B1069" s="73"/>
      <c r="C1069" s="138"/>
      <c r="D1069" s="76"/>
      <c r="E1069" s="90"/>
      <c r="F1069" s="77"/>
    </row>
    <row r="1070" spans="1:6">
      <c r="A1070" s="145"/>
      <c r="B1070" s="73"/>
      <c r="C1070" s="138"/>
      <c r="D1070" s="76"/>
      <c r="E1070" s="90"/>
      <c r="F1070" s="77"/>
    </row>
    <row r="1071" spans="1:6">
      <c r="A1071" s="145"/>
      <c r="B1071" s="73"/>
      <c r="C1071" s="138"/>
      <c r="D1071" s="76"/>
      <c r="E1071" s="90"/>
      <c r="F1071" s="77"/>
    </row>
    <row r="1072" spans="1:6">
      <c r="A1072" s="145"/>
      <c r="B1072" s="73"/>
      <c r="C1072" s="138"/>
      <c r="D1072" s="76"/>
      <c r="E1072" s="90"/>
      <c r="F1072" s="77"/>
    </row>
    <row r="1073" spans="1:6">
      <c r="A1073" s="145"/>
      <c r="B1073" s="73"/>
      <c r="C1073" s="138"/>
      <c r="D1073" s="76"/>
      <c r="E1073" s="90"/>
      <c r="F1073" s="77"/>
    </row>
    <row r="1074" spans="1:6">
      <c r="A1074" s="145"/>
      <c r="B1074" s="73"/>
      <c r="C1074" s="138"/>
      <c r="D1074" s="76"/>
      <c r="E1074" s="90"/>
      <c r="F1074" s="77"/>
    </row>
    <row r="1075" spans="1:6">
      <c r="A1075" s="145"/>
      <c r="B1075" s="73"/>
      <c r="C1075" s="138"/>
      <c r="D1075" s="76"/>
      <c r="E1075" s="90"/>
      <c r="F1075" s="77"/>
    </row>
    <row r="1076" spans="1:6">
      <c r="A1076" s="145"/>
      <c r="B1076" s="73"/>
      <c r="C1076" s="138"/>
      <c r="D1076" s="76"/>
      <c r="E1076" s="90"/>
      <c r="F1076" s="77"/>
    </row>
    <row r="1077" spans="1:6">
      <c r="A1077" s="145"/>
      <c r="B1077" s="73"/>
      <c r="C1077" s="138"/>
      <c r="D1077" s="76"/>
      <c r="E1077" s="90"/>
      <c r="F1077" s="77"/>
    </row>
    <row r="1078" spans="1:6">
      <c r="A1078" s="145"/>
      <c r="B1078" s="73"/>
      <c r="C1078" s="138"/>
      <c r="D1078" s="76"/>
      <c r="E1078" s="90"/>
      <c r="F1078" s="77"/>
    </row>
    <row r="1079" spans="1:6">
      <c r="A1079" s="145"/>
      <c r="B1079" s="73"/>
      <c r="C1079" s="138"/>
      <c r="D1079" s="76"/>
      <c r="E1079" s="90"/>
      <c r="F1079" s="77"/>
    </row>
    <row r="1080" spans="1:6">
      <c r="A1080" s="145"/>
      <c r="B1080" s="73"/>
      <c r="C1080" s="138"/>
      <c r="D1080" s="76"/>
      <c r="E1080" s="90"/>
      <c r="F1080" s="77"/>
    </row>
    <row r="1081" spans="1:6">
      <c r="A1081" s="145"/>
      <c r="B1081" s="73"/>
      <c r="C1081" s="138"/>
      <c r="D1081" s="76"/>
      <c r="E1081" s="90"/>
      <c r="F1081" s="77"/>
    </row>
    <row r="1082" spans="1:6">
      <c r="A1082" s="145"/>
      <c r="B1082" s="73"/>
      <c r="C1082" s="138"/>
      <c r="D1082" s="76"/>
      <c r="E1082" s="90"/>
      <c r="F1082" s="77"/>
    </row>
    <row r="1083" spans="1:6">
      <c r="A1083" s="145"/>
      <c r="B1083" s="73"/>
      <c r="C1083" s="138"/>
      <c r="D1083" s="76"/>
      <c r="E1083" s="90"/>
      <c r="F1083" s="77"/>
    </row>
    <row r="1084" spans="1:6">
      <c r="A1084" s="145"/>
      <c r="B1084" s="73"/>
      <c r="C1084" s="138"/>
      <c r="D1084" s="76"/>
      <c r="E1084" s="90"/>
      <c r="F1084" s="77"/>
    </row>
    <row r="1085" spans="1:6">
      <c r="A1085" s="145"/>
      <c r="B1085" s="73"/>
      <c r="C1085" s="138"/>
      <c r="D1085" s="76"/>
      <c r="E1085" s="90"/>
      <c r="F1085" s="77"/>
    </row>
    <row r="1086" spans="1:6">
      <c r="A1086" s="145"/>
      <c r="B1086" s="73"/>
      <c r="C1086" s="138"/>
      <c r="D1086" s="76"/>
      <c r="E1086" s="90"/>
      <c r="F1086" s="77"/>
    </row>
    <row r="1087" spans="1:6">
      <c r="A1087" s="145"/>
      <c r="B1087" s="73"/>
      <c r="C1087" s="138"/>
      <c r="D1087" s="76"/>
      <c r="E1087" s="90"/>
      <c r="F1087" s="77"/>
    </row>
    <row r="1088" spans="1:6">
      <c r="A1088" s="145"/>
      <c r="B1088" s="73"/>
      <c r="C1088" s="138"/>
      <c r="D1088" s="76"/>
      <c r="E1088" s="90"/>
      <c r="F1088" s="77"/>
    </row>
    <row r="1089" spans="1:6">
      <c r="A1089" s="145"/>
      <c r="B1089" s="73"/>
      <c r="C1089" s="138"/>
      <c r="D1089" s="76"/>
      <c r="E1089" s="90"/>
      <c r="F1089" s="77"/>
    </row>
    <row r="1090" spans="1:6">
      <c r="A1090" s="145"/>
      <c r="B1090" s="73"/>
      <c r="C1090" s="138"/>
      <c r="D1090" s="76"/>
      <c r="E1090" s="90"/>
      <c r="F1090" s="77"/>
    </row>
    <row r="1091" spans="1:6">
      <c r="A1091" s="145"/>
      <c r="B1091" s="73"/>
      <c r="C1091" s="138"/>
      <c r="D1091" s="76"/>
      <c r="E1091" s="90"/>
      <c r="F1091" s="77"/>
    </row>
    <row r="1092" spans="1:6">
      <c r="A1092" s="145"/>
      <c r="B1092" s="73"/>
      <c r="C1092" s="138"/>
      <c r="D1092" s="76"/>
      <c r="E1092" s="90"/>
      <c r="F1092" s="77"/>
    </row>
    <row r="1093" spans="1:6">
      <c r="A1093" s="145"/>
      <c r="B1093" s="73"/>
      <c r="C1093" s="138"/>
      <c r="D1093" s="76"/>
      <c r="E1093" s="90"/>
      <c r="F1093" s="77"/>
    </row>
    <row r="1094" spans="1:6">
      <c r="A1094" s="145"/>
      <c r="B1094" s="73"/>
      <c r="C1094" s="138"/>
      <c r="D1094" s="76"/>
      <c r="E1094" s="90"/>
      <c r="F1094" s="77"/>
    </row>
    <row r="1095" spans="1:6">
      <c r="A1095" s="145"/>
      <c r="B1095" s="73"/>
      <c r="C1095" s="138"/>
      <c r="D1095" s="76"/>
      <c r="E1095" s="90"/>
      <c r="F1095" s="77"/>
    </row>
    <row r="1096" spans="1:6">
      <c r="A1096" s="145"/>
      <c r="B1096" s="73"/>
      <c r="C1096" s="138"/>
      <c r="D1096" s="76"/>
      <c r="E1096" s="90"/>
      <c r="F1096" s="77"/>
    </row>
    <row r="1097" spans="1:6">
      <c r="A1097" s="145"/>
      <c r="B1097" s="73"/>
      <c r="C1097" s="138"/>
      <c r="D1097" s="76"/>
      <c r="E1097" s="90"/>
      <c r="F1097" s="77"/>
    </row>
    <row r="1098" spans="1:6">
      <c r="A1098" s="145"/>
      <c r="B1098" s="73"/>
      <c r="C1098" s="138"/>
      <c r="D1098" s="76"/>
      <c r="E1098" s="90"/>
      <c r="F1098" s="77"/>
    </row>
    <row r="1099" spans="1:6">
      <c r="A1099" s="145"/>
      <c r="B1099" s="73"/>
      <c r="C1099" s="138"/>
      <c r="D1099" s="76"/>
      <c r="E1099" s="90"/>
      <c r="F1099" s="77"/>
    </row>
    <row r="1100" spans="1:6">
      <c r="A1100" s="145"/>
      <c r="B1100" s="73"/>
      <c r="C1100" s="138"/>
      <c r="D1100" s="76"/>
      <c r="E1100" s="90"/>
      <c r="F1100" s="77"/>
    </row>
    <row r="1101" spans="1:6">
      <c r="A1101" s="145"/>
      <c r="B1101" s="73"/>
      <c r="C1101" s="138"/>
      <c r="D1101" s="76"/>
      <c r="E1101" s="90"/>
      <c r="F1101" s="77"/>
    </row>
    <row r="1102" spans="1:6">
      <c r="A1102" s="145"/>
      <c r="B1102" s="73"/>
      <c r="C1102" s="138"/>
      <c r="D1102" s="76"/>
      <c r="E1102" s="90"/>
      <c r="F1102" s="77"/>
    </row>
    <row r="1103" spans="1:6">
      <c r="A1103" s="145"/>
      <c r="B1103" s="73"/>
      <c r="C1103" s="138"/>
      <c r="D1103" s="76"/>
      <c r="E1103" s="90"/>
      <c r="F1103" s="77"/>
    </row>
    <row r="1104" spans="1:6">
      <c r="A1104" s="145"/>
      <c r="B1104" s="73"/>
      <c r="C1104" s="138"/>
      <c r="D1104" s="76"/>
      <c r="E1104" s="90"/>
      <c r="F1104" s="77"/>
    </row>
    <row r="1105" spans="1:6">
      <c r="A1105" s="145"/>
      <c r="B1105" s="73"/>
      <c r="C1105" s="138"/>
      <c r="D1105" s="76"/>
      <c r="E1105" s="90"/>
      <c r="F1105" s="77"/>
    </row>
    <row r="1106" spans="1:6">
      <c r="A1106" s="145"/>
      <c r="B1106" s="73"/>
      <c r="C1106" s="138"/>
      <c r="D1106" s="76"/>
      <c r="E1106" s="90"/>
      <c r="F1106" s="77"/>
    </row>
    <row r="1107" spans="1:6">
      <c r="A1107" s="145"/>
      <c r="B1107" s="73"/>
      <c r="C1107" s="138"/>
      <c r="D1107" s="76"/>
      <c r="E1107" s="90"/>
      <c r="F1107" s="77"/>
    </row>
    <row r="1108" spans="1:6">
      <c r="A1108" s="145"/>
      <c r="B1108" s="73"/>
      <c r="C1108" s="138"/>
      <c r="D1108" s="76"/>
      <c r="E1108" s="90"/>
      <c r="F1108" s="77"/>
    </row>
    <row r="1109" spans="1:6">
      <c r="A1109" s="145"/>
      <c r="B1109" s="73"/>
      <c r="C1109" s="138"/>
      <c r="D1109" s="76"/>
      <c r="E1109" s="90"/>
      <c r="F1109" s="77"/>
    </row>
    <row r="1110" spans="1:6">
      <c r="A1110" s="145"/>
      <c r="B1110" s="73"/>
      <c r="C1110" s="138"/>
      <c r="D1110" s="76"/>
      <c r="E1110" s="90"/>
      <c r="F1110" s="77"/>
    </row>
    <row r="1111" spans="1:6">
      <c r="A1111" s="145"/>
      <c r="B1111" s="73"/>
      <c r="C1111" s="138"/>
      <c r="D1111" s="76"/>
      <c r="E1111" s="90"/>
      <c r="F1111" s="77"/>
    </row>
    <row r="1112" spans="1:6">
      <c r="A1112" s="145"/>
      <c r="B1112" s="73"/>
      <c r="C1112" s="138"/>
      <c r="D1112" s="76"/>
      <c r="E1112" s="90"/>
      <c r="F1112" s="77"/>
    </row>
    <row r="1113" spans="1:6">
      <c r="A1113" s="145"/>
      <c r="B1113" s="73"/>
      <c r="C1113" s="138"/>
      <c r="D1113" s="76"/>
      <c r="E1113" s="90"/>
      <c r="F1113" s="77"/>
    </row>
    <row r="1114" spans="1:6">
      <c r="A1114" s="145"/>
      <c r="B1114" s="73"/>
      <c r="C1114" s="138"/>
      <c r="D1114" s="76"/>
      <c r="E1114" s="90"/>
      <c r="F1114" s="77"/>
    </row>
    <row r="1115" spans="1:6">
      <c r="A1115" s="145"/>
      <c r="B1115" s="73"/>
      <c r="C1115" s="138"/>
      <c r="D1115" s="76"/>
      <c r="E1115" s="90"/>
      <c r="F1115" s="77"/>
    </row>
    <row r="1116" spans="1:6">
      <c r="A1116" s="145"/>
      <c r="B1116" s="73"/>
      <c r="C1116" s="138"/>
      <c r="D1116" s="76"/>
      <c r="E1116" s="90"/>
      <c r="F1116" s="77"/>
    </row>
    <row r="1117" spans="1:6">
      <c r="A1117" s="145"/>
      <c r="B1117" s="73"/>
      <c r="C1117" s="138"/>
      <c r="D1117" s="76"/>
      <c r="E1117" s="90"/>
      <c r="F1117" s="77"/>
    </row>
    <row r="1118" spans="1:6">
      <c r="A1118" s="145"/>
      <c r="B1118" s="73"/>
      <c r="C1118" s="138"/>
      <c r="D1118" s="76"/>
      <c r="E1118" s="90"/>
      <c r="F1118" s="77"/>
    </row>
    <row r="1119" spans="1:6">
      <c r="A1119" s="145"/>
      <c r="B1119" s="73"/>
      <c r="C1119" s="138"/>
      <c r="D1119" s="76"/>
      <c r="E1119" s="90"/>
      <c r="F1119" s="77"/>
    </row>
    <row r="1120" spans="1:6">
      <c r="A1120" s="145"/>
      <c r="B1120" s="73"/>
      <c r="C1120" s="138"/>
      <c r="D1120" s="76"/>
      <c r="E1120" s="90"/>
      <c r="F1120" s="77"/>
    </row>
    <row r="1121" spans="1:6">
      <c r="A1121" s="145"/>
      <c r="B1121" s="73"/>
      <c r="C1121" s="138"/>
      <c r="D1121" s="76"/>
      <c r="E1121" s="90"/>
      <c r="F1121" s="77"/>
    </row>
    <row r="1122" spans="1:6">
      <c r="A1122" s="145"/>
      <c r="B1122" s="73"/>
      <c r="C1122" s="138"/>
      <c r="D1122" s="76"/>
      <c r="E1122" s="90"/>
      <c r="F1122" s="77"/>
    </row>
    <row r="1123" spans="1:6">
      <c r="A1123" s="145"/>
      <c r="B1123" s="73"/>
      <c r="C1123" s="138"/>
      <c r="D1123" s="76"/>
      <c r="E1123" s="90"/>
      <c r="F1123" s="77"/>
    </row>
    <row r="1124" spans="1:6">
      <c r="A1124" s="145"/>
      <c r="B1124" s="73"/>
      <c r="C1124" s="138"/>
      <c r="D1124" s="76"/>
      <c r="E1124" s="90"/>
      <c r="F1124" s="77"/>
    </row>
    <row r="1125" spans="1:6">
      <c r="A1125" s="145"/>
      <c r="B1125" s="73"/>
      <c r="C1125" s="138"/>
      <c r="D1125" s="76"/>
      <c r="E1125" s="90"/>
      <c r="F1125" s="77"/>
    </row>
    <row r="1126" spans="1:6">
      <c r="A1126" s="145"/>
      <c r="B1126" s="73"/>
      <c r="C1126" s="138"/>
      <c r="D1126" s="76"/>
      <c r="E1126" s="90"/>
      <c r="F1126" s="77"/>
    </row>
    <row r="1127" spans="1:6">
      <c r="A1127" s="145"/>
      <c r="B1127" s="73"/>
      <c r="C1127" s="138"/>
      <c r="D1127" s="76"/>
      <c r="E1127" s="90"/>
      <c r="F1127" s="77"/>
    </row>
    <row r="1128" spans="1:6">
      <c r="A1128" s="145"/>
      <c r="B1128" s="73"/>
      <c r="C1128" s="138"/>
      <c r="D1128" s="76"/>
      <c r="E1128" s="90"/>
      <c r="F1128" s="77"/>
    </row>
    <row r="1129" spans="1:6">
      <c r="A1129" s="145"/>
      <c r="B1129" s="73"/>
      <c r="C1129" s="138"/>
      <c r="D1129" s="76"/>
      <c r="E1129" s="90"/>
      <c r="F1129" s="77"/>
    </row>
    <row r="1130" spans="1:6">
      <c r="A1130" s="145"/>
      <c r="B1130" s="73"/>
      <c r="C1130" s="138"/>
      <c r="D1130" s="76"/>
      <c r="E1130" s="90"/>
      <c r="F1130" s="77"/>
    </row>
    <row r="1131" spans="1:6">
      <c r="A1131" s="145"/>
      <c r="B1131" s="73"/>
      <c r="C1131" s="138"/>
      <c r="D1131" s="76"/>
      <c r="E1131" s="90"/>
      <c r="F1131" s="77"/>
    </row>
    <row r="1132" spans="1:6">
      <c r="A1132" s="145"/>
      <c r="B1132" s="73"/>
      <c r="C1132" s="138"/>
      <c r="D1132" s="76"/>
      <c r="E1132" s="90"/>
      <c r="F1132" s="77"/>
    </row>
    <row r="1133" spans="1:6">
      <c r="A1133" s="145"/>
      <c r="B1133" s="73"/>
      <c r="C1133" s="138"/>
      <c r="D1133" s="76"/>
      <c r="E1133" s="90"/>
      <c r="F1133" s="77"/>
    </row>
    <row r="1134" spans="1:6">
      <c r="A1134" s="145"/>
      <c r="B1134" s="73"/>
      <c r="C1134" s="138"/>
      <c r="D1134" s="76"/>
      <c r="E1134" s="90"/>
      <c r="F1134" s="77"/>
    </row>
    <row r="1135" spans="1:6">
      <c r="A1135" s="145"/>
      <c r="B1135" s="73"/>
      <c r="C1135" s="138"/>
      <c r="D1135" s="76"/>
      <c r="E1135" s="90"/>
      <c r="F1135" s="77"/>
    </row>
    <row r="1136" spans="1:6">
      <c r="A1136" s="145"/>
      <c r="B1136" s="73"/>
      <c r="C1136" s="138"/>
      <c r="D1136" s="76"/>
      <c r="E1136" s="90"/>
      <c r="F1136" s="77"/>
    </row>
    <row r="1137" spans="1:6">
      <c r="A1137" s="145"/>
      <c r="B1137" s="73"/>
      <c r="C1137" s="138"/>
      <c r="D1137" s="76"/>
      <c r="E1137" s="90"/>
      <c r="F1137" s="77"/>
    </row>
    <row r="1138" spans="1:6">
      <c r="A1138" s="145"/>
      <c r="B1138" s="73"/>
      <c r="C1138" s="138"/>
      <c r="D1138" s="76"/>
      <c r="E1138" s="90"/>
      <c r="F1138" s="77"/>
    </row>
    <row r="1139" spans="1:6">
      <c r="A1139" s="145"/>
      <c r="B1139" s="73"/>
      <c r="C1139" s="138"/>
      <c r="D1139" s="76"/>
      <c r="E1139" s="90"/>
      <c r="F1139" s="77"/>
    </row>
    <row r="1140" spans="1:6">
      <c r="A1140" s="145"/>
      <c r="B1140" s="73"/>
      <c r="C1140" s="138"/>
      <c r="D1140" s="76"/>
      <c r="E1140" s="90"/>
      <c r="F1140" s="77"/>
    </row>
    <row r="1141" spans="1:6">
      <c r="A1141" s="145"/>
      <c r="B1141" s="73"/>
      <c r="C1141" s="138"/>
      <c r="D1141" s="76"/>
      <c r="E1141" s="90"/>
      <c r="F1141" s="77"/>
    </row>
    <row r="1142" spans="1:6">
      <c r="A1142" s="145"/>
      <c r="B1142" s="73"/>
      <c r="C1142" s="138"/>
      <c r="D1142" s="76"/>
      <c r="E1142" s="90"/>
      <c r="F1142" s="77"/>
    </row>
    <row r="1143" spans="1:6">
      <c r="A1143" s="145"/>
      <c r="B1143" s="73"/>
      <c r="C1143" s="138"/>
      <c r="D1143" s="76"/>
      <c r="E1143" s="90"/>
      <c r="F1143" s="77"/>
    </row>
    <row r="1144" spans="1:6">
      <c r="A1144" s="145"/>
      <c r="B1144" s="73"/>
      <c r="C1144" s="138"/>
      <c r="D1144" s="76"/>
      <c r="E1144" s="90"/>
      <c r="F1144" s="77"/>
    </row>
    <row r="1145" spans="1:6">
      <c r="A1145" s="145"/>
      <c r="B1145" s="73"/>
      <c r="C1145" s="138"/>
      <c r="D1145" s="76"/>
      <c r="E1145" s="90"/>
      <c r="F1145" s="77"/>
    </row>
    <row r="1146" spans="1:6">
      <c r="A1146" s="145"/>
      <c r="B1146" s="73"/>
      <c r="C1146" s="138"/>
      <c r="D1146" s="76"/>
      <c r="E1146" s="90"/>
      <c r="F1146" s="77"/>
    </row>
    <row r="1147" spans="1:6">
      <c r="A1147" s="145"/>
      <c r="B1147" s="73"/>
      <c r="C1147" s="138"/>
      <c r="D1147" s="76"/>
      <c r="E1147" s="90"/>
      <c r="F1147" s="77"/>
    </row>
    <row r="1148" spans="1:6">
      <c r="A1148" s="145"/>
      <c r="B1148" s="73"/>
      <c r="C1148" s="138"/>
      <c r="D1148" s="76"/>
      <c r="E1148" s="90"/>
      <c r="F1148" s="77"/>
    </row>
    <row r="1149" spans="1:6">
      <c r="A1149" s="145"/>
      <c r="B1149" s="73"/>
      <c r="C1149" s="138"/>
      <c r="D1149" s="76"/>
      <c r="E1149" s="90"/>
      <c r="F1149" s="77"/>
    </row>
    <row r="1150" spans="1:6">
      <c r="A1150" s="145"/>
      <c r="B1150" s="73"/>
      <c r="C1150" s="138"/>
      <c r="D1150" s="76"/>
      <c r="E1150" s="90"/>
      <c r="F1150" s="77"/>
    </row>
    <row r="1151" spans="1:6">
      <c r="A1151" s="145"/>
      <c r="B1151" s="73"/>
      <c r="C1151" s="138"/>
      <c r="D1151" s="76"/>
      <c r="E1151" s="90"/>
      <c r="F1151" s="77"/>
    </row>
    <row r="1152" spans="1:6">
      <c r="A1152" s="145"/>
      <c r="B1152" s="73"/>
      <c r="C1152" s="138"/>
      <c r="D1152" s="76"/>
      <c r="E1152" s="90"/>
      <c r="F1152" s="77"/>
    </row>
    <row r="1153" spans="1:6">
      <c r="A1153" s="145"/>
      <c r="B1153" s="73"/>
      <c r="C1153" s="138"/>
      <c r="D1153" s="76"/>
      <c r="E1153" s="90"/>
      <c r="F1153" s="77"/>
    </row>
    <row r="1154" spans="1:6">
      <c r="A1154" s="145"/>
      <c r="B1154" s="73"/>
      <c r="C1154" s="138"/>
      <c r="D1154" s="76"/>
      <c r="E1154" s="90"/>
      <c r="F1154" s="77"/>
    </row>
    <row r="1155" spans="1:6">
      <c r="A1155" s="145"/>
      <c r="B1155" s="73"/>
      <c r="C1155" s="138"/>
      <c r="D1155" s="76"/>
      <c r="E1155" s="90"/>
      <c r="F1155" s="77"/>
    </row>
    <row r="1156" spans="1:6">
      <c r="A1156" s="145"/>
      <c r="B1156" s="73"/>
      <c r="C1156" s="138"/>
      <c r="D1156" s="76"/>
      <c r="E1156" s="90"/>
      <c r="F1156" s="77"/>
    </row>
    <row r="1157" spans="1:6">
      <c r="A1157" s="145"/>
      <c r="B1157" s="73"/>
      <c r="C1157" s="138"/>
      <c r="D1157" s="76"/>
      <c r="E1157" s="90"/>
      <c r="F1157" s="77"/>
    </row>
    <row r="1158" spans="1:6">
      <c r="A1158" s="145"/>
      <c r="B1158" s="73"/>
      <c r="C1158" s="138"/>
      <c r="D1158" s="76"/>
      <c r="E1158" s="90"/>
      <c r="F1158" s="77"/>
    </row>
    <row r="1159" spans="1:6">
      <c r="A1159" s="145"/>
      <c r="B1159" s="73"/>
      <c r="C1159" s="138"/>
      <c r="D1159" s="76"/>
      <c r="E1159" s="90"/>
      <c r="F1159" s="77"/>
    </row>
    <row r="1160" spans="1:6">
      <c r="A1160" s="145"/>
      <c r="B1160" s="73"/>
      <c r="C1160" s="138"/>
      <c r="D1160" s="76"/>
      <c r="E1160" s="90"/>
      <c r="F1160" s="77"/>
    </row>
    <row r="1161" spans="1:6">
      <c r="A1161" s="145"/>
      <c r="B1161" s="73"/>
      <c r="C1161" s="138"/>
      <c r="D1161" s="76"/>
      <c r="E1161" s="90"/>
      <c r="F1161" s="77"/>
    </row>
    <row r="1162" spans="1:6">
      <c r="A1162" s="145"/>
      <c r="B1162" s="73"/>
      <c r="C1162" s="138"/>
      <c r="D1162" s="76"/>
      <c r="E1162" s="90"/>
      <c r="F1162" s="77"/>
    </row>
    <row r="1163" spans="1:6">
      <c r="A1163" s="145"/>
      <c r="B1163" s="73"/>
      <c r="C1163" s="138"/>
      <c r="D1163" s="76"/>
      <c r="E1163" s="90"/>
      <c r="F1163" s="77"/>
    </row>
    <row r="1164" spans="1:6">
      <c r="A1164" s="145"/>
      <c r="B1164" s="73"/>
      <c r="C1164" s="138"/>
      <c r="D1164" s="76"/>
      <c r="E1164" s="90"/>
      <c r="F1164" s="77"/>
    </row>
    <row r="1165" spans="1:6">
      <c r="A1165" s="145"/>
      <c r="B1165" s="73"/>
      <c r="C1165" s="138"/>
      <c r="D1165" s="76"/>
      <c r="E1165" s="90"/>
      <c r="F1165" s="77"/>
    </row>
    <row r="1166" spans="1:6">
      <c r="A1166" s="145"/>
      <c r="B1166" s="73"/>
      <c r="C1166" s="138"/>
      <c r="D1166" s="76"/>
      <c r="E1166" s="90"/>
      <c r="F1166" s="77"/>
    </row>
    <row r="1167" spans="1:6">
      <c r="A1167" s="145"/>
      <c r="B1167" s="73"/>
      <c r="C1167" s="138"/>
      <c r="D1167" s="76"/>
      <c r="E1167" s="90"/>
      <c r="F1167" s="77"/>
    </row>
    <row r="1168" spans="1:6">
      <c r="A1168" s="145"/>
      <c r="B1168" s="73"/>
      <c r="C1168" s="138"/>
      <c r="D1168" s="76"/>
      <c r="E1168" s="90"/>
      <c r="F1168" s="77"/>
    </row>
    <row r="1169" spans="1:6">
      <c r="A1169" s="145"/>
      <c r="B1169" s="73"/>
      <c r="C1169" s="138"/>
      <c r="D1169" s="76"/>
      <c r="E1169" s="90"/>
      <c r="F1169" s="77"/>
    </row>
    <row r="1170" spans="1:6">
      <c r="A1170" s="145"/>
      <c r="B1170" s="73"/>
      <c r="C1170" s="138"/>
      <c r="D1170" s="76"/>
      <c r="E1170" s="90"/>
      <c r="F1170" s="77"/>
    </row>
    <row r="1171" spans="1:6">
      <c r="A1171" s="145"/>
      <c r="B1171" s="73"/>
      <c r="C1171" s="138"/>
      <c r="D1171" s="76"/>
      <c r="E1171" s="90"/>
      <c r="F1171" s="77"/>
    </row>
    <row r="1172" spans="1:6">
      <c r="A1172" s="145"/>
      <c r="B1172" s="73"/>
      <c r="C1172" s="138"/>
      <c r="D1172" s="76"/>
      <c r="E1172" s="90"/>
      <c r="F1172" s="77"/>
    </row>
    <row r="1173" spans="1:6">
      <c r="A1173" s="145"/>
      <c r="B1173" s="73"/>
      <c r="C1173" s="138"/>
      <c r="D1173" s="76"/>
      <c r="E1173" s="90"/>
      <c r="F1173" s="77"/>
    </row>
    <row r="1174" spans="1:6">
      <c r="A1174" s="145"/>
      <c r="B1174" s="73"/>
      <c r="C1174" s="138"/>
      <c r="D1174" s="76"/>
      <c r="E1174" s="90"/>
      <c r="F1174" s="77"/>
    </row>
    <row r="1175" spans="1:6">
      <c r="A1175" s="145"/>
      <c r="B1175" s="73"/>
      <c r="C1175" s="138"/>
      <c r="D1175" s="76"/>
      <c r="E1175" s="90"/>
      <c r="F1175" s="77"/>
    </row>
    <row r="1176" spans="1:6">
      <c r="A1176" s="145"/>
      <c r="B1176" s="73"/>
      <c r="C1176" s="138"/>
      <c r="D1176" s="76"/>
      <c r="E1176" s="90"/>
      <c r="F1176" s="77"/>
    </row>
    <row r="1177" spans="1:6">
      <c r="A1177" s="145"/>
      <c r="B1177" s="73"/>
      <c r="C1177" s="138"/>
      <c r="D1177" s="76"/>
      <c r="E1177" s="90"/>
      <c r="F1177" s="77"/>
    </row>
    <row r="1178" spans="1:6">
      <c r="A1178" s="145"/>
      <c r="B1178" s="73"/>
      <c r="C1178" s="138"/>
      <c r="D1178" s="76"/>
      <c r="E1178" s="90"/>
      <c r="F1178" s="77"/>
    </row>
    <row r="1179" spans="1:6">
      <c r="A1179" s="145"/>
      <c r="B1179" s="73"/>
      <c r="C1179" s="138"/>
      <c r="D1179" s="76"/>
      <c r="E1179" s="90"/>
      <c r="F1179" s="77"/>
    </row>
    <row r="1180" spans="1:6">
      <c r="A1180" s="145"/>
      <c r="B1180" s="73"/>
      <c r="C1180" s="138"/>
      <c r="D1180" s="76"/>
      <c r="E1180" s="90"/>
      <c r="F1180" s="77"/>
    </row>
    <row r="1181" spans="1:6">
      <c r="A1181" s="145"/>
      <c r="B1181" s="73"/>
      <c r="C1181" s="138"/>
      <c r="D1181" s="76"/>
      <c r="E1181" s="90"/>
      <c r="F1181" s="77"/>
    </row>
    <row r="1182" spans="1:6">
      <c r="A1182" s="145"/>
      <c r="B1182" s="73"/>
      <c r="C1182" s="138"/>
      <c r="D1182" s="76"/>
      <c r="E1182" s="90"/>
      <c r="F1182" s="77"/>
    </row>
    <row r="1183" spans="1:6">
      <c r="A1183" s="145"/>
      <c r="B1183" s="73"/>
      <c r="C1183" s="138"/>
      <c r="D1183" s="76"/>
      <c r="E1183" s="90"/>
      <c r="F1183" s="77"/>
    </row>
    <row r="1184" spans="1:6">
      <c r="A1184" s="145"/>
      <c r="B1184" s="73"/>
      <c r="C1184" s="138"/>
      <c r="D1184" s="76"/>
      <c r="E1184" s="90"/>
      <c r="F1184" s="77"/>
    </row>
    <row r="1185" spans="1:6">
      <c r="A1185" s="145"/>
      <c r="B1185" s="73"/>
      <c r="C1185" s="138"/>
      <c r="D1185" s="76"/>
      <c r="E1185" s="90"/>
      <c r="F1185" s="77"/>
    </row>
    <row r="1186" spans="1:6">
      <c r="A1186" s="145"/>
      <c r="B1186" s="73"/>
      <c r="C1186" s="138"/>
      <c r="D1186" s="76"/>
      <c r="E1186" s="90"/>
      <c r="F1186" s="77"/>
    </row>
    <row r="1187" spans="1:6">
      <c r="A1187" s="145"/>
      <c r="B1187" s="73"/>
      <c r="C1187" s="138"/>
      <c r="D1187" s="76"/>
      <c r="E1187" s="90"/>
      <c r="F1187" s="77"/>
    </row>
    <row r="1188" spans="1:6">
      <c r="A1188" s="145"/>
      <c r="B1188" s="73"/>
      <c r="C1188" s="138"/>
      <c r="D1188" s="76"/>
      <c r="E1188" s="90"/>
      <c r="F1188" s="77"/>
    </row>
    <row r="1189" spans="1:6">
      <c r="A1189" s="145"/>
      <c r="B1189" s="73"/>
      <c r="C1189" s="138"/>
      <c r="D1189" s="76"/>
      <c r="E1189" s="90"/>
      <c r="F1189" s="77"/>
    </row>
    <row r="1190" spans="1:6">
      <c r="A1190" s="145"/>
      <c r="B1190" s="73"/>
      <c r="C1190" s="138"/>
      <c r="D1190" s="76"/>
      <c r="E1190" s="90"/>
      <c r="F1190" s="77"/>
    </row>
    <row r="1191" spans="1:6">
      <c r="A1191" s="145"/>
      <c r="B1191" s="73"/>
      <c r="C1191" s="138"/>
      <c r="D1191" s="76"/>
      <c r="E1191" s="90"/>
      <c r="F1191" s="77"/>
    </row>
    <row r="1192" spans="1:6">
      <c r="A1192" s="145"/>
      <c r="B1192" s="73"/>
      <c r="C1192" s="138"/>
      <c r="D1192" s="76"/>
      <c r="E1192" s="90"/>
      <c r="F1192" s="77"/>
    </row>
    <row r="1193" spans="1:6">
      <c r="A1193" s="145"/>
      <c r="B1193" s="73"/>
      <c r="C1193" s="138"/>
      <c r="D1193" s="76"/>
      <c r="E1193" s="90"/>
      <c r="F1193" s="77"/>
    </row>
    <row r="1194" spans="1:6">
      <c r="A1194" s="145"/>
      <c r="B1194" s="73"/>
      <c r="C1194" s="138"/>
      <c r="D1194" s="76"/>
      <c r="E1194" s="90"/>
      <c r="F1194" s="77"/>
    </row>
    <row r="1195" spans="1:6">
      <c r="A1195" s="145"/>
      <c r="B1195" s="73"/>
      <c r="C1195" s="138"/>
      <c r="D1195" s="76"/>
      <c r="E1195" s="90"/>
      <c r="F1195" s="77"/>
    </row>
    <row r="1196" spans="1:6">
      <c r="A1196" s="145"/>
      <c r="B1196" s="73"/>
      <c r="C1196" s="138"/>
      <c r="D1196" s="76"/>
      <c r="E1196" s="90"/>
      <c r="F1196" s="77"/>
    </row>
    <row r="1197" spans="1:6">
      <c r="A1197" s="145"/>
      <c r="B1197" s="73"/>
      <c r="C1197" s="138"/>
      <c r="D1197" s="76"/>
      <c r="E1197" s="90"/>
      <c r="F1197" s="77"/>
    </row>
    <row r="1198" spans="1:6">
      <c r="A1198" s="145"/>
      <c r="B1198" s="73"/>
      <c r="C1198" s="138"/>
      <c r="D1198" s="76"/>
      <c r="E1198" s="90"/>
      <c r="F1198" s="77"/>
    </row>
    <row r="1199" spans="1:6">
      <c r="A1199" s="145"/>
      <c r="B1199" s="73"/>
      <c r="C1199" s="138"/>
      <c r="D1199" s="76"/>
      <c r="E1199" s="90"/>
      <c r="F1199" s="77"/>
    </row>
    <row r="1200" spans="1:6">
      <c r="A1200" s="145"/>
      <c r="B1200" s="73"/>
      <c r="C1200" s="138"/>
      <c r="D1200" s="76"/>
      <c r="E1200" s="90"/>
      <c r="F1200" s="77"/>
    </row>
    <row r="1201" spans="1:6">
      <c r="A1201" s="145"/>
      <c r="B1201" s="73"/>
      <c r="C1201" s="138"/>
      <c r="D1201" s="76"/>
      <c r="E1201" s="90"/>
      <c r="F1201" s="77"/>
    </row>
    <row r="1202" spans="1:6">
      <c r="A1202" s="145"/>
      <c r="B1202" s="73"/>
      <c r="C1202" s="138"/>
      <c r="D1202" s="76"/>
      <c r="E1202" s="90"/>
      <c r="F1202" s="77"/>
    </row>
    <row r="1203" spans="1:6">
      <c r="A1203" s="145"/>
      <c r="B1203" s="73"/>
      <c r="C1203" s="138"/>
      <c r="D1203" s="76"/>
      <c r="E1203" s="90"/>
      <c r="F1203" s="77"/>
    </row>
    <row r="1204" spans="1:6">
      <c r="A1204" s="145"/>
      <c r="B1204" s="73"/>
      <c r="C1204" s="138"/>
      <c r="D1204" s="76"/>
      <c r="E1204" s="90"/>
      <c r="F1204" s="77"/>
    </row>
    <row r="1205" spans="1:6">
      <c r="A1205" s="145"/>
      <c r="B1205" s="73"/>
      <c r="C1205" s="138"/>
      <c r="D1205" s="76"/>
      <c r="E1205" s="90"/>
      <c r="F1205" s="77"/>
    </row>
    <row r="1206" spans="1:6">
      <c r="A1206" s="145"/>
      <c r="B1206" s="73"/>
      <c r="C1206" s="138"/>
      <c r="D1206" s="76"/>
      <c r="E1206" s="90"/>
      <c r="F1206" s="77"/>
    </row>
    <row r="1207" spans="1:6">
      <c r="A1207" s="145"/>
      <c r="B1207" s="73"/>
      <c r="C1207" s="138"/>
      <c r="D1207" s="76"/>
      <c r="E1207" s="90"/>
      <c r="F1207" s="77"/>
    </row>
    <row r="1208" spans="1:6">
      <c r="A1208" s="145"/>
      <c r="B1208" s="73"/>
      <c r="C1208" s="138"/>
      <c r="D1208" s="76"/>
      <c r="E1208" s="90"/>
      <c r="F1208" s="77"/>
    </row>
    <row r="1209" spans="1:6">
      <c r="A1209" s="145"/>
      <c r="B1209" s="73"/>
      <c r="C1209" s="138"/>
      <c r="D1209" s="76"/>
      <c r="E1209" s="90"/>
      <c r="F1209" s="77"/>
    </row>
    <row r="1210" spans="1:6">
      <c r="A1210" s="145"/>
      <c r="B1210" s="73"/>
      <c r="C1210" s="138"/>
      <c r="D1210" s="76"/>
      <c r="E1210" s="90"/>
      <c r="F1210" s="77"/>
    </row>
    <row r="1211" spans="1:6">
      <c r="A1211" s="145"/>
      <c r="B1211" s="73"/>
      <c r="C1211" s="138"/>
      <c r="D1211" s="76"/>
      <c r="E1211" s="90"/>
      <c r="F1211" s="77"/>
    </row>
    <row r="1212" spans="1:6">
      <c r="A1212" s="145"/>
      <c r="B1212" s="73"/>
      <c r="C1212" s="138"/>
      <c r="D1212" s="76"/>
      <c r="E1212" s="90"/>
      <c r="F1212" s="77"/>
    </row>
    <row r="1213" spans="1:6">
      <c r="A1213" s="145"/>
      <c r="B1213" s="73"/>
      <c r="C1213" s="138"/>
      <c r="D1213" s="76"/>
      <c r="E1213" s="90"/>
      <c r="F1213" s="77"/>
    </row>
    <row r="1214" spans="1:6">
      <c r="A1214" s="145"/>
      <c r="B1214" s="73"/>
      <c r="C1214" s="138"/>
      <c r="D1214" s="76"/>
      <c r="E1214" s="90"/>
      <c r="F1214" s="77"/>
    </row>
    <row r="1215" spans="1:6">
      <c r="A1215" s="145"/>
      <c r="B1215" s="73"/>
      <c r="C1215" s="138"/>
      <c r="D1215" s="76"/>
      <c r="E1215" s="90"/>
      <c r="F1215" s="77"/>
    </row>
    <row r="1216" spans="1:6">
      <c r="A1216" s="145"/>
      <c r="B1216" s="73"/>
      <c r="C1216" s="138"/>
      <c r="D1216" s="76"/>
      <c r="E1216" s="90"/>
      <c r="F1216" s="77"/>
    </row>
    <row r="1217" spans="1:6">
      <c r="A1217" s="145"/>
      <c r="B1217" s="73"/>
      <c r="C1217" s="138"/>
      <c r="D1217" s="76"/>
      <c r="E1217" s="90"/>
      <c r="F1217" s="77"/>
    </row>
    <row r="1218" spans="1:6">
      <c r="A1218" s="145"/>
      <c r="B1218" s="73"/>
      <c r="C1218" s="138"/>
      <c r="D1218" s="76"/>
      <c r="E1218" s="90"/>
      <c r="F1218" s="77"/>
    </row>
    <row r="1219" spans="1:6">
      <c r="A1219" s="145"/>
      <c r="B1219" s="73"/>
      <c r="C1219" s="138"/>
      <c r="D1219" s="76"/>
      <c r="E1219" s="90"/>
      <c r="F1219" s="77"/>
    </row>
    <row r="1220" spans="1:6">
      <c r="A1220" s="145"/>
      <c r="B1220" s="73"/>
      <c r="C1220" s="138"/>
      <c r="D1220" s="76"/>
      <c r="E1220" s="90"/>
      <c r="F1220" s="77"/>
    </row>
    <row r="1221" spans="1:6">
      <c r="A1221" s="145"/>
      <c r="B1221" s="73"/>
      <c r="C1221" s="138"/>
      <c r="D1221" s="76"/>
      <c r="E1221" s="90"/>
      <c r="F1221" s="77"/>
    </row>
    <row r="1222" spans="1:6">
      <c r="A1222" s="145"/>
      <c r="B1222" s="73"/>
      <c r="C1222" s="138"/>
      <c r="D1222" s="76"/>
      <c r="E1222" s="90"/>
      <c r="F1222" s="77"/>
    </row>
    <row r="1223" spans="1:6">
      <c r="A1223" s="145"/>
      <c r="B1223" s="73"/>
      <c r="C1223" s="138"/>
      <c r="D1223" s="76"/>
      <c r="E1223" s="90"/>
      <c r="F1223" s="77"/>
    </row>
    <row r="1224" spans="1:6">
      <c r="A1224" s="145"/>
      <c r="B1224" s="73"/>
      <c r="C1224" s="138"/>
      <c r="D1224" s="76"/>
      <c r="E1224" s="90"/>
      <c r="F1224" s="77"/>
    </row>
    <row r="1225" spans="1:6">
      <c r="A1225" s="145"/>
      <c r="B1225" s="73"/>
      <c r="C1225" s="138"/>
      <c r="D1225" s="76"/>
      <c r="E1225" s="90"/>
      <c r="F1225" s="77"/>
    </row>
    <row r="1226" spans="1:6">
      <c r="A1226" s="145"/>
      <c r="B1226" s="73"/>
      <c r="C1226" s="138"/>
      <c r="D1226" s="76"/>
      <c r="E1226" s="90"/>
      <c r="F1226" s="77"/>
    </row>
    <row r="1227" spans="1:6">
      <c r="A1227" s="145"/>
      <c r="B1227" s="73"/>
      <c r="C1227" s="138"/>
      <c r="D1227" s="76"/>
      <c r="E1227" s="90"/>
      <c r="F1227" s="77"/>
    </row>
    <row r="1228" spans="1:6">
      <c r="A1228" s="145"/>
      <c r="B1228" s="73"/>
      <c r="C1228" s="138"/>
      <c r="D1228" s="76"/>
      <c r="E1228" s="90"/>
      <c r="F1228" s="77"/>
    </row>
    <row r="1229" spans="1:6">
      <c r="A1229" s="145"/>
      <c r="B1229" s="73"/>
      <c r="C1229" s="138"/>
      <c r="D1229" s="76"/>
      <c r="E1229" s="90"/>
      <c r="F1229" s="77"/>
    </row>
    <row r="1230" spans="1:6">
      <c r="A1230" s="145"/>
      <c r="B1230" s="73"/>
      <c r="C1230" s="138"/>
      <c r="D1230" s="76"/>
      <c r="E1230" s="90"/>
      <c r="F1230" s="77"/>
    </row>
    <row r="1231" spans="1:6">
      <c r="A1231" s="145"/>
      <c r="B1231" s="73"/>
      <c r="C1231" s="138"/>
      <c r="D1231" s="76"/>
      <c r="E1231" s="90"/>
      <c r="F1231" s="77"/>
    </row>
    <row r="1232" spans="1:6">
      <c r="A1232" s="145"/>
      <c r="B1232" s="73"/>
      <c r="C1232" s="138"/>
      <c r="D1232" s="76"/>
      <c r="E1232" s="90"/>
      <c r="F1232" s="77"/>
    </row>
    <row r="1233" spans="1:6">
      <c r="A1233" s="145"/>
      <c r="B1233" s="73"/>
      <c r="C1233" s="138"/>
      <c r="D1233" s="76"/>
      <c r="E1233" s="90"/>
      <c r="F1233" s="77"/>
    </row>
    <row r="1234" spans="1:6">
      <c r="A1234" s="145"/>
      <c r="B1234" s="73"/>
      <c r="C1234" s="138"/>
      <c r="D1234" s="76"/>
      <c r="E1234" s="90"/>
      <c r="F1234" s="77"/>
    </row>
    <row r="1235" spans="1:6">
      <c r="A1235" s="145"/>
      <c r="B1235" s="73"/>
      <c r="C1235" s="138"/>
      <c r="D1235" s="76"/>
      <c r="E1235" s="90"/>
      <c r="F1235" s="77"/>
    </row>
    <row r="1236" spans="1:6">
      <c r="A1236" s="145"/>
      <c r="B1236" s="73"/>
      <c r="C1236" s="138"/>
      <c r="D1236" s="76"/>
      <c r="E1236" s="90"/>
      <c r="F1236" s="77"/>
    </row>
    <row r="1237" spans="1:6">
      <c r="A1237" s="145"/>
      <c r="B1237" s="73"/>
      <c r="C1237" s="138"/>
      <c r="D1237" s="76"/>
      <c r="E1237" s="90"/>
      <c r="F1237" s="77"/>
    </row>
    <row r="1238" spans="1:6">
      <c r="A1238" s="145"/>
      <c r="B1238" s="73"/>
      <c r="C1238" s="138"/>
      <c r="D1238" s="76"/>
      <c r="E1238" s="90"/>
      <c r="F1238" s="77"/>
    </row>
    <row r="1239" spans="1:6">
      <c r="A1239" s="145"/>
      <c r="B1239" s="73"/>
      <c r="C1239" s="138"/>
      <c r="D1239" s="76"/>
      <c r="E1239" s="90"/>
      <c r="F1239" s="77"/>
    </row>
    <row r="1240" spans="1:6">
      <c r="A1240" s="145"/>
      <c r="B1240" s="73"/>
      <c r="C1240" s="138"/>
      <c r="D1240" s="76"/>
      <c r="E1240" s="90"/>
      <c r="F1240" s="77"/>
    </row>
    <row r="1241" spans="1:6">
      <c r="A1241" s="145"/>
      <c r="B1241" s="73"/>
      <c r="C1241" s="138"/>
      <c r="D1241" s="76"/>
      <c r="E1241" s="90"/>
      <c r="F1241" s="77"/>
    </row>
    <row r="1242" spans="1:6">
      <c r="A1242" s="145"/>
      <c r="B1242" s="73"/>
      <c r="C1242" s="138"/>
      <c r="D1242" s="76"/>
      <c r="E1242" s="90"/>
      <c r="F1242" s="77"/>
    </row>
    <row r="1243" spans="1:6">
      <c r="A1243" s="145"/>
      <c r="B1243" s="73"/>
      <c r="C1243" s="138"/>
      <c r="D1243" s="76"/>
      <c r="E1243" s="90"/>
      <c r="F1243" s="77"/>
    </row>
    <row r="1244" spans="1:6">
      <c r="A1244" s="145"/>
      <c r="B1244" s="73"/>
      <c r="C1244" s="138"/>
      <c r="D1244" s="76"/>
      <c r="E1244" s="90"/>
      <c r="F1244" s="77"/>
    </row>
    <row r="1245" spans="1:6">
      <c r="A1245" s="145"/>
      <c r="B1245" s="73"/>
      <c r="C1245" s="138"/>
      <c r="D1245" s="76"/>
      <c r="E1245" s="90"/>
      <c r="F1245" s="77"/>
    </row>
    <row r="1246" spans="1:6">
      <c r="A1246" s="145"/>
      <c r="B1246" s="73"/>
      <c r="C1246" s="138"/>
      <c r="D1246" s="76"/>
      <c r="E1246" s="90"/>
      <c r="F1246" s="77"/>
    </row>
    <row r="1247" spans="1:6">
      <c r="A1247" s="145"/>
      <c r="B1247" s="73"/>
      <c r="C1247" s="138"/>
      <c r="D1247" s="76"/>
      <c r="E1247" s="90"/>
      <c r="F1247" s="77"/>
    </row>
    <row r="1248" spans="1:6">
      <c r="A1248" s="145"/>
      <c r="B1248" s="73"/>
      <c r="C1248" s="138"/>
      <c r="D1248" s="76"/>
      <c r="E1248" s="90"/>
      <c r="F1248" s="77"/>
    </row>
    <row r="1249" spans="1:6">
      <c r="A1249" s="145"/>
      <c r="B1249" s="73"/>
      <c r="C1249" s="138"/>
      <c r="D1249" s="76"/>
      <c r="E1249" s="90"/>
      <c r="F1249" s="77"/>
    </row>
    <row r="1250" spans="1:6">
      <c r="A1250" s="145"/>
      <c r="B1250" s="73"/>
      <c r="C1250" s="138"/>
      <c r="D1250" s="76"/>
      <c r="E1250" s="90"/>
      <c r="F1250" s="77"/>
    </row>
    <row r="1251" spans="1:6">
      <c r="A1251" s="145"/>
      <c r="B1251" s="73"/>
      <c r="C1251" s="138"/>
      <c r="D1251" s="76"/>
      <c r="E1251" s="90"/>
      <c r="F1251" s="77"/>
    </row>
    <row r="1252" spans="1:6">
      <c r="A1252" s="145"/>
      <c r="B1252" s="73"/>
      <c r="C1252" s="138"/>
      <c r="D1252" s="76"/>
      <c r="E1252" s="90"/>
      <c r="F1252" s="77"/>
    </row>
    <row r="1253" spans="1:6">
      <c r="A1253" s="145"/>
      <c r="B1253" s="73"/>
      <c r="C1253" s="138"/>
      <c r="D1253" s="76"/>
      <c r="E1253" s="90"/>
      <c r="F1253" s="77"/>
    </row>
    <row r="1254" spans="1:6">
      <c r="A1254" s="145"/>
      <c r="B1254" s="73"/>
      <c r="C1254" s="138"/>
      <c r="D1254" s="76"/>
      <c r="E1254" s="90"/>
      <c r="F1254" s="77"/>
    </row>
    <row r="1255" spans="1:6">
      <c r="A1255" s="145"/>
      <c r="B1255" s="73"/>
      <c r="C1255" s="138"/>
      <c r="D1255" s="76"/>
      <c r="E1255" s="90"/>
      <c r="F1255" s="77"/>
    </row>
    <row r="1256" spans="1:6">
      <c r="A1256" s="145"/>
      <c r="B1256" s="73"/>
      <c r="C1256" s="138"/>
      <c r="D1256" s="76"/>
      <c r="E1256" s="90"/>
      <c r="F1256" s="77"/>
    </row>
    <row r="1257" spans="1:6">
      <c r="A1257" s="145"/>
      <c r="B1257" s="73"/>
      <c r="C1257" s="138"/>
      <c r="D1257" s="76"/>
      <c r="E1257" s="90"/>
      <c r="F1257" s="77"/>
    </row>
    <row r="1258" spans="1:6">
      <c r="A1258" s="145"/>
      <c r="B1258" s="73"/>
      <c r="C1258" s="138"/>
      <c r="D1258" s="76"/>
      <c r="E1258" s="90"/>
      <c r="F1258" s="77"/>
    </row>
    <row r="1259" spans="1:6">
      <c r="A1259" s="145"/>
      <c r="B1259" s="73"/>
      <c r="C1259" s="138"/>
      <c r="D1259" s="76"/>
      <c r="E1259" s="90"/>
      <c r="F1259" s="77"/>
    </row>
    <row r="1260" spans="1:6">
      <c r="A1260" s="145"/>
      <c r="B1260" s="73"/>
      <c r="C1260" s="138"/>
      <c r="D1260" s="76"/>
      <c r="E1260" s="90"/>
      <c r="F1260" s="77"/>
    </row>
    <row r="1261" spans="1:6">
      <c r="A1261" s="145"/>
      <c r="B1261" s="73"/>
      <c r="C1261" s="138"/>
      <c r="D1261" s="76"/>
      <c r="E1261" s="90"/>
      <c r="F1261" s="77"/>
    </row>
    <row r="1262" spans="1:6">
      <c r="A1262" s="145"/>
      <c r="B1262" s="73"/>
      <c r="C1262" s="138"/>
      <c r="D1262" s="76"/>
      <c r="E1262" s="90"/>
      <c r="F1262" s="77"/>
    </row>
    <row r="1263" spans="1:6">
      <c r="A1263" s="145"/>
      <c r="B1263" s="73"/>
      <c r="C1263" s="138"/>
      <c r="D1263" s="76"/>
      <c r="E1263" s="90"/>
      <c r="F1263" s="77"/>
    </row>
    <row r="1264" spans="1:6">
      <c r="A1264" s="145"/>
      <c r="B1264" s="73"/>
      <c r="C1264" s="138"/>
      <c r="D1264" s="76"/>
      <c r="E1264" s="90"/>
      <c r="F1264" s="77"/>
    </row>
    <row r="1265" spans="1:6">
      <c r="A1265" s="145"/>
      <c r="B1265" s="73"/>
      <c r="C1265" s="138"/>
      <c r="D1265" s="76"/>
      <c r="E1265" s="90"/>
      <c r="F1265" s="77"/>
    </row>
    <row r="1266" spans="1:6">
      <c r="A1266" s="145"/>
      <c r="B1266" s="73"/>
      <c r="C1266" s="138"/>
      <c r="D1266" s="76"/>
      <c r="E1266" s="90"/>
      <c r="F1266" s="77"/>
    </row>
    <row r="1267" spans="1:6">
      <c r="A1267" s="145"/>
      <c r="B1267" s="73"/>
      <c r="C1267" s="138"/>
      <c r="D1267" s="76"/>
      <c r="E1267" s="90"/>
      <c r="F1267" s="77"/>
    </row>
    <row r="1268" spans="1:6">
      <c r="A1268" s="145"/>
      <c r="B1268" s="73"/>
      <c r="C1268" s="138"/>
      <c r="D1268" s="76"/>
      <c r="E1268" s="90"/>
      <c r="F1268" s="77"/>
    </row>
    <row r="1269" spans="1:6">
      <c r="A1269" s="145"/>
      <c r="B1269" s="73"/>
      <c r="C1269" s="138"/>
      <c r="D1269" s="76"/>
      <c r="E1269" s="90"/>
      <c r="F1269" s="77"/>
    </row>
    <row r="1270" spans="1:6">
      <c r="A1270" s="145"/>
      <c r="B1270" s="73"/>
      <c r="C1270" s="138"/>
      <c r="D1270" s="76"/>
      <c r="E1270" s="90"/>
      <c r="F1270" s="77"/>
    </row>
    <row r="1271" spans="1:6">
      <c r="A1271" s="145"/>
      <c r="B1271" s="73"/>
      <c r="C1271" s="138"/>
      <c r="D1271" s="76"/>
      <c r="E1271" s="90"/>
      <c r="F1271" s="77"/>
    </row>
    <row r="1272" spans="1:6">
      <c r="A1272" s="145"/>
      <c r="B1272" s="73"/>
      <c r="C1272" s="138"/>
      <c r="D1272" s="76"/>
      <c r="E1272" s="90"/>
      <c r="F1272" s="77"/>
    </row>
    <row r="1273" spans="1:6">
      <c r="A1273" s="145"/>
      <c r="B1273" s="73"/>
      <c r="C1273" s="138"/>
      <c r="D1273" s="76"/>
      <c r="E1273" s="90"/>
      <c r="F1273" s="77"/>
    </row>
    <row r="1274" spans="1:6">
      <c r="A1274" s="145"/>
      <c r="B1274" s="73"/>
      <c r="C1274" s="138"/>
      <c r="D1274" s="76"/>
      <c r="E1274" s="90"/>
      <c r="F1274" s="77"/>
    </row>
    <row r="1275" spans="1:6">
      <c r="A1275" s="145"/>
      <c r="B1275" s="73"/>
      <c r="C1275" s="138"/>
      <c r="D1275" s="76"/>
      <c r="E1275" s="90"/>
      <c r="F1275" s="77"/>
    </row>
    <row r="1276" spans="1:6">
      <c r="A1276" s="145"/>
      <c r="B1276" s="73"/>
      <c r="C1276" s="138"/>
      <c r="D1276" s="76"/>
      <c r="E1276" s="90"/>
      <c r="F1276" s="77"/>
    </row>
    <row r="1277" spans="1:6">
      <c r="A1277" s="145"/>
      <c r="B1277" s="73"/>
      <c r="C1277" s="138"/>
      <c r="D1277" s="76"/>
      <c r="E1277" s="90"/>
      <c r="F1277" s="77"/>
    </row>
    <row r="1278" spans="1:6">
      <c r="A1278" s="145"/>
      <c r="B1278" s="73"/>
      <c r="C1278" s="138"/>
      <c r="D1278" s="76"/>
      <c r="E1278" s="90"/>
      <c r="F1278" s="77"/>
    </row>
    <row r="1279" spans="1:6">
      <c r="A1279" s="145"/>
      <c r="B1279" s="73"/>
      <c r="C1279" s="138"/>
      <c r="D1279" s="76"/>
      <c r="E1279" s="90"/>
      <c r="F1279" s="77"/>
    </row>
    <row r="1280" spans="1:6">
      <c r="A1280" s="145"/>
      <c r="B1280" s="73"/>
      <c r="C1280" s="138"/>
      <c r="D1280" s="76"/>
      <c r="E1280" s="90"/>
      <c r="F1280" s="77"/>
    </row>
    <row r="1281" spans="1:6">
      <c r="A1281" s="145"/>
      <c r="B1281" s="73"/>
      <c r="C1281" s="138"/>
      <c r="D1281" s="76"/>
      <c r="E1281" s="90"/>
      <c r="F1281" s="77"/>
    </row>
    <row r="1282" spans="1:6">
      <c r="A1282" s="145"/>
      <c r="B1282" s="73"/>
      <c r="C1282" s="138"/>
      <c r="D1282" s="76"/>
      <c r="E1282" s="90"/>
      <c r="F1282" s="77"/>
    </row>
    <row r="1283" spans="1:6">
      <c r="A1283" s="145"/>
      <c r="B1283" s="73"/>
      <c r="C1283" s="138"/>
      <c r="D1283" s="76"/>
      <c r="E1283" s="90"/>
      <c r="F1283" s="77"/>
    </row>
    <row r="1284" spans="1:6">
      <c r="A1284" s="145"/>
      <c r="B1284" s="73"/>
      <c r="C1284" s="138"/>
      <c r="D1284" s="76"/>
      <c r="E1284" s="90"/>
      <c r="F1284" s="77"/>
    </row>
    <row r="1285" spans="1:6">
      <c r="A1285" s="145"/>
      <c r="B1285" s="73"/>
      <c r="C1285" s="138"/>
      <c r="D1285" s="76"/>
      <c r="E1285" s="90"/>
      <c r="F1285" s="77"/>
    </row>
    <row r="1286" spans="1:6">
      <c r="A1286" s="145"/>
      <c r="B1286" s="73"/>
      <c r="C1286" s="138"/>
      <c r="D1286" s="76"/>
      <c r="E1286" s="90"/>
      <c r="F1286" s="77"/>
    </row>
    <row r="1287" spans="1:6">
      <c r="A1287" s="145"/>
      <c r="B1287" s="73"/>
      <c r="C1287" s="138"/>
      <c r="D1287" s="76"/>
      <c r="E1287" s="90"/>
      <c r="F1287" s="77"/>
    </row>
    <row r="1288" spans="1:6">
      <c r="A1288" s="145"/>
      <c r="B1288" s="73"/>
      <c r="C1288" s="138"/>
      <c r="D1288" s="76"/>
      <c r="E1288" s="90"/>
      <c r="F1288" s="77"/>
    </row>
    <row r="1289" spans="1:6">
      <c r="A1289" s="145"/>
      <c r="B1289" s="73"/>
      <c r="C1289" s="138"/>
      <c r="D1289" s="76"/>
      <c r="E1289" s="90"/>
      <c r="F1289" s="77"/>
    </row>
    <row r="1290" spans="1:6">
      <c r="A1290" s="145"/>
      <c r="B1290" s="73"/>
      <c r="C1290" s="138"/>
      <c r="D1290" s="76"/>
      <c r="E1290" s="90"/>
      <c r="F1290" s="77"/>
    </row>
    <row r="1291" spans="1:6">
      <c r="A1291" s="145"/>
      <c r="B1291" s="73"/>
      <c r="C1291" s="138"/>
      <c r="D1291" s="76"/>
      <c r="E1291" s="90"/>
      <c r="F1291" s="77"/>
    </row>
    <row r="1292" spans="1:6">
      <c r="A1292" s="145"/>
      <c r="B1292" s="73"/>
      <c r="C1292" s="138"/>
      <c r="D1292" s="76"/>
      <c r="E1292" s="90"/>
      <c r="F1292" s="77"/>
    </row>
    <row r="1293" spans="1:6">
      <c r="A1293" s="145"/>
      <c r="B1293" s="73"/>
      <c r="C1293" s="138"/>
      <c r="D1293" s="76"/>
      <c r="E1293" s="90"/>
      <c r="F1293" s="77"/>
    </row>
    <row r="1294" spans="1:6">
      <c r="A1294" s="145"/>
      <c r="B1294" s="73"/>
      <c r="C1294" s="138"/>
      <c r="D1294" s="76"/>
      <c r="E1294" s="90"/>
      <c r="F1294" s="77"/>
    </row>
    <row r="1295" spans="1:6">
      <c r="A1295" s="145"/>
      <c r="B1295" s="73"/>
      <c r="C1295" s="138"/>
      <c r="D1295" s="76"/>
      <c r="E1295" s="90"/>
      <c r="F1295" s="77"/>
    </row>
    <row r="1296" spans="1:6">
      <c r="A1296" s="145"/>
      <c r="B1296" s="73"/>
      <c r="C1296" s="138"/>
      <c r="D1296" s="76"/>
      <c r="E1296" s="90"/>
      <c r="F1296" s="77"/>
    </row>
    <row r="1297" spans="1:6">
      <c r="A1297" s="145"/>
      <c r="B1297" s="73"/>
      <c r="C1297" s="138"/>
      <c r="D1297" s="76"/>
      <c r="E1297" s="90"/>
      <c r="F1297" s="77"/>
    </row>
    <row r="1298" spans="1:6">
      <c r="A1298" s="145"/>
      <c r="B1298" s="73"/>
      <c r="C1298" s="138"/>
      <c r="D1298" s="76"/>
      <c r="E1298" s="90"/>
      <c r="F1298" s="77"/>
    </row>
    <row r="1299" spans="1:6">
      <c r="A1299" s="145"/>
      <c r="B1299" s="73"/>
      <c r="C1299" s="138"/>
      <c r="D1299" s="76"/>
      <c r="E1299" s="90"/>
      <c r="F1299" s="77"/>
    </row>
    <row r="1300" spans="1:6">
      <c r="A1300" s="145"/>
      <c r="B1300" s="73"/>
      <c r="C1300" s="138"/>
      <c r="D1300" s="76"/>
      <c r="E1300" s="90"/>
      <c r="F1300" s="77"/>
    </row>
    <row r="1301" spans="1:6">
      <c r="A1301" s="145"/>
      <c r="B1301" s="73"/>
      <c r="C1301" s="138"/>
      <c r="D1301" s="76"/>
      <c r="E1301" s="90"/>
      <c r="F1301" s="77"/>
    </row>
    <row r="1302" spans="1:6">
      <c r="A1302" s="145"/>
      <c r="B1302" s="73"/>
      <c r="C1302" s="138"/>
      <c r="D1302" s="76"/>
      <c r="E1302" s="90"/>
      <c r="F1302" s="77"/>
    </row>
    <row r="1303" spans="1:6">
      <c r="A1303" s="145"/>
      <c r="B1303" s="73"/>
      <c r="C1303" s="138"/>
      <c r="D1303" s="76"/>
      <c r="E1303" s="90"/>
      <c r="F1303" s="77"/>
    </row>
    <row r="1304" spans="1:6">
      <c r="A1304" s="145"/>
      <c r="B1304" s="73"/>
      <c r="C1304" s="138"/>
      <c r="D1304" s="76"/>
      <c r="E1304" s="90"/>
      <c r="F1304" s="77"/>
    </row>
    <row r="1305" spans="1:6">
      <c r="A1305" s="145"/>
      <c r="B1305" s="73"/>
      <c r="C1305" s="138"/>
      <c r="D1305" s="76"/>
      <c r="E1305" s="90"/>
      <c r="F1305" s="77"/>
    </row>
    <row r="1306" spans="1:6">
      <c r="A1306" s="145"/>
      <c r="B1306" s="73"/>
      <c r="C1306" s="138"/>
      <c r="D1306" s="76"/>
      <c r="E1306" s="90"/>
      <c r="F1306" s="77"/>
    </row>
    <row r="1307" spans="1:6">
      <c r="A1307" s="145"/>
      <c r="B1307" s="73"/>
      <c r="C1307" s="138"/>
      <c r="D1307" s="76"/>
      <c r="E1307" s="90"/>
      <c r="F1307" s="77"/>
    </row>
    <row r="1308" spans="1:6">
      <c r="A1308" s="145"/>
      <c r="B1308" s="73"/>
      <c r="C1308" s="138"/>
      <c r="D1308" s="76"/>
      <c r="E1308" s="90"/>
      <c r="F1308" s="77"/>
    </row>
    <row r="1309" spans="1:6">
      <c r="A1309" s="145"/>
      <c r="B1309" s="73"/>
      <c r="C1309" s="138"/>
      <c r="D1309" s="76"/>
      <c r="E1309" s="90"/>
      <c r="F1309" s="77"/>
    </row>
    <row r="1310" spans="1:6">
      <c r="A1310" s="145"/>
      <c r="B1310" s="73"/>
      <c r="C1310" s="138"/>
      <c r="D1310" s="76"/>
      <c r="E1310" s="90"/>
      <c r="F1310" s="77"/>
    </row>
    <row r="1311" spans="1:6">
      <c r="A1311" s="145"/>
      <c r="B1311" s="73"/>
      <c r="C1311" s="138"/>
      <c r="D1311" s="76"/>
      <c r="E1311" s="90"/>
      <c r="F1311" s="77"/>
    </row>
    <row r="1312" spans="1:6">
      <c r="A1312" s="145"/>
      <c r="B1312" s="73"/>
      <c r="C1312" s="138"/>
      <c r="D1312" s="76"/>
      <c r="E1312" s="90"/>
      <c r="F1312" s="77"/>
    </row>
    <row r="1313" spans="1:6">
      <c r="A1313" s="145"/>
      <c r="B1313" s="73"/>
      <c r="C1313" s="138"/>
      <c r="D1313" s="76"/>
      <c r="E1313" s="90"/>
      <c r="F1313" s="77"/>
    </row>
    <row r="1314" spans="1:6">
      <c r="A1314" s="145"/>
      <c r="B1314" s="73"/>
      <c r="C1314" s="138"/>
      <c r="D1314" s="76"/>
      <c r="E1314" s="90"/>
      <c r="F1314" s="77"/>
    </row>
    <row r="1315" spans="1:6">
      <c r="A1315" s="145"/>
      <c r="B1315" s="73"/>
      <c r="C1315" s="138"/>
      <c r="D1315" s="76"/>
      <c r="E1315" s="90"/>
      <c r="F1315" s="77"/>
    </row>
    <row r="1316" spans="1:6">
      <c r="A1316" s="145"/>
      <c r="B1316" s="73"/>
      <c r="C1316" s="138"/>
      <c r="D1316" s="76"/>
      <c r="E1316" s="90"/>
      <c r="F1316" s="77"/>
    </row>
    <row r="1317" spans="1:6">
      <c r="A1317" s="145"/>
      <c r="B1317" s="73"/>
      <c r="C1317" s="138"/>
      <c r="D1317" s="76"/>
      <c r="E1317" s="90"/>
      <c r="F1317" s="77"/>
    </row>
    <row r="1318" spans="1:6">
      <c r="A1318" s="145"/>
      <c r="B1318" s="73"/>
      <c r="C1318" s="138"/>
      <c r="D1318" s="76"/>
      <c r="E1318" s="90"/>
      <c r="F1318" s="77"/>
    </row>
    <row r="1319" spans="1:6">
      <c r="A1319" s="145"/>
      <c r="B1319" s="73"/>
      <c r="C1319" s="138"/>
      <c r="D1319" s="76"/>
      <c r="E1319" s="90"/>
      <c r="F1319" s="77"/>
    </row>
    <row r="1320" spans="1:6">
      <c r="A1320" s="145"/>
      <c r="B1320" s="73"/>
      <c r="C1320" s="138"/>
      <c r="D1320" s="76"/>
      <c r="E1320" s="90"/>
      <c r="F1320" s="77"/>
    </row>
    <row r="1321" spans="1:6">
      <c r="A1321" s="145"/>
      <c r="B1321" s="73"/>
      <c r="C1321" s="138"/>
      <c r="D1321" s="76"/>
      <c r="E1321" s="90"/>
      <c r="F1321" s="77"/>
    </row>
    <row r="1322" spans="1:6">
      <c r="A1322" s="145"/>
      <c r="B1322" s="73"/>
      <c r="C1322" s="138"/>
      <c r="D1322" s="76"/>
      <c r="E1322" s="90"/>
      <c r="F1322" s="77"/>
    </row>
    <row r="1323" spans="1:6">
      <c r="A1323" s="145"/>
      <c r="B1323" s="73"/>
      <c r="C1323" s="138"/>
      <c r="D1323" s="76"/>
      <c r="E1323" s="90"/>
      <c r="F1323" s="77"/>
    </row>
    <row r="1324" spans="1:6">
      <c r="A1324" s="145"/>
      <c r="B1324" s="73"/>
      <c r="C1324" s="138"/>
      <c r="D1324" s="76"/>
      <c r="E1324" s="90"/>
      <c r="F1324" s="77"/>
    </row>
    <row r="1325" spans="1:6">
      <c r="A1325" s="145"/>
      <c r="B1325" s="73"/>
      <c r="C1325" s="138"/>
      <c r="D1325" s="76"/>
      <c r="E1325" s="90"/>
      <c r="F1325" s="77"/>
    </row>
    <row r="1326" spans="1:6">
      <c r="A1326" s="145"/>
      <c r="B1326" s="73"/>
      <c r="C1326" s="138"/>
      <c r="D1326" s="76"/>
      <c r="E1326" s="90"/>
      <c r="F1326" s="77"/>
    </row>
    <row r="1327" spans="1:6">
      <c r="A1327" s="145"/>
      <c r="B1327" s="73"/>
      <c r="C1327" s="138"/>
      <c r="D1327" s="76"/>
      <c r="E1327" s="90"/>
      <c r="F1327" s="77"/>
    </row>
    <row r="1328" spans="1:6">
      <c r="A1328" s="145"/>
      <c r="B1328" s="73"/>
      <c r="C1328" s="138"/>
      <c r="D1328" s="76"/>
      <c r="E1328" s="90"/>
      <c r="F1328" s="77"/>
    </row>
    <row r="1329" spans="1:6">
      <c r="A1329" s="145"/>
      <c r="B1329" s="73"/>
      <c r="C1329" s="138"/>
      <c r="D1329" s="76"/>
      <c r="E1329" s="90"/>
      <c r="F1329" s="77"/>
    </row>
    <row r="1330" spans="1:6">
      <c r="A1330" s="145"/>
      <c r="B1330" s="73"/>
      <c r="C1330" s="138"/>
      <c r="D1330" s="76"/>
      <c r="E1330" s="90"/>
      <c r="F1330" s="77"/>
    </row>
    <row r="1331" spans="1:6">
      <c r="A1331" s="145"/>
      <c r="B1331" s="73"/>
      <c r="C1331" s="138"/>
      <c r="D1331" s="76"/>
      <c r="E1331" s="90"/>
      <c r="F1331" s="77"/>
    </row>
    <row r="1332" spans="1:6">
      <c r="A1332" s="145"/>
      <c r="B1332" s="73"/>
      <c r="C1332" s="138"/>
      <c r="D1332" s="76"/>
      <c r="E1332" s="90"/>
      <c r="F1332" s="77"/>
    </row>
    <row r="1333" spans="1:6">
      <c r="A1333" s="145"/>
      <c r="B1333" s="73"/>
      <c r="C1333" s="138"/>
      <c r="D1333" s="76"/>
      <c r="E1333" s="90"/>
      <c r="F1333" s="77"/>
    </row>
    <row r="1334" spans="1:6">
      <c r="A1334" s="145"/>
      <c r="B1334" s="73"/>
      <c r="C1334" s="138"/>
      <c r="D1334" s="76"/>
      <c r="E1334" s="90"/>
      <c r="F1334" s="77"/>
    </row>
    <row r="1335" spans="1:6">
      <c r="A1335" s="145"/>
      <c r="B1335" s="73"/>
      <c r="C1335" s="138"/>
      <c r="D1335" s="76"/>
      <c r="E1335" s="90"/>
      <c r="F1335" s="77"/>
    </row>
    <row r="1336" spans="1:6">
      <c r="A1336" s="145"/>
      <c r="B1336" s="73"/>
      <c r="C1336" s="138"/>
      <c r="D1336" s="76"/>
      <c r="E1336" s="90"/>
      <c r="F1336" s="77"/>
    </row>
    <row r="1337" spans="1:6">
      <c r="A1337" s="145"/>
      <c r="B1337" s="73"/>
      <c r="C1337" s="138"/>
      <c r="D1337" s="76"/>
      <c r="E1337" s="90"/>
      <c r="F1337" s="77"/>
    </row>
    <row r="1338" spans="1:6">
      <c r="A1338" s="145"/>
      <c r="B1338" s="73"/>
      <c r="C1338" s="138"/>
      <c r="D1338" s="76"/>
      <c r="E1338" s="90"/>
      <c r="F1338" s="77"/>
    </row>
    <row r="1339" spans="1:6">
      <c r="A1339" s="145"/>
      <c r="B1339" s="73"/>
      <c r="C1339" s="138"/>
      <c r="D1339" s="76"/>
      <c r="E1339" s="90"/>
      <c r="F1339" s="77"/>
    </row>
    <row r="1340" spans="1:6">
      <c r="A1340" s="145"/>
      <c r="B1340" s="73"/>
      <c r="C1340" s="138"/>
      <c r="D1340" s="76"/>
      <c r="E1340" s="90"/>
      <c r="F1340" s="77"/>
    </row>
    <row r="1341" spans="1:6">
      <c r="A1341" s="145"/>
      <c r="B1341" s="73"/>
      <c r="C1341" s="138"/>
      <c r="D1341" s="76"/>
      <c r="E1341" s="90"/>
      <c r="F1341" s="77"/>
    </row>
    <row r="1342" spans="1:6">
      <c r="A1342" s="145"/>
      <c r="B1342" s="73"/>
      <c r="C1342" s="138"/>
      <c r="D1342" s="76"/>
      <c r="E1342" s="90"/>
      <c r="F1342" s="77"/>
    </row>
    <row r="1343" spans="1:6">
      <c r="A1343" s="145"/>
      <c r="B1343" s="73"/>
      <c r="C1343" s="138"/>
      <c r="D1343" s="76"/>
      <c r="E1343" s="90"/>
      <c r="F1343" s="77"/>
    </row>
    <row r="1344" spans="1:6">
      <c r="A1344" s="145"/>
      <c r="B1344" s="73"/>
      <c r="C1344" s="138"/>
      <c r="D1344" s="76"/>
      <c r="E1344" s="90"/>
      <c r="F1344" s="77"/>
    </row>
    <row r="1345" spans="1:6">
      <c r="A1345" s="145"/>
      <c r="B1345" s="73"/>
      <c r="C1345" s="138"/>
      <c r="D1345" s="76"/>
      <c r="E1345" s="90"/>
      <c r="F1345" s="77"/>
    </row>
    <row r="1346" spans="1:6">
      <c r="A1346" s="145"/>
      <c r="B1346" s="73"/>
      <c r="C1346" s="138"/>
      <c r="D1346" s="76"/>
      <c r="E1346" s="90"/>
      <c r="F1346" s="77"/>
    </row>
    <row r="1347" spans="1:6">
      <c r="A1347" s="145"/>
      <c r="B1347" s="73"/>
      <c r="C1347" s="138"/>
      <c r="D1347" s="76"/>
      <c r="E1347" s="90"/>
      <c r="F1347" s="77"/>
    </row>
    <row r="1348" spans="1:6">
      <c r="A1348" s="145"/>
      <c r="B1348" s="73"/>
      <c r="C1348" s="138"/>
      <c r="D1348" s="76"/>
      <c r="E1348" s="90"/>
      <c r="F1348" s="77"/>
    </row>
    <row r="1349" spans="1:6">
      <c r="A1349" s="145"/>
      <c r="B1349" s="73"/>
      <c r="C1349" s="138"/>
      <c r="D1349" s="76"/>
      <c r="E1349" s="90"/>
      <c r="F1349" s="77"/>
    </row>
    <row r="1350" spans="1:6">
      <c r="A1350" s="145"/>
      <c r="B1350" s="73"/>
      <c r="C1350" s="138"/>
      <c r="D1350" s="76"/>
      <c r="E1350" s="90"/>
      <c r="F1350" s="77"/>
    </row>
    <row r="1351" spans="1:6">
      <c r="A1351" s="145"/>
      <c r="B1351" s="73"/>
      <c r="C1351" s="138"/>
      <c r="D1351" s="76"/>
      <c r="E1351" s="90"/>
      <c r="F1351" s="77"/>
    </row>
    <row r="1352" spans="1:6">
      <c r="A1352" s="145"/>
      <c r="B1352" s="73"/>
      <c r="C1352" s="138"/>
      <c r="D1352" s="76"/>
      <c r="E1352" s="90"/>
      <c r="F1352" s="77"/>
    </row>
    <row r="1353" spans="1:6">
      <c r="A1353" s="145"/>
      <c r="B1353" s="73"/>
      <c r="C1353" s="138"/>
      <c r="D1353" s="76"/>
      <c r="E1353" s="90"/>
      <c r="F1353" s="77"/>
    </row>
    <row r="1354" spans="1:6">
      <c r="A1354" s="145"/>
      <c r="B1354" s="73"/>
      <c r="C1354" s="138"/>
      <c r="D1354" s="76"/>
      <c r="E1354" s="90"/>
      <c r="F1354" s="77"/>
    </row>
    <row r="1355" spans="1:6">
      <c r="A1355" s="145"/>
      <c r="B1355" s="73"/>
      <c r="C1355" s="138"/>
      <c r="D1355" s="76"/>
      <c r="E1355" s="90"/>
      <c r="F1355" s="77"/>
    </row>
    <row r="1356" spans="1:6">
      <c r="A1356" s="145"/>
      <c r="B1356" s="73"/>
      <c r="C1356" s="138"/>
      <c r="D1356" s="76"/>
      <c r="E1356" s="90"/>
      <c r="F1356" s="77"/>
    </row>
    <row r="1357" spans="1:6">
      <c r="A1357" s="145"/>
      <c r="B1357" s="73"/>
      <c r="C1357" s="138"/>
      <c r="D1357" s="76"/>
      <c r="E1357" s="90"/>
      <c r="F1357" s="77"/>
    </row>
    <row r="1358" spans="1:6">
      <c r="A1358" s="145"/>
      <c r="B1358" s="73"/>
      <c r="C1358" s="138"/>
      <c r="D1358" s="76"/>
      <c r="E1358" s="90"/>
      <c r="F1358" s="77"/>
    </row>
    <row r="1359" spans="1:6">
      <c r="A1359" s="145"/>
      <c r="B1359" s="73"/>
      <c r="C1359" s="138"/>
      <c r="D1359" s="76"/>
      <c r="E1359" s="90"/>
      <c r="F1359" s="77"/>
    </row>
    <row r="1360" spans="1:6">
      <c r="A1360" s="145"/>
      <c r="B1360" s="73"/>
      <c r="C1360" s="138"/>
      <c r="D1360" s="76"/>
      <c r="E1360" s="90"/>
      <c r="F1360" s="77"/>
    </row>
    <row r="1361" spans="1:6">
      <c r="A1361" s="145"/>
      <c r="B1361" s="73"/>
      <c r="C1361" s="138"/>
      <c r="D1361" s="76"/>
      <c r="E1361" s="90"/>
      <c r="F1361" s="77"/>
    </row>
    <row r="1362" spans="1:6">
      <c r="A1362" s="145"/>
      <c r="B1362" s="73"/>
      <c r="C1362" s="138"/>
      <c r="D1362" s="76"/>
      <c r="E1362" s="90"/>
      <c r="F1362" s="77"/>
    </row>
    <row r="1363" spans="1:6">
      <c r="A1363" s="145"/>
      <c r="B1363" s="73"/>
      <c r="C1363" s="138"/>
      <c r="D1363" s="76"/>
      <c r="E1363" s="90"/>
      <c r="F1363" s="77"/>
    </row>
    <row r="1364" spans="1:6">
      <c r="A1364" s="145"/>
      <c r="B1364" s="73"/>
      <c r="C1364" s="138"/>
      <c r="D1364" s="76"/>
      <c r="E1364" s="90"/>
      <c r="F1364" s="77"/>
    </row>
    <row r="1365" spans="1:6">
      <c r="A1365" s="145"/>
      <c r="B1365" s="73"/>
      <c r="C1365" s="138"/>
      <c r="D1365" s="76"/>
      <c r="E1365" s="90"/>
      <c r="F1365" s="77"/>
    </row>
    <row r="1366" spans="1:6">
      <c r="A1366" s="145"/>
      <c r="B1366" s="73"/>
      <c r="C1366" s="138"/>
      <c r="D1366" s="76"/>
      <c r="E1366" s="90"/>
      <c r="F1366" s="77"/>
    </row>
    <row r="1367" spans="1:6">
      <c r="A1367" s="145"/>
      <c r="B1367" s="73"/>
      <c r="C1367" s="138"/>
      <c r="D1367" s="76"/>
      <c r="E1367" s="90"/>
      <c r="F1367" s="77"/>
    </row>
    <row r="1368" spans="1:6">
      <c r="A1368" s="145"/>
      <c r="B1368" s="73"/>
      <c r="C1368" s="138"/>
      <c r="D1368" s="76"/>
      <c r="E1368" s="90"/>
      <c r="F1368" s="77"/>
    </row>
    <row r="1369" spans="1:6">
      <c r="A1369" s="145"/>
      <c r="B1369" s="73"/>
      <c r="C1369" s="138"/>
      <c r="D1369" s="76"/>
      <c r="E1369" s="90"/>
      <c r="F1369" s="77"/>
    </row>
    <row r="1370" spans="1:6">
      <c r="A1370" s="145"/>
      <c r="B1370" s="73"/>
      <c r="C1370" s="138"/>
      <c r="D1370" s="76"/>
      <c r="E1370" s="90"/>
      <c r="F1370" s="77"/>
    </row>
    <row r="1371" spans="1:6">
      <c r="A1371" s="145"/>
      <c r="B1371" s="73"/>
      <c r="C1371" s="138"/>
      <c r="D1371" s="76"/>
      <c r="E1371" s="90"/>
      <c r="F1371" s="77"/>
    </row>
    <row r="1372" spans="1:6">
      <c r="A1372" s="145"/>
      <c r="B1372" s="73"/>
      <c r="C1372" s="138"/>
      <c r="D1372" s="76"/>
      <c r="E1372" s="90"/>
      <c r="F1372" s="77"/>
    </row>
    <row r="1373" spans="1:6">
      <c r="A1373" s="145"/>
      <c r="B1373" s="73"/>
      <c r="C1373" s="138"/>
      <c r="D1373" s="76"/>
      <c r="E1373" s="90"/>
      <c r="F1373" s="77"/>
    </row>
    <row r="1374" spans="1:6">
      <c r="A1374" s="145"/>
      <c r="B1374" s="73"/>
      <c r="C1374" s="138"/>
      <c r="D1374" s="76"/>
      <c r="E1374" s="90"/>
      <c r="F1374" s="77"/>
    </row>
    <row r="1375" spans="1:6">
      <c r="A1375" s="145"/>
      <c r="B1375" s="73"/>
      <c r="C1375" s="138"/>
      <c r="D1375" s="76"/>
      <c r="E1375" s="90"/>
      <c r="F1375" s="77"/>
    </row>
    <row r="1376" spans="1:6">
      <c r="A1376" s="145"/>
      <c r="B1376" s="73"/>
      <c r="C1376" s="138"/>
      <c r="D1376" s="76"/>
      <c r="E1376" s="90"/>
      <c r="F1376" s="77"/>
    </row>
    <row r="1377" spans="1:6">
      <c r="A1377" s="145"/>
      <c r="B1377" s="73"/>
      <c r="C1377" s="138"/>
      <c r="D1377" s="76"/>
      <c r="E1377" s="90"/>
      <c r="F1377" s="77"/>
    </row>
    <row r="1378" spans="1:6">
      <c r="A1378" s="145"/>
      <c r="B1378" s="73"/>
      <c r="C1378" s="138"/>
      <c r="D1378" s="76"/>
      <c r="E1378" s="90"/>
      <c r="F1378" s="77"/>
    </row>
    <row r="1379" spans="1:6">
      <c r="A1379" s="145"/>
      <c r="B1379" s="73"/>
      <c r="C1379" s="138"/>
      <c r="D1379" s="76"/>
      <c r="E1379" s="90"/>
      <c r="F1379" s="77"/>
    </row>
    <row r="1380" spans="1:6">
      <c r="A1380" s="145"/>
      <c r="B1380" s="73"/>
      <c r="C1380" s="138"/>
      <c r="D1380" s="76"/>
      <c r="E1380" s="90"/>
      <c r="F1380" s="77"/>
    </row>
    <row r="1381" spans="1:6">
      <c r="A1381" s="145"/>
      <c r="B1381" s="73"/>
      <c r="C1381" s="138"/>
      <c r="D1381" s="76"/>
      <c r="E1381" s="90"/>
      <c r="F1381" s="77"/>
    </row>
    <row r="1382" spans="1:6">
      <c r="A1382" s="145"/>
      <c r="B1382" s="73"/>
      <c r="C1382" s="138"/>
      <c r="D1382" s="76"/>
      <c r="E1382" s="90"/>
      <c r="F1382" s="77"/>
    </row>
    <row r="1383" spans="1:6">
      <c r="A1383" s="145"/>
      <c r="B1383" s="73"/>
      <c r="C1383" s="138"/>
      <c r="D1383" s="76"/>
      <c r="E1383" s="90"/>
      <c r="F1383" s="77"/>
    </row>
    <row r="1384" spans="1:6">
      <c r="A1384" s="145"/>
      <c r="B1384" s="73"/>
      <c r="C1384" s="138"/>
      <c r="D1384" s="76"/>
      <c r="E1384" s="90"/>
      <c r="F1384" s="77"/>
    </row>
    <row r="1385" spans="1:6">
      <c r="A1385" s="145"/>
      <c r="B1385" s="73"/>
      <c r="C1385" s="138"/>
      <c r="D1385" s="76"/>
      <c r="E1385" s="90"/>
      <c r="F1385" s="77"/>
    </row>
    <row r="1386" spans="1:6">
      <c r="A1386" s="145"/>
      <c r="B1386" s="73"/>
      <c r="C1386" s="138"/>
      <c r="D1386" s="76"/>
      <c r="E1386" s="90"/>
      <c r="F1386" s="77"/>
    </row>
    <row r="1387" spans="1:6">
      <c r="A1387" s="145"/>
      <c r="B1387" s="73"/>
      <c r="C1387" s="138"/>
      <c r="D1387" s="76"/>
      <c r="E1387" s="90"/>
      <c r="F1387" s="77"/>
    </row>
    <row r="1388" spans="1:6">
      <c r="A1388" s="145"/>
      <c r="B1388" s="73"/>
      <c r="C1388" s="138"/>
      <c r="D1388" s="76"/>
      <c r="E1388" s="90"/>
      <c r="F1388" s="77"/>
    </row>
    <row r="1389" spans="1:6">
      <c r="A1389" s="145"/>
      <c r="B1389" s="73"/>
      <c r="C1389" s="138"/>
      <c r="D1389" s="76"/>
      <c r="E1389" s="90"/>
      <c r="F1389" s="77"/>
    </row>
    <row r="1390" spans="1:6">
      <c r="A1390" s="145"/>
      <c r="B1390" s="73"/>
      <c r="C1390" s="138"/>
      <c r="D1390" s="76"/>
      <c r="E1390" s="90"/>
      <c r="F1390" s="77"/>
    </row>
    <row r="1391" spans="1:6">
      <c r="A1391" s="145"/>
      <c r="B1391" s="73"/>
      <c r="C1391" s="138"/>
      <c r="D1391" s="76"/>
      <c r="E1391" s="90"/>
      <c r="F1391" s="77"/>
    </row>
    <row r="1392" spans="1:6">
      <c r="A1392" s="145"/>
      <c r="B1392" s="73"/>
      <c r="C1392" s="138"/>
      <c r="D1392" s="76"/>
      <c r="E1392" s="90"/>
      <c r="F1392" s="77"/>
    </row>
    <row r="1393" spans="1:6">
      <c r="A1393" s="145"/>
      <c r="B1393" s="73"/>
      <c r="C1393" s="138"/>
      <c r="D1393" s="76"/>
      <c r="E1393" s="90"/>
      <c r="F1393" s="77"/>
    </row>
    <row r="1394" spans="1:6">
      <c r="A1394" s="145"/>
      <c r="B1394" s="73"/>
      <c r="C1394" s="138"/>
      <c r="D1394" s="76"/>
      <c r="E1394" s="90"/>
      <c r="F1394" s="77"/>
    </row>
    <row r="1395" spans="1:6">
      <c r="A1395" s="145"/>
      <c r="B1395" s="73"/>
      <c r="C1395" s="138"/>
      <c r="D1395" s="76"/>
      <c r="E1395" s="90"/>
      <c r="F1395" s="77"/>
    </row>
    <row r="1396" spans="1:6">
      <c r="A1396" s="145"/>
      <c r="B1396" s="73"/>
      <c r="C1396" s="138"/>
      <c r="D1396" s="76"/>
      <c r="E1396" s="90"/>
      <c r="F1396" s="77"/>
    </row>
    <row r="1397" spans="1:6">
      <c r="A1397" s="145"/>
      <c r="B1397" s="73"/>
      <c r="C1397" s="138"/>
      <c r="D1397" s="76"/>
      <c r="E1397" s="90"/>
      <c r="F1397" s="77"/>
    </row>
    <row r="1398" spans="1:6">
      <c r="A1398" s="145"/>
      <c r="B1398" s="73"/>
      <c r="C1398" s="138"/>
      <c r="D1398" s="76"/>
      <c r="E1398" s="90"/>
      <c r="F1398" s="77"/>
    </row>
    <row r="1399" spans="1:6">
      <c r="A1399" s="145"/>
      <c r="B1399" s="73"/>
      <c r="C1399" s="138"/>
      <c r="D1399" s="76"/>
      <c r="E1399" s="90"/>
      <c r="F1399" s="77"/>
    </row>
    <row r="1400" spans="1:6">
      <c r="A1400" s="145"/>
      <c r="B1400" s="73"/>
      <c r="C1400" s="138"/>
      <c r="D1400" s="76"/>
      <c r="E1400" s="90"/>
      <c r="F1400" s="77"/>
    </row>
    <row r="1401" spans="1:6">
      <c r="A1401" s="145"/>
      <c r="B1401" s="73"/>
      <c r="C1401" s="138"/>
      <c r="D1401" s="76"/>
      <c r="E1401" s="90"/>
      <c r="F1401" s="77"/>
    </row>
    <row r="1402" spans="1:6">
      <c r="A1402" s="145"/>
      <c r="B1402" s="73"/>
      <c r="C1402" s="138"/>
      <c r="D1402" s="76"/>
      <c r="E1402" s="90"/>
      <c r="F1402" s="77"/>
    </row>
    <row r="1403" spans="1:6">
      <c r="A1403" s="145"/>
      <c r="B1403" s="73"/>
      <c r="C1403" s="138"/>
      <c r="D1403" s="76"/>
      <c r="E1403" s="90"/>
      <c r="F1403" s="77"/>
    </row>
    <row r="1404" spans="1:6">
      <c r="A1404" s="145"/>
      <c r="B1404" s="73"/>
      <c r="C1404" s="138"/>
      <c r="D1404" s="76"/>
      <c r="E1404" s="90"/>
      <c r="F1404" s="77"/>
    </row>
    <row r="1405" spans="1:6">
      <c r="A1405" s="145"/>
      <c r="B1405" s="73"/>
      <c r="C1405" s="138"/>
      <c r="D1405" s="76"/>
      <c r="E1405" s="90"/>
      <c r="F1405" s="77"/>
    </row>
    <row r="1406" spans="1:6">
      <c r="A1406" s="145"/>
      <c r="B1406" s="73"/>
      <c r="C1406" s="138"/>
      <c r="D1406" s="76"/>
      <c r="E1406" s="90"/>
      <c r="F1406" s="77"/>
    </row>
    <row r="1407" spans="1:6">
      <c r="A1407" s="145"/>
      <c r="B1407" s="73"/>
      <c r="C1407" s="138"/>
      <c r="D1407" s="76"/>
      <c r="E1407" s="90"/>
      <c r="F1407" s="77"/>
    </row>
    <row r="1408" spans="1:6">
      <c r="A1408" s="145"/>
      <c r="B1408" s="73"/>
      <c r="C1408" s="138"/>
      <c r="D1408" s="76"/>
      <c r="E1408" s="90"/>
      <c r="F1408" s="77"/>
    </row>
    <row r="1409" spans="1:6">
      <c r="A1409" s="145"/>
      <c r="B1409" s="73"/>
      <c r="C1409" s="138"/>
      <c r="D1409" s="76"/>
      <c r="E1409" s="90"/>
      <c r="F1409" s="77"/>
    </row>
    <row r="1410" spans="1:6">
      <c r="A1410" s="145"/>
      <c r="B1410" s="73"/>
      <c r="C1410" s="138"/>
      <c r="D1410" s="76"/>
      <c r="E1410" s="90"/>
      <c r="F1410" s="77"/>
    </row>
    <row r="1411" spans="1:6">
      <c r="A1411" s="145"/>
      <c r="B1411" s="73"/>
      <c r="C1411" s="138"/>
      <c r="D1411" s="76"/>
      <c r="E1411" s="90"/>
      <c r="F1411" s="77"/>
    </row>
    <row r="1412" spans="1:6">
      <c r="A1412" s="145"/>
      <c r="B1412" s="73"/>
      <c r="C1412" s="138"/>
      <c r="D1412" s="76"/>
      <c r="E1412" s="90"/>
      <c r="F1412" s="77"/>
    </row>
    <row r="1413" spans="1:6">
      <c r="A1413" s="145"/>
      <c r="B1413" s="73"/>
      <c r="C1413" s="138"/>
      <c r="D1413" s="76"/>
      <c r="E1413" s="90"/>
      <c r="F1413" s="77"/>
    </row>
    <row r="1414" spans="1:6">
      <c r="A1414" s="145"/>
      <c r="B1414" s="73"/>
      <c r="C1414" s="138"/>
      <c r="D1414" s="76"/>
      <c r="E1414" s="90"/>
      <c r="F1414" s="77"/>
    </row>
    <row r="1415" spans="1:6">
      <c r="A1415" s="145"/>
      <c r="B1415" s="73"/>
      <c r="C1415" s="138"/>
      <c r="D1415" s="76"/>
      <c r="E1415" s="90"/>
      <c r="F1415" s="77"/>
    </row>
    <row r="1416" spans="1:6">
      <c r="A1416" s="145"/>
      <c r="B1416" s="73"/>
      <c r="C1416" s="138"/>
      <c r="D1416" s="76"/>
      <c r="E1416" s="90"/>
      <c r="F1416" s="77"/>
    </row>
    <row r="1417" spans="1:6">
      <c r="A1417" s="145"/>
      <c r="B1417" s="73"/>
      <c r="C1417" s="138"/>
      <c r="D1417" s="76"/>
      <c r="E1417" s="90"/>
      <c r="F1417" s="77"/>
    </row>
    <row r="1418" spans="1:6">
      <c r="A1418" s="145"/>
      <c r="B1418" s="73"/>
      <c r="C1418" s="138"/>
      <c r="D1418" s="76"/>
      <c r="E1418" s="90"/>
      <c r="F1418" s="77"/>
    </row>
    <row r="1419" spans="1:6">
      <c r="A1419" s="145"/>
      <c r="B1419" s="73"/>
      <c r="C1419" s="138"/>
      <c r="D1419" s="76"/>
      <c r="E1419" s="90"/>
      <c r="F1419" s="77"/>
    </row>
    <row r="1420" spans="1:6">
      <c r="A1420" s="145"/>
      <c r="B1420" s="73"/>
      <c r="C1420" s="138"/>
      <c r="D1420" s="76"/>
      <c r="E1420" s="90"/>
      <c r="F1420" s="77"/>
    </row>
    <row r="1421" spans="1:6">
      <c r="A1421" s="145"/>
      <c r="B1421" s="73"/>
      <c r="C1421" s="138"/>
      <c r="D1421" s="76"/>
      <c r="E1421" s="90"/>
      <c r="F1421" s="77"/>
    </row>
    <row r="1422" spans="1:6">
      <c r="A1422" s="145"/>
      <c r="B1422" s="73"/>
      <c r="C1422" s="138"/>
      <c r="D1422" s="76"/>
      <c r="E1422" s="90"/>
      <c r="F1422" s="77"/>
    </row>
    <row r="1423" spans="1:6">
      <c r="A1423" s="145"/>
      <c r="B1423" s="73"/>
      <c r="C1423" s="138"/>
      <c r="D1423" s="76"/>
      <c r="E1423" s="90"/>
      <c r="F1423" s="77"/>
    </row>
    <row r="1424" spans="1:6">
      <c r="A1424" s="145"/>
      <c r="B1424" s="73"/>
      <c r="C1424" s="138"/>
      <c r="D1424" s="76"/>
      <c r="E1424" s="90"/>
      <c r="F1424" s="77"/>
    </row>
    <row r="1425" spans="1:6">
      <c r="A1425" s="145"/>
      <c r="B1425" s="73"/>
      <c r="C1425" s="138"/>
      <c r="D1425" s="76"/>
      <c r="E1425" s="90"/>
      <c r="F1425" s="77"/>
    </row>
    <row r="1426" spans="1:6">
      <c r="A1426" s="145"/>
      <c r="B1426" s="73"/>
      <c r="C1426" s="138"/>
      <c r="D1426" s="76"/>
      <c r="E1426" s="90"/>
      <c r="F1426" s="77"/>
    </row>
    <row r="1427" spans="1:6">
      <c r="A1427" s="145"/>
      <c r="B1427" s="73"/>
      <c r="C1427" s="138"/>
      <c r="D1427" s="76"/>
      <c r="E1427" s="90"/>
      <c r="F1427" s="77"/>
    </row>
    <row r="1428" spans="1:6">
      <c r="A1428" s="145"/>
      <c r="B1428" s="73"/>
      <c r="C1428" s="138"/>
      <c r="D1428" s="76"/>
      <c r="E1428" s="90"/>
      <c r="F1428" s="77"/>
    </row>
    <row r="1429" spans="1:6">
      <c r="A1429" s="145"/>
      <c r="B1429" s="73"/>
      <c r="C1429" s="138"/>
      <c r="D1429" s="76"/>
      <c r="E1429" s="90"/>
      <c r="F1429" s="77"/>
    </row>
    <row r="1430" spans="1:6">
      <c r="A1430" s="145"/>
      <c r="B1430" s="73"/>
      <c r="C1430" s="138"/>
      <c r="D1430" s="76"/>
      <c r="E1430" s="90"/>
      <c r="F1430" s="77"/>
    </row>
    <row r="1431" spans="1:6">
      <c r="A1431" s="145"/>
      <c r="B1431" s="73"/>
      <c r="C1431" s="138"/>
      <c r="D1431" s="76"/>
      <c r="E1431" s="90"/>
      <c r="F1431" s="77"/>
    </row>
    <row r="1432" spans="1:6">
      <c r="A1432" s="145"/>
      <c r="B1432" s="73"/>
      <c r="C1432" s="138"/>
      <c r="D1432" s="76"/>
      <c r="E1432" s="90"/>
      <c r="F1432" s="77"/>
    </row>
    <row r="1433" spans="1:6">
      <c r="A1433" s="145"/>
      <c r="B1433" s="73"/>
      <c r="C1433" s="138"/>
      <c r="D1433" s="76"/>
      <c r="E1433" s="90"/>
      <c r="F1433" s="77"/>
    </row>
    <row r="1434" spans="1:6">
      <c r="A1434" s="145"/>
      <c r="B1434" s="73"/>
      <c r="C1434" s="138"/>
      <c r="D1434" s="76"/>
      <c r="E1434" s="90"/>
      <c r="F1434" s="77"/>
    </row>
    <row r="1435" spans="1:6">
      <c r="A1435" s="145"/>
      <c r="B1435" s="73"/>
      <c r="C1435" s="138"/>
      <c r="D1435" s="76"/>
      <c r="E1435" s="90"/>
      <c r="F1435" s="77"/>
    </row>
    <row r="1436" spans="1:6">
      <c r="A1436" s="145"/>
      <c r="B1436" s="73"/>
      <c r="C1436" s="138"/>
      <c r="D1436" s="76"/>
      <c r="E1436" s="90"/>
      <c r="F1436" s="77"/>
    </row>
    <row r="1437" spans="1:6">
      <c r="A1437" s="145"/>
      <c r="B1437" s="73"/>
      <c r="C1437" s="138"/>
      <c r="D1437" s="76"/>
      <c r="E1437" s="90"/>
      <c r="F1437" s="77"/>
    </row>
    <row r="1438" spans="1:6">
      <c r="A1438" s="145"/>
      <c r="B1438" s="73"/>
      <c r="C1438" s="138"/>
      <c r="D1438" s="76"/>
      <c r="E1438" s="90"/>
      <c r="F1438" s="77"/>
    </row>
    <row r="1439" spans="1:6">
      <c r="A1439" s="145"/>
      <c r="B1439" s="73"/>
      <c r="C1439" s="138"/>
      <c r="D1439" s="76"/>
      <c r="E1439" s="90"/>
      <c r="F1439" s="77"/>
    </row>
    <row r="1440" spans="1:6">
      <c r="A1440" s="145"/>
      <c r="B1440" s="73"/>
      <c r="C1440" s="138"/>
      <c r="D1440" s="76"/>
      <c r="E1440" s="90"/>
      <c r="F1440" s="77"/>
    </row>
    <row r="1441" spans="1:6">
      <c r="A1441" s="145"/>
      <c r="B1441" s="73"/>
      <c r="C1441" s="138"/>
      <c r="D1441" s="76"/>
      <c r="E1441" s="90"/>
      <c r="F1441" s="77"/>
    </row>
    <row r="1442" spans="1:6">
      <c r="A1442" s="145"/>
      <c r="B1442" s="73"/>
      <c r="C1442" s="138"/>
      <c r="D1442" s="76"/>
      <c r="E1442" s="90"/>
      <c r="F1442" s="77"/>
    </row>
    <row r="1443" spans="1:6">
      <c r="A1443" s="145"/>
      <c r="B1443" s="73"/>
      <c r="C1443" s="138"/>
      <c r="D1443" s="76"/>
      <c r="E1443" s="90"/>
      <c r="F1443" s="77"/>
    </row>
    <row r="1444" spans="1:6">
      <c r="A1444" s="145"/>
      <c r="B1444" s="73"/>
      <c r="C1444" s="138"/>
      <c r="D1444" s="76"/>
      <c r="E1444" s="90"/>
      <c r="F1444" s="77"/>
    </row>
    <row r="1445" spans="1:6">
      <c r="A1445" s="145"/>
      <c r="B1445" s="73"/>
      <c r="C1445" s="138"/>
      <c r="D1445" s="76"/>
      <c r="E1445" s="90"/>
      <c r="F1445" s="77"/>
    </row>
    <row r="1446" spans="1:6">
      <c r="A1446" s="145"/>
      <c r="B1446" s="73"/>
      <c r="C1446" s="138"/>
      <c r="D1446" s="76"/>
      <c r="E1446" s="90"/>
      <c r="F1446" s="77"/>
    </row>
    <row r="1447" spans="1:6">
      <c r="A1447" s="145"/>
      <c r="B1447" s="73"/>
      <c r="C1447" s="138"/>
      <c r="D1447" s="76"/>
      <c r="E1447" s="90"/>
      <c r="F1447" s="77"/>
    </row>
    <row r="1448" spans="1:6">
      <c r="A1448" s="145"/>
      <c r="B1448" s="73"/>
      <c r="C1448" s="138"/>
      <c r="D1448" s="76"/>
      <c r="E1448" s="90"/>
      <c r="F1448" s="77"/>
    </row>
    <row r="1449" spans="1:6">
      <c r="A1449" s="145"/>
      <c r="B1449" s="73"/>
      <c r="C1449" s="138"/>
      <c r="D1449" s="76"/>
      <c r="E1449" s="90"/>
      <c r="F1449" s="77"/>
    </row>
    <row r="1450" spans="1:6">
      <c r="A1450" s="145"/>
      <c r="B1450" s="73"/>
      <c r="C1450" s="138"/>
      <c r="D1450" s="76"/>
      <c r="E1450" s="90"/>
      <c r="F1450" s="77"/>
    </row>
    <row r="1451" spans="1:6">
      <c r="A1451" s="145"/>
      <c r="B1451" s="73"/>
      <c r="C1451" s="138"/>
      <c r="D1451" s="76"/>
      <c r="E1451" s="90"/>
      <c r="F1451" s="77"/>
    </row>
    <row r="1452" spans="1:6">
      <c r="A1452" s="145"/>
      <c r="B1452" s="73"/>
      <c r="C1452" s="138"/>
      <c r="D1452" s="76"/>
      <c r="E1452" s="90"/>
      <c r="F1452" s="77"/>
    </row>
    <row r="1453" spans="1:6">
      <c r="A1453" s="145"/>
      <c r="B1453" s="73"/>
      <c r="C1453" s="138"/>
      <c r="D1453" s="76"/>
      <c r="E1453" s="90"/>
      <c r="F1453" s="77"/>
    </row>
    <row r="1454" spans="1:6">
      <c r="A1454" s="145"/>
      <c r="B1454" s="73"/>
      <c r="C1454" s="138"/>
      <c r="D1454" s="76"/>
      <c r="E1454" s="90"/>
      <c r="F1454" s="77"/>
    </row>
    <row r="1455" spans="1:6">
      <c r="A1455" s="145"/>
      <c r="B1455" s="73"/>
      <c r="C1455" s="138"/>
      <c r="D1455" s="76"/>
      <c r="E1455" s="90"/>
      <c r="F1455" s="77"/>
    </row>
    <row r="1456" spans="1:6">
      <c r="A1456" s="145"/>
      <c r="B1456" s="73"/>
      <c r="C1456" s="138"/>
      <c r="D1456" s="76"/>
      <c r="E1456" s="90"/>
      <c r="F1456" s="77"/>
    </row>
    <row r="1457" spans="1:6">
      <c r="A1457" s="145"/>
      <c r="B1457" s="73"/>
      <c r="C1457" s="138"/>
      <c r="D1457" s="76"/>
      <c r="E1457" s="90"/>
      <c r="F1457" s="77"/>
    </row>
    <row r="1458" spans="1:6">
      <c r="A1458" s="145"/>
      <c r="B1458" s="73"/>
      <c r="C1458" s="138"/>
      <c r="D1458" s="76"/>
      <c r="E1458" s="90"/>
      <c r="F1458" s="77"/>
    </row>
    <row r="1459" spans="1:6">
      <c r="A1459" s="145"/>
      <c r="B1459" s="73"/>
      <c r="C1459" s="138"/>
      <c r="D1459" s="76"/>
      <c r="E1459" s="90"/>
      <c r="F1459" s="77"/>
    </row>
    <row r="1460" spans="1:6">
      <c r="A1460" s="145"/>
      <c r="B1460" s="73"/>
      <c r="C1460" s="138"/>
      <c r="D1460" s="76"/>
      <c r="E1460" s="90"/>
      <c r="F1460" s="77"/>
    </row>
    <row r="1461" spans="1:6">
      <c r="A1461" s="145"/>
      <c r="B1461" s="73"/>
      <c r="C1461" s="138"/>
      <c r="D1461" s="76"/>
      <c r="E1461" s="90"/>
      <c r="F1461" s="77"/>
    </row>
    <row r="1462" spans="1:6">
      <c r="A1462" s="145"/>
      <c r="B1462" s="73"/>
      <c r="C1462" s="138"/>
      <c r="D1462" s="76"/>
      <c r="E1462" s="90"/>
      <c r="F1462" s="77"/>
    </row>
    <row r="1463" spans="1:6">
      <c r="A1463" s="145"/>
      <c r="B1463" s="73"/>
      <c r="C1463" s="138"/>
      <c r="D1463" s="76"/>
      <c r="E1463" s="90"/>
      <c r="F1463" s="77"/>
    </row>
    <row r="1464" spans="1:6">
      <c r="A1464" s="145"/>
      <c r="B1464" s="73"/>
      <c r="C1464" s="138"/>
      <c r="D1464" s="76"/>
      <c r="E1464" s="90"/>
      <c r="F1464" s="77"/>
    </row>
    <row r="1465" spans="1:6">
      <c r="A1465" s="145"/>
      <c r="B1465" s="73"/>
      <c r="C1465" s="138"/>
      <c r="D1465" s="76"/>
      <c r="E1465" s="90"/>
      <c r="F1465" s="77"/>
    </row>
    <row r="1466" spans="1:6">
      <c r="A1466" s="145"/>
      <c r="B1466" s="73"/>
      <c r="C1466" s="138"/>
      <c r="D1466" s="76"/>
      <c r="E1466" s="90"/>
      <c r="F1466" s="77"/>
    </row>
    <row r="1467" spans="1:6">
      <c r="A1467" s="145"/>
      <c r="B1467" s="73"/>
      <c r="C1467" s="138"/>
      <c r="D1467" s="76"/>
      <c r="E1467" s="90"/>
      <c r="F1467" s="77"/>
    </row>
    <row r="1468" spans="1:6">
      <c r="A1468" s="145"/>
      <c r="B1468" s="73"/>
      <c r="C1468" s="138"/>
      <c r="D1468" s="76"/>
      <c r="E1468" s="90"/>
      <c r="F1468" s="77"/>
    </row>
    <row r="1469" spans="1:6">
      <c r="A1469" s="145"/>
      <c r="B1469" s="73"/>
      <c r="C1469" s="138"/>
      <c r="D1469" s="76"/>
      <c r="E1469" s="90"/>
      <c r="F1469" s="77"/>
    </row>
    <row r="1470" spans="1:6">
      <c r="A1470" s="145"/>
      <c r="B1470" s="73"/>
      <c r="C1470" s="138"/>
      <c r="D1470" s="76"/>
      <c r="E1470" s="90"/>
      <c r="F1470" s="77"/>
    </row>
    <row r="1471" spans="1:6">
      <c r="A1471" s="145"/>
      <c r="B1471" s="73"/>
      <c r="C1471" s="138"/>
      <c r="D1471" s="76"/>
      <c r="E1471" s="90"/>
      <c r="F1471" s="77"/>
    </row>
    <row r="1472" spans="1:6">
      <c r="A1472" s="145"/>
      <c r="B1472" s="73"/>
      <c r="C1472" s="138"/>
      <c r="D1472" s="76"/>
      <c r="E1472" s="90"/>
      <c r="F1472" s="77"/>
    </row>
    <row r="1473" spans="1:6">
      <c r="A1473" s="145"/>
      <c r="B1473" s="73"/>
      <c r="C1473" s="138"/>
      <c r="D1473" s="76"/>
      <c r="E1473" s="90"/>
      <c r="F1473" s="77"/>
    </row>
    <row r="1474" spans="1:6">
      <c r="A1474" s="145"/>
      <c r="B1474" s="73"/>
      <c r="C1474" s="138"/>
      <c r="D1474" s="76"/>
      <c r="E1474" s="90"/>
      <c r="F1474" s="77"/>
    </row>
    <row r="1475" spans="1:6">
      <c r="A1475" s="145"/>
      <c r="B1475" s="73"/>
      <c r="C1475" s="138"/>
      <c r="D1475" s="76"/>
      <c r="E1475" s="90"/>
      <c r="F1475" s="77"/>
    </row>
    <row r="1476" spans="1:6">
      <c r="A1476" s="145"/>
      <c r="B1476" s="73"/>
      <c r="C1476" s="138"/>
      <c r="D1476" s="76"/>
      <c r="E1476" s="90"/>
      <c r="F1476" s="77"/>
    </row>
    <row r="1477" spans="1:6">
      <c r="A1477" s="145"/>
      <c r="B1477" s="73"/>
      <c r="C1477" s="138"/>
      <c r="D1477" s="76"/>
      <c r="E1477" s="90"/>
      <c r="F1477" s="77"/>
    </row>
    <row r="1478" spans="1:6">
      <c r="A1478" s="145"/>
      <c r="B1478" s="73"/>
      <c r="C1478" s="138"/>
      <c r="D1478" s="76"/>
      <c r="E1478" s="90"/>
      <c r="F1478" s="77"/>
    </row>
    <row r="1479" spans="1:6">
      <c r="A1479" s="145"/>
      <c r="B1479" s="73"/>
      <c r="C1479" s="138"/>
      <c r="D1479" s="76"/>
      <c r="E1479" s="90"/>
      <c r="F1479" s="77"/>
    </row>
    <row r="1480" spans="1:6">
      <c r="A1480" s="145"/>
      <c r="B1480" s="73"/>
      <c r="C1480" s="138"/>
      <c r="D1480" s="76"/>
      <c r="E1480" s="90"/>
      <c r="F1480" s="77"/>
    </row>
    <row r="1481" spans="1:6">
      <c r="A1481" s="145"/>
      <c r="B1481" s="73"/>
      <c r="C1481" s="138"/>
      <c r="D1481" s="76"/>
      <c r="E1481" s="90"/>
      <c r="F1481" s="77"/>
    </row>
    <row r="1482" spans="1:6">
      <c r="A1482" s="145"/>
      <c r="B1482" s="73"/>
      <c r="C1482" s="138"/>
      <c r="D1482" s="76"/>
      <c r="E1482" s="90"/>
      <c r="F1482" s="77"/>
    </row>
    <row r="1483" spans="1:6">
      <c r="A1483" s="145"/>
      <c r="B1483" s="73"/>
      <c r="C1483" s="138"/>
      <c r="D1483" s="76"/>
      <c r="E1483" s="90"/>
      <c r="F1483" s="77"/>
    </row>
    <row r="1484" spans="1:6">
      <c r="A1484" s="145"/>
      <c r="B1484" s="73"/>
      <c r="C1484" s="138"/>
      <c r="D1484" s="76"/>
      <c r="E1484" s="90"/>
      <c r="F1484" s="77"/>
    </row>
    <row r="1485" spans="1:6">
      <c r="A1485" s="145"/>
      <c r="B1485" s="73"/>
      <c r="C1485" s="138"/>
      <c r="D1485" s="76"/>
      <c r="E1485" s="90"/>
      <c r="F1485" s="77"/>
    </row>
    <row r="1486" spans="1:6">
      <c r="A1486" s="145"/>
      <c r="B1486" s="73"/>
      <c r="C1486" s="138"/>
      <c r="D1486" s="76"/>
      <c r="E1486" s="90"/>
      <c r="F1486" s="77"/>
    </row>
    <row r="1487" spans="1:6">
      <c r="A1487" s="145"/>
      <c r="B1487" s="73"/>
      <c r="C1487" s="138"/>
      <c r="D1487" s="76"/>
      <c r="E1487" s="90"/>
      <c r="F1487" s="77"/>
    </row>
    <row r="1488" spans="1:6">
      <c r="A1488" s="145"/>
      <c r="B1488" s="73"/>
      <c r="C1488" s="138"/>
      <c r="D1488" s="76"/>
      <c r="E1488" s="90"/>
      <c r="F1488" s="77"/>
    </row>
    <row r="1489" spans="1:6">
      <c r="A1489" s="145"/>
      <c r="B1489" s="73"/>
      <c r="C1489" s="138"/>
      <c r="D1489" s="76"/>
      <c r="E1489" s="90"/>
      <c r="F1489" s="77"/>
    </row>
    <row r="1490" spans="1:6">
      <c r="A1490" s="145"/>
      <c r="B1490" s="73"/>
      <c r="C1490" s="138"/>
      <c r="D1490" s="76"/>
      <c r="E1490" s="90"/>
      <c r="F1490" s="77"/>
    </row>
    <row r="1491" spans="1:6">
      <c r="A1491" s="145"/>
      <c r="B1491" s="73"/>
      <c r="C1491" s="138"/>
      <c r="D1491" s="76"/>
      <c r="E1491" s="90"/>
      <c r="F1491" s="77"/>
    </row>
    <row r="1492" spans="1:6">
      <c r="A1492" s="145"/>
      <c r="B1492" s="73"/>
      <c r="C1492" s="138"/>
      <c r="D1492" s="76"/>
      <c r="E1492" s="90"/>
      <c r="F1492" s="77"/>
    </row>
    <row r="1493" spans="1:6">
      <c r="A1493" s="145"/>
      <c r="B1493" s="73"/>
      <c r="C1493" s="138"/>
      <c r="D1493" s="76"/>
      <c r="E1493" s="90"/>
      <c r="F1493" s="77"/>
    </row>
    <row r="1494" spans="1:6">
      <c r="A1494" s="145"/>
      <c r="B1494" s="73"/>
      <c r="C1494" s="138"/>
      <c r="D1494" s="76"/>
      <c r="E1494" s="90"/>
      <c r="F1494" s="77"/>
    </row>
    <row r="1495" spans="1:6">
      <c r="A1495" s="145"/>
      <c r="B1495" s="73"/>
      <c r="C1495" s="138"/>
      <c r="D1495" s="76"/>
      <c r="E1495" s="90"/>
      <c r="F1495" s="77"/>
    </row>
    <row r="1496" spans="1:6">
      <c r="A1496" s="145"/>
      <c r="B1496" s="73"/>
      <c r="C1496" s="138"/>
      <c r="D1496" s="76"/>
      <c r="E1496" s="90"/>
      <c r="F1496" s="77"/>
    </row>
    <row r="1497" spans="1:6">
      <c r="A1497" s="145"/>
      <c r="B1497" s="73"/>
      <c r="C1497" s="138"/>
      <c r="D1497" s="76"/>
      <c r="E1497" s="90"/>
      <c r="F1497" s="77"/>
    </row>
    <row r="1498" spans="1:6">
      <c r="A1498" s="145"/>
      <c r="B1498" s="73"/>
      <c r="C1498" s="138"/>
      <c r="D1498" s="76"/>
      <c r="E1498" s="90"/>
      <c r="F1498" s="77"/>
    </row>
    <row r="1499" spans="1:6">
      <c r="A1499" s="145"/>
      <c r="B1499" s="73"/>
      <c r="C1499" s="138"/>
      <c r="D1499" s="76"/>
      <c r="E1499" s="90"/>
      <c r="F1499" s="77"/>
    </row>
    <row r="1500" spans="1:6">
      <c r="A1500" s="145"/>
      <c r="B1500" s="73"/>
      <c r="C1500" s="138"/>
      <c r="D1500" s="76"/>
      <c r="E1500" s="90"/>
      <c r="F1500" s="77"/>
    </row>
    <row r="1501" spans="1:6">
      <c r="A1501" s="145"/>
      <c r="B1501" s="73"/>
      <c r="C1501" s="138"/>
      <c r="D1501" s="76"/>
      <c r="E1501" s="90"/>
      <c r="F1501" s="77"/>
    </row>
    <row r="1502" spans="1:6">
      <c r="A1502" s="145"/>
      <c r="B1502" s="73"/>
      <c r="C1502" s="138"/>
      <c r="D1502" s="76"/>
      <c r="E1502" s="90"/>
      <c r="F1502" s="77"/>
    </row>
    <row r="1503" spans="1:6">
      <c r="A1503" s="145"/>
      <c r="B1503" s="73"/>
      <c r="C1503" s="138"/>
      <c r="D1503" s="76"/>
      <c r="E1503" s="90"/>
      <c r="F1503" s="77"/>
    </row>
    <row r="1504" spans="1:6">
      <c r="A1504" s="145"/>
      <c r="B1504" s="73"/>
      <c r="C1504" s="138"/>
      <c r="D1504" s="76"/>
      <c r="E1504" s="90"/>
      <c r="F1504" s="77"/>
    </row>
    <row r="1505" spans="1:6">
      <c r="A1505" s="145"/>
      <c r="B1505" s="73"/>
      <c r="C1505" s="138"/>
      <c r="D1505" s="76"/>
      <c r="E1505" s="90"/>
      <c r="F1505" s="77"/>
    </row>
    <row r="1506" spans="1:6">
      <c r="A1506" s="145"/>
      <c r="B1506" s="73"/>
      <c r="C1506" s="138"/>
      <c r="D1506" s="76"/>
      <c r="E1506" s="90"/>
      <c r="F1506" s="77"/>
    </row>
    <row r="1507" spans="1:6">
      <c r="A1507" s="145"/>
      <c r="B1507" s="73"/>
      <c r="C1507" s="138"/>
      <c r="D1507" s="76"/>
      <c r="E1507" s="90"/>
      <c r="F1507" s="77"/>
    </row>
    <row r="1508" spans="1:6">
      <c r="A1508" s="145"/>
      <c r="B1508" s="73"/>
      <c r="C1508" s="138"/>
      <c r="D1508" s="76"/>
      <c r="E1508" s="90"/>
      <c r="F1508" s="77"/>
    </row>
    <row r="1509" spans="1:6">
      <c r="A1509" s="145"/>
      <c r="B1509" s="73"/>
      <c r="C1509" s="138"/>
      <c r="D1509" s="76"/>
      <c r="E1509" s="90"/>
      <c r="F1509" s="77"/>
    </row>
    <row r="1510" spans="1:6">
      <c r="A1510" s="145"/>
      <c r="B1510" s="73"/>
      <c r="C1510" s="138"/>
      <c r="D1510" s="76"/>
      <c r="E1510" s="90"/>
      <c r="F1510" s="77"/>
    </row>
    <row r="1511" spans="1:6">
      <c r="A1511" s="145"/>
      <c r="B1511" s="73"/>
      <c r="C1511" s="138"/>
      <c r="D1511" s="76"/>
      <c r="E1511" s="90"/>
      <c r="F1511" s="77"/>
    </row>
    <row r="1512" spans="1:6">
      <c r="A1512" s="145"/>
      <c r="B1512" s="73"/>
      <c r="C1512" s="138"/>
      <c r="D1512" s="76"/>
      <c r="E1512" s="90"/>
      <c r="F1512" s="77"/>
    </row>
    <row r="1513" spans="1:6">
      <c r="A1513" s="145"/>
      <c r="B1513" s="73"/>
      <c r="C1513" s="138"/>
      <c r="D1513" s="76"/>
      <c r="E1513" s="90"/>
      <c r="F1513" s="77"/>
    </row>
    <row r="1514" spans="1:6">
      <c r="A1514" s="145"/>
      <c r="B1514" s="73"/>
      <c r="C1514" s="138"/>
      <c r="D1514" s="76"/>
      <c r="E1514" s="90"/>
      <c r="F1514" s="77"/>
    </row>
    <row r="1515" spans="1:6">
      <c r="A1515" s="145"/>
      <c r="B1515" s="73"/>
      <c r="C1515" s="138"/>
      <c r="D1515" s="76"/>
      <c r="E1515" s="90"/>
      <c r="F1515" s="77"/>
    </row>
    <row r="1516" spans="1:6">
      <c r="A1516" s="145"/>
      <c r="B1516" s="73"/>
      <c r="C1516" s="138"/>
      <c r="D1516" s="76"/>
      <c r="E1516" s="90"/>
      <c r="F1516" s="77"/>
    </row>
    <row r="1517" spans="1:6">
      <c r="A1517" s="145"/>
      <c r="B1517" s="73"/>
      <c r="C1517" s="138"/>
      <c r="D1517" s="76"/>
      <c r="E1517" s="90"/>
      <c r="F1517" s="77"/>
    </row>
    <row r="1518" spans="1:6">
      <c r="A1518" s="145"/>
      <c r="B1518" s="73"/>
      <c r="C1518" s="138"/>
      <c r="D1518" s="76"/>
      <c r="E1518" s="90"/>
      <c r="F1518" s="77"/>
    </row>
    <row r="1519" spans="1:6">
      <c r="A1519" s="145"/>
      <c r="B1519" s="73"/>
      <c r="C1519" s="138"/>
      <c r="D1519" s="76"/>
      <c r="E1519" s="90"/>
      <c r="F1519" s="77"/>
    </row>
    <row r="1520" spans="1:6">
      <c r="A1520" s="145"/>
      <c r="B1520" s="73"/>
      <c r="C1520" s="138"/>
      <c r="D1520" s="76"/>
      <c r="E1520" s="90"/>
      <c r="F1520" s="77"/>
    </row>
    <row r="1521" spans="1:6">
      <c r="A1521" s="145"/>
      <c r="B1521" s="73"/>
      <c r="C1521" s="138"/>
      <c r="D1521" s="76"/>
      <c r="E1521" s="90"/>
      <c r="F1521" s="77"/>
    </row>
    <row r="1522" spans="1:6">
      <c r="A1522" s="145"/>
      <c r="B1522" s="73"/>
      <c r="C1522" s="138"/>
      <c r="D1522" s="76"/>
      <c r="E1522" s="90"/>
      <c r="F1522" s="77"/>
    </row>
    <row r="1523" spans="1:6">
      <c r="A1523" s="145"/>
      <c r="B1523" s="73"/>
      <c r="C1523" s="138"/>
      <c r="D1523" s="76"/>
      <c r="E1523" s="90"/>
      <c r="F1523" s="77"/>
    </row>
    <row r="1524" spans="1:6">
      <c r="A1524" s="145"/>
      <c r="B1524" s="73"/>
      <c r="C1524" s="138"/>
      <c r="D1524" s="76"/>
      <c r="E1524" s="90"/>
      <c r="F1524" s="77"/>
    </row>
    <row r="1525" spans="1:6">
      <c r="A1525" s="145"/>
      <c r="B1525" s="73"/>
      <c r="C1525" s="138"/>
      <c r="D1525" s="76"/>
      <c r="E1525" s="90"/>
      <c r="F1525" s="77"/>
    </row>
    <row r="1526" spans="1:6">
      <c r="A1526" s="145"/>
      <c r="B1526" s="73"/>
      <c r="C1526" s="138"/>
      <c r="D1526" s="76"/>
      <c r="E1526" s="90"/>
      <c r="F1526" s="77"/>
    </row>
    <row r="1527" spans="1:6">
      <c r="A1527" s="145"/>
      <c r="B1527" s="73"/>
      <c r="C1527" s="138"/>
      <c r="D1527" s="76"/>
      <c r="E1527" s="90"/>
      <c r="F1527" s="77"/>
    </row>
    <row r="1528" spans="1:6">
      <c r="A1528" s="145"/>
      <c r="B1528" s="73"/>
      <c r="C1528" s="138"/>
      <c r="D1528" s="76"/>
      <c r="E1528" s="90"/>
      <c r="F1528" s="77"/>
    </row>
    <row r="1529" spans="1:6">
      <c r="A1529" s="145"/>
      <c r="B1529" s="73"/>
      <c r="C1529" s="138"/>
      <c r="D1529" s="76"/>
      <c r="E1529" s="90"/>
      <c r="F1529" s="77"/>
    </row>
    <row r="1530" spans="1:6">
      <c r="A1530" s="145"/>
      <c r="B1530" s="73"/>
      <c r="C1530" s="138"/>
      <c r="D1530" s="76"/>
      <c r="E1530" s="90"/>
      <c r="F1530" s="77"/>
    </row>
    <row r="1531" spans="1:6">
      <c r="A1531" s="145"/>
      <c r="B1531" s="73"/>
      <c r="C1531" s="138"/>
      <c r="D1531" s="76"/>
      <c r="E1531" s="90"/>
      <c r="F1531" s="77"/>
    </row>
    <row r="1532" spans="1:6">
      <c r="A1532" s="145"/>
      <c r="B1532" s="73"/>
      <c r="C1532" s="138"/>
      <c r="D1532" s="76"/>
      <c r="E1532" s="90"/>
      <c r="F1532" s="77"/>
    </row>
    <row r="1533" spans="1:6">
      <c r="A1533" s="145"/>
      <c r="B1533" s="73"/>
      <c r="C1533" s="138"/>
      <c r="D1533" s="76"/>
      <c r="E1533" s="90"/>
      <c r="F1533" s="77"/>
    </row>
    <row r="1534" spans="1:6">
      <c r="A1534" s="145"/>
      <c r="B1534" s="73"/>
      <c r="C1534" s="138"/>
      <c r="D1534" s="76"/>
      <c r="E1534" s="90"/>
      <c r="F1534" s="77"/>
    </row>
    <row r="1535" spans="1:6">
      <c r="A1535" s="145"/>
      <c r="B1535" s="73"/>
      <c r="C1535" s="138"/>
      <c r="D1535" s="76"/>
      <c r="E1535" s="90"/>
      <c r="F1535" s="77"/>
    </row>
    <row r="1536" spans="1:6">
      <c r="A1536" s="145"/>
      <c r="B1536" s="73"/>
      <c r="C1536" s="138"/>
      <c r="D1536" s="76"/>
      <c r="E1536" s="90"/>
      <c r="F1536" s="77"/>
    </row>
    <row r="1537" spans="1:6">
      <c r="A1537" s="145"/>
      <c r="B1537" s="73"/>
      <c r="C1537" s="138"/>
      <c r="D1537" s="76"/>
      <c r="E1537" s="90"/>
      <c r="F1537" s="77"/>
    </row>
    <row r="1538" spans="1:6">
      <c r="A1538" s="145"/>
      <c r="B1538" s="73"/>
      <c r="C1538" s="138"/>
      <c r="D1538" s="76"/>
      <c r="E1538" s="90"/>
      <c r="F1538" s="77"/>
    </row>
    <row r="1539" spans="1:6">
      <c r="A1539" s="145"/>
      <c r="B1539" s="73"/>
      <c r="C1539" s="138"/>
      <c r="D1539" s="76"/>
      <c r="E1539" s="90"/>
      <c r="F1539" s="77"/>
    </row>
    <row r="1540" spans="1:6">
      <c r="A1540" s="145"/>
      <c r="B1540" s="73"/>
      <c r="C1540" s="138"/>
      <c r="D1540" s="76"/>
      <c r="E1540" s="90"/>
      <c r="F1540" s="77"/>
    </row>
    <row r="1541" spans="1:6">
      <c r="A1541" s="145"/>
      <c r="B1541" s="73"/>
      <c r="C1541" s="138"/>
      <c r="D1541" s="76"/>
      <c r="E1541" s="90"/>
      <c r="F1541" s="77"/>
    </row>
    <row r="1542" spans="1:6">
      <c r="A1542" s="145"/>
      <c r="B1542" s="73"/>
      <c r="C1542" s="138"/>
      <c r="D1542" s="76"/>
      <c r="E1542" s="90"/>
      <c r="F1542" s="77"/>
    </row>
    <row r="1543" spans="1:6">
      <c r="A1543" s="145"/>
      <c r="B1543" s="73"/>
      <c r="C1543" s="138"/>
      <c r="D1543" s="76"/>
      <c r="E1543" s="90"/>
      <c r="F1543" s="77"/>
    </row>
    <row r="1544" spans="1:6">
      <c r="A1544" s="145"/>
      <c r="B1544" s="73"/>
      <c r="C1544" s="138"/>
      <c r="D1544" s="76"/>
      <c r="E1544" s="90"/>
      <c r="F1544" s="77"/>
    </row>
    <row r="1545" spans="1:6">
      <c r="A1545" s="145"/>
      <c r="B1545" s="73"/>
      <c r="C1545" s="138"/>
      <c r="D1545" s="76"/>
      <c r="E1545" s="90"/>
      <c r="F1545" s="77"/>
    </row>
    <row r="1546" spans="1:6">
      <c r="A1546" s="145"/>
      <c r="B1546" s="73"/>
      <c r="C1546" s="138"/>
      <c r="D1546" s="76"/>
      <c r="E1546" s="90"/>
      <c r="F1546" s="77"/>
    </row>
    <row r="1547" spans="1:6">
      <c r="A1547" s="145"/>
      <c r="B1547" s="73"/>
      <c r="C1547" s="138"/>
      <c r="D1547" s="76"/>
      <c r="E1547" s="90"/>
      <c r="F1547" s="77"/>
    </row>
    <row r="1548" spans="1:6">
      <c r="A1548" s="145"/>
      <c r="B1548" s="73"/>
      <c r="C1548" s="138"/>
      <c r="D1548" s="76"/>
      <c r="E1548" s="90"/>
      <c r="F1548" s="77"/>
    </row>
    <row r="1549" spans="1:6">
      <c r="A1549" s="145"/>
      <c r="B1549" s="73"/>
      <c r="C1549" s="138"/>
      <c r="D1549" s="76"/>
      <c r="E1549" s="90"/>
      <c r="F1549" s="77"/>
    </row>
    <row r="1550" spans="1:6">
      <c r="A1550" s="145"/>
      <c r="B1550" s="73"/>
      <c r="C1550" s="138"/>
      <c r="D1550" s="76"/>
      <c r="E1550" s="90"/>
      <c r="F1550" s="77"/>
    </row>
    <row r="1551" spans="1:6">
      <c r="A1551" s="145"/>
      <c r="B1551" s="73"/>
      <c r="C1551" s="138"/>
      <c r="D1551" s="76"/>
      <c r="E1551" s="90"/>
      <c r="F1551" s="77"/>
    </row>
    <row r="1552" spans="1:6">
      <c r="A1552" s="145"/>
      <c r="B1552" s="73"/>
      <c r="C1552" s="138"/>
      <c r="D1552" s="76"/>
      <c r="E1552" s="90"/>
      <c r="F1552" s="77"/>
    </row>
    <row r="1553" spans="1:6">
      <c r="A1553" s="145"/>
      <c r="B1553" s="73"/>
      <c r="C1553" s="138"/>
      <c r="D1553" s="76"/>
      <c r="E1553" s="90"/>
      <c r="F1553" s="77"/>
    </row>
    <row r="1554" spans="1:6">
      <c r="A1554" s="145"/>
      <c r="B1554" s="73"/>
      <c r="C1554" s="138"/>
      <c r="D1554" s="76"/>
      <c r="E1554" s="90"/>
      <c r="F1554" s="77"/>
    </row>
    <row r="1555" spans="1:6">
      <c r="A1555" s="145"/>
      <c r="B1555" s="73"/>
      <c r="C1555" s="138"/>
      <c r="D1555" s="76"/>
      <c r="E1555" s="90"/>
      <c r="F1555" s="77"/>
    </row>
    <row r="1556" spans="1:6">
      <c r="A1556" s="145"/>
      <c r="B1556" s="73"/>
      <c r="C1556" s="138"/>
      <c r="D1556" s="76"/>
      <c r="E1556" s="90"/>
      <c r="F1556" s="77"/>
    </row>
    <row r="1557" spans="1:6">
      <c r="A1557" s="145"/>
      <c r="B1557" s="73"/>
      <c r="C1557" s="138"/>
      <c r="D1557" s="76"/>
      <c r="E1557" s="90"/>
      <c r="F1557" s="77"/>
    </row>
    <row r="1558" spans="1:6">
      <c r="A1558" s="145"/>
      <c r="B1558" s="73"/>
      <c r="C1558" s="138"/>
      <c r="D1558" s="76"/>
      <c r="E1558" s="90"/>
      <c r="F1558" s="77"/>
    </row>
    <row r="1559" spans="1:6">
      <c r="A1559" s="145"/>
      <c r="B1559" s="73"/>
      <c r="C1559" s="138"/>
      <c r="D1559" s="76"/>
      <c r="E1559" s="90"/>
      <c r="F1559" s="77"/>
    </row>
    <row r="1560" spans="1:6">
      <c r="A1560" s="145"/>
      <c r="B1560" s="73"/>
      <c r="C1560" s="138"/>
      <c r="D1560" s="76"/>
      <c r="E1560" s="90"/>
      <c r="F1560" s="77"/>
    </row>
    <row r="1561" spans="1:6">
      <c r="A1561" s="145"/>
      <c r="B1561" s="73"/>
      <c r="C1561" s="138"/>
      <c r="D1561" s="76"/>
      <c r="E1561" s="90"/>
      <c r="F1561" s="77"/>
    </row>
    <row r="1562" spans="1:6">
      <c r="A1562" s="145"/>
      <c r="B1562" s="73"/>
      <c r="C1562" s="138"/>
      <c r="D1562" s="76"/>
      <c r="E1562" s="90"/>
      <c r="F1562" s="77"/>
    </row>
    <row r="1563" spans="1:6">
      <c r="A1563" s="145"/>
      <c r="B1563" s="73"/>
      <c r="C1563" s="138"/>
      <c r="D1563" s="76"/>
      <c r="E1563" s="90"/>
      <c r="F1563" s="77"/>
    </row>
    <row r="1564" spans="1:6">
      <c r="A1564" s="145"/>
      <c r="B1564" s="73"/>
      <c r="C1564" s="138"/>
      <c r="D1564" s="76"/>
      <c r="E1564" s="90"/>
      <c r="F1564" s="77"/>
    </row>
    <row r="1565" spans="1:6">
      <c r="A1565" s="145"/>
      <c r="B1565" s="73"/>
      <c r="C1565" s="138"/>
      <c r="D1565" s="76"/>
      <c r="E1565" s="90"/>
      <c r="F1565" s="77"/>
    </row>
    <row r="1566" spans="1:6">
      <c r="A1566" s="145"/>
      <c r="B1566" s="73"/>
      <c r="C1566" s="138"/>
      <c r="D1566" s="76"/>
      <c r="E1566" s="90"/>
      <c r="F1566" s="77"/>
    </row>
    <row r="1567" spans="1:6">
      <c r="A1567" s="145"/>
      <c r="B1567" s="73"/>
      <c r="C1567" s="138"/>
      <c r="D1567" s="76"/>
      <c r="E1567" s="90"/>
      <c r="F1567" s="77"/>
    </row>
    <row r="1568" spans="1:6">
      <c r="A1568" s="145"/>
      <c r="B1568" s="73"/>
      <c r="C1568" s="138"/>
      <c r="D1568" s="76"/>
      <c r="E1568" s="90"/>
      <c r="F1568" s="77"/>
    </row>
    <row r="1569" spans="1:6">
      <c r="A1569" s="145"/>
      <c r="B1569" s="73"/>
      <c r="C1569" s="138"/>
      <c r="D1569" s="76"/>
      <c r="E1569" s="90"/>
      <c r="F1569" s="77"/>
    </row>
    <row r="1570" spans="1:6">
      <c r="A1570" s="145"/>
      <c r="B1570" s="73"/>
      <c r="C1570" s="138"/>
      <c r="D1570" s="76"/>
      <c r="E1570" s="90"/>
      <c r="F1570" s="77"/>
    </row>
    <row r="1571" spans="1:6">
      <c r="A1571" s="145"/>
      <c r="B1571" s="73"/>
      <c r="C1571" s="138"/>
      <c r="D1571" s="76"/>
      <c r="E1571" s="90"/>
      <c r="F1571" s="77"/>
    </row>
    <row r="1572" spans="1:6">
      <c r="A1572" s="145"/>
      <c r="B1572" s="73"/>
      <c r="C1572" s="138"/>
      <c r="D1572" s="76"/>
      <c r="E1572" s="90"/>
      <c r="F1572" s="77"/>
    </row>
    <row r="1573" spans="1:6">
      <c r="A1573" s="145"/>
      <c r="B1573" s="73"/>
      <c r="C1573" s="138"/>
      <c r="D1573" s="76"/>
      <c r="E1573" s="90"/>
      <c r="F1573" s="77"/>
    </row>
    <row r="1574" spans="1:6">
      <c r="A1574" s="145"/>
      <c r="B1574" s="73"/>
      <c r="C1574" s="138"/>
      <c r="D1574" s="76"/>
      <c r="E1574" s="90"/>
      <c r="F1574" s="77"/>
    </row>
    <row r="1575" spans="1:6">
      <c r="A1575" s="145"/>
      <c r="B1575" s="73"/>
      <c r="C1575" s="138"/>
      <c r="D1575" s="76"/>
      <c r="E1575" s="90"/>
      <c r="F1575" s="77"/>
    </row>
    <row r="1576" spans="1:6">
      <c r="A1576" s="145"/>
      <c r="B1576" s="73"/>
      <c r="C1576" s="138"/>
      <c r="D1576" s="76"/>
      <c r="E1576" s="90"/>
      <c r="F1576" s="77"/>
    </row>
    <row r="1577" spans="1:6">
      <c r="A1577" s="145"/>
      <c r="B1577" s="73"/>
      <c r="C1577" s="138"/>
      <c r="D1577" s="76"/>
      <c r="E1577" s="90"/>
      <c r="F1577" s="77"/>
    </row>
    <row r="1578" spans="1:6">
      <c r="A1578" s="145"/>
      <c r="B1578" s="73"/>
      <c r="C1578" s="138"/>
      <c r="D1578" s="76"/>
      <c r="E1578" s="90"/>
      <c r="F1578" s="77"/>
    </row>
    <row r="1579" spans="1:6">
      <c r="A1579" s="145"/>
      <c r="B1579" s="73"/>
      <c r="C1579" s="138"/>
      <c r="D1579" s="76"/>
      <c r="E1579" s="90"/>
      <c r="F1579" s="77"/>
    </row>
    <row r="1580" spans="1:6">
      <c r="A1580" s="145"/>
      <c r="B1580" s="73"/>
      <c r="C1580" s="138"/>
      <c r="D1580" s="76"/>
      <c r="E1580" s="90"/>
      <c r="F1580" s="77"/>
    </row>
    <row r="1581" spans="1:6">
      <c r="A1581" s="145"/>
      <c r="B1581" s="73"/>
      <c r="C1581" s="138"/>
      <c r="D1581" s="76"/>
      <c r="E1581" s="90"/>
      <c r="F1581" s="77"/>
    </row>
    <row r="1582" spans="1:6">
      <c r="A1582" s="145"/>
      <c r="B1582" s="73"/>
      <c r="C1582" s="138"/>
      <c r="D1582" s="76"/>
      <c r="E1582" s="90"/>
      <c r="F1582" s="77"/>
    </row>
    <row r="1583" spans="1:6">
      <c r="A1583" s="145"/>
      <c r="B1583" s="73"/>
      <c r="C1583" s="138"/>
      <c r="D1583" s="76"/>
      <c r="E1583" s="90"/>
      <c r="F1583" s="77"/>
    </row>
    <row r="1584" spans="1:6">
      <c r="A1584" s="145"/>
      <c r="B1584" s="73"/>
      <c r="C1584" s="138"/>
      <c r="D1584" s="76"/>
      <c r="E1584" s="90"/>
      <c r="F1584" s="77"/>
    </row>
    <row r="1585" spans="1:6">
      <c r="A1585" s="145"/>
      <c r="B1585" s="73"/>
      <c r="C1585" s="138"/>
      <c r="D1585" s="76"/>
      <c r="E1585" s="90"/>
      <c r="F1585" s="77"/>
    </row>
    <row r="1586" spans="1:6">
      <c r="A1586" s="145"/>
      <c r="B1586" s="73"/>
      <c r="C1586" s="138"/>
      <c r="D1586" s="76"/>
      <c r="E1586" s="90"/>
      <c r="F1586" s="77"/>
    </row>
    <row r="1587" spans="1:6">
      <c r="A1587" s="145"/>
      <c r="B1587" s="73"/>
      <c r="C1587" s="138"/>
      <c r="D1587" s="76"/>
      <c r="E1587" s="90"/>
      <c r="F1587" s="77"/>
    </row>
    <row r="1588" spans="1:6">
      <c r="A1588" s="145"/>
      <c r="B1588" s="73"/>
      <c r="C1588" s="138"/>
      <c r="D1588" s="76"/>
      <c r="E1588" s="90"/>
      <c r="F1588" s="77"/>
    </row>
    <row r="1589" spans="1:6">
      <c r="A1589" s="145"/>
      <c r="B1589" s="73"/>
      <c r="C1589" s="138"/>
      <c r="D1589" s="76"/>
      <c r="E1589" s="90"/>
      <c r="F1589" s="77"/>
    </row>
    <row r="1590" spans="1:6">
      <c r="A1590" s="145"/>
      <c r="B1590" s="73"/>
      <c r="C1590" s="138"/>
      <c r="D1590" s="76"/>
      <c r="E1590" s="90"/>
      <c r="F1590" s="77"/>
    </row>
    <row r="1591" spans="1:6">
      <c r="A1591" s="145"/>
      <c r="B1591" s="73"/>
      <c r="C1591" s="138"/>
      <c r="D1591" s="76"/>
      <c r="E1591" s="90"/>
      <c r="F1591" s="77"/>
    </row>
    <row r="1592" spans="1:6">
      <c r="A1592" s="145"/>
      <c r="B1592" s="73"/>
      <c r="C1592" s="138"/>
      <c r="D1592" s="76"/>
      <c r="E1592" s="90"/>
      <c r="F1592" s="77"/>
    </row>
    <row r="1593" spans="1:6">
      <c r="A1593" s="145"/>
      <c r="B1593" s="73"/>
      <c r="C1593" s="138"/>
      <c r="D1593" s="76"/>
      <c r="E1593" s="90"/>
      <c r="F1593" s="77"/>
    </row>
    <row r="1594" spans="1:6">
      <c r="A1594" s="145"/>
      <c r="B1594" s="73"/>
      <c r="C1594" s="138"/>
      <c r="D1594" s="76"/>
      <c r="E1594" s="90"/>
      <c r="F1594" s="77"/>
    </row>
    <row r="1595" spans="1:6">
      <c r="A1595" s="145"/>
      <c r="B1595" s="73"/>
      <c r="C1595" s="138"/>
      <c r="D1595" s="76"/>
      <c r="E1595" s="90"/>
      <c r="F1595" s="77"/>
    </row>
    <row r="1596" spans="1:6">
      <c r="A1596" s="145"/>
      <c r="B1596" s="73"/>
      <c r="C1596" s="138"/>
      <c r="D1596" s="76"/>
      <c r="E1596" s="90"/>
      <c r="F1596" s="77"/>
    </row>
    <row r="1597" spans="1:6">
      <c r="A1597" s="145"/>
      <c r="B1597" s="73"/>
      <c r="C1597" s="138"/>
      <c r="D1597" s="76"/>
      <c r="E1597" s="90"/>
      <c r="F1597" s="77"/>
    </row>
    <row r="1598" spans="1:6">
      <c r="A1598" s="145"/>
      <c r="B1598" s="73"/>
      <c r="C1598" s="138"/>
      <c r="D1598" s="76"/>
      <c r="E1598" s="90"/>
      <c r="F1598" s="77"/>
    </row>
    <row r="1599" spans="1:6">
      <c r="A1599" s="145"/>
      <c r="B1599" s="73"/>
      <c r="C1599" s="138"/>
      <c r="D1599" s="76"/>
      <c r="E1599" s="90"/>
      <c r="F1599" s="77"/>
    </row>
    <row r="1600" spans="1:6">
      <c r="A1600" s="145"/>
      <c r="B1600" s="73"/>
      <c r="C1600" s="138"/>
      <c r="D1600" s="76"/>
      <c r="E1600" s="90"/>
      <c r="F1600" s="77"/>
    </row>
    <row r="1601" spans="1:6">
      <c r="A1601" s="145"/>
      <c r="B1601" s="73"/>
      <c r="C1601" s="138"/>
      <c r="D1601" s="76"/>
      <c r="E1601" s="90"/>
      <c r="F1601" s="77"/>
    </row>
    <row r="1602" spans="1:6">
      <c r="A1602" s="145"/>
      <c r="B1602" s="73"/>
      <c r="C1602" s="138"/>
      <c r="D1602" s="76"/>
      <c r="E1602" s="90"/>
      <c r="F1602" s="77"/>
    </row>
    <row r="1603" spans="1:6">
      <c r="A1603" s="145"/>
      <c r="B1603" s="73"/>
      <c r="C1603" s="138"/>
      <c r="D1603" s="76"/>
      <c r="E1603" s="90"/>
      <c r="F1603" s="77"/>
    </row>
    <row r="1604" spans="1:6">
      <c r="A1604" s="145"/>
      <c r="B1604" s="73"/>
      <c r="C1604" s="138"/>
      <c r="D1604" s="76"/>
      <c r="E1604" s="90"/>
      <c r="F1604" s="77"/>
    </row>
    <row r="1605" spans="1:6">
      <c r="A1605" s="145"/>
      <c r="B1605" s="73"/>
      <c r="C1605" s="138"/>
      <c r="D1605" s="76"/>
      <c r="E1605" s="90"/>
      <c r="F1605" s="77"/>
    </row>
    <row r="1606" spans="1:6">
      <c r="A1606" s="145"/>
      <c r="B1606" s="73"/>
      <c r="C1606" s="138"/>
      <c r="D1606" s="76"/>
      <c r="E1606" s="90"/>
      <c r="F1606" s="77"/>
    </row>
    <row r="1607" spans="1:6">
      <c r="A1607" s="145"/>
      <c r="B1607" s="73"/>
      <c r="C1607" s="138"/>
      <c r="D1607" s="76"/>
      <c r="E1607" s="90"/>
      <c r="F1607" s="77"/>
    </row>
    <row r="1608" spans="1:6">
      <c r="A1608" s="145"/>
      <c r="B1608" s="73"/>
      <c r="C1608" s="138"/>
      <c r="D1608" s="76"/>
      <c r="E1608" s="90"/>
      <c r="F1608" s="77"/>
    </row>
    <row r="1609" spans="1:6">
      <c r="A1609" s="145"/>
      <c r="B1609" s="73"/>
      <c r="C1609" s="138"/>
      <c r="D1609" s="76"/>
      <c r="E1609" s="90"/>
      <c r="F1609" s="77"/>
    </row>
    <row r="1610" spans="1:6">
      <c r="A1610" s="145"/>
      <c r="B1610" s="73"/>
      <c r="C1610" s="138"/>
      <c r="D1610" s="76"/>
      <c r="E1610" s="90"/>
      <c r="F1610" s="77"/>
    </row>
    <row r="1611" spans="1:6">
      <c r="A1611" s="145"/>
      <c r="B1611" s="73"/>
      <c r="C1611" s="138"/>
      <c r="D1611" s="76"/>
      <c r="E1611" s="90"/>
      <c r="F1611" s="77"/>
    </row>
    <row r="1612" spans="1:6">
      <c r="A1612" s="145"/>
      <c r="B1612" s="73"/>
      <c r="C1612" s="138"/>
      <c r="D1612" s="76"/>
      <c r="E1612" s="90"/>
      <c r="F1612" s="77"/>
    </row>
    <row r="1613" spans="1:6">
      <c r="A1613" s="145"/>
      <c r="B1613" s="73"/>
      <c r="C1613" s="138"/>
      <c r="D1613" s="76"/>
      <c r="E1613" s="90"/>
      <c r="F1613" s="77"/>
    </row>
    <row r="1614" spans="1:6">
      <c r="A1614" s="145"/>
      <c r="B1614" s="73"/>
      <c r="C1614" s="138"/>
      <c r="D1614" s="76"/>
      <c r="E1614" s="90"/>
      <c r="F1614" s="77"/>
    </row>
    <row r="1615" spans="1:6">
      <c r="A1615" s="145"/>
      <c r="B1615" s="73"/>
      <c r="C1615" s="138"/>
      <c r="D1615" s="76"/>
      <c r="E1615" s="90"/>
      <c r="F1615" s="77"/>
    </row>
    <row r="1616" spans="1:6">
      <c r="A1616" s="145"/>
      <c r="B1616" s="73"/>
      <c r="C1616" s="138"/>
      <c r="D1616" s="76"/>
      <c r="E1616" s="90"/>
      <c r="F1616" s="77"/>
    </row>
    <row r="1617" spans="1:6">
      <c r="A1617" s="145"/>
      <c r="B1617" s="73"/>
      <c r="C1617" s="138"/>
      <c r="D1617" s="76"/>
      <c r="E1617" s="90"/>
      <c r="F1617" s="77"/>
    </row>
    <row r="1618" spans="1:6">
      <c r="A1618" s="145"/>
      <c r="B1618" s="73"/>
      <c r="C1618" s="138"/>
      <c r="D1618" s="76"/>
      <c r="E1618" s="90"/>
      <c r="F1618" s="77"/>
    </row>
    <row r="1619" spans="1:6">
      <c r="A1619" s="145"/>
      <c r="B1619" s="73"/>
      <c r="C1619" s="138"/>
      <c r="D1619" s="76"/>
      <c r="E1619" s="90"/>
      <c r="F1619" s="77"/>
    </row>
    <row r="1620" spans="1:6">
      <c r="A1620" s="145"/>
      <c r="B1620" s="73"/>
      <c r="C1620" s="138"/>
      <c r="D1620" s="76"/>
      <c r="E1620" s="90"/>
      <c r="F1620" s="77"/>
    </row>
    <row r="1621" spans="1:6">
      <c r="A1621" s="145"/>
      <c r="B1621" s="73"/>
      <c r="C1621" s="138"/>
      <c r="D1621" s="76"/>
      <c r="E1621" s="90"/>
      <c r="F1621" s="77"/>
    </row>
    <row r="1622" spans="1:6">
      <c r="A1622" s="145"/>
      <c r="B1622" s="73"/>
      <c r="C1622" s="138"/>
      <c r="D1622" s="76"/>
      <c r="E1622" s="90"/>
      <c r="F1622" s="77"/>
    </row>
    <row r="1623" spans="1:6">
      <c r="A1623" s="145"/>
      <c r="B1623" s="73"/>
      <c r="C1623" s="138"/>
      <c r="D1623" s="76"/>
      <c r="E1623" s="90"/>
      <c r="F1623" s="77"/>
    </row>
    <row r="1624" spans="1:6">
      <c r="A1624" s="145"/>
      <c r="B1624" s="73"/>
      <c r="C1624" s="138"/>
      <c r="D1624" s="76"/>
      <c r="E1624" s="90"/>
      <c r="F1624" s="77"/>
    </row>
    <row r="1625" spans="1:6">
      <c r="A1625" s="145"/>
      <c r="B1625" s="73"/>
      <c r="C1625" s="138"/>
      <c r="D1625" s="76"/>
      <c r="E1625" s="90"/>
      <c r="F1625" s="77"/>
    </row>
    <row r="1626" spans="1:6">
      <c r="A1626" s="145"/>
      <c r="B1626" s="73"/>
      <c r="C1626" s="138"/>
      <c r="D1626" s="76"/>
      <c r="E1626" s="90"/>
      <c r="F1626" s="77"/>
    </row>
    <row r="1627" spans="1:6">
      <c r="A1627" s="145"/>
      <c r="B1627" s="73"/>
      <c r="C1627" s="138"/>
      <c r="D1627" s="76"/>
      <c r="E1627" s="90"/>
      <c r="F1627" s="77"/>
    </row>
    <row r="1628" spans="1:6">
      <c r="A1628" s="145"/>
      <c r="B1628" s="73"/>
      <c r="C1628" s="138"/>
      <c r="D1628" s="76"/>
      <c r="E1628" s="90"/>
      <c r="F1628" s="77"/>
    </row>
    <row r="1629" spans="1:6">
      <c r="A1629" s="145"/>
      <c r="B1629" s="73"/>
      <c r="C1629" s="138"/>
      <c r="D1629" s="76"/>
      <c r="E1629" s="90"/>
      <c r="F1629" s="77"/>
    </row>
    <row r="1630" spans="1:6">
      <c r="A1630" s="145"/>
      <c r="B1630" s="73"/>
      <c r="C1630" s="138"/>
      <c r="D1630" s="76"/>
      <c r="E1630" s="90"/>
      <c r="F1630" s="77"/>
    </row>
    <row r="1631" spans="1:6">
      <c r="A1631" s="145"/>
      <c r="B1631" s="73"/>
      <c r="C1631" s="138"/>
      <c r="D1631" s="76"/>
      <c r="E1631" s="90"/>
      <c r="F1631" s="77"/>
    </row>
    <row r="1632" spans="1:6">
      <c r="A1632" s="145"/>
      <c r="B1632" s="73"/>
      <c r="C1632" s="138"/>
      <c r="D1632" s="76"/>
      <c r="E1632" s="90"/>
      <c r="F1632" s="77"/>
    </row>
    <row r="1633" spans="1:6">
      <c r="A1633" s="145"/>
      <c r="B1633" s="73"/>
      <c r="C1633" s="138"/>
      <c r="D1633" s="76"/>
      <c r="E1633" s="90"/>
      <c r="F1633" s="77"/>
    </row>
    <row r="1634" spans="1:6">
      <c r="A1634" s="145"/>
      <c r="B1634" s="73"/>
      <c r="C1634" s="138"/>
      <c r="D1634" s="76"/>
      <c r="E1634" s="90"/>
      <c r="F1634" s="77"/>
    </row>
    <row r="1635" spans="1:6">
      <c r="A1635" s="145"/>
      <c r="B1635" s="73"/>
      <c r="C1635" s="138"/>
      <c r="D1635" s="76"/>
      <c r="E1635" s="90"/>
      <c r="F1635" s="77"/>
    </row>
    <row r="1636" spans="1:6">
      <c r="A1636" s="145"/>
      <c r="B1636" s="73"/>
      <c r="C1636" s="138"/>
      <c r="D1636" s="76"/>
      <c r="E1636" s="90"/>
      <c r="F1636" s="77"/>
    </row>
    <row r="1637" spans="1:6">
      <c r="A1637" s="145"/>
      <c r="B1637" s="73"/>
      <c r="C1637" s="138"/>
      <c r="D1637" s="76"/>
      <c r="E1637" s="90"/>
      <c r="F1637" s="77"/>
    </row>
    <row r="1638" spans="1:6">
      <c r="A1638" s="145"/>
      <c r="B1638" s="73"/>
      <c r="C1638" s="138"/>
      <c r="D1638" s="76"/>
      <c r="E1638" s="90"/>
      <c r="F1638" s="77"/>
    </row>
    <row r="1639" spans="1:6">
      <c r="A1639" s="145"/>
      <c r="B1639" s="73"/>
      <c r="C1639" s="138"/>
      <c r="D1639" s="76"/>
      <c r="E1639" s="90"/>
      <c r="F1639" s="77"/>
    </row>
    <row r="1640" spans="1:6">
      <c r="A1640" s="145"/>
      <c r="B1640" s="73"/>
      <c r="C1640" s="138"/>
      <c r="D1640" s="76"/>
      <c r="E1640" s="90"/>
      <c r="F1640" s="77"/>
    </row>
    <row r="1641" spans="1:6">
      <c r="A1641" s="145"/>
      <c r="B1641" s="73"/>
      <c r="C1641" s="138"/>
      <c r="D1641" s="76"/>
      <c r="E1641" s="90"/>
      <c r="F1641" s="77"/>
    </row>
    <row r="1642" spans="1:6">
      <c r="A1642" s="145"/>
      <c r="B1642" s="73"/>
      <c r="C1642" s="138"/>
      <c r="D1642" s="76"/>
      <c r="E1642" s="90"/>
      <c r="F1642" s="77"/>
    </row>
    <row r="1643" spans="1:6">
      <c r="A1643" s="145"/>
      <c r="B1643" s="73"/>
      <c r="C1643" s="138"/>
      <c r="D1643" s="76"/>
      <c r="E1643" s="90"/>
      <c r="F1643" s="77"/>
    </row>
    <row r="1644" spans="1:6">
      <c r="A1644" s="145"/>
      <c r="B1644" s="73"/>
      <c r="C1644" s="138"/>
      <c r="D1644" s="76"/>
      <c r="E1644" s="90"/>
      <c r="F1644" s="77"/>
    </row>
    <row r="1645" spans="1:6">
      <c r="A1645" s="145"/>
      <c r="B1645" s="73"/>
      <c r="C1645" s="138"/>
      <c r="D1645" s="76"/>
      <c r="E1645" s="90"/>
      <c r="F1645" s="77"/>
    </row>
    <row r="1646" spans="1:6">
      <c r="A1646" s="145"/>
      <c r="B1646" s="73"/>
      <c r="C1646" s="138"/>
      <c r="D1646" s="76"/>
      <c r="E1646" s="90"/>
      <c r="F1646" s="77"/>
    </row>
    <row r="1647" spans="1:6">
      <c r="A1647" s="145"/>
      <c r="B1647" s="73"/>
      <c r="C1647" s="138"/>
      <c r="D1647" s="76"/>
      <c r="E1647" s="90"/>
      <c r="F1647" s="77"/>
    </row>
    <row r="1648" spans="1:6">
      <c r="A1648" s="145"/>
      <c r="B1648" s="73"/>
      <c r="C1648" s="138"/>
      <c r="D1648" s="76"/>
      <c r="E1648" s="90"/>
      <c r="F1648" s="77"/>
    </row>
    <row r="1649" spans="1:6">
      <c r="A1649" s="145"/>
      <c r="B1649" s="73"/>
      <c r="C1649" s="138"/>
      <c r="D1649" s="76"/>
      <c r="E1649" s="90"/>
      <c r="F1649" s="77"/>
    </row>
    <row r="1650" spans="1:6">
      <c r="A1650" s="145"/>
      <c r="B1650" s="73"/>
      <c r="C1650" s="138"/>
      <c r="D1650" s="76"/>
      <c r="E1650" s="90"/>
      <c r="F1650" s="77"/>
    </row>
    <row r="1651" spans="1:6">
      <c r="A1651" s="145"/>
      <c r="B1651" s="73"/>
      <c r="C1651" s="138"/>
      <c r="D1651" s="76"/>
      <c r="E1651" s="90"/>
      <c r="F1651" s="77"/>
    </row>
    <row r="1652" spans="1:6">
      <c r="A1652" s="145"/>
      <c r="B1652" s="73"/>
      <c r="C1652" s="138"/>
      <c r="D1652" s="76"/>
      <c r="E1652" s="90"/>
      <c r="F1652" s="77"/>
    </row>
    <row r="1653" spans="1:6">
      <c r="A1653" s="145"/>
      <c r="B1653" s="73"/>
      <c r="C1653" s="138"/>
      <c r="D1653" s="76"/>
      <c r="E1653" s="90"/>
      <c r="F1653" s="77"/>
    </row>
    <row r="1654" spans="1:6">
      <c r="A1654" s="145"/>
      <c r="B1654" s="73"/>
      <c r="C1654" s="138"/>
      <c r="D1654" s="76"/>
      <c r="E1654" s="90"/>
      <c r="F1654" s="77"/>
    </row>
    <row r="1655" spans="1:6">
      <c r="A1655" s="145"/>
      <c r="B1655" s="73"/>
      <c r="C1655" s="138"/>
      <c r="D1655" s="76"/>
      <c r="E1655" s="90"/>
      <c r="F1655" s="77"/>
    </row>
    <row r="1656" spans="1:6">
      <c r="A1656" s="145"/>
      <c r="B1656" s="73"/>
      <c r="C1656" s="138"/>
      <c r="D1656" s="76"/>
      <c r="E1656" s="90"/>
      <c r="F1656" s="77"/>
    </row>
    <row r="1657" spans="1:6">
      <c r="A1657" s="145"/>
      <c r="B1657" s="73"/>
      <c r="C1657" s="138"/>
      <c r="D1657" s="76"/>
      <c r="E1657" s="90"/>
      <c r="F1657" s="77"/>
    </row>
    <row r="1658" spans="1:6">
      <c r="A1658" s="145"/>
      <c r="B1658" s="73"/>
      <c r="C1658" s="138"/>
      <c r="D1658" s="76"/>
      <c r="E1658" s="90"/>
      <c r="F1658" s="77"/>
    </row>
    <row r="1659" spans="1:6">
      <c r="A1659" s="145"/>
      <c r="B1659" s="73"/>
      <c r="C1659" s="138"/>
      <c r="D1659" s="76"/>
      <c r="E1659" s="90"/>
      <c r="F1659" s="77"/>
    </row>
    <row r="1660" spans="1:6">
      <c r="A1660" s="145"/>
      <c r="B1660" s="73"/>
      <c r="C1660" s="138"/>
      <c r="D1660" s="76"/>
      <c r="E1660" s="90"/>
      <c r="F1660" s="77"/>
    </row>
    <row r="1661" spans="1:6">
      <c r="A1661" s="145"/>
      <c r="B1661" s="73"/>
      <c r="C1661" s="138"/>
      <c r="D1661" s="76"/>
      <c r="E1661" s="90"/>
      <c r="F1661" s="77"/>
    </row>
    <row r="1662" spans="1:6">
      <c r="A1662" s="145"/>
      <c r="B1662" s="73"/>
      <c r="C1662" s="138"/>
      <c r="D1662" s="76"/>
      <c r="E1662" s="90"/>
      <c r="F1662" s="77"/>
    </row>
    <row r="1663" spans="1:6">
      <c r="A1663" s="145"/>
      <c r="B1663" s="73"/>
      <c r="C1663" s="138"/>
      <c r="D1663" s="76"/>
      <c r="E1663" s="90"/>
      <c r="F1663" s="77"/>
    </row>
    <row r="1664" spans="1:6">
      <c r="A1664" s="145"/>
      <c r="B1664" s="73"/>
      <c r="C1664" s="138"/>
      <c r="D1664" s="76"/>
      <c r="E1664" s="90"/>
      <c r="F1664" s="77"/>
    </row>
    <row r="1665" spans="1:6">
      <c r="A1665" s="145"/>
      <c r="B1665" s="73"/>
      <c r="C1665" s="138"/>
      <c r="D1665" s="76"/>
      <c r="E1665" s="90"/>
      <c r="F1665" s="77"/>
    </row>
    <row r="1666" spans="1:6">
      <c r="A1666" s="145"/>
      <c r="B1666" s="73"/>
      <c r="C1666" s="138"/>
      <c r="D1666" s="76"/>
      <c r="E1666" s="90"/>
      <c r="F1666" s="77"/>
    </row>
    <row r="1667" spans="1:6">
      <c r="A1667" s="145"/>
      <c r="B1667" s="73"/>
      <c r="C1667" s="138"/>
      <c r="D1667" s="76"/>
      <c r="E1667" s="90"/>
      <c r="F1667" s="77"/>
    </row>
    <row r="1668" spans="1:6">
      <c r="A1668" s="145"/>
      <c r="B1668" s="73"/>
      <c r="C1668" s="138"/>
      <c r="D1668" s="76"/>
      <c r="E1668" s="90"/>
      <c r="F1668" s="77"/>
    </row>
    <row r="1669" spans="1:6">
      <c r="A1669" s="145"/>
      <c r="B1669" s="73"/>
      <c r="C1669" s="138"/>
      <c r="D1669" s="76"/>
      <c r="E1669" s="90"/>
      <c r="F1669" s="77"/>
    </row>
    <row r="1670" spans="1:6">
      <c r="A1670" s="145"/>
      <c r="B1670" s="73"/>
      <c r="C1670" s="138"/>
      <c r="D1670" s="76"/>
      <c r="E1670" s="90"/>
      <c r="F1670" s="77"/>
    </row>
    <row r="1671" spans="1:6">
      <c r="A1671" s="145"/>
      <c r="B1671" s="73"/>
      <c r="C1671" s="138"/>
      <c r="D1671" s="76"/>
      <c r="E1671" s="90"/>
      <c r="F1671" s="77"/>
    </row>
    <row r="1672" spans="1:6">
      <c r="A1672" s="145"/>
      <c r="B1672" s="73"/>
      <c r="C1672" s="138"/>
      <c r="D1672" s="76"/>
      <c r="E1672" s="90"/>
      <c r="F1672" s="77"/>
    </row>
    <row r="1673" spans="1:6">
      <c r="A1673" s="145"/>
      <c r="B1673" s="73"/>
      <c r="C1673" s="138"/>
      <c r="D1673" s="76"/>
      <c r="E1673" s="90"/>
      <c r="F1673" s="77"/>
    </row>
    <row r="1674" spans="1:6">
      <c r="A1674" s="145"/>
      <c r="B1674" s="73"/>
      <c r="C1674" s="138"/>
      <c r="D1674" s="76"/>
      <c r="E1674" s="90"/>
      <c r="F1674" s="77"/>
    </row>
    <row r="1675" spans="1:6">
      <c r="A1675" s="145"/>
      <c r="B1675" s="73"/>
      <c r="C1675" s="138"/>
      <c r="D1675" s="76"/>
      <c r="E1675" s="90"/>
      <c r="F1675" s="77"/>
    </row>
    <row r="1676" spans="1:6">
      <c r="A1676" s="145"/>
      <c r="B1676" s="73"/>
      <c r="C1676" s="138"/>
      <c r="D1676" s="76"/>
      <c r="E1676" s="90"/>
      <c r="F1676" s="77"/>
    </row>
    <row r="1677" spans="1:6">
      <c r="A1677" s="145"/>
      <c r="B1677" s="73"/>
      <c r="C1677" s="138"/>
      <c r="D1677" s="76"/>
      <c r="E1677" s="90"/>
      <c r="F1677" s="77"/>
    </row>
    <row r="1678" spans="1:6">
      <c r="A1678" s="145"/>
      <c r="B1678" s="73"/>
      <c r="C1678" s="138"/>
      <c r="D1678" s="76"/>
      <c r="E1678" s="90"/>
      <c r="F1678" s="77"/>
    </row>
    <row r="1679" spans="1:6">
      <c r="A1679" s="145"/>
      <c r="B1679" s="73"/>
      <c r="C1679" s="138"/>
      <c r="D1679" s="76"/>
      <c r="E1679" s="90"/>
      <c r="F1679" s="77"/>
    </row>
    <row r="1680" spans="1:6">
      <c r="A1680" s="145"/>
      <c r="B1680" s="73"/>
      <c r="C1680" s="138"/>
      <c r="D1680" s="76"/>
      <c r="E1680" s="90"/>
      <c r="F1680" s="77"/>
    </row>
    <row r="1681" spans="1:6">
      <c r="A1681" s="145"/>
      <c r="B1681" s="73"/>
      <c r="C1681" s="138"/>
      <c r="D1681" s="76"/>
      <c r="E1681" s="90"/>
      <c r="F1681" s="77"/>
    </row>
    <row r="1682" spans="1:6">
      <c r="A1682" s="145"/>
      <c r="B1682" s="73"/>
      <c r="C1682" s="138"/>
      <c r="D1682" s="76"/>
      <c r="E1682" s="90"/>
      <c r="F1682" s="77"/>
    </row>
    <row r="1683" spans="1:6">
      <c r="A1683" s="145"/>
      <c r="B1683" s="73"/>
      <c r="C1683" s="138"/>
      <c r="D1683" s="76"/>
      <c r="E1683" s="90"/>
      <c r="F1683" s="77"/>
    </row>
    <row r="1684" spans="1:6">
      <c r="A1684" s="145"/>
      <c r="B1684" s="73"/>
      <c r="C1684" s="138"/>
      <c r="D1684" s="76"/>
      <c r="E1684" s="90"/>
      <c r="F1684" s="77"/>
    </row>
    <row r="1685" spans="1:6">
      <c r="A1685" s="145"/>
      <c r="B1685" s="73"/>
      <c r="C1685" s="138"/>
      <c r="D1685" s="76"/>
      <c r="E1685" s="90"/>
      <c r="F1685" s="77"/>
    </row>
    <row r="1686" spans="1:6">
      <c r="A1686" s="145"/>
      <c r="B1686" s="73"/>
      <c r="C1686" s="138"/>
      <c r="D1686" s="76"/>
      <c r="E1686" s="90"/>
      <c r="F1686" s="77"/>
    </row>
    <row r="1687" spans="1:6">
      <c r="A1687" s="145"/>
      <c r="B1687" s="73"/>
      <c r="C1687" s="138"/>
      <c r="D1687" s="76"/>
      <c r="E1687" s="90"/>
      <c r="F1687" s="77"/>
    </row>
    <row r="1688" spans="1:6">
      <c r="A1688" s="145"/>
      <c r="B1688" s="73"/>
      <c r="C1688" s="138"/>
      <c r="D1688" s="76"/>
      <c r="E1688" s="90"/>
      <c r="F1688" s="77"/>
    </row>
    <row r="1689" spans="1:6">
      <c r="A1689" s="145"/>
      <c r="B1689" s="73"/>
      <c r="C1689" s="138"/>
      <c r="D1689" s="76"/>
      <c r="E1689" s="90"/>
      <c r="F1689" s="77"/>
    </row>
    <row r="1690" spans="1:6">
      <c r="A1690" s="145"/>
      <c r="B1690" s="73"/>
      <c r="C1690" s="138"/>
      <c r="D1690" s="76"/>
      <c r="E1690" s="90"/>
      <c r="F1690" s="77"/>
    </row>
    <row r="1691" spans="1:6">
      <c r="A1691" s="145"/>
      <c r="B1691" s="73"/>
      <c r="C1691" s="138"/>
      <c r="D1691" s="76"/>
      <c r="E1691" s="90"/>
      <c r="F1691" s="77"/>
    </row>
    <row r="1692" spans="1:6">
      <c r="A1692" s="145"/>
      <c r="B1692" s="73"/>
      <c r="C1692" s="138"/>
      <c r="D1692" s="76"/>
      <c r="E1692" s="90"/>
      <c r="F1692" s="77"/>
    </row>
    <row r="1693" spans="1:6">
      <c r="A1693" s="145"/>
      <c r="B1693" s="73"/>
      <c r="C1693" s="138"/>
      <c r="D1693" s="76"/>
      <c r="E1693" s="90"/>
      <c r="F1693" s="77"/>
    </row>
    <row r="1694" spans="1:6">
      <c r="A1694" s="145"/>
      <c r="B1694" s="73"/>
      <c r="C1694" s="138"/>
      <c r="D1694" s="76"/>
      <c r="E1694" s="90"/>
      <c r="F1694" s="77"/>
    </row>
    <row r="1695" spans="1:6">
      <c r="A1695" s="145"/>
      <c r="B1695" s="73"/>
      <c r="C1695" s="138"/>
      <c r="D1695" s="76"/>
      <c r="E1695" s="90"/>
      <c r="F1695" s="77"/>
    </row>
    <row r="1696" spans="1:6">
      <c r="A1696" s="145"/>
      <c r="B1696" s="73"/>
      <c r="C1696" s="138"/>
      <c r="D1696" s="76"/>
      <c r="E1696" s="90"/>
      <c r="F1696" s="77"/>
    </row>
    <row r="1697" spans="1:6">
      <c r="A1697" s="145"/>
      <c r="B1697" s="73"/>
      <c r="C1697" s="138"/>
      <c r="D1697" s="76"/>
      <c r="E1697" s="90"/>
      <c r="F1697" s="77"/>
    </row>
    <row r="1698" spans="1:6">
      <c r="A1698" s="145"/>
      <c r="B1698" s="73"/>
      <c r="C1698" s="138"/>
      <c r="D1698" s="76"/>
      <c r="E1698" s="90"/>
      <c r="F1698" s="77"/>
    </row>
    <row r="1699" spans="1:6">
      <c r="A1699" s="145"/>
      <c r="B1699" s="73"/>
      <c r="C1699" s="138"/>
      <c r="D1699" s="76"/>
      <c r="E1699" s="90"/>
      <c r="F1699" s="77"/>
    </row>
    <row r="1700" spans="1:6">
      <c r="A1700" s="145"/>
      <c r="B1700" s="73"/>
      <c r="C1700" s="138"/>
      <c r="D1700" s="76"/>
      <c r="E1700" s="90"/>
      <c r="F1700" s="77"/>
    </row>
    <row r="1701" spans="1:6">
      <c r="A1701" s="145"/>
      <c r="B1701" s="73"/>
      <c r="C1701" s="138"/>
      <c r="D1701" s="76"/>
      <c r="E1701" s="90"/>
      <c r="F1701" s="77"/>
    </row>
    <row r="1702" spans="1:6">
      <c r="A1702" s="145"/>
      <c r="B1702" s="73"/>
      <c r="C1702" s="138"/>
      <c r="D1702" s="76"/>
      <c r="E1702" s="90"/>
      <c r="F1702" s="77"/>
    </row>
    <row r="1703" spans="1:6">
      <c r="A1703" s="145"/>
      <c r="B1703" s="73"/>
      <c r="C1703" s="138"/>
      <c r="D1703" s="76"/>
      <c r="E1703" s="90"/>
      <c r="F1703" s="77"/>
    </row>
    <row r="1704" spans="1:6">
      <c r="A1704" s="145"/>
      <c r="B1704" s="73"/>
      <c r="C1704" s="138"/>
      <c r="D1704" s="76"/>
      <c r="E1704" s="90"/>
      <c r="F1704" s="77"/>
    </row>
    <row r="1705" spans="1:6">
      <c r="A1705" s="145"/>
      <c r="B1705" s="73"/>
      <c r="C1705" s="138"/>
      <c r="D1705" s="76"/>
      <c r="E1705" s="90"/>
      <c r="F1705" s="77"/>
    </row>
    <row r="1706" spans="1:6">
      <c r="A1706" s="145"/>
      <c r="B1706" s="73"/>
      <c r="C1706" s="138"/>
      <c r="D1706" s="76"/>
      <c r="E1706" s="90"/>
      <c r="F1706" s="77"/>
    </row>
    <row r="1707" spans="1:6">
      <c r="A1707" s="145"/>
      <c r="B1707" s="73"/>
      <c r="C1707" s="138"/>
      <c r="D1707" s="76"/>
      <c r="E1707" s="90"/>
      <c r="F1707" s="77"/>
    </row>
    <row r="1708" spans="1:6">
      <c r="A1708" s="145"/>
      <c r="B1708" s="73"/>
      <c r="C1708" s="138"/>
      <c r="D1708" s="76"/>
      <c r="E1708" s="90"/>
      <c r="F1708" s="77"/>
    </row>
    <row r="1709" spans="1:6">
      <c r="A1709" s="145"/>
      <c r="B1709" s="73"/>
      <c r="C1709" s="138"/>
      <c r="D1709" s="76"/>
      <c r="E1709" s="90"/>
      <c r="F1709" s="77"/>
    </row>
    <row r="1710" spans="1:6">
      <c r="A1710" s="145"/>
      <c r="B1710" s="73"/>
      <c r="C1710" s="138"/>
      <c r="D1710" s="76"/>
      <c r="E1710" s="90"/>
      <c r="F1710" s="77"/>
    </row>
    <row r="1711" spans="1:6">
      <c r="A1711" s="145"/>
      <c r="B1711" s="73"/>
      <c r="C1711" s="138"/>
      <c r="D1711" s="76"/>
      <c r="E1711" s="90"/>
      <c r="F1711" s="77"/>
    </row>
    <row r="1712" spans="1:6">
      <c r="A1712" s="145"/>
      <c r="B1712" s="73"/>
      <c r="C1712" s="138"/>
      <c r="D1712" s="76"/>
      <c r="E1712" s="90"/>
      <c r="F1712" s="77"/>
    </row>
    <row r="1713" spans="1:6">
      <c r="A1713" s="145"/>
      <c r="B1713" s="73"/>
      <c r="C1713" s="138"/>
      <c r="D1713" s="76"/>
      <c r="E1713" s="90"/>
      <c r="F1713" s="77"/>
    </row>
    <row r="1714" spans="1:6">
      <c r="A1714" s="145"/>
      <c r="B1714" s="73"/>
      <c r="C1714" s="138"/>
      <c r="D1714" s="76"/>
      <c r="E1714" s="90"/>
      <c r="F1714" s="77"/>
    </row>
    <row r="1715" spans="1:6">
      <c r="A1715" s="145"/>
      <c r="B1715" s="73"/>
      <c r="C1715" s="138"/>
      <c r="D1715" s="76"/>
      <c r="E1715" s="90"/>
      <c r="F1715" s="77"/>
    </row>
    <row r="1716" spans="1:6">
      <c r="A1716" s="145"/>
      <c r="B1716" s="73"/>
      <c r="C1716" s="138"/>
      <c r="D1716" s="76"/>
      <c r="E1716" s="90"/>
      <c r="F1716" s="77"/>
    </row>
    <row r="1717" spans="1:6">
      <c r="A1717" s="145"/>
      <c r="B1717" s="73"/>
      <c r="C1717" s="138"/>
      <c r="D1717" s="76"/>
      <c r="E1717" s="90"/>
      <c r="F1717" s="77"/>
    </row>
    <row r="1718" spans="1:6">
      <c r="A1718" s="145"/>
      <c r="B1718" s="73"/>
      <c r="C1718" s="138"/>
      <c r="D1718" s="76"/>
      <c r="E1718" s="90"/>
      <c r="F1718" s="77"/>
    </row>
    <row r="1719" spans="1:6">
      <c r="A1719" s="145"/>
      <c r="B1719" s="73"/>
      <c r="C1719" s="138"/>
      <c r="D1719" s="76"/>
      <c r="E1719" s="90"/>
      <c r="F1719" s="77"/>
    </row>
    <row r="1720" spans="1:6">
      <c r="A1720" s="145"/>
      <c r="B1720" s="73"/>
      <c r="C1720" s="138"/>
      <c r="D1720" s="76"/>
      <c r="E1720" s="90"/>
      <c r="F1720" s="77"/>
    </row>
    <row r="1721" spans="1:6">
      <c r="A1721" s="145"/>
      <c r="B1721" s="73"/>
      <c r="C1721" s="138"/>
      <c r="D1721" s="76"/>
      <c r="E1721" s="90"/>
      <c r="F1721" s="77"/>
    </row>
    <row r="1722" spans="1:6">
      <c r="A1722" s="145"/>
      <c r="B1722" s="73"/>
      <c r="C1722" s="138"/>
      <c r="D1722" s="76"/>
      <c r="E1722" s="90"/>
      <c r="F1722" s="77"/>
    </row>
    <row r="1723" spans="1:6">
      <c r="A1723" s="145"/>
      <c r="B1723" s="73"/>
      <c r="C1723" s="138"/>
      <c r="D1723" s="76"/>
      <c r="E1723" s="90"/>
      <c r="F1723" s="77"/>
    </row>
    <row r="1724" spans="1:6">
      <c r="A1724" s="145"/>
      <c r="B1724" s="73"/>
      <c r="C1724" s="138"/>
      <c r="D1724" s="76"/>
      <c r="E1724" s="90"/>
      <c r="F1724" s="77"/>
    </row>
    <row r="1725" spans="1:6">
      <c r="A1725" s="145"/>
      <c r="B1725" s="73"/>
      <c r="C1725" s="138"/>
      <c r="D1725" s="76"/>
      <c r="E1725" s="90"/>
      <c r="F1725" s="77"/>
    </row>
    <row r="1726" spans="1:6">
      <c r="A1726" s="145"/>
      <c r="B1726" s="73"/>
      <c r="C1726" s="138"/>
      <c r="D1726" s="76"/>
      <c r="E1726" s="90"/>
      <c r="F1726" s="77"/>
    </row>
    <row r="1727" spans="1:6">
      <c r="A1727" s="145"/>
      <c r="B1727" s="73"/>
      <c r="C1727" s="138"/>
      <c r="D1727" s="76"/>
      <c r="E1727" s="90"/>
      <c r="F1727" s="77"/>
    </row>
    <row r="1728" spans="1:6">
      <c r="A1728" s="145"/>
      <c r="B1728" s="73"/>
      <c r="C1728" s="138"/>
      <c r="D1728" s="76"/>
      <c r="E1728" s="90"/>
      <c r="F1728" s="77"/>
    </row>
    <row r="1729" spans="1:6">
      <c r="A1729" s="145"/>
      <c r="B1729" s="73"/>
      <c r="C1729" s="138"/>
      <c r="D1729" s="76"/>
      <c r="E1729" s="90"/>
      <c r="F1729" s="77"/>
    </row>
    <row r="1730" spans="1:6">
      <c r="A1730" s="145"/>
      <c r="B1730" s="73"/>
      <c r="C1730" s="138"/>
      <c r="D1730" s="76"/>
      <c r="E1730" s="90"/>
      <c r="F1730" s="77"/>
    </row>
    <row r="1731" spans="1:6">
      <c r="A1731" s="145"/>
      <c r="B1731" s="73"/>
      <c r="C1731" s="138"/>
      <c r="D1731" s="76"/>
      <c r="E1731" s="90"/>
      <c r="F1731" s="77"/>
    </row>
    <row r="1732" spans="1:6">
      <c r="A1732" s="145"/>
      <c r="B1732" s="73"/>
      <c r="C1732" s="138"/>
      <c r="D1732" s="76"/>
      <c r="E1732" s="90"/>
      <c r="F1732" s="77"/>
    </row>
    <row r="1733" spans="1:6">
      <c r="A1733" s="145"/>
      <c r="B1733" s="73"/>
      <c r="C1733" s="138"/>
      <c r="D1733" s="76"/>
      <c r="E1733" s="90"/>
      <c r="F1733" s="77"/>
    </row>
    <row r="1734" spans="1:6">
      <c r="A1734" s="145"/>
      <c r="B1734" s="73"/>
      <c r="C1734" s="138"/>
      <c r="D1734" s="76"/>
      <c r="E1734" s="90"/>
      <c r="F1734" s="77"/>
    </row>
    <row r="1735" spans="1:6">
      <c r="A1735" s="145"/>
      <c r="B1735" s="73"/>
      <c r="C1735" s="138"/>
      <c r="D1735" s="76"/>
      <c r="E1735" s="90"/>
      <c r="F1735" s="77"/>
    </row>
    <row r="1736" spans="1:6">
      <c r="A1736" s="145"/>
      <c r="B1736" s="73"/>
      <c r="C1736" s="138"/>
      <c r="D1736" s="76"/>
      <c r="E1736" s="90"/>
      <c r="F1736" s="77"/>
    </row>
    <row r="1737" spans="1:6">
      <c r="A1737" s="145"/>
      <c r="B1737" s="73"/>
      <c r="C1737" s="138"/>
      <c r="D1737" s="76"/>
      <c r="E1737" s="90"/>
      <c r="F1737" s="77"/>
    </row>
    <row r="1738" spans="1:6">
      <c r="A1738" s="145"/>
      <c r="B1738" s="73"/>
      <c r="C1738" s="138"/>
      <c r="D1738" s="76"/>
      <c r="E1738" s="90"/>
      <c r="F1738" s="77"/>
    </row>
    <row r="1739" spans="1:6">
      <c r="A1739" s="145"/>
      <c r="B1739" s="73"/>
      <c r="C1739" s="138"/>
      <c r="D1739" s="76"/>
      <c r="E1739" s="90"/>
      <c r="F1739" s="77"/>
    </row>
    <row r="1740" spans="1:6">
      <c r="A1740" s="145"/>
      <c r="B1740" s="73"/>
      <c r="C1740" s="138"/>
      <c r="D1740" s="76"/>
      <c r="E1740" s="90"/>
      <c r="F1740" s="77"/>
    </row>
    <row r="1741" spans="1:6">
      <c r="A1741" s="145"/>
      <c r="B1741" s="73"/>
      <c r="C1741" s="138"/>
      <c r="D1741" s="76"/>
      <c r="E1741" s="90"/>
      <c r="F1741" s="77"/>
    </row>
    <row r="1742" spans="1:6">
      <c r="A1742" s="145"/>
      <c r="B1742" s="73"/>
      <c r="C1742" s="138"/>
      <c r="D1742" s="76"/>
      <c r="E1742" s="90"/>
      <c r="F1742" s="77"/>
    </row>
    <row r="1743" spans="1:6">
      <c r="A1743" s="145"/>
      <c r="B1743" s="73"/>
      <c r="C1743" s="138"/>
      <c r="D1743" s="76"/>
      <c r="E1743" s="90"/>
      <c r="F1743" s="77"/>
    </row>
    <row r="1744" spans="1:6">
      <c r="A1744" s="145"/>
      <c r="B1744" s="73"/>
      <c r="C1744" s="138"/>
      <c r="D1744" s="76"/>
      <c r="E1744" s="90"/>
      <c r="F1744" s="77"/>
    </row>
    <row r="1745" spans="1:6">
      <c r="A1745" s="145"/>
      <c r="B1745" s="73"/>
      <c r="C1745" s="138"/>
      <c r="D1745" s="76"/>
      <c r="E1745" s="90"/>
      <c r="F1745" s="77"/>
    </row>
    <row r="1746" spans="1:6">
      <c r="A1746" s="145"/>
      <c r="B1746" s="73"/>
      <c r="C1746" s="138"/>
      <c r="D1746" s="76"/>
      <c r="E1746" s="90"/>
      <c r="F1746" s="77"/>
    </row>
    <row r="1747" spans="1:6">
      <c r="A1747" s="145"/>
      <c r="B1747" s="73"/>
      <c r="C1747" s="138"/>
      <c r="D1747" s="76"/>
      <c r="E1747" s="90"/>
      <c r="F1747" s="77"/>
    </row>
    <row r="1748" spans="1:6">
      <c r="A1748" s="145"/>
      <c r="B1748" s="73"/>
      <c r="C1748" s="138"/>
      <c r="D1748" s="76"/>
      <c r="E1748" s="90"/>
      <c r="F1748" s="77"/>
    </row>
    <row r="1749" spans="1:6">
      <c r="A1749" s="145"/>
      <c r="B1749" s="73"/>
      <c r="C1749" s="138"/>
      <c r="D1749" s="76"/>
      <c r="E1749" s="90"/>
      <c r="F1749" s="77"/>
    </row>
    <row r="1750" spans="1:6">
      <c r="A1750" s="145"/>
      <c r="B1750" s="73"/>
      <c r="C1750" s="138"/>
      <c r="D1750" s="76"/>
      <c r="E1750" s="90"/>
      <c r="F1750" s="77"/>
    </row>
    <row r="1751" spans="1:6">
      <c r="A1751" s="145"/>
      <c r="B1751" s="73"/>
      <c r="C1751" s="138"/>
      <c r="D1751" s="76"/>
      <c r="E1751" s="90"/>
      <c r="F1751" s="77"/>
    </row>
    <row r="1752" spans="1:6">
      <c r="A1752" s="145"/>
      <c r="B1752" s="73"/>
      <c r="C1752" s="138"/>
      <c r="D1752" s="76"/>
      <c r="E1752" s="90"/>
      <c r="F1752" s="77"/>
    </row>
    <row r="1753" spans="1:6">
      <c r="A1753" s="145"/>
      <c r="B1753" s="73"/>
      <c r="C1753" s="138"/>
      <c r="D1753" s="76"/>
      <c r="E1753" s="90"/>
      <c r="F1753" s="77"/>
    </row>
    <row r="1754" spans="1:6">
      <c r="A1754" s="145"/>
      <c r="B1754" s="73"/>
      <c r="C1754" s="138"/>
      <c r="D1754" s="76"/>
      <c r="E1754" s="90"/>
      <c r="F1754" s="77"/>
    </row>
    <row r="1755" spans="1:6">
      <c r="A1755" s="145"/>
      <c r="B1755" s="73"/>
      <c r="C1755" s="138"/>
      <c r="D1755" s="76"/>
      <c r="E1755" s="90"/>
      <c r="F1755" s="77"/>
    </row>
    <row r="1756" spans="1:6">
      <c r="A1756" s="145"/>
      <c r="B1756" s="73"/>
      <c r="C1756" s="138"/>
      <c r="D1756" s="76"/>
      <c r="E1756" s="90"/>
      <c r="F1756" s="77"/>
    </row>
    <row r="1757" spans="1:6">
      <c r="A1757" s="145"/>
      <c r="B1757" s="73"/>
      <c r="C1757" s="138"/>
      <c r="D1757" s="76"/>
      <c r="E1757" s="90"/>
      <c r="F1757" s="77"/>
    </row>
    <row r="1758" spans="1:6">
      <c r="A1758" s="145"/>
      <c r="B1758" s="73"/>
      <c r="C1758" s="138"/>
      <c r="D1758" s="76"/>
      <c r="E1758" s="90"/>
      <c r="F1758" s="77"/>
    </row>
    <row r="1759" spans="1:6">
      <c r="A1759" s="145"/>
      <c r="B1759" s="73"/>
      <c r="C1759" s="138"/>
      <c r="D1759" s="76"/>
      <c r="E1759" s="90"/>
      <c r="F1759" s="77"/>
    </row>
    <row r="1760" spans="1:6">
      <c r="A1760" s="145"/>
      <c r="B1760" s="73"/>
      <c r="C1760" s="138"/>
      <c r="D1760" s="76"/>
      <c r="E1760" s="90"/>
      <c r="F1760" s="77"/>
    </row>
    <row r="1761" spans="1:6">
      <c r="A1761" s="145"/>
      <c r="B1761" s="73"/>
      <c r="C1761" s="138"/>
      <c r="D1761" s="76"/>
      <c r="E1761" s="90"/>
      <c r="F1761" s="77"/>
    </row>
    <row r="1762" spans="1:6">
      <c r="A1762" s="145"/>
      <c r="B1762" s="73"/>
      <c r="C1762" s="138"/>
      <c r="D1762" s="76"/>
      <c r="E1762" s="90"/>
      <c r="F1762" s="77"/>
    </row>
    <row r="1763" spans="1:6">
      <c r="A1763" s="145"/>
      <c r="B1763" s="73"/>
      <c r="C1763" s="138"/>
      <c r="D1763" s="76"/>
      <c r="E1763" s="90"/>
      <c r="F1763" s="77"/>
    </row>
    <row r="1764" spans="1:6">
      <c r="A1764" s="145"/>
      <c r="B1764" s="73"/>
      <c r="C1764" s="138"/>
      <c r="D1764" s="76"/>
      <c r="E1764" s="90"/>
      <c r="F1764" s="77"/>
    </row>
    <row r="1765" spans="1:6">
      <c r="A1765" s="145"/>
      <c r="B1765" s="73"/>
      <c r="C1765" s="138"/>
      <c r="D1765" s="76"/>
      <c r="E1765" s="90"/>
      <c r="F1765" s="77"/>
    </row>
    <row r="1766" spans="1:6">
      <c r="A1766" s="145"/>
      <c r="B1766" s="73"/>
      <c r="C1766" s="138"/>
      <c r="D1766" s="76"/>
      <c r="E1766" s="90"/>
      <c r="F1766" s="77"/>
    </row>
    <row r="1767" spans="1:6">
      <c r="A1767" s="145"/>
      <c r="B1767" s="73"/>
      <c r="C1767" s="138"/>
      <c r="D1767" s="76"/>
      <c r="E1767" s="90"/>
      <c r="F1767" s="77"/>
    </row>
    <row r="1768" spans="1:6">
      <c r="A1768" s="145"/>
      <c r="B1768" s="73"/>
      <c r="C1768" s="138"/>
      <c r="D1768" s="76"/>
      <c r="E1768" s="90"/>
      <c r="F1768" s="77"/>
    </row>
    <row r="1769" spans="1:6">
      <c r="A1769" s="145"/>
      <c r="B1769" s="73"/>
      <c r="C1769" s="138"/>
      <c r="D1769" s="76"/>
      <c r="E1769" s="90"/>
      <c r="F1769" s="77"/>
    </row>
    <row r="1770" spans="1:6">
      <c r="A1770" s="145"/>
      <c r="B1770" s="73"/>
      <c r="C1770" s="138"/>
      <c r="D1770" s="76"/>
      <c r="E1770" s="90"/>
      <c r="F1770" s="77"/>
    </row>
    <row r="1771" spans="1:6">
      <c r="A1771" s="145"/>
      <c r="B1771" s="73"/>
      <c r="C1771" s="138"/>
      <c r="D1771" s="76"/>
      <c r="E1771" s="90"/>
      <c r="F1771" s="77"/>
    </row>
    <row r="1772" spans="1:6">
      <c r="A1772" s="145"/>
      <c r="B1772" s="73"/>
      <c r="C1772" s="138"/>
      <c r="D1772" s="76"/>
      <c r="E1772" s="90"/>
      <c r="F1772" s="77"/>
    </row>
    <row r="1773" spans="1:6">
      <c r="A1773" s="145"/>
      <c r="B1773" s="73"/>
      <c r="C1773" s="138"/>
      <c r="D1773" s="76"/>
      <c r="E1773" s="90"/>
      <c r="F1773" s="77"/>
    </row>
    <row r="1774" spans="1:6">
      <c r="A1774" s="145"/>
      <c r="B1774" s="73"/>
      <c r="C1774" s="138"/>
      <c r="D1774" s="76"/>
      <c r="E1774" s="90"/>
      <c r="F1774" s="77"/>
    </row>
    <row r="1775" spans="1:6">
      <c r="A1775" s="145"/>
      <c r="B1775" s="73"/>
      <c r="C1775" s="138"/>
      <c r="D1775" s="76"/>
      <c r="E1775" s="90"/>
      <c r="F1775" s="77"/>
    </row>
    <row r="1776" spans="1:6">
      <c r="A1776" s="145"/>
      <c r="B1776" s="73"/>
      <c r="C1776" s="138"/>
      <c r="D1776" s="76"/>
      <c r="E1776" s="90"/>
      <c r="F1776" s="77"/>
    </row>
    <row r="1777" spans="1:6">
      <c r="A1777" s="145"/>
      <c r="B1777" s="73"/>
      <c r="C1777" s="138"/>
      <c r="D1777" s="76"/>
      <c r="E1777" s="90"/>
      <c r="F1777" s="77"/>
    </row>
    <row r="1778" spans="1:6">
      <c r="A1778" s="145"/>
      <c r="B1778" s="73"/>
      <c r="C1778" s="138"/>
      <c r="D1778" s="76"/>
      <c r="E1778" s="90"/>
      <c r="F1778" s="77"/>
    </row>
    <row r="1779" spans="1:6">
      <c r="A1779" s="145"/>
      <c r="B1779" s="73"/>
      <c r="C1779" s="138"/>
      <c r="D1779" s="76"/>
      <c r="E1779" s="90"/>
      <c r="F1779" s="77"/>
    </row>
    <row r="1780" spans="1:6">
      <c r="A1780" s="145"/>
      <c r="B1780" s="73"/>
      <c r="C1780" s="138"/>
      <c r="D1780" s="76"/>
      <c r="E1780" s="90"/>
      <c r="F1780" s="77"/>
    </row>
    <row r="1781" spans="1:6">
      <c r="A1781" s="145"/>
      <c r="B1781" s="73"/>
      <c r="C1781" s="138"/>
      <c r="D1781" s="76"/>
      <c r="E1781" s="90"/>
      <c r="F1781" s="77"/>
    </row>
    <row r="1782" spans="1:6">
      <c r="A1782" s="145"/>
      <c r="B1782" s="73"/>
      <c r="C1782" s="138"/>
      <c r="D1782" s="76"/>
      <c r="E1782" s="90"/>
      <c r="F1782" s="77"/>
    </row>
    <row r="1783" spans="1:6">
      <c r="A1783" s="145"/>
      <c r="B1783" s="73"/>
      <c r="C1783" s="138"/>
      <c r="D1783" s="76"/>
      <c r="E1783" s="90"/>
      <c r="F1783" s="77"/>
    </row>
    <row r="1784" spans="1:6">
      <c r="A1784" s="145"/>
      <c r="B1784" s="73"/>
      <c r="C1784" s="138"/>
      <c r="D1784" s="76"/>
      <c r="E1784" s="90"/>
      <c r="F1784" s="77"/>
    </row>
    <row r="1785" spans="1:6">
      <c r="A1785" s="145"/>
      <c r="B1785" s="73"/>
      <c r="C1785" s="138"/>
      <c r="D1785" s="76"/>
      <c r="E1785" s="90"/>
      <c r="F1785" s="77"/>
    </row>
    <row r="1786" spans="1:6">
      <c r="A1786" s="145"/>
      <c r="B1786" s="73"/>
      <c r="C1786" s="138"/>
      <c r="D1786" s="76"/>
      <c r="E1786" s="90"/>
      <c r="F1786" s="77"/>
    </row>
    <row r="1787" spans="1:6">
      <c r="A1787" s="145"/>
      <c r="B1787" s="73"/>
      <c r="C1787" s="138"/>
      <c r="D1787" s="76"/>
      <c r="E1787" s="90"/>
      <c r="F1787" s="77"/>
    </row>
    <row r="1788" spans="1:6">
      <c r="A1788" s="145"/>
      <c r="B1788" s="73"/>
      <c r="C1788" s="138"/>
      <c r="D1788" s="76"/>
      <c r="E1788" s="90"/>
      <c r="F1788" s="77"/>
    </row>
    <row r="1789" spans="1:6">
      <c r="A1789" s="145"/>
      <c r="B1789" s="73"/>
      <c r="C1789" s="138"/>
      <c r="D1789" s="76"/>
      <c r="E1789" s="90"/>
      <c r="F1789" s="77"/>
    </row>
    <row r="1790" spans="1:6">
      <c r="A1790" s="145"/>
      <c r="B1790" s="73"/>
      <c r="C1790" s="138"/>
      <c r="D1790" s="76"/>
      <c r="E1790" s="90"/>
      <c r="F1790" s="77"/>
    </row>
    <row r="1791" spans="1:6">
      <c r="A1791" s="145"/>
      <c r="B1791" s="73"/>
      <c r="C1791" s="138"/>
      <c r="D1791" s="76"/>
      <c r="E1791" s="90"/>
      <c r="F1791" s="77"/>
    </row>
    <row r="1792" spans="1:6">
      <c r="A1792" s="145"/>
      <c r="B1792" s="73"/>
      <c r="C1792" s="138"/>
      <c r="D1792" s="76"/>
      <c r="E1792" s="90"/>
      <c r="F1792" s="77"/>
    </row>
    <row r="1793" spans="1:6">
      <c r="A1793" s="145"/>
      <c r="B1793" s="73"/>
      <c r="C1793" s="138"/>
      <c r="D1793" s="76"/>
      <c r="E1793" s="90"/>
      <c r="F1793" s="77"/>
    </row>
    <row r="1794" spans="1:6">
      <c r="A1794" s="145"/>
      <c r="B1794" s="73"/>
      <c r="C1794" s="138"/>
      <c r="D1794" s="76"/>
      <c r="E1794" s="90"/>
      <c r="F1794" s="77"/>
    </row>
    <row r="1795" spans="1:6">
      <c r="A1795" s="145"/>
      <c r="B1795" s="73"/>
      <c r="C1795" s="138"/>
      <c r="D1795" s="76"/>
      <c r="E1795" s="90"/>
      <c r="F1795" s="77"/>
    </row>
    <row r="1796" spans="1:6">
      <c r="A1796" s="145"/>
      <c r="B1796" s="73"/>
      <c r="C1796" s="138"/>
      <c r="D1796" s="76"/>
      <c r="E1796" s="90"/>
      <c r="F1796" s="77"/>
    </row>
    <row r="1797" spans="1:6">
      <c r="A1797" s="145"/>
      <c r="B1797" s="73"/>
      <c r="C1797" s="138"/>
      <c r="D1797" s="76"/>
      <c r="E1797" s="90"/>
      <c r="F1797" s="77"/>
    </row>
    <row r="1798" spans="1:6">
      <c r="A1798" s="145"/>
      <c r="B1798" s="73"/>
      <c r="C1798" s="138"/>
      <c r="D1798" s="76"/>
      <c r="E1798" s="90"/>
      <c r="F1798" s="77"/>
    </row>
    <row r="1799" spans="1:6">
      <c r="A1799" s="145"/>
      <c r="B1799" s="73"/>
      <c r="C1799" s="138"/>
      <c r="D1799" s="76"/>
      <c r="E1799" s="90"/>
      <c r="F1799" s="77"/>
    </row>
    <row r="1800" spans="1:6">
      <c r="A1800" s="145"/>
      <c r="B1800" s="73"/>
      <c r="C1800" s="138"/>
      <c r="D1800" s="76"/>
      <c r="E1800" s="90"/>
      <c r="F1800" s="77"/>
    </row>
    <row r="1801" spans="1:6">
      <c r="A1801" s="145"/>
      <c r="B1801" s="73"/>
      <c r="C1801" s="138"/>
      <c r="D1801" s="76"/>
      <c r="E1801" s="90"/>
      <c r="F1801" s="77"/>
    </row>
    <row r="1802" spans="1:6">
      <c r="A1802" s="145"/>
      <c r="B1802" s="73"/>
      <c r="C1802" s="138"/>
      <c r="D1802" s="76"/>
      <c r="E1802" s="90"/>
      <c r="F1802" s="77"/>
    </row>
    <row r="1803" spans="1:6">
      <c r="A1803" s="145"/>
      <c r="B1803" s="73"/>
      <c r="C1803" s="138"/>
      <c r="D1803" s="76"/>
      <c r="E1803" s="90"/>
      <c r="F1803" s="77"/>
    </row>
    <row r="1804" spans="1:6">
      <c r="A1804" s="145"/>
      <c r="B1804" s="73"/>
      <c r="C1804" s="138"/>
      <c r="D1804" s="76"/>
      <c r="E1804" s="90"/>
      <c r="F1804" s="77"/>
    </row>
    <row r="1805" spans="1:6">
      <c r="A1805" s="145"/>
      <c r="B1805" s="73"/>
      <c r="C1805" s="138"/>
      <c r="D1805" s="76"/>
      <c r="E1805" s="90"/>
      <c r="F1805" s="77"/>
    </row>
    <row r="1806" spans="1:6">
      <c r="A1806" s="145"/>
      <c r="B1806" s="73"/>
      <c r="C1806" s="138"/>
      <c r="D1806" s="76"/>
      <c r="E1806" s="90"/>
      <c r="F1806" s="77"/>
    </row>
    <row r="1807" spans="1:6">
      <c r="A1807" s="145"/>
      <c r="B1807" s="73"/>
      <c r="C1807" s="138"/>
      <c r="D1807" s="76"/>
      <c r="E1807" s="90"/>
      <c r="F1807" s="77"/>
    </row>
    <row r="1808" spans="1:6">
      <c r="A1808" s="145"/>
      <c r="B1808" s="73"/>
      <c r="C1808" s="138"/>
      <c r="D1808" s="76"/>
      <c r="E1808" s="90"/>
      <c r="F1808" s="77"/>
    </row>
    <row r="1809" spans="1:6">
      <c r="A1809" s="145"/>
      <c r="B1809" s="73"/>
      <c r="C1809" s="138"/>
      <c r="D1809" s="76"/>
      <c r="E1809" s="90"/>
      <c r="F1809" s="77"/>
    </row>
    <row r="1810" spans="1:6">
      <c r="A1810" s="145"/>
      <c r="B1810" s="73"/>
      <c r="C1810" s="138"/>
      <c r="D1810" s="76"/>
      <c r="E1810" s="90"/>
      <c r="F1810" s="77"/>
    </row>
    <row r="1811" spans="1:6">
      <c r="A1811" s="145"/>
      <c r="B1811" s="73"/>
      <c r="C1811" s="138"/>
      <c r="D1811" s="76"/>
      <c r="E1811" s="90"/>
      <c r="F1811" s="77"/>
    </row>
    <row r="1812" spans="1:6">
      <c r="A1812" s="145"/>
      <c r="B1812" s="73"/>
      <c r="C1812" s="138"/>
      <c r="D1812" s="76"/>
      <c r="E1812" s="90"/>
      <c r="F1812" s="77"/>
    </row>
    <row r="1813" spans="1:6">
      <c r="A1813" s="145"/>
      <c r="B1813" s="73"/>
      <c r="C1813" s="138"/>
      <c r="D1813" s="76"/>
      <c r="E1813" s="90"/>
      <c r="F1813" s="77"/>
    </row>
    <row r="1814" spans="1:6">
      <c r="A1814" s="145"/>
      <c r="B1814" s="73"/>
      <c r="C1814" s="138"/>
      <c r="D1814" s="76"/>
      <c r="E1814" s="90"/>
      <c r="F1814" s="77"/>
    </row>
    <row r="1815" spans="1:6">
      <c r="A1815" s="145"/>
      <c r="B1815" s="73"/>
      <c r="C1815" s="138"/>
      <c r="D1815" s="76"/>
      <c r="E1815" s="90"/>
      <c r="F1815" s="77"/>
    </row>
    <row r="1816" spans="1:6">
      <c r="A1816" s="145"/>
      <c r="B1816" s="73"/>
      <c r="C1816" s="138"/>
      <c r="D1816" s="76"/>
      <c r="E1816" s="90"/>
      <c r="F1816" s="77"/>
    </row>
    <row r="1817" spans="1:6">
      <c r="A1817" s="145"/>
      <c r="B1817" s="73"/>
      <c r="C1817" s="138"/>
      <c r="D1817" s="76"/>
      <c r="E1817" s="90"/>
      <c r="F1817" s="77"/>
    </row>
    <row r="1818" spans="1:6">
      <c r="A1818" s="145"/>
      <c r="B1818" s="73"/>
      <c r="C1818" s="138"/>
      <c r="D1818" s="76"/>
      <c r="E1818" s="90"/>
      <c r="F1818" s="77"/>
    </row>
    <row r="1819" spans="1:6">
      <c r="A1819" s="145"/>
      <c r="B1819" s="73"/>
      <c r="C1819" s="138"/>
      <c r="D1819" s="76"/>
      <c r="E1819" s="90"/>
      <c r="F1819" s="77"/>
    </row>
    <row r="1820" spans="1:6">
      <c r="A1820" s="145"/>
      <c r="B1820" s="73"/>
      <c r="C1820" s="138"/>
      <c r="D1820" s="76"/>
      <c r="E1820" s="90"/>
      <c r="F1820" s="77"/>
    </row>
    <row r="1821" spans="1:6">
      <c r="A1821" s="145"/>
      <c r="B1821" s="73"/>
      <c r="C1821" s="138"/>
      <c r="D1821" s="76"/>
      <c r="E1821" s="90"/>
      <c r="F1821" s="77"/>
    </row>
    <row r="1822" spans="1:6">
      <c r="A1822" s="145"/>
      <c r="B1822" s="73"/>
      <c r="C1822" s="138"/>
      <c r="D1822" s="76"/>
      <c r="E1822" s="90"/>
      <c r="F1822" s="77"/>
    </row>
    <row r="1823" spans="1:6">
      <c r="A1823" s="145"/>
      <c r="B1823" s="73"/>
      <c r="C1823" s="138"/>
      <c r="D1823" s="76"/>
      <c r="E1823" s="90"/>
      <c r="F1823" s="77"/>
    </row>
    <row r="1824" spans="1:6">
      <c r="A1824" s="145"/>
      <c r="B1824" s="73"/>
      <c r="C1824" s="138"/>
      <c r="D1824" s="76"/>
      <c r="E1824" s="90"/>
      <c r="F1824" s="77"/>
    </row>
    <row r="1825" spans="1:6">
      <c r="A1825" s="145"/>
      <c r="B1825" s="73"/>
      <c r="C1825" s="138"/>
      <c r="D1825" s="76"/>
      <c r="E1825" s="90"/>
      <c r="F1825" s="77"/>
    </row>
    <row r="1826" spans="1:6">
      <c r="A1826" s="145"/>
      <c r="B1826" s="73"/>
      <c r="C1826" s="138"/>
      <c r="D1826" s="76"/>
      <c r="E1826" s="90"/>
      <c r="F1826" s="77"/>
    </row>
    <row r="1827" spans="1:6">
      <c r="A1827" s="145"/>
      <c r="B1827" s="73"/>
      <c r="C1827" s="138"/>
      <c r="D1827" s="76"/>
      <c r="E1827" s="90"/>
      <c r="F1827" s="77"/>
    </row>
    <row r="1828" spans="1:6">
      <c r="A1828" s="145"/>
      <c r="B1828" s="73"/>
      <c r="C1828" s="138"/>
      <c r="D1828" s="76"/>
      <c r="E1828" s="90"/>
      <c r="F1828" s="77"/>
    </row>
    <row r="1829" spans="1:6">
      <c r="A1829" s="145"/>
      <c r="B1829" s="73"/>
      <c r="C1829" s="138"/>
      <c r="D1829" s="76"/>
      <c r="E1829" s="90"/>
      <c r="F1829" s="77"/>
    </row>
    <row r="1830" spans="1:6">
      <c r="A1830" s="145"/>
      <c r="B1830" s="73"/>
      <c r="C1830" s="138"/>
      <c r="D1830" s="76"/>
      <c r="E1830" s="90"/>
      <c r="F1830" s="77"/>
    </row>
    <row r="1831" spans="1:6">
      <c r="A1831" s="145"/>
      <c r="B1831" s="73"/>
      <c r="C1831" s="138"/>
      <c r="D1831" s="76"/>
      <c r="E1831" s="90"/>
      <c r="F1831" s="77"/>
    </row>
    <row r="1832" spans="1:6">
      <c r="A1832" s="145"/>
      <c r="B1832" s="73"/>
      <c r="C1832" s="138"/>
      <c r="D1832" s="76"/>
      <c r="E1832" s="90"/>
      <c r="F1832" s="77"/>
    </row>
    <row r="1833" spans="1:6">
      <c r="A1833" s="145"/>
      <c r="B1833" s="73"/>
      <c r="C1833" s="138"/>
      <c r="D1833" s="76"/>
      <c r="E1833" s="90"/>
      <c r="F1833" s="77"/>
    </row>
    <row r="1834" spans="1:6">
      <c r="A1834" s="145"/>
      <c r="B1834" s="73"/>
      <c r="C1834" s="138"/>
      <c r="D1834" s="76"/>
      <c r="E1834" s="90"/>
      <c r="F1834" s="77"/>
    </row>
    <row r="1835" spans="1:6">
      <c r="A1835" s="145"/>
      <c r="B1835" s="73"/>
      <c r="C1835" s="138"/>
      <c r="D1835" s="76"/>
      <c r="E1835" s="90"/>
      <c r="F1835" s="77"/>
    </row>
    <row r="1836" spans="1:6">
      <c r="A1836" s="145"/>
      <c r="B1836" s="73"/>
      <c r="C1836" s="138"/>
      <c r="D1836" s="76"/>
      <c r="E1836" s="90"/>
      <c r="F1836" s="77"/>
    </row>
    <row r="1837" spans="1:6">
      <c r="A1837" s="145"/>
      <c r="B1837" s="73"/>
      <c r="C1837" s="138"/>
      <c r="D1837" s="76"/>
      <c r="E1837" s="90"/>
      <c r="F1837" s="77"/>
    </row>
    <row r="1838" spans="1:6">
      <c r="A1838" s="145"/>
      <c r="B1838" s="73"/>
      <c r="C1838" s="138"/>
      <c r="D1838" s="76"/>
      <c r="E1838" s="90"/>
      <c r="F1838" s="77"/>
    </row>
    <row r="1839" spans="1:6">
      <c r="A1839" s="145"/>
      <c r="B1839" s="73"/>
      <c r="C1839" s="138"/>
      <c r="D1839" s="76"/>
      <c r="E1839" s="90"/>
      <c r="F1839" s="77"/>
    </row>
    <row r="1840" spans="1:6">
      <c r="A1840" s="145"/>
      <c r="B1840" s="73"/>
      <c r="C1840" s="138"/>
      <c r="D1840" s="76"/>
      <c r="E1840" s="90"/>
      <c r="F1840" s="77"/>
    </row>
    <row r="1841" spans="1:6">
      <c r="A1841" s="145"/>
      <c r="B1841" s="73"/>
      <c r="C1841" s="138"/>
      <c r="D1841" s="76"/>
      <c r="E1841" s="90"/>
      <c r="F1841" s="77"/>
    </row>
    <row r="1842" spans="1:6">
      <c r="A1842" s="145"/>
      <c r="B1842" s="73"/>
      <c r="C1842" s="138"/>
      <c r="D1842" s="76"/>
      <c r="E1842" s="90"/>
      <c r="F1842" s="77"/>
    </row>
    <row r="1843" spans="1:6">
      <c r="A1843" s="145"/>
      <c r="B1843" s="73"/>
      <c r="C1843" s="138"/>
      <c r="D1843" s="76"/>
      <c r="E1843" s="90"/>
      <c r="F1843" s="77"/>
    </row>
    <row r="1844" spans="1:6">
      <c r="A1844" s="145"/>
      <c r="B1844" s="73"/>
      <c r="C1844" s="138"/>
      <c r="D1844" s="76"/>
      <c r="E1844" s="90"/>
      <c r="F1844" s="77"/>
    </row>
    <row r="1845" spans="1:6">
      <c r="A1845" s="145"/>
      <c r="B1845" s="73"/>
      <c r="C1845" s="138"/>
      <c r="D1845" s="76"/>
      <c r="E1845" s="90"/>
      <c r="F1845" s="77"/>
    </row>
    <row r="1846" spans="1:6">
      <c r="A1846" s="145"/>
      <c r="B1846" s="73"/>
      <c r="C1846" s="138"/>
      <c r="D1846" s="76"/>
      <c r="E1846" s="90"/>
      <c r="F1846" s="77"/>
    </row>
    <row r="1847" spans="1:6">
      <c r="A1847" s="145"/>
      <c r="B1847" s="73"/>
      <c r="C1847" s="138"/>
      <c r="D1847" s="76"/>
      <c r="E1847" s="90"/>
      <c r="F1847" s="77"/>
    </row>
    <row r="1848" spans="1:6">
      <c r="A1848" s="145"/>
      <c r="B1848" s="73"/>
      <c r="C1848" s="138"/>
      <c r="D1848" s="76"/>
      <c r="E1848" s="90"/>
      <c r="F1848" s="77"/>
    </row>
    <row r="1849" spans="1:6">
      <c r="A1849" s="145"/>
      <c r="B1849" s="73"/>
      <c r="C1849" s="138"/>
      <c r="D1849" s="76"/>
      <c r="E1849" s="90"/>
      <c r="F1849" s="77"/>
    </row>
    <row r="1850" spans="1:6">
      <c r="A1850" s="145"/>
      <c r="B1850" s="73"/>
      <c r="C1850" s="138"/>
      <c r="D1850" s="76"/>
      <c r="E1850" s="90"/>
      <c r="F1850" s="77"/>
    </row>
    <row r="1851" spans="1:6">
      <c r="A1851" s="145"/>
      <c r="B1851" s="73"/>
      <c r="C1851" s="138"/>
      <c r="D1851" s="76"/>
      <c r="E1851" s="90"/>
      <c r="F1851" s="77"/>
    </row>
    <row r="1852" spans="1:6">
      <c r="A1852" s="145"/>
      <c r="B1852" s="73"/>
      <c r="C1852" s="138"/>
      <c r="D1852" s="76"/>
      <c r="E1852" s="90"/>
      <c r="F1852" s="77"/>
    </row>
    <row r="1853" spans="1:6">
      <c r="A1853" s="145"/>
      <c r="B1853" s="73"/>
      <c r="C1853" s="138"/>
      <c r="D1853" s="76"/>
      <c r="E1853" s="90"/>
      <c r="F1853" s="77"/>
    </row>
    <row r="1854" spans="1:6">
      <c r="A1854" s="145"/>
      <c r="B1854" s="73"/>
      <c r="C1854" s="138"/>
      <c r="D1854" s="76"/>
      <c r="E1854" s="90"/>
      <c r="F1854" s="77"/>
    </row>
    <row r="1855" spans="1:6">
      <c r="A1855" s="145"/>
      <c r="B1855" s="73"/>
      <c r="C1855" s="138"/>
      <c r="D1855" s="76"/>
      <c r="E1855" s="90"/>
      <c r="F1855" s="77"/>
    </row>
    <row r="1856" spans="1:6">
      <c r="A1856" s="145"/>
      <c r="B1856" s="73"/>
      <c r="C1856" s="138"/>
      <c r="D1856" s="76"/>
      <c r="E1856" s="90"/>
      <c r="F1856" s="77"/>
    </row>
    <row r="1857" spans="1:6">
      <c r="A1857" s="145"/>
      <c r="B1857" s="73"/>
      <c r="C1857" s="138"/>
      <c r="D1857" s="76"/>
      <c r="E1857" s="90"/>
      <c r="F1857" s="77"/>
    </row>
    <row r="1858" spans="1:6">
      <c r="A1858" s="145"/>
      <c r="B1858" s="73"/>
      <c r="C1858" s="138"/>
      <c r="D1858" s="76"/>
      <c r="E1858" s="90"/>
      <c r="F1858" s="77"/>
    </row>
    <row r="1859" spans="1:6">
      <c r="A1859" s="145"/>
      <c r="B1859" s="73"/>
      <c r="C1859" s="138"/>
      <c r="D1859" s="76"/>
      <c r="E1859" s="90"/>
      <c r="F1859" s="77"/>
    </row>
    <row r="1860" spans="1:6">
      <c r="A1860" s="145"/>
      <c r="B1860" s="73"/>
      <c r="C1860" s="138"/>
      <c r="D1860" s="76"/>
      <c r="E1860" s="90"/>
      <c r="F1860" s="77"/>
    </row>
    <row r="1861" spans="1:6">
      <c r="A1861" s="145"/>
      <c r="B1861" s="73"/>
      <c r="C1861" s="138"/>
      <c r="D1861" s="76"/>
      <c r="E1861" s="90"/>
      <c r="F1861" s="77"/>
    </row>
    <row r="1862" spans="1:6">
      <c r="A1862" s="145"/>
      <c r="B1862" s="73"/>
      <c r="C1862" s="138"/>
      <c r="D1862" s="76"/>
      <c r="E1862" s="90"/>
      <c r="F1862" s="77"/>
    </row>
    <row r="1863" spans="1:6">
      <c r="A1863" s="145"/>
      <c r="B1863" s="73"/>
      <c r="C1863" s="138"/>
      <c r="D1863" s="76"/>
      <c r="E1863" s="90"/>
      <c r="F1863" s="77"/>
    </row>
    <row r="1864" spans="1:6">
      <c r="A1864" s="145"/>
      <c r="B1864" s="73"/>
      <c r="C1864" s="138"/>
      <c r="D1864" s="76"/>
      <c r="E1864" s="90"/>
      <c r="F1864" s="77"/>
    </row>
    <row r="1865" spans="1:6">
      <c r="A1865" s="145"/>
      <c r="B1865" s="73"/>
      <c r="C1865" s="138"/>
      <c r="D1865" s="76"/>
      <c r="E1865" s="90"/>
      <c r="F1865" s="77"/>
    </row>
    <row r="1866" spans="1:6">
      <c r="A1866" s="145"/>
      <c r="B1866" s="73"/>
      <c r="C1866" s="138"/>
      <c r="D1866" s="76"/>
      <c r="E1866" s="90"/>
      <c r="F1866" s="77"/>
    </row>
    <row r="1867" spans="1:6">
      <c r="A1867" s="145"/>
      <c r="B1867" s="73"/>
      <c r="C1867" s="138"/>
      <c r="D1867" s="76"/>
      <c r="E1867" s="90"/>
      <c r="F1867" s="77"/>
    </row>
    <row r="1868" spans="1:6">
      <c r="A1868" s="145"/>
      <c r="B1868" s="73"/>
      <c r="C1868" s="138"/>
      <c r="D1868" s="76"/>
      <c r="E1868" s="90"/>
      <c r="F1868" s="77"/>
    </row>
    <row r="1869" spans="1:6">
      <c r="A1869" s="145"/>
      <c r="B1869" s="73"/>
      <c r="C1869" s="138"/>
      <c r="D1869" s="76"/>
      <c r="E1869" s="90"/>
      <c r="F1869" s="77"/>
    </row>
    <row r="1870" spans="1:6">
      <c r="A1870" s="145"/>
      <c r="B1870" s="73"/>
      <c r="C1870" s="138"/>
      <c r="D1870" s="76"/>
      <c r="E1870" s="90"/>
      <c r="F1870" s="77"/>
    </row>
    <row r="1871" spans="1:6">
      <c r="A1871" s="145"/>
      <c r="B1871" s="73"/>
      <c r="C1871" s="138"/>
      <c r="D1871" s="76"/>
      <c r="E1871" s="90"/>
      <c r="F1871" s="77"/>
    </row>
    <row r="1872" spans="1:6">
      <c r="A1872" s="145"/>
      <c r="B1872" s="73"/>
      <c r="C1872" s="138"/>
      <c r="D1872" s="76"/>
      <c r="E1872" s="90"/>
      <c r="F1872" s="77"/>
    </row>
    <row r="1873" spans="1:6">
      <c r="A1873" s="145"/>
      <c r="B1873" s="73"/>
      <c r="C1873" s="138"/>
      <c r="D1873" s="76"/>
      <c r="E1873" s="90"/>
      <c r="F1873" s="77"/>
    </row>
    <row r="1874" spans="1:6">
      <c r="A1874" s="145"/>
      <c r="B1874" s="73"/>
      <c r="C1874" s="138"/>
      <c r="D1874" s="76"/>
      <c r="E1874" s="90"/>
      <c r="F1874" s="77"/>
    </row>
    <row r="1875" spans="1:6">
      <c r="A1875" s="145"/>
      <c r="B1875" s="73"/>
      <c r="C1875" s="138"/>
      <c r="D1875" s="76"/>
      <c r="E1875" s="90"/>
      <c r="F1875" s="77"/>
    </row>
    <row r="1876" spans="1:6">
      <c r="A1876" s="145"/>
      <c r="B1876" s="73"/>
      <c r="C1876" s="138"/>
      <c r="D1876" s="76"/>
      <c r="E1876" s="90"/>
      <c r="F1876" s="77"/>
    </row>
    <row r="1877" spans="1:6">
      <c r="A1877" s="145"/>
      <c r="B1877" s="73"/>
      <c r="C1877" s="138"/>
      <c r="D1877" s="76"/>
      <c r="E1877" s="90"/>
      <c r="F1877" s="77"/>
    </row>
    <row r="1878" spans="1:6">
      <c r="A1878" s="145"/>
      <c r="B1878" s="73"/>
      <c r="C1878" s="138"/>
      <c r="D1878" s="76"/>
      <c r="E1878" s="90"/>
      <c r="F1878" s="77"/>
    </row>
    <row r="1879" spans="1:6">
      <c r="A1879" s="145"/>
      <c r="B1879" s="73"/>
      <c r="C1879" s="138"/>
      <c r="D1879" s="76"/>
      <c r="E1879" s="90"/>
      <c r="F1879" s="77"/>
    </row>
    <row r="1880" spans="1:6">
      <c r="A1880" s="145"/>
      <c r="B1880" s="73"/>
      <c r="C1880" s="138"/>
      <c r="D1880" s="76"/>
      <c r="E1880" s="90"/>
      <c r="F1880" s="77"/>
    </row>
    <row r="1881" spans="1:6">
      <c r="A1881" s="145"/>
      <c r="B1881" s="73"/>
      <c r="C1881" s="138"/>
      <c r="D1881" s="76"/>
      <c r="E1881" s="90"/>
      <c r="F1881" s="77"/>
    </row>
    <row r="1882" spans="1:6">
      <c r="A1882" s="145"/>
      <c r="B1882" s="73"/>
      <c r="C1882" s="138"/>
      <c r="D1882" s="76"/>
      <c r="E1882" s="90"/>
      <c r="F1882" s="77"/>
    </row>
    <row r="1883" spans="1:6">
      <c r="A1883" s="145"/>
      <c r="B1883" s="73"/>
      <c r="C1883" s="138"/>
      <c r="D1883" s="76"/>
      <c r="E1883" s="90"/>
      <c r="F1883" s="77"/>
    </row>
    <row r="1884" spans="1:6">
      <c r="A1884" s="145"/>
      <c r="B1884" s="73"/>
      <c r="C1884" s="138"/>
      <c r="D1884" s="76"/>
      <c r="E1884" s="90"/>
      <c r="F1884" s="77"/>
    </row>
    <row r="1885" spans="1:6">
      <c r="A1885" s="145"/>
      <c r="B1885" s="73"/>
      <c r="C1885" s="138"/>
      <c r="D1885" s="76"/>
      <c r="E1885" s="90"/>
      <c r="F1885" s="77"/>
    </row>
    <row r="1886" spans="1:6">
      <c r="A1886" s="145"/>
      <c r="B1886" s="73"/>
      <c r="C1886" s="138"/>
      <c r="D1886" s="76"/>
      <c r="E1886" s="90"/>
      <c r="F1886" s="77"/>
    </row>
    <row r="1887" spans="1:6">
      <c r="A1887" s="145"/>
      <c r="B1887" s="73"/>
      <c r="C1887" s="138"/>
      <c r="D1887" s="76"/>
      <c r="E1887" s="90"/>
      <c r="F1887" s="77"/>
    </row>
    <row r="1888" spans="1:6">
      <c r="A1888" s="145"/>
      <c r="B1888" s="73"/>
      <c r="C1888" s="138"/>
      <c r="D1888" s="76"/>
      <c r="E1888" s="90"/>
      <c r="F1888" s="77"/>
    </row>
    <row r="1889" spans="1:6">
      <c r="A1889" s="145"/>
      <c r="B1889" s="73"/>
      <c r="C1889" s="138"/>
      <c r="D1889" s="76"/>
      <c r="E1889" s="90"/>
      <c r="F1889" s="77"/>
    </row>
    <row r="1890" spans="1:6">
      <c r="A1890" s="145"/>
      <c r="B1890" s="73"/>
      <c r="C1890" s="138"/>
      <c r="D1890" s="76"/>
      <c r="E1890" s="90"/>
      <c r="F1890" s="77"/>
    </row>
    <row r="1891" spans="1:6">
      <c r="A1891" s="145"/>
      <c r="B1891" s="73"/>
      <c r="C1891" s="138"/>
      <c r="D1891" s="76"/>
      <c r="E1891" s="90"/>
      <c r="F1891" s="77"/>
    </row>
    <row r="1892" spans="1:6">
      <c r="A1892" s="145"/>
      <c r="B1892" s="73"/>
      <c r="C1892" s="138"/>
      <c r="D1892" s="76"/>
      <c r="E1892" s="90"/>
      <c r="F1892" s="77"/>
    </row>
    <row r="1893" spans="1:6">
      <c r="A1893" s="145"/>
      <c r="B1893" s="73"/>
      <c r="C1893" s="138"/>
      <c r="D1893" s="76"/>
      <c r="E1893" s="90"/>
      <c r="F1893" s="77"/>
    </row>
    <row r="1894" spans="1:6">
      <c r="A1894" s="145"/>
      <c r="B1894" s="73"/>
      <c r="C1894" s="138"/>
      <c r="D1894" s="76"/>
      <c r="E1894" s="90"/>
      <c r="F1894" s="77"/>
    </row>
    <row r="1895" spans="1:6">
      <c r="A1895" s="145"/>
      <c r="B1895" s="73"/>
      <c r="C1895" s="138"/>
      <c r="D1895" s="76"/>
      <c r="E1895" s="90"/>
      <c r="F1895" s="77"/>
    </row>
    <row r="1896" spans="1:6">
      <c r="A1896" s="145"/>
      <c r="B1896" s="73"/>
      <c r="C1896" s="138"/>
      <c r="D1896" s="76"/>
      <c r="E1896" s="90"/>
      <c r="F1896" s="77"/>
    </row>
    <row r="1897" spans="1:6">
      <c r="A1897" s="145"/>
      <c r="B1897" s="73"/>
      <c r="C1897" s="138"/>
      <c r="D1897" s="76"/>
      <c r="E1897" s="90"/>
      <c r="F1897" s="77"/>
    </row>
    <row r="1898" spans="1:6">
      <c r="A1898" s="145"/>
      <c r="B1898" s="73"/>
      <c r="C1898" s="138"/>
      <c r="D1898" s="76"/>
      <c r="E1898" s="90"/>
      <c r="F1898" s="77"/>
    </row>
    <row r="1899" spans="1:6">
      <c r="A1899" s="145"/>
      <c r="B1899" s="73"/>
      <c r="C1899" s="138"/>
      <c r="D1899" s="76"/>
      <c r="E1899" s="90"/>
      <c r="F1899" s="77"/>
    </row>
    <row r="1900" spans="1:6">
      <c r="A1900" s="145"/>
      <c r="B1900" s="73"/>
      <c r="C1900" s="138"/>
      <c r="D1900" s="76"/>
      <c r="E1900" s="90"/>
      <c r="F1900" s="77"/>
    </row>
    <row r="1901" spans="1:6">
      <c r="A1901" s="145"/>
      <c r="B1901" s="73"/>
      <c r="C1901" s="138"/>
      <c r="D1901" s="76"/>
      <c r="E1901" s="90"/>
      <c r="F1901" s="77"/>
    </row>
    <row r="1902" spans="1:6">
      <c r="A1902" s="145"/>
      <c r="B1902" s="73"/>
      <c r="C1902" s="138"/>
      <c r="D1902" s="76"/>
      <c r="E1902" s="90"/>
      <c r="F1902" s="77"/>
    </row>
    <row r="1903" spans="1:6">
      <c r="A1903" s="145"/>
      <c r="B1903" s="73"/>
      <c r="C1903" s="138"/>
      <c r="D1903" s="76"/>
      <c r="E1903" s="90"/>
      <c r="F1903" s="77"/>
    </row>
    <row r="1904" spans="1:6">
      <c r="A1904" s="145"/>
      <c r="B1904" s="73"/>
      <c r="C1904" s="138"/>
      <c r="D1904" s="76"/>
      <c r="E1904" s="90"/>
      <c r="F1904" s="77"/>
    </row>
    <row r="1905" spans="1:6">
      <c r="A1905" s="145"/>
      <c r="B1905" s="73"/>
      <c r="C1905" s="138"/>
      <c r="D1905" s="76"/>
      <c r="E1905" s="90"/>
      <c r="F1905" s="77"/>
    </row>
    <row r="1906" spans="1:6">
      <c r="A1906" s="145"/>
      <c r="B1906" s="73"/>
      <c r="C1906" s="138"/>
      <c r="D1906" s="76"/>
      <c r="E1906" s="90"/>
      <c r="F1906" s="77"/>
    </row>
    <row r="1907" spans="1:6">
      <c r="A1907" s="145"/>
      <c r="B1907" s="73"/>
      <c r="C1907" s="138"/>
      <c r="D1907" s="76"/>
      <c r="E1907" s="90"/>
      <c r="F1907" s="77"/>
    </row>
    <row r="1908" spans="1:6">
      <c r="A1908" s="145"/>
      <c r="B1908" s="73"/>
      <c r="C1908" s="138"/>
      <c r="D1908" s="76"/>
      <c r="E1908" s="90"/>
      <c r="F1908" s="77"/>
    </row>
    <row r="1909" spans="1:6">
      <c r="A1909" s="145"/>
      <c r="B1909" s="73"/>
      <c r="C1909" s="138"/>
      <c r="D1909" s="76"/>
      <c r="E1909" s="90"/>
      <c r="F1909" s="77"/>
    </row>
    <row r="1910" spans="1:6">
      <c r="A1910" s="145"/>
      <c r="B1910" s="73"/>
      <c r="C1910" s="138"/>
      <c r="D1910" s="76"/>
      <c r="E1910" s="90"/>
      <c r="F1910" s="77"/>
    </row>
    <row r="1911" spans="1:6">
      <c r="A1911" s="145"/>
      <c r="B1911" s="73"/>
      <c r="C1911" s="138"/>
      <c r="D1911" s="76"/>
      <c r="E1911" s="90"/>
      <c r="F1911" s="77"/>
    </row>
    <row r="1912" spans="1:6">
      <c r="A1912" s="145"/>
      <c r="B1912" s="73"/>
      <c r="C1912" s="138"/>
      <c r="D1912" s="76"/>
      <c r="E1912" s="90"/>
      <c r="F1912" s="77"/>
    </row>
    <row r="1913" spans="1:6">
      <c r="A1913" s="145"/>
      <c r="B1913" s="73"/>
      <c r="C1913" s="138"/>
      <c r="D1913" s="76"/>
      <c r="E1913" s="90"/>
      <c r="F1913" s="77"/>
    </row>
    <row r="1914" spans="1:6">
      <c r="A1914" s="145"/>
      <c r="B1914" s="73"/>
      <c r="C1914" s="138"/>
      <c r="D1914" s="76"/>
      <c r="E1914" s="90"/>
      <c r="F1914" s="77"/>
    </row>
    <row r="1915" spans="1:6">
      <c r="A1915" s="145"/>
      <c r="B1915" s="73"/>
      <c r="C1915" s="138"/>
      <c r="D1915" s="76"/>
      <c r="E1915" s="90"/>
      <c r="F1915" s="77"/>
    </row>
    <row r="1916" spans="1:6">
      <c r="A1916" s="145"/>
      <c r="B1916" s="73"/>
      <c r="C1916" s="138"/>
      <c r="D1916" s="76"/>
      <c r="E1916" s="90"/>
      <c r="F1916" s="77"/>
    </row>
    <row r="1917" spans="1:6">
      <c r="A1917" s="145"/>
      <c r="B1917" s="73"/>
      <c r="C1917" s="138"/>
      <c r="D1917" s="76"/>
      <c r="E1917" s="90"/>
      <c r="F1917" s="77"/>
    </row>
    <row r="1918" spans="1:6">
      <c r="A1918" s="145"/>
      <c r="B1918" s="73"/>
      <c r="C1918" s="138"/>
      <c r="D1918" s="76"/>
      <c r="E1918" s="90"/>
      <c r="F1918" s="77"/>
    </row>
    <row r="1919" spans="1:6">
      <c r="A1919" s="145"/>
      <c r="B1919" s="73"/>
      <c r="C1919" s="138"/>
      <c r="D1919" s="76"/>
      <c r="E1919" s="90"/>
      <c r="F1919" s="77"/>
    </row>
    <row r="1920" spans="1:6">
      <c r="A1920" s="145"/>
      <c r="B1920" s="73"/>
      <c r="C1920" s="138"/>
      <c r="D1920" s="76"/>
      <c r="E1920" s="90"/>
      <c r="F1920" s="77"/>
    </row>
    <row r="1921" spans="1:6">
      <c r="A1921" s="145"/>
      <c r="B1921" s="73"/>
      <c r="C1921" s="138"/>
      <c r="D1921" s="76"/>
      <c r="E1921" s="90"/>
      <c r="F1921" s="77"/>
    </row>
    <row r="1922" spans="1:6">
      <c r="A1922" s="145"/>
      <c r="B1922" s="73"/>
      <c r="C1922" s="138"/>
      <c r="D1922" s="76"/>
      <c r="E1922" s="90"/>
      <c r="F1922" s="77"/>
    </row>
    <row r="1923" spans="1:6">
      <c r="A1923" s="145"/>
      <c r="B1923" s="73"/>
      <c r="C1923" s="138"/>
      <c r="D1923" s="76"/>
      <c r="E1923" s="90"/>
      <c r="F1923" s="77"/>
    </row>
    <row r="1924" spans="1:6">
      <c r="A1924" s="145"/>
      <c r="B1924" s="73"/>
      <c r="C1924" s="138"/>
      <c r="D1924" s="76"/>
      <c r="E1924" s="90"/>
      <c r="F1924" s="77"/>
    </row>
    <row r="1925" spans="1:6">
      <c r="A1925" s="145"/>
      <c r="B1925" s="73"/>
      <c r="C1925" s="138"/>
      <c r="D1925" s="76"/>
      <c r="E1925" s="90"/>
      <c r="F1925" s="77"/>
    </row>
    <row r="1926" spans="1:6">
      <c r="A1926" s="145"/>
      <c r="B1926" s="73"/>
      <c r="C1926" s="138"/>
      <c r="D1926" s="76"/>
      <c r="E1926" s="90"/>
      <c r="F1926" s="77"/>
    </row>
    <row r="1927" spans="1:6">
      <c r="A1927" s="145"/>
      <c r="B1927" s="73"/>
      <c r="C1927" s="138"/>
      <c r="D1927" s="76"/>
      <c r="E1927" s="90"/>
      <c r="F1927" s="77"/>
    </row>
    <row r="1928" spans="1:6">
      <c r="A1928" s="145"/>
      <c r="B1928" s="73"/>
      <c r="C1928" s="138"/>
      <c r="D1928" s="76"/>
      <c r="E1928" s="90"/>
      <c r="F1928" s="77"/>
    </row>
    <row r="1929" spans="1:6">
      <c r="A1929" s="145"/>
      <c r="B1929" s="73"/>
      <c r="C1929" s="138"/>
      <c r="D1929" s="76"/>
      <c r="E1929" s="90"/>
      <c r="F1929" s="77"/>
    </row>
    <row r="1930" spans="1:6">
      <c r="A1930" s="145"/>
      <c r="B1930" s="73"/>
      <c r="C1930" s="138"/>
      <c r="D1930" s="76"/>
      <c r="E1930" s="90"/>
      <c r="F1930" s="77"/>
    </row>
    <row r="1931" spans="1:6">
      <c r="A1931" s="145"/>
      <c r="B1931" s="73"/>
      <c r="C1931" s="138"/>
      <c r="D1931" s="76"/>
      <c r="E1931" s="90"/>
      <c r="F1931" s="77"/>
    </row>
    <row r="1932" spans="1:6">
      <c r="A1932" s="145"/>
      <c r="B1932" s="73"/>
      <c r="C1932" s="138"/>
      <c r="D1932" s="76"/>
      <c r="E1932" s="90"/>
      <c r="F1932" s="77"/>
    </row>
    <row r="1933" spans="1:6">
      <c r="A1933" s="145"/>
      <c r="B1933" s="73"/>
      <c r="C1933" s="138"/>
      <c r="D1933" s="76"/>
      <c r="E1933" s="90"/>
      <c r="F1933" s="77"/>
    </row>
    <row r="1934" spans="1:6">
      <c r="A1934" s="145"/>
      <c r="B1934" s="73"/>
      <c r="C1934" s="138"/>
      <c r="D1934" s="76"/>
      <c r="E1934" s="90"/>
      <c r="F1934" s="77"/>
    </row>
    <row r="1935" spans="1:6">
      <c r="A1935" s="145"/>
      <c r="B1935" s="73"/>
      <c r="C1935" s="138"/>
      <c r="D1935" s="76"/>
      <c r="E1935" s="90"/>
      <c r="F1935" s="77"/>
    </row>
    <row r="1936" spans="1:6">
      <c r="A1936" s="145"/>
      <c r="B1936" s="73"/>
      <c r="C1936" s="138"/>
      <c r="D1936" s="76"/>
      <c r="E1936" s="90"/>
      <c r="F1936" s="77"/>
    </row>
    <row r="1937" spans="1:6">
      <c r="A1937" s="145"/>
      <c r="B1937" s="73"/>
      <c r="C1937" s="138"/>
      <c r="D1937" s="76"/>
      <c r="E1937" s="90"/>
      <c r="F1937" s="77"/>
    </row>
    <row r="1938" spans="1:6">
      <c r="A1938" s="145"/>
      <c r="B1938" s="73"/>
      <c r="C1938" s="138"/>
      <c r="D1938" s="76"/>
      <c r="E1938" s="90"/>
      <c r="F1938" s="77"/>
    </row>
    <row r="1939" spans="1:6">
      <c r="A1939" s="145"/>
      <c r="B1939" s="73"/>
      <c r="C1939" s="138"/>
      <c r="D1939" s="76"/>
      <c r="E1939" s="90"/>
      <c r="F1939" s="77"/>
    </row>
    <row r="1940" spans="1:6">
      <c r="A1940" s="145"/>
      <c r="B1940" s="73"/>
      <c r="C1940" s="138"/>
      <c r="D1940" s="76"/>
      <c r="E1940" s="90"/>
      <c r="F1940" s="77"/>
    </row>
    <row r="1941" spans="1:6">
      <c r="A1941" s="145"/>
      <c r="B1941" s="73"/>
      <c r="C1941" s="138"/>
      <c r="D1941" s="76"/>
      <c r="E1941" s="90"/>
      <c r="F1941" s="77"/>
    </row>
    <row r="1942" spans="1:6">
      <c r="A1942" s="145"/>
      <c r="B1942" s="73"/>
      <c r="C1942" s="138"/>
      <c r="D1942" s="76"/>
      <c r="E1942" s="90"/>
      <c r="F1942" s="77"/>
    </row>
    <row r="1943" spans="1:6">
      <c r="A1943" s="145"/>
      <c r="B1943" s="73"/>
      <c r="C1943" s="138"/>
      <c r="D1943" s="76"/>
      <c r="E1943" s="90"/>
      <c r="F1943" s="77"/>
    </row>
    <row r="1944" spans="1:6">
      <c r="A1944" s="145"/>
      <c r="B1944" s="73"/>
      <c r="C1944" s="138"/>
      <c r="D1944" s="76"/>
      <c r="E1944" s="90"/>
      <c r="F1944" s="77"/>
    </row>
    <row r="1945" spans="1:6">
      <c r="A1945" s="145"/>
      <c r="B1945" s="73"/>
      <c r="C1945" s="138"/>
      <c r="D1945" s="76"/>
      <c r="E1945" s="90"/>
      <c r="F1945" s="77"/>
    </row>
    <row r="1946" spans="1:6">
      <c r="A1946" s="145"/>
      <c r="B1946" s="73"/>
      <c r="C1946" s="138"/>
      <c r="D1946" s="76"/>
      <c r="E1946" s="90"/>
      <c r="F1946" s="77"/>
    </row>
    <row r="1947" spans="1:6">
      <c r="A1947" s="145"/>
      <c r="B1947" s="73"/>
      <c r="C1947" s="138"/>
      <c r="D1947" s="76"/>
      <c r="E1947" s="90"/>
      <c r="F1947" s="77"/>
    </row>
    <row r="1948" spans="1:6">
      <c r="A1948" s="145"/>
      <c r="B1948" s="73"/>
      <c r="C1948" s="138"/>
      <c r="D1948" s="76"/>
      <c r="E1948" s="90"/>
      <c r="F1948" s="77"/>
    </row>
    <row r="1949" spans="1:6">
      <c r="A1949" s="145"/>
      <c r="B1949" s="73"/>
      <c r="C1949" s="138"/>
      <c r="D1949" s="76"/>
      <c r="E1949" s="90"/>
      <c r="F1949" s="77"/>
    </row>
    <row r="1950" spans="1:6">
      <c r="A1950" s="145"/>
      <c r="B1950" s="73"/>
      <c r="C1950" s="138"/>
      <c r="D1950" s="76"/>
      <c r="E1950" s="90"/>
      <c r="F1950" s="77"/>
    </row>
    <row r="1951" spans="1:6">
      <c r="A1951" s="145"/>
      <c r="B1951" s="73"/>
      <c r="C1951" s="138"/>
      <c r="D1951" s="76"/>
      <c r="E1951" s="90"/>
      <c r="F1951" s="77"/>
    </row>
    <row r="1952" spans="1:6">
      <c r="A1952" s="145"/>
      <c r="B1952" s="73"/>
      <c r="C1952" s="138"/>
      <c r="D1952" s="76"/>
      <c r="E1952" s="90"/>
      <c r="F1952" s="77"/>
    </row>
    <row r="1953" spans="1:6">
      <c r="A1953" s="145"/>
      <c r="B1953" s="73"/>
      <c r="C1953" s="138"/>
      <c r="D1953" s="76"/>
      <c r="E1953" s="90"/>
      <c r="F1953" s="77"/>
    </row>
    <row r="1954" spans="1:6">
      <c r="A1954" s="145"/>
      <c r="B1954" s="73"/>
      <c r="C1954" s="138"/>
      <c r="D1954" s="76"/>
      <c r="E1954" s="90"/>
      <c r="F1954" s="77"/>
    </row>
    <row r="1955" spans="1:6">
      <c r="A1955" s="145"/>
      <c r="B1955" s="73"/>
      <c r="C1955" s="138"/>
      <c r="D1955" s="76"/>
      <c r="E1955" s="90"/>
      <c r="F1955" s="77"/>
    </row>
    <row r="1956" spans="1:6">
      <c r="A1956" s="145"/>
      <c r="B1956" s="73"/>
      <c r="C1956" s="138"/>
      <c r="D1956" s="76"/>
      <c r="E1956" s="90"/>
      <c r="F1956" s="77"/>
    </row>
    <row r="1957" spans="1:6">
      <c r="A1957" s="145"/>
      <c r="B1957" s="73"/>
      <c r="C1957" s="138"/>
      <c r="D1957" s="76"/>
      <c r="E1957" s="90"/>
      <c r="F1957" s="77"/>
    </row>
    <row r="1958" spans="1:6">
      <c r="A1958" s="145"/>
      <c r="B1958" s="73"/>
      <c r="C1958" s="138"/>
      <c r="D1958" s="76"/>
      <c r="E1958" s="90"/>
      <c r="F1958" s="77"/>
    </row>
    <row r="1959" spans="1:6">
      <c r="A1959" s="145"/>
      <c r="B1959" s="73"/>
      <c r="C1959" s="138"/>
      <c r="D1959" s="76"/>
      <c r="E1959" s="90"/>
      <c r="F1959" s="77"/>
    </row>
    <row r="1960" spans="1:6">
      <c r="A1960" s="145"/>
      <c r="B1960" s="73"/>
      <c r="C1960" s="138"/>
      <c r="D1960" s="76"/>
      <c r="E1960" s="90"/>
      <c r="F1960" s="77"/>
    </row>
    <row r="1961" spans="1:6">
      <c r="A1961" s="145"/>
      <c r="B1961" s="73"/>
      <c r="C1961" s="138"/>
      <c r="D1961" s="76"/>
      <c r="E1961" s="90"/>
      <c r="F1961" s="77"/>
    </row>
    <row r="1962" spans="1:6">
      <c r="A1962" s="145"/>
      <c r="B1962" s="73"/>
      <c r="C1962" s="138"/>
      <c r="D1962" s="76"/>
      <c r="E1962" s="90"/>
      <c r="F1962" s="77"/>
    </row>
    <row r="1963" spans="1:6">
      <c r="A1963" s="145"/>
      <c r="B1963" s="73"/>
      <c r="C1963" s="138"/>
      <c r="D1963" s="76"/>
      <c r="E1963" s="90"/>
      <c r="F1963" s="77"/>
    </row>
    <row r="1964" spans="1:6">
      <c r="A1964" s="145"/>
      <c r="B1964" s="73"/>
      <c r="C1964" s="138"/>
      <c r="D1964" s="76"/>
      <c r="E1964" s="90"/>
      <c r="F1964" s="77"/>
    </row>
    <row r="1965" spans="1:6">
      <c r="A1965" s="145"/>
      <c r="B1965" s="73"/>
      <c r="C1965" s="138"/>
      <c r="D1965" s="76"/>
      <c r="E1965" s="90"/>
      <c r="F1965" s="77"/>
    </row>
    <row r="1966" spans="1:6">
      <c r="A1966" s="145"/>
      <c r="B1966" s="73"/>
      <c r="C1966" s="138"/>
      <c r="D1966" s="76"/>
      <c r="E1966" s="90"/>
      <c r="F1966" s="77"/>
    </row>
    <row r="1967" spans="1:6">
      <c r="A1967" s="145"/>
      <c r="B1967" s="73"/>
      <c r="C1967" s="138"/>
      <c r="D1967" s="76"/>
      <c r="E1967" s="90"/>
      <c r="F1967" s="77"/>
    </row>
    <row r="1968" spans="1:6">
      <c r="A1968" s="145"/>
      <c r="B1968" s="73"/>
      <c r="C1968" s="138"/>
      <c r="D1968" s="76"/>
      <c r="E1968" s="90"/>
      <c r="F1968" s="77"/>
    </row>
    <row r="1969" spans="1:6">
      <c r="A1969" s="145"/>
      <c r="B1969" s="73"/>
      <c r="C1969" s="138"/>
      <c r="D1969" s="76"/>
      <c r="E1969" s="90"/>
      <c r="F1969" s="77"/>
    </row>
    <row r="1970" spans="1:6">
      <c r="A1970" s="145"/>
      <c r="B1970" s="73"/>
      <c r="C1970" s="138"/>
      <c r="D1970" s="76"/>
      <c r="E1970" s="90"/>
      <c r="F1970" s="77"/>
    </row>
    <row r="1971" spans="1:6">
      <c r="A1971" s="145"/>
      <c r="B1971" s="73"/>
      <c r="C1971" s="138"/>
      <c r="D1971" s="76"/>
      <c r="E1971" s="90"/>
      <c r="F1971" s="77"/>
    </row>
    <row r="1972" spans="1:6">
      <c r="A1972" s="145"/>
      <c r="B1972" s="73"/>
      <c r="C1972" s="138"/>
      <c r="D1972" s="76"/>
      <c r="E1972" s="90"/>
      <c r="F1972" s="77"/>
    </row>
    <row r="1973" spans="1:6">
      <c r="A1973" s="145"/>
      <c r="B1973" s="73"/>
      <c r="C1973" s="138"/>
      <c r="D1973" s="76"/>
      <c r="E1973" s="90"/>
      <c r="F1973" s="77"/>
    </row>
    <row r="1974" spans="1:6">
      <c r="A1974" s="145"/>
      <c r="B1974" s="73"/>
      <c r="C1974" s="138"/>
      <c r="D1974" s="76"/>
      <c r="E1974" s="90"/>
      <c r="F1974" s="77"/>
    </row>
    <row r="1975" spans="1:6">
      <c r="A1975" s="145"/>
      <c r="B1975" s="73"/>
      <c r="C1975" s="138"/>
      <c r="D1975" s="76"/>
      <c r="E1975" s="90"/>
      <c r="F1975" s="77"/>
    </row>
    <row r="1976" spans="1:6">
      <c r="A1976" s="145"/>
      <c r="B1976" s="73"/>
      <c r="C1976" s="138"/>
      <c r="D1976" s="76"/>
      <c r="E1976" s="90"/>
      <c r="F1976" s="77"/>
    </row>
    <row r="1977" spans="1:6">
      <c r="A1977" s="145"/>
      <c r="B1977" s="73"/>
      <c r="C1977" s="138"/>
      <c r="D1977" s="76"/>
      <c r="E1977" s="90"/>
      <c r="F1977" s="77"/>
    </row>
    <row r="1978" spans="1:6">
      <c r="A1978" s="145"/>
      <c r="B1978" s="73"/>
      <c r="C1978" s="138"/>
      <c r="D1978" s="76"/>
      <c r="E1978" s="90"/>
      <c r="F1978" s="77"/>
    </row>
    <row r="1979" spans="1:6">
      <c r="A1979" s="145"/>
      <c r="B1979" s="73"/>
      <c r="C1979" s="138"/>
      <c r="D1979" s="76"/>
      <c r="E1979" s="90"/>
      <c r="F1979" s="77"/>
    </row>
    <row r="1980" spans="1:6">
      <c r="A1980" s="145"/>
      <c r="B1980" s="73"/>
      <c r="C1980" s="138"/>
      <c r="D1980" s="76"/>
      <c r="E1980" s="90"/>
      <c r="F1980" s="77"/>
    </row>
    <row r="1981" spans="1:6">
      <c r="A1981" s="145"/>
      <c r="B1981" s="73"/>
      <c r="C1981" s="138"/>
      <c r="D1981" s="76"/>
      <c r="E1981" s="90"/>
      <c r="F1981" s="77"/>
    </row>
    <row r="1982" spans="1:6">
      <c r="A1982" s="145"/>
      <c r="B1982" s="73"/>
      <c r="C1982" s="138"/>
      <c r="D1982" s="76"/>
      <c r="E1982" s="90"/>
      <c r="F1982" s="77"/>
    </row>
    <row r="1983" spans="1:6">
      <c r="A1983" s="145"/>
      <c r="B1983" s="73"/>
      <c r="C1983" s="138"/>
      <c r="D1983" s="76"/>
      <c r="E1983" s="90"/>
      <c r="F1983" s="77"/>
    </row>
    <row r="1984" spans="1:6">
      <c r="A1984" s="145"/>
      <c r="B1984" s="73"/>
      <c r="C1984" s="138"/>
      <c r="D1984" s="76"/>
      <c r="E1984" s="90"/>
      <c r="F1984" s="77"/>
    </row>
    <row r="1985" spans="1:6">
      <c r="A1985" s="145"/>
      <c r="B1985" s="73"/>
      <c r="C1985" s="138"/>
      <c r="D1985" s="76"/>
      <c r="E1985" s="90"/>
      <c r="F1985" s="77"/>
    </row>
  </sheetData>
  <sheetProtection algorithmName="SHA-512" hashValue="fX9YH7pdlQZ9osE/afkOPFgU0cpmGAhQ25PsBNliJb4rfjAiyRpi1c3R8+dBj8hPj3mkPMZeCJh5Uw5ZO/FRXA==" saltValue="COVbneEPm3GnD4Zd/PogkA==" spinCount="100000" sheet="1" objects="1" scenarios="1" selectLockedCells="1"/>
  <mergeCells count="15">
    <mergeCell ref="A47:E47"/>
    <mergeCell ref="B5:F5"/>
    <mergeCell ref="A7:A8"/>
    <mergeCell ref="B7:B8"/>
    <mergeCell ref="C7:C8"/>
    <mergeCell ref="D7:D8"/>
    <mergeCell ref="E7:E8"/>
    <mergeCell ref="F7:F8"/>
    <mergeCell ref="A160:E160"/>
    <mergeCell ref="A50:E50"/>
    <mergeCell ref="A86:E86"/>
    <mergeCell ref="A116:E116"/>
    <mergeCell ref="A154:E154"/>
    <mergeCell ref="A157:E157"/>
    <mergeCell ref="A159:F159"/>
  </mergeCells>
  <pageMargins left="0.62992125984251968" right="0.39370078740157483" top="0.19685039370078741" bottom="0.98425196850393704" header="0.51181102362204722" footer="0.19685039370078741"/>
  <pageSetup paperSize="9" scale="69" orientation="portrait" r:id="rId1"/>
  <headerFooter>
    <oddFooter>&amp;R&amp;P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tabColor indexed="47"/>
  </sheetPr>
  <dimension ref="A1:G1955"/>
  <sheetViews>
    <sheetView workbookViewId="0">
      <selection activeCell="E13" sqref="E13:E15"/>
    </sheetView>
  </sheetViews>
  <sheetFormatPr defaultRowHeight="12.75"/>
  <cols>
    <col min="1" max="1" width="9.42578125" style="10" customWidth="1"/>
    <col min="2" max="2" width="79" style="4" customWidth="1"/>
    <col min="3" max="3" width="9.140625" style="3"/>
    <col min="4" max="4" width="11.42578125" style="63" customWidth="1"/>
    <col min="5" max="5" width="12.7109375" style="89" customWidth="1"/>
    <col min="6" max="6" width="14.140625" style="9" customWidth="1"/>
    <col min="7" max="16384" width="9.140625" style="1"/>
  </cols>
  <sheetData>
    <row r="1" spans="1:6">
      <c r="A1" s="5"/>
      <c r="B1" s="1"/>
      <c r="C1" s="2"/>
      <c r="D1" s="59"/>
      <c r="E1" s="85"/>
      <c r="F1" s="7"/>
    </row>
    <row r="2" spans="1:6">
      <c r="A2" s="5"/>
      <c r="B2" s="1"/>
      <c r="C2" s="2"/>
      <c r="D2" s="59"/>
      <c r="E2" s="85"/>
      <c r="F2" s="7"/>
    </row>
    <row r="3" spans="1:6">
      <c r="A3" s="5"/>
      <c r="B3" s="1"/>
      <c r="C3" s="2"/>
      <c r="D3" s="59"/>
      <c r="E3" s="85"/>
      <c r="F3" s="7"/>
    </row>
    <row r="4" spans="1:6">
      <c r="A4" s="11"/>
      <c r="B4" s="12"/>
      <c r="C4" s="13"/>
      <c r="D4" s="60"/>
      <c r="E4" s="86"/>
      <c r="F4" s="15"/>
    </row>
    <row r="5" spans="1:6" ht="15.95" customHeight="1">
      <c r="A5" s="19"/>
      <c r="B5" s="868"/>
      <c r="C5" s="868"/>
      <c r="D5" s="868"/>
      <c r="E5" s="868"/>
      <c r="F5" s="868"/>
    </row>
    <row r="6" spans="1:6" ht="18.75" thickBot="1">
      <c r="A6" s="51" t="s">
        <v>17</v>
      </c>
      <c r="B6" s="50" t="s">
        <v>59</v>
      </c>
      <c r="C6" s="8"/>
      <c r="D6" s="61"/>
      <c r="E6" s="87"/>
      <c r="F6" s="17"/>
    </row>
    <row r="7" spans="1:6" s="2" customFormat="1" ht="12.75" customHeight="1">
      <c r="A7" s="869" t="s">
        <v>3</v>
      </c>
      <c r="B7" s="871" t="s">
        <v>0</v>
      </c>
      <c r="C7" s="871" t="s">
        <v>1</v>
      </c>
      <c r="D7" s="871" t="s">
        <v>2</v>
      </c>
      <c r="E7" s="873" t="s">
        <v>42</v>
      </c>
      <c r="F7" s="875" t="s">
        <v>55</v>
      </c>
    </row>
    <row r="8" spans="1:6" ht="26.25" customHeight="1">
      <c r="A8" s="894"/>
      <c r="B8" s="895"/>
      <c r="C8" s="895"/>
      <c r="D8" s="895"/>
      <c r="E8" s="896"/>
      <c r="F8" s="897"/>
    </row>
    <row r="9" spans="1:6">
      <c r="A9" s="156"/>
      <c r="B9" s="131" t="s">
        <v>199</v>
      </c>
      <c r="C9" s="124"/>
      <c r="D9" s="132"/>
      <c r="E9" s="125"/>
      <c r="F9" s="133"/>
    </row>
    <row r="10" spans="1:6">
      <c r="A10" s="156"/>
      <c r="B10" s="131"/>
      <c r="C10" s="124"/>
      <c r="D10" s="132"/>
      <c r="E10" s="125"/>
      <c r="F10" s="133"/>
    </row>
    <row r="11" spans="1:6" ht="63.75">
      <c r="A11" s="156"/>
      <c r="B11" s="131" t="s">
        <v>200</v>
      </c>
      <c r="C11" s="124"/>
      <c r="D11" s="132"/>
      <c r="E11" s="125"/>
      <c r="F11" s="133"/>
    </row>
    <row r="12" spans="1:6">
      <c r="A12" s="156"/>
      <c r="B12" s="131"/>
      <c r="C12" s="124"/>
      <c r="D12" s="132"/>
      <c r="E12" s="125"/>
      <c r="F12" s="133"/>
    </row>
    <row r="13" spans="1:6">
      <c r="A13" s="129" t="s">
        <v>14</v>
      </c>
      <c r="B13" s="154" t="s">
        <v>201</v>
      </c>
      <c r="C13" s="114" t="s">
        <v>13</v>
      </c>
      <c r="D13" s="114">
        <v>100</v>
      </c>
      <c r="E13" s="134"/>
      <c r="F13" s="136">
        <f t="shared" ref="F13:F15" si="0">D13*E13</f>
        <v>0</v>
      </c>
    </row>
    <row r="14" spans="1:6">
      <c r="A14" s="129" t="s">
        <v>15</v>
      </c>
      <c r="B14" s="154" t="s">
        <v>202</v>
      </c>
      <c r="C14" s="124" t="s">
        <v>13</v>
      </c>
      <c r="D14" s="114">
        <v>700</v>
      </c>
      <c r="E14" s="134"/>
      <c r="F14" s="136">
        <f t="shared" si="0"/>
        <v>0</v>
      </c>
    </row>
    <row r="15" spans="1:6" ht="25.5">
      <c r="A15" s="129" t="s">
        <v>16</v>
      </c>
      <c r="B15" s="579" t="s">
        <v>203</v>
      </c>
      <c r="C15" s="114" t="s">
        <v>13</v>
      </c>
      <c r="D15" s="114">
        <v>100</v>
      </c>
      <c r="E15" s="134"/>
      <c r="F15" s="136">
        <f t="shared" si="0"/>
        <v>0</v>
      </c>
    </row>
    <row r="16" spans="1:6" ht="13.5" thickBot="1">
      <c r="A16" s="103"/>
      <c r="B16" s="104"/>
      <c r="C16" s="105"/>
      <c r="D16" s="105"/>
      <c r="E16" s="106"/>
      <c r="F16" s="110"/>
    </row>
    <row r="17" spans="1:7" ht="18.75" thickBot="1">
      <c r="A17" s="877" t="s">
        <v>140</v>
      </c>
      <c r="B17" s="878"/>
      <c r="C17" s="878"/>
      <c r="D17" s="878"/>
      <c r="E17" s="879"/>
      <c r="F17" s="102">
        <f>SUM(F13:F15)</f>
        <v>0</v>
      </c>
      <c r="G17" s="16"/>
    </row>
    <row r="18" spans="1:7" ht="18">
      <c r="A18" s="25"/>
      <c r="B18" s="25"/>
      <c r="C18" s="29"/>
      <c r="D18" s="59"/>
      <c r="E18" s="85"/>
      <c r="F18" s="7"/>
      <c r="G18" s="16"/>
    </row>
    <row r="19" spans="1:7" ht="18">
      <c r="A19" s="25"/>
      <c r="B19" s="25"/>
      <c r="C19" s="29"/>
      <c r="D19" s="59"/>
      <c r="E19" s="85"/>
      <c r="F19" s="7"/>
      <c r="G19" s="16"/>
    </row>
    <row r="20" spans="1:7" ht="18.75" customHeight="1">
      <c r="A20" s="881"/>
      <c r="B20" s="881"/>
      <c r="C20" s="881"/>
      <c r="D20" s="881"/>
      <c r="E20" s="881"/>
      <c r="F20" s="18"/>
      <c r="G20" s="16"/>
    </row>
    <row r="21" spans="1:7" ht="18">
      <c r="A21" s="25"/>
      <c r="B21" s="26"/>
      <c r="C21" s="29"/>
      <c r="D21" s="59"/>
      <c r="E21" s="85"/>
      <c r="F21" s="7"/>
      <c r="G21" s="16"/>
    </row>
    <row r="22" spans="1:7" ht="18">
      <c r="A22" s="23"/>
      <c r="B22" s="24"/>
      <c r="C22" s="32"/>
      <c r="D22" s="59"/>
      <c r="E22" s="85"/>
      <c r="F22" s="7"/>
      <c r="G22" s="16"/>
    </row>
    <row r="23" spans="1:7" ht="18">
      <c r="A23" s="25"/>
      <c r="B23" s="28"/>
      <c r="C23" s="32"/>
      <c r="D23" s="59"/>
      <c r="E23" s="85"/>
      <c r="F23" s="7"/>
      <c r="G23" s="16"/>
    </row>
    <row r="24" spans="1:7" ht="18">
      <c r="A24" s="25"/>
      <c r="B24" s="28"/>
      <c r="C24" s="32"/>
      <c r="D24" s="59"/>
      <c r="E24" s="85"/>
      <c r="F24" s="7"/>
      <c r="G24" s="16"/>
    </row>
    <row r="25" spans="1:7" ht="18">
      <c r="A25" s="25"/>
      <c r="B25" s="28"/>
      <c r="C25" s="32"/>
      <c r="D25" s="59"/>
      <c r="E25" s="85"/>
      <c r="F25" s="7"/>
      <c r="G25" s="16"/>
    </row>
    <row r="26" spans="1:7" ht="18">
      <c r="A26" s="25"/>
      <c r="B26" s="28"/>
      <c r="C26" s="32"/>
      <c r="D26" s="59"/>
      <c r="E26" s="85"/>
      <c r="F26" s="7"/>
      <c r="G26" s="16"/>
    </row>
    <row r="27" spans="1:7" ht="18">
      <c r="A27" s="25"/>
      <c r="B27" s="28"/>
      <c r="C27" s="32"/>
      <c r="D27" s="59"/>
      <c r="E27" s="85"/>
      <c r="F27" s="7"/>
      <c r="G27" s="16"/>
    </row>
    <row r="28" spans="1:7" ht="18">
      <c r="A28" s="25"/>
      <c r="B28" s="28"/>
      <c r="C28" s="32"/>
      <c r="D28" s="59"/>
      <c r="E28" s="85"/>
      <c r="F28" s="7"/>
      <c r="G28" s="16"/>
    </row>
    <row r="29" spans="1:7" ht="18">
      <c r="A29" s="25"/>
      <c r="B29" s="28"/>
      <c r="C29" s="32"/>
      <c r="D29" s="59"/>
      <c r="E29" s="85"/>
      <c r="F29" s="7"/>
      <c r="G29" s="16"/>
    </row>
    <row r="30" spans="1:7" ht="18">
      <c r="A30" s="25"/>
      <c r="B30" s="28"/>
      <c r="C30" s="32"/>
      <c r="D30" s="59"/>
      <c r="E30" s="85"/>
      <c r="F30" s="7"/>
      <c r="G30" s="16"/>
    </row>
    <row r="31" spans="1:7" ht="18">
      <c r="A31" s="25"/>
      <c r="B31" s="26"/>
      <c r="C31" s="29"/>
      <c r="D31" s="59"/>
      <c r="E31" s="85"/>
      <c r="F31" s="7"/>
      <c r="G31" s="16"/>
    </row>
    <row r="32" spans="1:7" ht="18">
      <c r="A32" s="25"/>
      <c r="B32" s="25"/>
      <c r="C32" s="32"/>
      <c r="D32" s="59"/>
      <c r="E32" s="85"/>
      <c r="F32" s="7"/>
      <c r="G32" s="16"/>
    </row>
    <row r="33" spans="1:7" ht="18">
      <c r="A33" s="27"/>
      <c r="B33" s="30"/>
      <c r="C33" s="32"/>
      <c r="D33" s="59"/>
      <c r="E33" s="85"/>
      <c r="F33" s="7"/>
      <c r="G33" s="16"/>
    </row>
    <row r="34" spans="1:7" ht="18">
      <c r="A34" s="25"/>
      <c r="B34" s="26"/>
      <c r="C34" s="32"/>
      <c r="D34" s="59"/>
      <c r="E34" s="85"/>
      <c r="F34" s="7"/>
      <c r="G34" s="16"/>
    </row>
    <row r="35" spans="1:7" ht="18">
      <c r="A35" s="25"/>
      <c r="B35" s="26"/>
      <c r="C35" s="32"/>
      <c r="D35" s="59"/>
      <c r="E35" s="85"/>
      <c r="F35" s="7"/>
      <c r="G35" s="16"/>
    </row>
    <row r="36" spans="1:7" ht="18">
      <c r="A36" s="25"/>
      <c r="B36" s="25"/>
      <c r="C36" s="32"/>
      <c r="D36" s="59"/>
      <c r="E36" s="85"/>
      <c r="F36" s="7"/>
      <c r="G36" s="16"/>
    </row>
    <row r="37" spans="1:7" ht="18">
      <c r="A37" s="25"/>
      <c r="B37" s="26"/>
      <c r="C37" s="29"/>
      <c r="D37" s="59"/>
      <c r="E37" s="85"/>
      <c r="F37" s="7"/>
      <c r="G37" s="16"/>
    </row>
    <row r="38" spans="1:7" ht="18">
      <c r="A38" s="25"/>
      <c r="B38" s="26"/>
      <c r="C38" s="32"/>
      <c r="D38" s="59"/>
      <c r="E38" s="85"/>
      <c r="F38" s="7"/>
      <c r="G38" s="16"/>
    </row>
    <row r="39" spans="1:7" ht="18">
      <c r="A39" s="25"/>
      <c r="B39" s="26"/>
      <c r="C39" s="32"/>
      <c r="D39" s="59"/>
      <c r="E39" s="85"/>
      <c r="F39" s="7"/>
      <c r="G39" s="16"/>
    </row>
    <row r="40" spans="1:7" ht="18">
      <c r="A40" s="25"/>
      <c r="B40" s="33"/>
      <c r="C40" s="32"/>
      <c r="D40" s="59"/>
      <c r="E40" s="85"/>
      <c r="F40" s="7"/>
      <c r="G40" s="16"/>
    </row>
    <row r="41" spans="1:7" ht="18">
      <c r="A41" s="25"/>
      <c r="B41" s="26"/>
      <c r="C41" s="29"/>
      <c r="D41" s="59"/>
      <c r="E41" s="85"/>
      <c r="F41" s="7"/>
      <c r="G41" s="16"/>
    </row>
    <row r="42" spans="1:7" ht="18">
      <c r="A42" s="25"/>
      <c r="B42" s="26"/>
      <c r="C42" s="32"/>
      <c r="D42" s="59"/>
      <c r="E42" s="85"/>
      <c r="F42" s="7"/>
      <c r="G42" s="16"/>
    </row>
    <row r="43" spans="1:7" ht="18">
      <c r="A43" s="25"/>
      <c r="B43" s="26"/>
      <c r="C43" s="32"/>
      <c r="D43" s="59"/>
      <c r="E43" s="85"/>
      <c r="F43" s="7"/>
      <c r="G43" s="16"/>
    </row>
    <row r="44" spans="1:7" ht="18">
      <c r="A44" s="25"/>
      <c r="B44" s="25"/>
      <c r="C44" s="32"/>
      <c r="D44" s="59"/>
      <c r="E44" s="85"/>
      <c r="F44" s="7"/>
      <c r="G44" s="16"/>
    </row>
    <row r="45" spans="1:7" ht="18">
      <c r="A45" s="25"/>
      <c r="B45" s="26"/>
      <c r="C45" s="29"/>
      <c r="D45" s="59"/>
      <c r="E45" s="85"/>
      <c r="F45" s="7"/>
      <c r="G45" s="16"/>
    </row>
    <row r="46" spans="1:7" ht="18">
      <c r="A46" s="25"/>
      <c r="B46" s="54"/>
      <c r="C46" s="32"/>
      <c r="D46" s="59"/>
      <c r="E46" s="85"/>
      <c r="F46" s="7"/>
      <c r="G46" s="16"/>
    </row>
    <row r="47" spans="1:7" ht="18">
      <c r="A47" s="25"/>
      <c r="B47" s="26"/>
      <c r="C47" s="32"/>
      <c r="D47" s="59"/>
      <c r="E47" s="85"/>
      <c r="F47" s="7"/>
      <c r="G47" s="16"/>
    </row>
    <row r="48" spans="1:7" ht="18">
      <c r="A48" s="25"/>
      <c r="B48" s="25"/>
      <c r="C48" s="32"/>
      <c r="D48" s="59"/>
      <c r="E48" s="85"/>
      <c r="F48" s="7"/>
      <c r="G48" s="16"/>
    </row>
    <row r="49" spans="1:7" ht="18">
      <c r="A49" s="25"/>
      <c r="B49" s="25"/>
      <c r="C49" s="32"/>
      <c r="D49" s="59"/>
      <c r="E49" s="85"/>
      <c r="F49" s="7"/>
      <c r="G49" s="16"/>
    </row>
    <row r="50" spans="1:7" ht="18">
      <c r="A50" s="25"/>
      <c r="B50" s="25"/>
      <c r="C50" s="32"/>
      <c r="D50" s="59"/>
      <c r="E50" s="85"/>
      <c r="F50" s="7"/>
      <c r="G50" s="16"/>
    </row>
    <row r="51" spans="1:7" ht="18">
      <c r="A51" s="25"/>
      <c r="B51" s="26"/>
      <c r="C51" s="29"/>
      <c r="D51" s="59"/>
      <c r="E51" s="85"/>
      <c r="F51" s="7"/>
      <c r="G51" s="16"/>
    </row>
    <row r="52" spans="1:7" ht="18">
      <c r="A52" s="25"/>
      <c r="B52" s="26"/>
      <c r="C52" s="32"/>
      <c r="D52" s="59"/>
      <c r="E52" s="85"/>
      <c r="F52" s="7"/>
      <c r="G52" s="16"/>
    </row>
    <row r="53" spans="1:7" ht="18">
      <c r="A53" s="25"/>
      <c r="B53" s="30"/>
      <c r="C53" s="32"/>
      <c r="D53" s="59"/>
      <c r="E53" s="85"/>
      <c r="F53" s="7"/>
      <c r="G53" s="16"/>
    </row>
    <row r="54" spans="1:7" ht="18">
      <c r="A54" s="25"/>
      <c r="B54" s="26"/>
      <c r="C54" s="32"/>
      <c r="D54" s="59"/>
      <c r="E54" s="85"/>
      <c r="F54" s="7"/>
      <c r="G54" s="16"/>
    </row>
    <row r="55" spans="1:7" ht="18">
      <c r="A55" s="25"/>
      <c r="B55" s="26"/>
      <c r="C55" s="32"/>
      <c r="D55" s="59"/>
      <c r="E55" s="85"/>
      <c r="F55" s="7"/>
      <c r="G55" s="16"/>
    </row>
    <row r="56" spans="1:7" ht="18.75" customHeight="1">
      <c r="A56" s="881"/>
      <c r="B56" s="881"/>
      <c r="C56" s="881"/>
      <c r="D56" s="881"/>
      <c r="E56" s="881"/>
      <c r="F56" s="18"/>
      <c r="G56" s="16"/>
    </row>
    <row r="57" spans="1:7" ht="18">
      <c r="A57" s="25"/>
      <c r="B57" s="26"/>
      <c r="C57" s="29"/>
      <c r="D57" s="59"/>
      <c r="E57" s="85"/>
      <c r="F57" s="7"/>
      <c r="G57" s="16"/>
    </row>
    <row r="58" spans="1:7" ht="18">
      <c r="A58" s="23"/>
      <c r="B58" s="24"/>
      <c r="C58" s="29"/>
      <c r="D58" s="59"/>
      <c r="E58" s="85"/>
      <c r="F58" s="7"/>
      <c r="G58" s="16"/>
    </row>
    <row r="59" spans="1:7" ht="18">
      <c r="A59" s="20"/>
      <c r="B59" s="31"/>
      <c r="C59" s="29"/>
      <c r="D59" s="59"/>
      <c r="E59" s="85"/>
      <c r="F59" s="7"/>
      <c r="G59" s="16"/>
    </row>
    <row r="60" spans="1:7" ht="18">
      <c r="A60" s="20"/>
      <c r="B60" s="20"/>
      <c r="C60" s="34"/>
      <c r="D60" s="59"/>
      <c r="E60" s="85"/>
      <c r="F60" s="7"/>
      <c r="G60" s="16"/>
    </row>
    <row r="61" spans="1:7" ht="18">
      <c r="A61" s="20"/>
      <c r="B61" s="35"/>
      <c r="C61" s="34"/>
      <c r="D61" s="59"/>
      <c r="E61" s="85"/>
      <c r="F61" s="7"/>
      <c r="G61" s="16"/>
    </row>
    <row r="62" spans="1:7" ht="18">
      <c r="A62" s="20"/>
      <c r="B62" s="36"/>
      <c r="C62" s="34"/>
      <c r="D62" s="59"/>
      <c r="E62" s="85"/>
      <c r="F62" s="7"/>
      <c r="G62" s="16"/>
    </row>
    <row r="63" spans="1:7" ht="18">
      <c r="A63" s="20"/>
      <c r="B63" s="36"/>
      <c r="C63" s="34"/>
      <c r="D63" s="59"/>
      <c r="E63" s="85"/>
      <c r="F63" s="7"/>
      <c r="G63" s="16"/>
    </row>
    <row r="64" spans="1:7" ht="18">
      <c r="A64" s="20"/>
      <c r="B64" s="37"/>
      <c r="C64" s="34"/>
      <c r="D64" s="59"/>
      <c r="E64" s="85"/>
      <c r="F64" s="7"/>
      <c r="G64" s="16"/>
    </row>
    <row r="65" spans="1:7" ht="18">
      <c r="A65" s="20"/>
      <c r="B65" s="37"/>
      <c r="C65" s="34"/>
      <c r="D65" s="59"/>
      <c r="E65" s="85"/>
      <c r="F65" s="7"/>
      <c r="G65" s="16"/>
    </row>
    <row r="66" spans="1:7" ht="18">
      <c r="A66" s="38"/>
      <c r="B66" s="37"/>
      <c r="C66" s="34"/>
      <c r="D66" s="59"/>
      <c r="E66" s="85"/>
      <c r="F66" s="7"/>
      <c r="G66" s="16"/>
    </row>
    <row r="67" spans="1:7" ht="18">
      <c r="A67" s="20"/>
      <c r="B67" s="37"/>
      <c r="C67" s="34"/>
      <c r="D67" s="59"/>
      <c r="E67" s="85"/>
      <c r="F67" s="7"/>
      <c r="G67" s="16"/>
    </row>
    <row r="68" spans="1:7" ht="18">
      <c r="A68" s="20"/>
      <c r="B68" s="31"/>
      <c r="C68" s="34"/>
      <c r="D68" s="59"/>
      <c r="E68" s="85"/>
      <c r="F68" s="7"/>
      <c r="G68" s="16"/>
    </row>
    <row r="69" spans="1:7" ht="18">
      <c r="A69" s="20"/>
      <c r="B69" s="31"/>
      <c r="C69" s="34"/>
      <c r="D69" s="59"/>
      <c r="E69" s="85"/>
      <c r="F69" s="7"/>
      <c r="G69" s="16"/>
    </row>
    <row r="70" spans="1:7" ht="18">
      <c r="A70" s="20"/>
      <c r="B70" s="20"/>
      <c r="C70" s="34"/>
      <c r="D70" s="59"/>
      <c r="E70" s="85"/>
      <c r="F70" s="7"/>
      <c r="G70" s="16"/>
    </row>
    <row r="71" spans="1:7" ht="18">
      <c r="A71" s="20"/>
      <c r="B71" s="37"/>
      <c r="C71" s="34"/>
      <c r="D71" s="59"/>
      <c r="E71" s="85"/>
      <c r="F71" s="7"/>
      <c r="G71" s="16"/>
    </row>
    <row r="72" spans="1:7" ht="18">
      <c r="A72" s="20"/>
      <c r="B72" s="31"/>
      <c r="C72" s="34"/>
      <c r="D72" s="59"/>
      <c r="E72" s="85"/>
      <c r="F72" s="7"/>
      <c r="G72" s="16"/>
    </row>
    <row r="73" spans="1:7" ht="18">
      <c r="A73" s="20"/>
      <c r="B73" s="35"/>
      <c r="C73" s="34"/>
      <c r="D73" s="59"/>
      <c r="E73" s="85"/>
      <c r="F73" s="7"/>
      <c r="G73" s="16"/>
    </row>
    <row r="74" spans="1:7" ht="18">
      <c r="A74" s="26"/>
      <c r="B74" s="54"/>
      <c r="C74" s="55"/>
      <c r="D74" s="59"/>
      <c r="E74" s="85"/>
      <c r="F74" s="7"/>
      <c r="G74" s="16"/>
    </row>
    <row r="75" spans="1:7" ht="18">
      <c r="A75" s="26"/>
      <c r="B75" s="54"/>
      <c r="C75" s="55"/>
      <c r="D75" s="59"/>
      <c r="E75" s="85"/>
      <c r="F75" s="7"/>
      <c r="G75" s="16"/>
    </row>
    <row r="76" spans="1:7" ht="18">
      <c r="A76" s="26"/>
      <c r="B76" s="54"/>
      <c r="C76" s="55"/>
      <c r="D76" s="59"/>
      <c r="E76" s="85"/>
      <c r="F76" s="7"/>
      <c r="G76" s="16"/>
    </row>
    <row r="77" spans="1:7" ht="18">
      <c r="A77" s="26"/>
      <c r="B77" s="54"/>
      <c r="C77" s="55"/>
      <c r="D77" s="59"/>
      <c r="E77" s="85"/>
      <c r="F77" s="7"/>
      <c r="G77" s="16"/>
    </row>
    <row r="78" spans="1:7" ht="18">
      <c r="A78" s="26"/>
      <c r="B78" s="54"/>
      <c r="C78" s="55"/>
      <c r="D78" s="59"/>
      <c r="E78" s="85"/>
      <c r="F78" s="7"/>
      <c r="G78" s="16"/>
    </row>
    <row r="79" spans="1:7" ht="18">
      <c r="A79" s="20"/>
      <c r="B79" s="26"/>
      <c r="C79" s="29"/>
      <c r="D79" s="59"/>
      <c r="E79" s="85"/>
      <c r="F79" s="7"/>
      <c r="G79" s="16"/>
    </row>
    <row r="80" spans="1:7" ht="18">
      <c r="A80" s="20"/>
      <c r="B80" s="20"/>
      <c r="C80" s="34"/>
      <c r="D80" s="59"/>
      <c r="E80" s="85"/>
      <c r="F80" s="7"/>
      <c r="G80" s="16"/>
    </row>
    <row r="81" spans="1:7" ht="18">
      <c r="A81" s="20"/>
      <c r="B81" s="35"/>
      <c r="C81" s="34"/>
      <c r="D81" s="59"/>
      <c r="E81" s="85"/>
      <c r="F81" s="7"/>
      <c r="G81" s="16"/>
    </row>
    <row r="82" spans="1:7" ht="18">
      <c r="A82" s="20"/>
      <c r="B82" s="31"/>
      <c r="C82" s="34"/>
      <c r="D82" s="59"/>
      <c r="E82" s="85"/>
      <c r="F82" s="7"/>
      <c r="G82" s="16"/>
    </row>
    <row r="83" spans="1:7" ht="18">
      <c r="A83" s="20"/>
      <c r="B83" s="31"/>
      <c r="C83" s="34"/>
      <c r="D83" s="59"/>
      <c r="E83" s="85"/>
      <c r="F83" s="7"/>
      <c r="G83" s="16"/>
    </row>
    <row r="84" spans="1:7" ht="18">
      <c r="A84" s="20"/>
      <c r="B84" s="20"/>
      <c r="C84" s="34"/>
      <c r="D84" s="59"/>
      <c r="E84" s="85"/>
      <c r="F84" s="7"/>
      <c r="G84" s="16"/>
    </row>
    <row r="85" spans="1:7" ht="18">
      <c r="A85" s="25"/>
      <c r="B85" s="26"/>
      <c r="C85" s="29"/>
      <c r="D85" s="59"/>
      <c r="E85" s="85"/>
      <c r="F85" s="7"/>
      <c r="G85" s="16"/>
    </row>
    <row r="86" spans="1:7" ht="18.75" customHeight="1">
      <c r="A86" s="881"/>
      <c r="B86" s="881"/>
      <c r="C86" s="881"/>
      <c r="D86" s="881"/>
      <c r="E86" s="881"/>
      <c r="F86" s="18"/>
      <c r="G86" s="16"/>
    </row>
    <row r="87" spans="1:7" ht="18">
      <c r="A87" s="25"/>
      <c r="B87" s="26"/>
      <c r="C87" s="29"/>
      <c r="D87" s="59"/>
      <c r="E87" s="85"/>
      <c r="F87" s="7"/>
      <c r="G87" s="16"/>
    </row>
    <row r="88" spans="1:7" ht="18">
      <c r="A88" s="23"/>
      <c r="B88" s="24"/>
      <c r="C88" s="29"/>
      <c r="D88" s="59"/>
      <c r="E88" s="85"/>
      <c r="F88" s="7"/>
      <c r="G88" s="16"/>
    </row>
    <row r="89" spans="1:7" ht="18">
      <c r="A89" s="25"/>
      <c r="B89" s="26"/>
      <c r="C89" s="29"/>
      <c r="D89" s="59"/>
      <c r="E89" s="85"/>
      <c r="F89" s="7"/>
      <c r="G89" s="16"/>
    </row>
    <row r="90" spans="1:7" ht="18">
      <c r="A90" s="20"/>
      <c r="B90" s="39"/>
      <c r="C90" s="21"/>
      <c r="D90" s="59"/>
      <c r="E90" s="85"/>
      <c r="F90" s="7"/>
      <c r="G90" s="16"/>
    </row>
    <row r="91" spans="1:7" ht="18">
      <c r="A91" s="20"/>
      <c r="B91" s="39"/>
      <c r="C91" s="21"/>
      <c r="D91" s="59"/>
      <c r="E91" s="85"/>
      <c r="F91" s="7"/>
      <c r="G91" s="16"/>
    </row>
    <row r="92" spans="1:7" ht="18">
      <c r="A92" s="20"/>
      <c r="B92" s="39"/>
      <c r="C92" s="21"/>
      <c r="D92" s="59"/>
      <c r="E92" s="85"/>
      <c r="F92" s="7"/>
      <c r="G92" s="16"/>
    </row>
    <row r="93" spans="1:7" ht="18">
      <c r="A93" s="20"/>
      <c r="B93" s="39"/>
      <c r="C93" s="21"/>
      <c r="D93" s="59"/>
      <c r="E93" s="85"/>
      <c r="F93" s="7"/>
      <c r="G93" s="16"/>
    </row>
    <row r="94" spans="1:7" ht="18">
      <c r="A94" s="22"/>
      <c r="B94" s="40"/>
      <c r="C94" s="21"/>
      <c r="D94" s="59"/>
      <c r="E94" s="85"/>
      <c r="F94" s="7"/>
      <c r="G94" s="16"/>
    </row>
    <row r="95" spans="1:7" ht="18">
      <c r="A95" s="25"/>
      <c r="B95" s="40"/>
      <c r="C95" s="29"/>
      <c r="D95" s="59"/>
      <c r="E95" s="85"/>
      <c r="F95" s="7"/>
      <c r="G95" s="16"/>
    </row>
    <row r="96" spans="1:7" ht="18">
      <c r="A96" s="22"/>
      <c r="B96" s="41"/>
      <c r="C96" s="21"/>
      <c r="D96" s="59"/>
      <c r="E96" s="85"/>
      <c r="F96" s="7"/>
      <c r="G96" s="16"/>
    </row>
    <row r="97" spans="1:7" ht="18">
      <c r="A97" s="22"/>
      <c r="B97" s="42"/>
      <c r="C97" s="21"/>
      <c r="D97" s="59"/>
      <c r="E97" s="85"/>
      <c r="F97" s="7"/>
      <c r="G97" s="16"/>
    </row>
    <row r="98" spans="1:7" ht="18">
      <c r="A98" s="20"/>
      <c r="B98" s="43"/>
      <c r="C98" s="44"/>
      <c r="D98" s="59"/>
      <c r="E98" s="85"/>
      <c r="F98" s="7"/>
      <c r="G98" s="16"/>
    </row>
    <row r="99" spans="1:7" ht="18">
      <c r="A99" s="20"/>
      <c r="B99" s="43"/>
      <c r="C99" s="44"/>
      <c r="D99" s="59"/>
      <c r="E99" s="85"/>
      <c r="F99" s="7"/>
      <c r="G99" s="16"/>
    </row>
    <row r="100" spans="1:7" ht="18">
      <c r="A100" s="22"/>
      <c r="B100" s="43"/>
      <c r="C100" s="44"/>
      <c r="D100" s="59"/>
      <c r="E100" s="85"/>
      <c r="F100" s="7"/>
      <c r="G100" s="16"/>
    </row>
    <row r="101" spans="1:7" ht="18">
      <c r="A101" s="25"/>
      <c r="B101" s="40"/>
      <c r="C101" s="29"/>
      <c r="D101" s="59"/>
      <c r="E101" s="85"/>
      <c r="F101" s="7"/>
      <c r="G101" s="16"/>
    </row>
    <row r="102" spans="1:7" ht="18">
      <c r="A102" s="22"/>
      <c r="B102" s="41"/>
      <c r="C102" s="29"/>
      <c r="D102" s="59"/>
      <c r="E102" s="85"/>
      <c r="F102" s="7"/>
      <c r="G102" s="16"/>
    </row>
    <row r="103" spans="1:7" ht="18">
      <c r="A103" s="25"/>
      <c r="B103" s="40"/>
      <c r="C103" s="29"/>
      <c r="D103" s="59"/>
      <c r="E103" s="85"/>
      <c r="F103" s="7"/>
      <c r="G103" s="16"/>
    </row>
    <row r="104" spans="1:7" ht="18">
      <c r="A104" s="22"/>
      <c r="B104" s="43"/>
      <c r="C104" s="45"/>
      <c r="D104" s="59"/>
      <c r="E104" s="85"/>
      <c r="F104" s="7"/>
      <c r="G104" s="16"/>
    </row>
    <row r="105" spans="1:7" ht="18">
      <c r="A105" s="22"/>
      <c r="B105" s="43"/>
      <c r="C105" s="45"/>
      <c r="D105" s="59"/>
      <c r="E105" s="85"/>
      <c r="F105" s="7"/>
      <c r="G105" s="16"/>
    </row>
    <row r="106" spans="1:7" ht="18">
      <c r="A106" s="22"/>
      <c r="B106" s="43"/>
      <c r="C106" s="44"/>
      <c r="D106" s="59"/>
      <c r="E106" s="85"/>
      <c r="F106" s="7"/>
      <c r="G106" s="16"/>
    </row>
    <row r="107" spans="1:7" ht="18">
      <c r="A107" s="22"/>
      <c r="B107" s="43"/>
      <c r="C107" s="44"/>
      <c r="D107" s="59"/>
      <c r="E107" s="85"/>
      <c r="F107" s="7"/>
      <c r="G107" s="16"/>
    </row>
    <row r="108" spans="1:7" ht="18">
      <c r="A108" s="22"/>
      <c r="B108" s="43"/>
      <c r="C108" s="44"/>
      <c r="D108" s="59"/>
      <c r="E108" s="85"/>
      <c r="F108" s="7"/>
      <c r="G108" s="16"/>
    </row>
    <row r="109" spans="1:7" ht="18">
      <c r="A109" s="22"/>
      <c r="B109" s="43"/>
      <c r="C109" s="44"/>
      <c r="D109" s="59"/>
      <c r="E109" s="85"/>
      <c r="F109" s="7"/>
      <c r="G109" s="16"/>
    </row>
    <row r="110" spans="1:7" ht="18">
      <c r="A110" s="22"/>
      <c r="B110" s="43"/>
      <c r="C110" s="44"/>
      <c r="D110" s="59"/>
      <c r="E110" s="85"/>
      <c r="F110" s="7"/>
      <c r="G110" s="16"/>
    </row>
    <row r="111" spans="1:7" ht="18">
      <c r="A111" s="22"/>
      <c r="B111" s="43"/>
      <c r="C111" s="44"/>
      <c r="D111" s="59"/>
      <c r="E111" s="85"/>
      <c r="F111" s="7"/>
      <c r="G111" s="16"/>
    </row>
    <row r="112" spans="1:7" ht="18">
      <c r="A112" s="22"/>
      <c r="B112" s="43"/>
      <c r="C112" s="44"/>
      <c r="D112" s="59"/>
      <c r="E112" s="85"/>
      <c r="F112" s="7"/>
      <c r="G112" s="16"/>
    </row>
    <row r="113" spans="1:7" ht="18">
      <c r="A113" s="22"/>
      <c r="B113" s="43"/>
      <c r="C113" s="44"/>
      <c r="D113" s="59"/>
      <c r="E113" s="85"/>
      <c r="F113" s="7"/>
      <c r="G113" s="16"/>
    </row>
    <row r="114" spans="1:7" ht="18">
      <c r="A114" s="20"/>
      <c r="B114" s="43"/>
      <c r="C114" s="44"/>
      <c r="D114" s="59"/>
      <c r="E114" s="85"/>
      <c r="F114" s="7"/>
      <c r="G114" s="16"/>
    </row>
    <row r="115" spans="1:7" ht="18">
      <c r="A115" s="20"/>
      <c r="B115" s="43"/>
      <c r="C115" s="44"/>
      <c r="D115" s="59"/>
      <c r="E115" s="85"/>
      <c r="F115" s="7"/>
      <c r="G115" s="16"/>
    </row>
    <row r="116" spans="1:7" ht="18">
      <c r="A116" s="20"/>
      <c r="B116" s="40"/>
      <c r="C116" s="21"/>
      <c r="D116" s="59"/>
      <c r="E116" s="85"/>
      <c r="F116" s="7"/>
      <c r="G116" s="16"/>
    </row>
    <row r="117" spans="1:7" ht="18">
      <c r="A117" s="20"/>
      <c r="B117" s="40"/>
      <c r="C117" s="21"/>
      <c r="D117" s="59"/>
      <c r="E117" s="85"/>
      <c r="F117" s="7"/>
      <c r="G117" s="16"/>
    </row>
    <row r="118" spans="1:7" ht="18">
      <c r="A118" s="20"/>
      <c r="B118" s="40"/>
      <c r="C118" s="21"/>
      <c r="D118" s="59"/>
      <c r="E118" s="85"/>
      <c r="F118" s="7"/>
      <c r="G118" s="16"/>
    </row>
    <row r="119" spans="1:7" ht="18">
      <c r="A119" s="20"/>
      <c r="B119" s="40"/>
      <c r="C119" s="21"/>
      <c r="D119" s="59"/>
      <c r="E119" s="85"/>
      <c r="F119" s="7"/>
      <c r="G119" s="16"/>
    </row>
    <row r="120" spans="1:7" ht="18">
      <c r="A120" s="20"/>
      <c r="B120" s="40"/>
      <c r="C120" s="21"/>
      <c r="D120" s="59"/>
      <c r="E120" s="85"/>
      <c r="F120" s="7"/>
      <c r="G120" s="16"/>
    </row>
    <row r="121" spans="1:7" ht="18">
      <c r="A121" s="20"/>
      <c r="B121" s="40"/>
      <c r="C121" s="21"/>
      <c r="D121" s="59"/>
      <c r="E121" s="85"/>
      <c r="F121" s="7"/>
      <c r="G121" s="16"/>
    </row>
    <row r="122" spans="1:7" ht="18">
      <c r="A122" s="20"/>
      <c r="B122" s="40"/>
      <c r="C122" s="21"/>
      <c r="D122" s="59"/>
      <c r="E122" s="85"/>
      <c r="F122" s="7"/>
      <c r="G122" s="16"/>
    </row>
    <row r="123" spans="1:7" ht="18">
      <c r="A123" s="20"/>
      <c r="B123" s="31"/>
      <c r="C123" s="21"/>
      <c r="D123" s="59"/>
      <c r="E123" s="85"/>
      <c r="F123" s="7"/>
      <c r="G123" s="16"/>
    </row>
    <row r="124" spans="1:7" ht="18.75" customHeight="1">
      <c r="A124" s="881"/>
      <c r="B124" s="881"/>
      <c r="C124" s="881"/>
      <c r="D124" s="881"/>
      <c r="E124" s="881"/>
      <c r="F124" s="18"/>
      <c r="G124" s="16"/>
    </row>
    <row r="125" spans="1:7" ht="18.75" customHeight="1">
      <c r="A125" s="48"/>
      <c r="B125" s="64"/>
      <c r="C125" s="95"/>
      <c r="D125" s="52"/>
      <c r="E125" s="88"/>
      <c r="F125" s="18"/>
      <c r="G125" s="16"/>
    </row>
    <row r="126" spans="1:7" ht="18.75" customHeight="1">
      <c r="A126" s="48"/>
      <c r="B126" s="64"/>
      <c r="C126" s="95"/>
      <c r="D126" s="52"/>
      <c r="E126" s="88"/>
      <c r="F126" s="18"/>
      <c r="G126" s="16"/>
    </row>
    <row r="127" spans="1:7" ht="18.75" customHeight="1">
      <c r="A127" s="882"/>
      <c r="B127" s="882"/>
      <c r="C127" s="882"/>
      <c r="D127" s="882"/>
      <c r="E127" s="882"/>
      <c r="F127" s="46"/>
      <c r="G127" s="16"/>
    </row>
    <row r="128" spans="1:7" ht="18">
      <c r="A128" s="31"/>
      <c r="B128" s="47"/>
      <c r="C128" s="2"/>
      <c r="D128" s="59"/>
      <c r="E128" s="85"/>
      <c r="F128" s="7"/>
      <c r="G128" s="16"/>
    </row>
    <row r="129" spans="1:6">
      <c r="A129" s="883"/>
      <c r="B129" s="883"/>
      <c r="C129" s="883"/>
      <c r="D129" s="883"/>
      <c r="E129" s="883"/>
      <c r="F129" s="883"/>
    </row>
    <row r="130" spans="1:6" ht="18">
      <c r="A130" s="880"/>
      <c r="B130" s="880"/>
      <c r="C130" s="880"/>
      <c r="D130" s="880"/>
      <c r="E130" s="880"/>
      <c r="F130" s="18"/>
    </row>
    <row r="131" spans="1:6">
      <c r="A131" s="5"/>
      <c r="B131" s="1"/>
      <c r="C131" s="2"/>
      <c r="D131" s="59"/>
      <c r="E131" s="85"/>
      <c r="F131" s="7"/>
    </row>
    <row r="132" spans="1:6">
      <c r="A132" s="5"/>
      <c r="B132" s="1"/>
      <c r="C132" s="2"/>
      <c r="D132" s="59"/>
      <c r="E132" s="85"/>
      <c r="F132" s="7"/>
    </row>
    <row r="133" spans="1:6">
      <c r="A133" s="5"/>
      <c r="B133" s="1"/>
      <c r="C133" s="2"/>
      <c r="D133" s="59"/>
      <c r="E133" s="85"/>
      <c r="F133" s="7"/>
    </row>
    <row r="134" spans="1:6">
      <c r="A134" s="5"/>
      <c r="B134" s="1"/>
      <c r="C134" s="2"/>
      <c r="D134" s="59"/>
      <c r="E134" s="85"/>
      <c r="F134" s="7"/>
    </row>
    <row r="135" spans="1:6">
      <c r="A135" s="5"/>
      <c r="B135" s="1"/>
      <c r="C135" s="2"/>
      <c r="D135" s="59"/>
      <c r="E135" s="85"/>
      <c r="F135" s="7"/>
    </row>
    <row r="136" spans="1:6">
      <c r="A136" s="5"/>
      <c r="B136" s="1"/>
      <c r="C136" s="2"/>
      <c r="D136" s="59"/>
      <c r="E136" s="85"/>
      <c r="F136" s="7"/>
    </row>
    <row r="137" spans="1:6">
      <c r="A137" s="5"/>
      <c r="B137" s="1"/>
      <c r="C137" s="2"/>
      <c r="D137" s="59"/>
      <c r="E137" s="85"/>
      <c r="F137" s="7"/>
    </row>
    <row r="138" spans="1:6">
      <c r="A138" s="5"/>
      <c r="B138" s="1"/>
      <c r="C138" s="2"/>
      <c r="D138" s="59"/>
      <c r="E138" s="85"/>
      <c r="F138" s="7"/>
    </row>
    <row r="139" spans="1:6">
      <c r="A139" s="5"/>
      <c r="B139" s="1"/>
      <c r="C139" s="2"/>
      <c r="D139" s="59"/>
      <c r="E139" s="85"/>
      <c r="F139" s="7"/>
    </row>
    <row r="140" spans="1:6">
      <c r="A140" s="5"/>
      <c r="B140" s="1"/>
      <c r="C140" s="2"/>
      <c r="D140" s="59"/>
      <c r="E140" s="85"/>
      <c r="F140" s="7"/>
    </row>
    <row r="141" spans="1:6">
      <c r="A141" s="5"/>
      <c r="B141" s="1"/>
      <c r="C141" s="2"/>
      <c r="D141" s="59"/>
      <c r="E141" s="85"/>
      <c r="F141" s="7"/>
    </row>
    <row r="142" spans="1:6">
      <c r="A142" s="5"/>
      <c r="B142" s="1"/>
      <c r="C142" s="2"/>
      <c r="D142" s="59"/>
      <c r="E142" s="85"/>
      <c r="F142" s="7"/>
    </row>
    <row r="143" spans="1:6">
      <c r="A143" s="5"/>
      <c r="B143" s="1"/>
      <c r="C143" s="2"/>
      <c r="D143" s="59"/>
      <c r="E143" s="85"/>
      <c r="F143" s="7"/>
    </row>
    <row r="144" spans="1:6">
      <c r="A144" s="5"/>
      <c r="B144" s="1"/>
      <c r="C144" s="2"/>
      <c r="D144" s="59"/>
      <c r="E144" s="85"/>
      <c r="F144" s="7"/>
    </row>
    <row r="145" spans="1:6">
      <c r="A145" s="5"/>
      <c r="B145" s="1"/>
      <c r="C145" s="2"/>
      <c r="D145" s="59"/>
      <c r="E145" s="85"/>
      <c r="F145" s="7"/>
    </row>
    <row r="146" spans="1:6">
      <c r="A146" s="5"/>
      <c r="B146" s="1"/>
      <c r="C146" s="2"/>
      <c r="D146" s="59"/>
      <c r="E146" s="85"/>
      <c r="F146" s="7"/>
    </row>
    <row r="147" spans="1:6">
      <c r="A147" s="5"/>
      <c r="B147" s="1"/>
      <c r="C147" s="2"/>
      <c r="D147" s="59"/>
      <c r="E147" s="85"/>
      <c r="F147" s="7"/>
    </row>
    <row r="148" spans="1:6">
      <c r="A148" s="5"/>
      <c r="B148" s="1"/>
      <c r="C148" s="2"/>
      <c r="D148" s="59"/>
      <c r="E148" s="85"/>
      <c r="F148" s="7"/>
    </row>
    <row r="149" spans="1:6">
      <c r="A149" s="5"/>
      <c r="B149" s="1"/>
      <c r="C149" s="2"/>
      <c r="D149" s="59"/>
      <c r="E149" s="85"/>
      <c r="F149" s="7"/>
    </row>
    <row r="150" spans="1:6">
      <c r="A150" s="5"/>
      <c r="B150" s="1"/>
      <c r="C150" s="2"/>
      <c r="D150" s="59"/>
      <c r="E150" s="85"/>
      <c r="F150" s="7"/>
    </row>
    <row r="151" spans="1:6">
      <c r="A151" s="5"/>
      <c r="B151" s="1"/>
      <c r="C151" s="2"/>
      <c r="D151" s="59"/>
      <c r="E151" s="85"/>
      <c r="F151" s="7"/>
    </row>
    <row r="152" spans="1:6">
      <c r="A152" s="5"/>
      <c r="B152" s="1"/>
      <c r="C152" s="2"/>
      <c r="D152" s="59"/>
      <c r="E152" s="85"/>
      <c r="F152" s="7"/>
    </row>
    <row r="153" spans="1:6">
      <c r="A153" s="5"/>
      <c r="B153" s="1"/>
      <c r="C153" s="2"/>
      <c r="D153" s="59"/>
      <c r="E153" s="85"/>
      <c r="F153" s="7"/>
    </row>
    <row r="154" spans="1:6">
      <c r="A154" s="5"/>
      <c r="B154" s="1"/>
      <c r="C154" s="2"/>
      <c r="D154" s="59"/>
      <c r="E154" s="85"/>
      <c r="F154" s="7"/>
    </row>
    <row r="155" spans="1:6">
      <c r="A155" s="5"/>
      <c r="B155" s="1"/>
      <c r="C155" s="2"/>
      <c r="D155" s="59"/>
      <c r="E155" s="85"/>
      <c r="F155" s="7"/>
    </row>
    <row r="156" spans="1:6">
      <c r="A156" s="5"/>
      <c r="B156" s="1"/>
      <c r="C156" s="2"/>
      <c r="D156" s="59"/>
      <c r="E156" s="85"/>
      <c r="F156" s="7"/>
    </row>
    <row r="157" spans="1:6">
      <c r="A157" s="5"/>
      <c r="B157" s="1"/>
      <c r="C157" s="2"/>
      <c r="D157" s="59"/>
      <c r="E157" s="85"/>
      <c r="F157" s="7"/>
    </row>
    <row r="158" spans="1:6">
      <c r="A158" s="5"/>
      <c r="B158" s="1"/>
      <c r="C158" s="2"/>
      <c r="D158" s="59"/>
      <c r="E158" s="85"/>
      <c r="F158" s="7"/>
    </row>
    <row r="159" spans="1:6">
      <c r="A159" s="5"/>
      <c r="B159" s="1"/>
      <c r="C159" s="2"/>
      <c r="D159" s="59"/>
      <c r="E159" s="85"/>
      <c r="F159" s="7"/>
    </row>
    <row r="160" spans="1:6">
      <c r="A160" s="5"/>
      <c r="B160" s="1"/>
      <c r="C160" s="2"/>
      <c r="D160" s="59"/>
      <c r="E160" s="85"/>
      <c r="F160" s="7"/>
    </row>
    <row r="161" spans="1:6">
      <c r="A161" s="5"/>
      <c r="B161" s="1"/>
      <c r="C161" s="2"/>
      <c r="D161" s="59"/>
      <c r="E161" s="85"/>
      <c r="F161" s="7"/>
    </row>
    <row r="162" spans="1:6">
      <c r="A162" s="5"/>
      <c r="B162" s="1"/>
      <c r="C162" s="2"/>
      <c r="D162" s="59"/>
      <c r="E162" s="85"/>
      <c r="F162" s="7"/>
    </row>
    <row r="163" spans="1:6">
      <c r="A163" s="5"/>
      <c r="B163" s="1"/>
      <c r="C163" s="2"/>
      <c r="D163" s="59"/>
      <c r="E163" s="85"/>
      <c r="F163" s="7"/>
    </row>
    <row r="164" spans="1:6">
      <c r="A164" s="5"/>
      <c r="B164" s="1"/>
      <c r="C164" s="2"/>
      <c r="D164" s="59"/>
      <c r="E164" s="85"/>
      <c r="F164" s="7"/>
    </row>
    <row r="165" spans="1:6">
      <c r="A165" s="5"/>
      <c r="B165" s="1"/>
      <c r="C165" s="2"/>
      <c r="D165" s="59"/>
      <c r="E165" s="85"/>
      <c r="F165" s="7"/>
    </row>
    <row r="166" spans="1:6">
      <c r="A166" s="5"/>
      <c r="B166" s="1"/>
      <c r="C166" s="2"/>
      <c r="D166" s="59"/>
      <c r="E166" s="85"/>
      <c r="F166" s="7"/>
    </row>
    <row r="167" spans="1:6">
      <c r="A167" s="5"/>
      <c r="B167" s="1"/>
      <c r="C167" s="2"/>
      <c r="D167" s="59"/>
      <c r="E167" s="85"/>
      <c r="F167" s="7"/>
    </row>
    <row r="168" spans="1:6">
      <c r="A168" s="5"/>
      <c r="B168" s="1"/>
      <c r="C168" s="2"/>
      <c r="D168" s="59"/>
      <c r="E168" s="85"/>
      <c r="F168" s="7"/>
    </row>
    <row r="169" spans="1:6">
      <c r="A169" s="5"/>
      <c r="B169" s="1"/>
      <c r="C169" s="2"/>
      <c r="D169" s="59"/>
      <c r="E169" s="85"/>
      <c r="F169" s="7"/>
    </row>
    <row r="170" spans="1:6">
      <c r="A170" s="5"/>
      <c r="B170" s="1"/>
      <c r="C170" s="2"/>
      <c r="D170" s="59"/>
      <c r="E170" s="85"/>
      <c r="F170" s="7"/>
    </row>
    <row r="171" spans="1:6">
      <c r="A171" s="5"/>
      <c r="B171" s="1"/>
      <c r="C171" s="2"/>
      <c r="D171" s="59"/>
      <c r="E171" s="85"/>
      <c r="F171" s="7"/>
    </row>
    <row r="172" spans="1:6">
      <c r="A172" s="5"/>
      <c r="B172" s="1"/>
      <c r="C172" s="2"/>
      <c r="D172" s="59"/>
      <c r="E172" s="85"/>
      <c r="F172" s="7"/>
    </row>
    <row r="173" spans="1:6">
      <c r="A173" s="5"/>
      <c r="B173" s="1"/>
      <c r="C173" s="2"/>
      <c r="D173" s="59"/>
      <c r="E173" s="85"/>
      <c r="F173" s="7"/>
    </row>
    <row r="174" spans="1:6">
      <c r="A174" s="5"/>
      <c r="B174" s="1"/>
      <c r="C174" s="2"/>
      <c r="D174" s="59"/>
      <c r="E174" s="85"/>
      <c r="F174" s="7"/>
    </row>
    <row r="175" spans="1:6">
      <c r="A175" s="5"/>
      <c r="B175" s="1"/>
      <c r="C175" s="2"/>
      <c r="D175" s="59"/>
      <c r="E175" s="85"/>
      <c r="F175" s="7"/>
    </row>
    <row r="176" spans="1:6">
      <c r="A176" s="5"/>
      <c r="B176" s="1"/>
      <c r="C176" s="2"/>
      <c r="D176" s="59"/>
      <c r="E176" s="85"/>
      <c r="F176" s="7"/>
    </row>
    <row r="177" spans="1:6">
      <c r="A177" s="5"/>
      <c r="B177" s="1"/>
      <c r="C177" s="2"/>
      <c r="D177" s="59"/>
      <c r="E177" s="85"/>
      <c r="F177" s="7"/>
    </row>
    <row r="178" spans="1:6">
      <c r="A178" s="5"/>
      <c r="B178" s="1"/>
      <c r="C178" s="2"/>
      <c r="D178" s="59"/>
      <c r="E178" s="85"/>
      <c r="F178" s="7"/>
    </row>
    <row r="179" spans="1:6">
      <c r="A179" s="5"/>
      <c r="B179" s="1"/>
      <c r="C179" s="2"/>
      <c r="D179" s="59"/>
      <c r="E179" s="85"/>
      <c r="F179" s="7"/>
    </row>
    <row r="180" spans="1:6">
      <c r="A180" s="5"/>
      <c r="B180" s="1"/>
      <c r="C180" s="2"/>
      <c r="D180" s="59"/>
      <c r="E180" s="85"/>
      <c r="F180" s="7"/>
    </row>
    <row r="181" spans="1:6">
      <c r="A181" s="5"/>
      <c r="B181" s="1"/>
      <c r="C181" s="2"/>
      <c r="D181" s="59"/>
      <c r="E181" s="85"/>
      <c r="F181" s="7"/>
    </row>
    <row r="182" spans="1:6">
      <c r="A182" s="5"/>
      <c r="B182" s="1"/>
      <c r="C182" s="2"/>
      <c r="D182" s="59"/>
      <c r="E182" s="85"/>
      <c r="F182" s="7"/>
    </row>
    <row r="183" spans="1:6">
      <c r="A183" s="5"/>
      <c r="B183" s="1"/>
      <c r="C183" s="2"/>
      <c r="D183" s="59"/>
      <c r="E183" s="85"/>
      <c r="F183" s="7"/>
    </row>
    <row r="184" spans="1:6">
      <c r="A184" s="5"/>
      <c r="B184" s="1"/>
      <c r="C184" s="2"/>
      <c r="D184" s="59"/>
      <c r="E184" s="85"/>
      <c r="F184" s="7"/>
    </row>
    <row r="185" spans="1:6">
      <c r="A185" s="5"/>
      <c r="B185" s="1"/>
      <c r="C185" s="2"/>
      <c r="D185" s="59"/>
      <c r="E185" s="85"/>
      <c r="F185" s="7"/>
    </row>
    <row r="186" spans="1:6">
      <c r="A186" s="5"/>
      <c r="B186" s="1"/>
      <c r="C186" s="2"/>
      <c r="D186" s="59"/>
      <c r="E186" s="85"/>
      <c r="F186" s="7"/>
    </row>
    <row r="187" spans="1:6">
      <c r="A187" s="5"/>
      <c r="B187" s="1"/>
      <c r="C187" s="2"/>
      <c r="D187" s="59"/>
      <c r="E187" s="85"/>
      <c r="F187" s="7"/>
    </row>
    <row r="188" spans="1:6">
      <c r="A188" s="5"/>
      <c r="B188" s="1"/>
      <c r="C188" s="2"/>
      <c r="D188" s="59"/>
      <c r="E188" s="85"/>
      <c r="F188" s="7"/>
    </row>
    <row r="189" spans="1:6">
      <c r="A189" s="5"/>
      <c r="B189" s="1"/>
      <c r="C189" s="2"/>
      <c r="D189" s="59"/>
      <c r="E189" s="85"/>
      <c r="F189" s="7"/>
    </row>
    <row r="190" spans="1:6">
      <c r="A190" s="5"/>
      <c r="B190" s="1"/>
      <c r="C190" s="2"/>
      <c r="D190" s="59"/>
      <c r="E190" s="85"/>
      <c r="F190" s="7"/>
    </row>
    <row r="191" spans="1:6">
      <c r="A191" s="5"/>
      <c r="B191" s="1"/>
      <c r="C191" s="2"/>
      <c r="D191" s="59"/>
      <c r="E191" s="85"/>
      <c r="F191" s="7"/>
    </row>
    <row r="192" spans="1:6">
      <c r="A192" s="5"/>
      <c r="B192" s="1"/>
      <c r="C192" s="2"/>
      <c r="D192" s="59"/>
      <c r="E192" s="85"/>
      <c r="F192" s="7"/>
    </row>
    <row r="193" spans="1:6">
      <c r="A193" s="5"/>
      <c r="B193" s="1"/>
      <c r="C193" s="2"/>
      <c r="D193" s="59"/>
      <c r="E193" s="85"/>
      <c r="F193" s="7"/>
    </row>
    <row r="194" spans="1:6">
      <c r="A194" s="5"/>
      <c r="B194" s="1"/>
      <c r="C194" s="2"/>
      <c r="D194" s="59"/>
      <c r="E194" s="85"/>
      <c r="F194" s="7"/>
    </row>
    <row r="195" spans="1:6">
      <c r="A195" s="5"/>
      <c r="B195" s="1"/>
      <c r="C195" s="2"/>
      <c r="D195" s="59"/>
      <c r="E195" s="85"/>
      <c r="F195" s="7"/>
    </row>
    <row r="196" spans="1:6">
      <c r="A196" s="5"/>
      <c r="B196" s="1"/>
      <c r="C196" s="2"/>
      <c r="D196" s="59"/>
      <c r="E196" s="85"/>
      <c r="F196" s="7"/>
    </row>
    <row r="197" spans="1:6">
      <c r="A197" s="5"/>
      <c r="B197" s="1"/>
      <c r="C197" s="2"/>
      <c r="D197" s="59"/>
      <c r="E197" s="85"/>
      <c r="F197" s="7"/>
    </row>
    <row r="198" spans="1:6">
      <c r="A198" s="5"/>
      <c r="B198" s="1"/>
      <c r="C198" s="2"/>
      <c r="D198" s="59"/>
      <c r="E198" s="85"/>
      <c r="F198" s="7"/>
    </row>
    <row r="199" spans="1:6">
      <c r="A199" s="5"/>
      <c r="B199" s="1"/>
      <c r="C199" s="2"/>
      <c r="D199" s="59"/>
      <c r="E199" s="85"/>
      <c r="F199" s="7"/>
    </row>
    <row r="200" spans="1:6">
      <c r="A200" s="5"/>
      <c r="B200" s="1"/>
      <c r="C200" s="2"/>
      <c r="D200" s="59"/>
      <c r="E200" s="85"/>
      <c r="F200" s="7"/>
    </row>
    <row r="201" spans="1:6">
      <c r="A201" s="5"/>
      <c r="B201" s="1"/>
      <c r="C201" s="2"/>
      <c r="D201" s="59"/>
      <c r="E201" s="85"/>
      <c r="F201" s="7"/>
    </row>
    <row r="202" spans="1:6">
      <c r="A202" s="5"/>
      <c r="B202" s="1"/>
      <c r="C202" s="2"/>
      <c r="D202" s="59"/>
      <c r="E202" s="85"/>
      <c r="F202" s="7"/>
    </row>
    <row r="203" spans="1:6">
      <c r="A203" s="5"/>
      <c r="B203" s="1"/>
      <c r="C203" s="2"/>
      <c r="D203" s="59"/>
      <c r="E203" s="85"/>
      <c r="F203" s="7"/>
    </row>
    <row r="204" spans="1:6">
      <c r="A204" s="5"/>
      <c r="B204" s="1"/>
      <c r="C204" s="2"/>
      <c r="D204" s="59"/>
      <c r="E204" s="85"/>
      <c r="F204" s="7"/>
    </row>
    <row r="205" spans="1:6">
      <c r="A205" s="5"/>
      <c r="B205" s="1"/>
      <c r="C205" s="2"/>
      <c r="D205" s="59"/>
      <c r="E205" s="85"/>
      <c r="F205" s="7"/>
    </row>
    <row r="206" spans="1:6">
      <c r="A206" s="5"/>
      <c r="B206" s="1"/>
      <c r="C206" s="2"/>
      <c r="D206" s="59"/>
      <c r="E206" s="85"/>
      <c r="F206" s="7"/>
    </row>
    <row r="207" spans="1:6">
      <c r="A207" s="5"/>
      <c r="B207" s="1"/>
      <c r="C207" s="2"/>
      <c r="D207" s="59"/>
      <c r="E207" s="85"/>
      <c r="F207" s="7"/>
    </row>
    <row r="208" spans="1:6">
      <c r="A208" s="5"/>
      <c r="B208" s="1"/>
      <c r="C208" s="2"/>
      <c r="D208" s="59"/>
      <c r="E208" s="85"/>
      <c r="F208" s="7"/>
    </row>
    <row r="209" spans="1:6">
      <c r="A209" s="5"/>
      <c r="B209" s="1"/>
      <c r="C209" s="2"/>
      <c r="D209" s="59"/>
      <c r="E209" s="85"/>
      <c r="F209" s="7"/>
    </row>
    <row r="210" spans="1:6">
      <c r="A210" s="5"/>
      <c r="B210" s="1"/>
      <c r="C210" s="2"/>
      <c r="D210" s="59"/>
      <c r="E210" s="85"/>
      <c r="F210" s="7"/>
    </row>
    <row r="211" spans="1:6">
      <c r="A211" s="5"/>
      <c r="B211" s="1"/>
      <c r="C211" s="2"/>
      <c r="D211" s="59"/>
      <c r="E211" s="85"/>
      <c r="F211" s="7"/>
    </row>
    <row r="212" spans="1:6">
      <c r="A212" s="5"/>
      <c r="B212" s="1"/>
      <c r="C212" s="2"/>
      <c r="D212" s="59"/>
      <c r="E212" s="85"/>
      <c r="F212" s="7"/>
    </row>
    <row r="213" spans="1:6">
      <c r="A213" s="5"/>
      <c r="B213" s="1"/>
      <c r="C213" s="2"/>
      <c r="D213" s="59"/>
      <c r="E213" s="85"/>
      <c r="F213" s="7"/>
    </row>
    <row r="214" spans="1:6">
      <c r="A214" s="5"/>
      <c r="B214" s="1"/>
      <c r="C214" s="2"/>
      <c r="D214" s="59"/>
      <c r="E214" s="85"/>
      <c r="F214" s="7"/>
    </row>
    <row r="215" spans="1:6">
      <c r="A215" s="5"/>
      <c r="B215" s="1"/>
      <c r="C215" s="2"/>
      <c r="D215" s="59"/>
      <c r="E215" s="85"/>
      <c r="F215" s="7"/>
    </row>
    <row r="216" spans="1:6">
      <c r="A216" s="5"/>
      <c r="B216" s="1"/>
      <c r="C216" s="2"/>
      <c r="D216" s="59"/>
      <c r="E216" s="85"/>
      <c r="F216" s="7"/>
    </row>
    <row r="217" spans="1:6">
      <c r="A217" s="5"/>
      <c r="B217" s="1"/>
      <c r="C217" s="2"/>
      <c r="D217" s="59"/>
      <c r="E217" s="85"/>
      <c r="F217" s="7"/>
    </row>
    <row r="218" spans="1:6">
      <c r="A218" s="5"/>
      <c r="B218" s="1"/>
      <c r="C218" s="2"/>
      <c r="D218" s="59"/>
      <c r="E218" s="85"/>
      <c r="F218" s="7"/>
    </row>
    <row r="219" spans="1:6">
      <c r="A219" s="5"/>
      <c r="B219" s="1"/>
      <c r="C219" s="2"/>
      <c r="D219" s="59"/>
      <c r="E219" s="85"/>
      <c r="F219" s="7"/>
    </row>
    <row r="220" spans="1:6">
      <c r="A220" s="5"/>
      <c r="B220" s="1"/>
      <c r="C220" s="2"/>
      <c r="D220" s="59"/>
      <c r="E220" s="85"/>
      <c r="F220" s="7"/>
    </row>
    <row r="221" spans="1:6">
      <c r="A221" s="5"/>
      <c r="B221" s="1"/>
      <c r="C221" s="2"/>
      <c r="D221" s="59"/>
      <c r="E221" s="85"/>
      <c r="F221" s="7"/>
    </row>
    <row r="222" spans="1:6">
      <c r="A222" s="5"/>
      <c r="B222" s="1"/>
      <c r="C222" s="2"/>
      <c r="D222" s="59"/>
      <c r="E222" s="85"/>
      <c r="F222" s="7"/>
    </row>
    <row r="223" spans="1:6">
      <c r="A223" s="5"/>
      <c r="B223" s="1"/>
      <c r="C223" s="2"/>
      <c r="D223" s="59"/>
      <c r="E223" s="85"/>
      <c r="F223" s="7"/>
    </row>
    <row r="224" spans="1:6">
      <c r="A224" s="5"/>
      <c r="B224" s="1"/>
      <c r="C224" s="2"/>
      <c r="D224" s="59"/>
      <c r="E224" s="85"/>
      <c r="F224" s="7"/>
    </row>
    <row r="225" spans="1:6">
      <c r="A225" s="5"/>
      <c r="B225" s="1"/>
      <c r="C225" s="2"/>
      <c r="D225" s="59"/>
      <c r="E225" s="85"/>
      <c r="F225" s="7"/>
    </row>
    <row r="226" spans="1:6">
      <c r="A226" s="5"/>
      <c r="B226" s="1"/>
      <c r="C226" s="2"/>
      <c r="D226" s="59"/>
      <c r="E226" s="85"/>
      <c r="F226" s="7"/>
    </row>
    <row r="227" spans="1:6">
      <c r="A227" s="5"/>
      <c r="B227" s="1"/>
      <c r="C227" s="2"/>
      <c r="D227" s="59"/>
      <c r="E227" s="85"/>
      <c r="F227" s="7"/>
    </row>
    <row r="228" spans="1:6">
      <c r="A228" s="5"/>
      <c r="B228" s="1"/>
      <c r="C228" s="2"/>
      <c r="D228" s="59"/>
      <c r="E228" s="85"/>
      <c r="F228" s="7"/>
    </row>
    <row r="229" spans="1:6">
      <c r="A229" s="5"/>
      <c r="B229" s="1"/>
      <c r="C229" s="2"/>
      <c r="D229" s="59"/>
      <c r="E229" s="85"/>
      <c r="F229" s="7"/>
    </row>
    <row r="230" spans="1:6">
      <c r="A230" s="5"/>
      <c r="B230" s="1"/>
      <c r="C230" s="2"/>
      <c r="D230" s="59"/>
      <c r="E230" s="85"/>
      <c r="F230" s="7"/>
    </row>
    <row r="231" spans="1:6">
      <c r="A231" s="5"/>
      <c r="B231" s="1"/>
      <c r="C231" s="2"/>
      <c r="D231" s="59"/>
      <c r="E231" s="85"/>
      <c r="F231" s="7"/>
    </row>
    <row r="232" spans="1:6">
      <c r="A232" s="5"/>
      <c r="B232" s="1"/>
      <c r="C232" s="2"/>
      <c r="D232" s="59"/>
      <c r="E232" s="85"/>
      <c r="F232" s="7"/>
    </row>
    <row r="233" spans="1:6">
      <c r="A233" s="5"/>
      <c r="B233" s="1"/>
      <c r="C233" s="2"/>
      <c r="D233" s="59"/>
      <c r="E233" s="85"/>
      <c r="F233" s="7"/>
    </row>
    <row r="234" spans="1:6">
      <c r="A234" s="5"/>
      <c r="B234" s="1"/>
      <c r="C234" s="2"/>
      <c r="D234" s="59"/>
      <c r="E234" s="85"/>
      <c r="F234" s="7"/>
    </row>
    <row r="235" spans="1:6">
      <c r="A235" s="5"/>
      <c r="B235" s="1"/>
      <c r="C235" s="2"/>
      <c r="D235" s="59"/>
      <c r="E235" s="85"/>
      <c r="F235" s="7"/>
    </row>
    <row r="236" spans="1:6">
      <c r="A236" s="5"/>
      <c r="B236" s="1"/>
      <c r="C236" s="2"/>
      <c r="D236" s="59"/>
      <c r="E236" s="85"/>
      <c r="F236" s="7"/>
    </row>
    <row r="237" spans="1:6">
      <c r="A237" s="5"/>
      <c r="B237" s="1"/>
      <c r="C237" s="2"/>
      <c r="D237" s="59"/>
      <c r="E237" s="85"/>
      <c r="F237" s="7"/>
    </row>
    <row r="238" spans="1:6">
      <c r="A238" s="5"/>
      <c r="B238" s="1"/>
      <c r="C238" s="2"/>
      <c r="D238" s="59"/>
      <c r="E238" s="85"/>
      <c r="F238" s="7"/>
    </row>
    <row r="239" spans="1:6">
      <c r="A239" s="5"/>
      <c r="B239" s="1"/>
      <c r="C239" s="2"/>
      <c r="D239" s="59"/>
      <c r="E239" s="85"/>
      <c r="F239" s="7"/>
    </row>
    <row r="240" spans="1:6">
      <c r="A240" s="5"/>
      <c r="B240" s="1"/>
      <c r="C240" s="2"/>
      <c r="D240" s="59"/>
      <c r="E240" s="85"/>
      <c r="F240" s="7"/>
    </row>
    <row r="241" spans="1:6">
      <c r="A241" s="5"/>
      <c r="B241" s="1"/>
      <c r="C241" s="2"/>
      <c r="D241" s="59"/>
      <c r="E241" s="85"/>
      <c r="F241" s="7"/>
    </row>
    <row r="242" spans="1:6">
      <c r="A242" s="5"/>
      <c r="B242" s="1"/>
      <c r="C242" s="2"/>
      <c r="D242" s="59"/>
      <c r="E242" s="85"/>
      <c r="F242" s="7"/>
    </row>
    <row r="243" spans="1:6">
      <c r="A243" s="5"/>
      <c r="B243" s="1"/>
      <c r="C243" s="2"/>
      <c r="D243" s="59"/>
      <c r="E243" s="85"/>
      <c r="F243" s="7"/>
    </row>
    <row r="244" spans="1:6">
      <c r="A244" s="5"/>
      <c r="B244" s="1"/>
      <c r="C244" s="2"/>
      <c r="D244" s="59"/>
      <c r="E244" s="85"/>
      <c r="F244" s="7"/>
    </row>
    <row r="245" spans="1:6">
      <c r="A245" s="5"/>
      <c r="B245" s="1"/>
      <c r="C245" s="2"/>
      <c r="D245" s="59"/>
      <c r="E245" s="85"/>
      <c r="F245" s="7"/>
    </row>
    <row r="246" spans="1:6">
      <c r="A246" s="5"/>
      <c r="B246" s="1"/>
      <c r="C246" s="2"/>
      <c r="D246" s="59"/>
      <c r="E246" s="85"/>
      <c r="F246" s="7"/>
    </row>
    <row r="247" spans="1:6">
      <c r="A247" s="5"/>
      <c r="B247" s="1"/>
      <c r="C247" s="2"/>
      <c r="D247" s="59"/>
      <c r="E247" s="85"/>
      <c r="F247" s="7"/>
    </row>
    <row r="248" spans="1:6">
      <c r="A248" s="5"/>
      <c r="B248" s="1"/>
      <c r="C248" s="2"/>
      <c r="D248" s="59"/>
      <c r="E248" s="85"/>
      <c r="F248" s="7"/>
    </row>
    <row r="249" spans="1:6">
      <c r="A249" s="5"/>
      <c r="B249" s="1"/>
      <c r="C249" s="2"/>
      <c r="D249" s="59"/>
      <c r="E249" s="85"/>
      <c r="F249" s="7"/>
    </row>
    <row r="250" spans="1:6">
      <c r="A250" s="5"/>
      <c r="B250" s="1"/>
      <c r="C250" s="2"/>
      <c r="D250" s="59"/>
      <c r="E250" s="85"/>
      <c r="F250" s="7"/>
    </row>
    <row r="251" spans="1:6">
      <c r="A251" s="5"/>
      <c r="B251" s="1"/>
      <c r="C251" s="2"/>
      <c r="D251" s="59"/>
      <c r="E251" s="85"/>
      <c r="F251" s="7"/>
    </row>
    <row r="252" spans="1:6">
      <c r="A252" s="5"/>
      <c r="B252" s="1"/>
      <c r="C252" s="2"/>
      <c r="D252" s="59"/>
      <c r="E252" s="85"/>
      <c r="F252" s="7"/>
    </row>
    <row r="253" spans="1:6">
      <c r="A253" s="5"/>
      <c r="B253" s="1"/>
      <c r="C253" s="2"/>
      <c r="D253" s="59"/>
      <c r="E253" s="85"/>
      <c r="F253" s="7"/>
    </row>
    <row r="254" spans="1:6">
      <c r="A254" s="5"/>
      <c r="B254" s="1"/>
      <c r="C254" s="2"/>
      <c r="D254" s="59"/>
      <c r="E254" s="85"/>
      <c r="F254" s="7"/>
    </row>
    <row r="255" spans="1:6">
      <c r="A255" s="5"/>
      <c r="B255" s="1"/>
      <c r="C255" s="2"/>
      <c r="D255" s="59"/>
      <c r="E255" s="85"/>
      <c r="F255" s="7"/>
    </row>
    <row r="256" spans="1:6">
      <c r="A256" s="5"/>
      <c r="B256" s="1"/>
      <c r="C256" s="2"/>
      <c r="D256" s="59"/>
      <c r="E256" s="85"/>
      <c r="F256" s="7"/>
    </row>
    <row r="257" spans="1:6">
      <c r="A257" s="5"/>
      <c r="B257" s="1"/>
      <c r="C257" s="2"/>
      <c r="D257" s="59"/>
      <c r="E257" s="85"/>
      <c r="F257" s="7"/>
    </row>
    <row r="258" spans="1:6">
      <c r="A258" s="5"/>
      <c r="B258" s="1"/>
      <c r="C258" s="2"/>
      <c r="D258" s="59"/>
      <c r="E258" s="85"/>
      <c r="F258" s="7"/>
    </row>
    <row r="259" spans="1:6">
      <c r="A259" s="5"/>
      <c r="B259" s="1"/>
      <c r="C259" s="2"/>
      <c r="D259" s="59"/>
      <c r="E259" s="85"/>
      <c r="F259" s="7"/>
    </row>
    <row r="260" spans="1:6">
      <c r="A260" s="5"/>
      <c r="B260" s="1"/>
      <c r="C260" s="2"/>
      <c r="D260" s="59"/>
      <c r="E260" s="85"/>
      <c r="F260" s="7"/>
    </row>
    <row r="261" spans="1:6">
      <c r="A261" s="5"/>
      <c r="B261" s="1"/>
      <c r="C261" s="2"/>
      <c r="D261" s="59"/>
      <c r="E261" s="85"/>
      <c r="F261" s="7"/>
    </row>
    <row r="262" spans="1:6">
      <c r="A262" s="5"/>
      <c r="B262" s="1"/>
      <c r="C262" s="2"/>
      <c r="D262" s="59"/>
      <c r="E262" s="85"/>
      <c r="F262" s="7"/>
    </row>
    <row r="263" spans="1:6">
      <c r="A263" s="5"/>
      <c r="B263" s="1"/>
      <c r="C263" s="2"/>
      <c r="D263" s="59"/>
      <c r="E263" s="85"/>
      <c r="F263" s="7"/>
    </row>
    <row r="264" spans="1:6">
      <c r="A264" s="5"/>
      <c r="B264" s="1"/>
      <c r="C264" s="2"/>
      <c r="D264" s="59"/>
      <c r="E264" s="85"/>
      <c r="F264" s="7"/>
    </row>
    <row r="265" spans="1:6">
      <c r="A265" s="5"/>
      <c r="B265" s="1"/>
      <c r="C265" s="2"/>
      <c r="D265" s="59"/>
      <c r="E265" s="85"/>
      <c r="F265" s="7"/>
    </row>
    <row r="266" spans="1:6">
      <c r="A266" s="5"/>
      <c r="B266" s="1"/>
      <c r="C266" s="2"/>
      <c r="D266" s="59"/>
      <c r="E266" s="85"/>
      <c r="F266" s="7"/>
    </row>
    <row r="267" spans="1:6">
      <c r="A267" s="5"/>
      <c r="B267" s="1"/>
      <c r="C267" s="2"/>
      <c r="D267" s="59"/>
      <c r="E267" s="85"/>
      <c r="F267" s="7"/>
    </row>
    <row r="268" spans="1:6">
      <c r="A268" s="5"/>
      <c r="B268" s="1"/>
      <c r="C268" s="2"/>
      <c r="D268" s="59"/>
      <c r="E268" s="85"/>
      <c r="F268" s="7"/>
    </row>
    <row r="269" spans="1:6">
      <c r="A269" s="5"/>
      <c r="B269" s="1"/>
      <c r="C269" s="2"/>
      <c r="D269" s="59"/>
      <c r="E269" s="85"/>
      <c r="F269" s="7"/>
    </row>
    <row r="270" spans="1:6">
      <c r="A270" s="5"/>
      <c r="B270" s="1"/>
      <c r="C270" s="2"/>
      <c r="D270" s="59"/>
      <c r="E270" s="85"/>
      <c r="F270" s="7"/>
    </row>
    <row r="271" spans="1:6">
      <c r="A271" s="5"/>
      <c r="B271" s="1"/>
      <c r="C271" s="2"/>
      <c r="D271" s="59"/>
      <c r="E271" s="85"/>
      <c r="F271" s="7"/>
    </row>
    <row r="272" spans="1:6">
      <c r="A272" s="5"/>
      <c r="B272" s="1"/>
      <c r="C272" s="2"/>
      <c r="D272" s="59"/>
      <c r="E272" s="85"/>
      <c r="F272" s="7"/>
    </row>
    <row r="273" spans="1:6">
      <c r="A273" s="5"/>
      <c r="B273" s="1"/>
      <c r="C273" s="2"/>
      <c r="D273" s="59"/>
      <c r="E273" s="85"/>
      <c r="F273" s="7"/>
    </row>
    <row r="274" spans="1:6">
      <c r="A274" s="5"/>
      <c r="B274" s="1"/>
      <c r="C274" s="2"/>
      <c r="D274" s="59"/>
      <c r="E274" s="85"/>
      <c r="F274" s="7"/>
    </row>
    <row r="275" spans="1:6">
      <c r="A275" s="5"/>
      <c r="B275" s="1"/>
      <c r="C275" s="2"/>
      <c r="D275" s="59"/>
      <c r="E275" s="85"/>
      <c r="F275" s="7"/>
    </row>
    <row r="276" spans="1:6">
      <c r="A276" s="5"/>
      <c r="B276" s="1"/>
      <c r="C276" s="2"/>
      <c r="D276" s="59"/>
      <c r="E276" s="85"/>
      <c r="F276" s="7"/>
    </row>
    <row r="277" spans="1:6">
      <c r="A277" s="5"/>
      <c r="B277" s="1"/>
      <c r="C277" s="2"/>
      <c r="D277" s="59"/>
      <c r="E277" s="85"/>
      <c r="F277" s="7"/>
    </row>
    <row r="278" spans="1:6">
      <c r="A278" s="5"/>
      <c r="B278" s="1"/>
      <c r="C278" s="2"/>
      <c r="D278" s="59"/>
      <c r="E278" s="85"/>
      <c r="F278" s="7"/>
    </row>
    <row r="279" spans="1:6">
      <c r="A279" s="5"/>
      <c r="B279" s="1"/>
      <c r="C279" s="2"/>
      <c r="D279" s="59"/>
      <c r="E279" s="85"/>
      <c r="F279" s="7"/>
    </row>
    <row r="280" spans="1:6">
      <c r="A280" s="5"/>
      <c r="B280" s="1"/>
      <c r="C280" s="2"/>
      <c r="D280" s="59"/>
      <c r="E280" s="85"/>
      <c r="F280" s="7"/>
    </row>
    <row r="281" spans="1:6">
      <c r="A281" s="5"/>
      <c r="B281" s="1"/>
      <c r="C281" s="2"/>
      <c r="D281" s="59"/>
      <c r="E281" s="85"/>
      <c r="F281" s="7"/>
    </row>
    <row r="282" spans="1:6">
      <c r="A282" s="5"/>
      <c r="B282" s="1"/>
      <c r="C282" s="2"/>
      <c r="D282" s="59"/>
      <c r="E282" s="85"/>
      <c r="F282" s="7"/>
    </row>
    <row r="283" spans="1:6">
      <c r="A283" s="5"/>
      <c r="B283" s="1"/>
      <c r="C283" s="2"/>
      <c r="D283" s="59"/>
      <c r="E283" s="85"/>
      <c r="F283" s="7"/>
    </row>
    <row r="284" spans="1:6">
      <c r="A284" s="5"/>
      <c r="B284" s="1"/>
      <c r="C284" s="2"/>
      <c r="D284" s="59"/>
      <c r="E284" s="85"/>
      <c r="F284" s="7"/>
    </row>
    <row r="285" spans="1:6">
      <c r="A285" s="5"/>
      <c r="B285" s="1"/>
      <c r="C285" s="2"/>
      <c r="D285" s="59"/>
      <c r="E285" s="85"/>
      <c r="F285" s="7"/>
    </row>
    <row r="286" spans="1:6">
      <c r="A286" s="5"/>
      <c r="B286" s="1"/>
      <c r="C286" s="2"/>
      <c r="D286" s="59"/>
      <c r="E286" s="85"/>
      <c r="F286" s="7"/>
    </row>
    <row r="287" spans="1:6">
      <c r="A287" s="5"/>
      <c r="B287" s="1"/>
      <c r="C287" s="2"/>
      <c r="D287" s="59"/>
      <c r="E287" s="85"/>
      <c r="F287" s="7"/>
    </row>
    <row r="288" spans="1:6">
      <c r="A288" s="5"/>
      <c r="B288" s="1"/>
      <c r="C288" s="2"/>
      <c r="D288" s="59"/>
      <c r="E288" s="85"/>
      <c r="F288" s="7"/>
    </row>
    <row r="289" spans="1:6">
      <c r="A289" s="5"/>
      <c r="B289" s="1"/>
      <c r="C289" s="2"/>
      <c r="D289" s="59"/>
      <c r="E289" s="85"/>
      <c r="F289" s="7"/>
    </row>
    <row r="290" spans="1:6">
      <c r="A290" s="5"/>
      <c r="B290" s="1"/>
      <c r="C290" s="2"/>
      <c r="D290" s="59"/>
      <c r="E290" s="85"/>
      <c r="F290" s="7"/>
    </row>
    <row r="291" spans="1:6">
      <c r="A291" s="5"/>
      <c r="B291" s="1"/>
      <c r="C291" s="2"/>
      <c r="D291" s="59"/>
      <c r="E291" s="85"/>
      <c r="F291" s="7"/>
    </row>
    <row r="292" spans="1:6">
      <c r="A292" s="5"/>
      <c r="B292" s="1"/>
      <c r="C292" s="2"/>
      <c r="D292" s="59"/>
      <c r="E292" s="85"/>
      <c r="F292" s="7"/>
    </row>
    <row r="293" spans="1:6">
      <c r="A293" s="5"/>
      <c r="B293" s="1"/>
      <c r="C293" s="2"/>
      <c r="D293" s="59"/>
      <c r="E293" s="85"/>
      <c r="F293" s="7"/>
    </row>
    <row r="294" spans="1:6">
      <c r="A294" s="5"/>
      <c r="B294" s="1"/>
      <c r="C294" s="2"/>
      <c r="D294" s="59"/>
      <c r="E294" s="85"/>
      <c r="F294" s="7"/>
    </row>
    <row r="295" spans="1:6">
      <c r="A295" s="5"/>
      <c r="B295" s="1"/>
      <c r="C295" s="2"/>
      <c r="D295" s="59"/>
      <c r="E295" s="85"/>
      <c r="F295" s="7"/>
    </row>
    <row r="296" spans="1:6">
      <c r="A296" s="5"/>
      <c r="B296" s="1"/>
      <c r="C296" s="2"/>
      <c r="D296" s="59"/>
      <c r="E296" s="85"/>
      <c r="F296" s="7"/>
    </row>
    <row r="297" spans="1:6">
      <c r="A297" s="5"/>
      <c r="B297" s="1"/>
      <c r="C297" s="2"/>
      <c r="D297" s="59"/>
      <c r="E297" s="85"/>
      <c r="F297" s="7"/>
    </row>
    <row r="298" spans="1:6">
      <c r="A298" s="5"/>
      <c r="B298" s="1"/>
      <c r="C298" s="2"/>
      <c r="D298" s="59"/>
      <c r="E298" s="85"/>
      <c r="F298" s="7"/>
    </row>
    <row r="299" spans="1:6">
      <c r="A299" s="5"/>
      <c r="B299" s="1"/>
      <c r="C299" s="2"/>
      <c r="D299" s="59"/>
      <c r="E299" s="85"/>
      <c r="F299" s="7"/>
    </row>
    <row r="300" spans="1:6">
      <c r="A300" s="5"/>
      <c r="B300" s="1"/>
      <c r="C300" s="2"/>
      <c r="D300" s="59"/>
      <c r="E300" s="85"/>
      <c r="F300" s="7"/>
    </row>
    <row r="301" spans="1:6">
      <c r="A301" s="5"/>
      <c r="B301" s="1"/>
      <c r="C301" s="2"/>
      <c r="D301" s="59"/>
      <c r="E301" s="85"/>
      <c r="F301" s="7"/>
    </row>
    <row r="302" spans="1:6">
      <c r="A302" s="5"/>
      <c r="B302" s="1"/>
      <c r="C302" s="2"/>
      <c r="D302" s="59"/>
      <c r="E302" s="85"/>
      <c r="F302" s="7"/>
    </row>
    <row r="303" spans="1:6">
      <c r="A303" s="5"/>
      <c r="B303" s="1"/>
      <c r="C303" s="2"/>
      <c r="D303" s="59"/>
      <c r="E303" s="85"/>
      <c r="F303" s="7"/>
    </row>
    <row r="304" spans="1:6">
      <c r="A304" s="5"/>
      <c r="B304" s="1"/>
      <c r="C304" s="2"/>
      <c r="D304" s="59"/>
      <c r="E304" s="85"/>
      <c r="F304" s="7"/>
    </row>
    <row r="305" spans="1:6">
      <c r="A305" s="5"/>
      <c r="B305" s="1"/>
      <c r="C305" s="2"/>
      <c r="D305" s="59"/>
      <c r="E305" s="85"/>
      <c r="F305" s="7"/>
    </row>
    <row r="306" spans="1:6">
      <c r="A306" s="5"/>
      <c r="B306" s="1"/>
      <c r="C306" s="2"/>
      <c r="D306" s="59"/>
      <c r="E306" s="85"/>
      <c r="F306" s="7"/>
    </row>
    <row r="307" spans="1:6">
      <c r="A307" s="5"/>
      <c r="B307" s="1"/>
      <c r="C307" s="2"/>
      <c r="D307" s="59"/>
      <c r="E307" s="85"/>
      <c r="F307" s="7"/>
    </row>
    <row r="308" spans="1:6">
      <c r="A308" s="5"/>
      <c r="B308" s="1"/>
      <c r="C308" s="2"/>
      <c r="D308" s="59"/>
      <c r="E308" s="85"/>
      <c r="F308" s="7"/>
    </row>
    <row r="309" spans="1:6">
      <c r="A309" s="5"/>
      <c r="B309" s="1"/>
      <c r="C309" s="2"/>
      <c r="D309" s="59"/>
      <c r="E309" s="85"/>
      <c r="F309" s="7"/>
    </row>
    <row r="310" spans="1:6">
      <c r="A310" s="5"/>
      <c r="B310" s="1"/>
      <c r="C310" s="2"/>
      <c r="D310" s="59"/>
      <c r="E310" s="85"/>
      <c r="F310" s="7"/>
    </row>
    <row r="311" spans="1:6">
      <c r="A311" s="5"/>
      <c r="B311" s="1"/>
      <c r="C311" s="2"/>
      <c r="D311" s="59"/>
      <c r="E311" s="85"/>
      <c r="F311" s="7"/>
    </row>
    <row r="312" spans="1:6">
      <c r="A312" s="5"/>
      <c r="B312" s="1"/>
      <c r="C312" s="2"/>
      <c r="D312" s="59"/>
      <c r="E312" s="85"/>
      <c r="F312" s="7"/>
    </row>
    <row r="313" spans="1:6">
      <c r="A313" s="5"/>
      <c r="B313" s="1"/>
      <c r="C313" s="2"/>
      <c r="D313" s="59"/>
      <c r="E313" s="85"/>
      <c r="F313" s="7"/>
    </row>
    <row r="314" spans="1:6">
      <c r="A314" s="5"/>
      <c r="B314" s="1"/>
      <c r="C314" s="2"/>
      <c r="D314" s="59"/>
      <c r="E314" s="85"/>
      <c r="F314" s="7"/>
    </row>
    <row r="315" spans="1:6">
      <c r="A315" s="5"/>
      <c r="B315" s="1"/>
      <c r="C315" s="2"/>
      <c r="D315" s="59"/>
      <c r="E315" s="85"/>
      <c r="F315" s="7"/>
    </row>
    <row r="316" spans="1:6">
      <c r="A316" s="5"/>
      <c r="B316" s="1"/>
      <c r="C316" s="2"/>
      <c r="D316" s="59"/>
      <c r="E316" s="85"/>
      <c r="F316" s="7"/>
    </row>
    <row r="317" spans="1:6">
      <c r="A317" s="5"/>
      <c r="B317" s="1"/>
      <c r="C317" s="2"/>
      <c r="D317" s="59"/>
      <c r="E317" s="85"/>
      <c r="F317" s="7"/>
    </row>
    <row r="318" spans="1:6">
      <c r="A318" s="5"/>
      <c r="B318" s="1"/>
      <c r="C318" s="2"/>
      <c r="D318" s="59"/>
      <c r="E318" s="85"/>
      <c r="F318" s="7"/>
    </row>
    <row r="319" spans="1:6">
      <c r="A319" s="5"/>
      <c r="B319" s="1"/>
      <c r="C319" s="2"/>
      <c r="D319" s="59"/>
      <c r="E319" s="85"/>
      <c r="F319" s="7"/>
    </row>
    <row r="320" spans="1:6">
      <c r="A320" s="5"/>
      <c r="B320" s="1"/>
      <c r="C320" s="2"/>
      <c r="D320" s="59"/>
      <c r="E320" s="85"/>
      <c r="F320" s="7"/>
    </row>
    <row r="321" spans="1:6">
      <c r="A321" s="5"/>
      <c r="B321" s="1"/>
      <c r="C321" s="2"/>
      <c r="D321" s="59"/>
      <c r="E321" s="85"/>
      <c r="F321" s="7"/>
    </row>
    <row r="322" spans="1:6">
      <c r="A322" s="5"/>
      <c r="B322" s="1"/>
      <c r="C322" s="2"/>
      <c r="D322" s="59"/>
      <c r="E322" s="85"/>
      <c r="F322" s="7"/>
    </row>
    <row r="323" spans="1:6">
      <c r="A323" s="5"/>
      <c r="B323" s="1"/>
      <c r="C323" s="2"/>
      <c r="D323" s="59"/>
      <c r="E323" s="85"/>
      <c r="F323" s="7"/>
    </row>
    <row r="324" spans="1:6">
      <c r="A324" s="5"/>
      <c r="B324" s="1"/>
      <c r="C324" s="2"/>
      <c r="D324" s="59"/>
      <c r="E324" s="85"/>
      <c r="F324" s="7"/>
    </row>
    <row r="325" spans="1:6">
      <c r="A325" s="5"/>
      <c r="B325" s="1"/>
      <c r="C325" s="2"/>
      <c r="D325" s="59"/>
      <c r="E325" s="85"/>
      <c r="F325" s="7"/>
    </row>
    <row r="326" spans="1:6">
      <c r="A326" s="5"/>
      <c r="B326" s="1"/>
      <c r="C326" s="2"/>
      <c r="D326" s="59"/>
      <c r="E326" s="85"/>
      <c r="F326" s="7"/>
    </row>
    <row r="327" spans="1:6">
      <c r="A327" s="5"/>
      <c r="B327" s="1"/>
      <c r="C327" s="2"/>
      <c r="D327" s="59"/>
      <c r="E327" s="85"/>
      <c r="F327" s="7"/>
    </row>
    <row r="328" spans="1:6">
      <c r="A328" s="5"/>
      <c r="B328" s="1"/>
      <c r="C328" s="2"/>
      <c r="D328" s="59"/>
      <c r="E328" s="85"/>
      <c r="F328" s="7"/>
    </row>
    <row r="329" spans="1:6">
      <c r="A329" s="5"/>
      <c r="B329" s="1"/>
      <c r="C329" s="2"/>
      <c r="D329" s="59"/>
      <c r="E329" s="85"/>
      <c r="F329" s="7"/>
    </row>
    <row r="330" spans="1:6">
      <c r="A330" s="5"/>
      <c r="B330" s="1"/>
      <c r="C330" s="2"/>
      <c r="D330" s="59"/>
      <c r="E330" s="85"/>
      <c r="F330" s="7"/>
    </row>
    <row r="331" spans="1:6">
      <c r="A331" s="5"/>
      <c r="B331" s="1"/>
      <c r="C331" s="2"/>
      <c r="D331" s="59"/>
      <c r="E331" s="85"/>
      <c r="F331" s="7"/>
    </row>
    <row r="332" spans="1:6">
      <c r="A332" s="5"/>
      <c r="B332" s="1"/>
      <c r="C332" s="2"/>
      <c r="D332" s="59"/>
      <c r="E332" s="85"/>
      <c r="F332" s="7"/>
    </row>
    <row r="333" spans="1:6">
      <c r="A333" s="5"/>
      <c r="B333" s="1"/>
      <c r="C333" s="2"/>
      <c r="D333" s="59"/>
      <c r="E333" s="85"/>
      <c r="F333" s="7"/>
    </row>
    <row r="334" spans="1:6">
      <c r="A334" s="5"/>
      <c r="B334" s="1"/>
      <c r="C334" s="2"/>
      <c r="D334" s="59"/>
      <c r="E334" s="85"/>
      <c r="F334" s="7"/>
    </row>
    <row r="335" spans="1:6">
      <c r="A335" s="5"/>
      <c r="B335" s="1"/>
      <c r="C335" s="2"/>
      <c r="D335" s="59"/>
      <c r="E335" s="85"/>
      <c r="F335" s="7"/>
    </row>
    <row r="336" spans="1:6">
      <c r="A336" s="5"/>
      <c r="B336" s="1"/>
      <c r="C336" s="2"/>
      <c r="D336" s="59"/>
      <c r="E336" s="85"/>
      <c r="F336" s="7"/>
    </row>
    <row r="337" spans="1:6">
      <c r="A337" s="5"/>
      <c r="B337" s="1"/>
      <c r="C337" s="2"/>
      <c r="D337" s="59"/>
      <c r="E337" s="85"/>
      <c r="F337" s="7"/>
    </row>
    <row r="338" spans="1:6">
      <c r="A338" s="5"/>
      <c r="B338" s="1"/>
      <c r="C338" s="2"/>
      <c r="D338" s="59"/>
      <c r="E338" s="85"/>
      <c r="F338" s="7"/>
    </row>
    <row r="339" spans="1:6">
      <c r="A339" s="5"/>
      <c r="B339" s="1"/>
      <c r="C339" s="2"/>
      <c r="D339" s="59"/>
      <c r="E339" s="85"/>
      <c r="F339" s="7"/>
    </row>
    <row r="340" spans="1:6">
      <c r="A340" s="5"/>
      <c r="B340" s="1"/>
      <c r="C340" s="2"/>
      <c r="D340" s="59"/>
      <c r="E340" s="85"/>
      <c r="F340" s="7"/>
    </row>
    <row r="341" spans="1:6">
      <c r="A341" s="5"/>
      <c r="B341" s="1"/>
      <c r="C341" s="2"/>
      <c r="D341" s="59"/>
      <c r="E341" s="85"/>
      <c r="F341" s="7"/>
    </row>
    <row r="342" spans="1:6">
      <c r="A342" s="5"/>
      <c r="B342" s="1"/>
      <c r="C342" s="2"/>
      <c r="D342" s="59"/>
      <c r="E342" s="85"/>
      <c r="F342" s="7"/>
    </row>
    <row r="343" spans="1:6">
      <c r="A343" s="5"/>
      <c r="B343" s="1"/>
      <c r="C343" s="2"/>
      <c r="D343" s="59"/>
      <c r="E343" s="85"/>
      <c r="F343" s="7"/>
    </row>
    <row r="344" spans="1:6">
      <c r="A344" s="5"/>
      <c r="B344" s="1"/>
      <c r="C344" s="2"/>
      <c r="D344" s="59"/>
      <c r="E344" s="85"/>
      <c r="F344" s="7"/>
    </row>
    <row r="345" spans="1:6">
      <c r="A345" s="5"/>
      <c r="B345" s="1"/>
      <c r="C345" s="2"/>
      <c r="D345" s="59"/>
      <c r="E345" s="85"/>
      <c r="F345" s="7"/>
    </row>
    <row r="346" spans="1:6">
      <c r="A346" s="5"/>
      <c r="B346" s="1"/>
      <c r="C346" s="2"/>
      <c r="D346" s="59"/>
      <c r="E346" s="85"/>
      <c r="F346" s="7"/>
    </row>
    <row r="347" spans="1:6">
      <c r="A347" s="5"/>
      <c r="B347" s="1"/>
      <c r="C347" s="2"/>
      <c r="D347" s="59"/>
      <c r="E347" s="85"/>
      <c r="F347" s="7"/>
    </row>
    <row r="348" spans="1:6">
      <c r="A348" s="5"/>
      <c r="B348" s="1"/>
      <c r="C348" s="2"/>
      <c r="D348" s="59"/>
      <c r="E348" s="85"/>
      <c r="F348" s="7"/>
    </row>
    <row r="349" spans="1:6">
      <c r="A349" s="5"/>
      <c r="B349" s="1"/>
      <c r="C349" s="2"/>
      <c r="D349" s="59"/>
      <c r="E349" s="85"/>
      <c r="F349" s="7"/>
    </row>
    <row r="350" spans="1:6">
      <c r="A350" s="5"/>
      <c r="B350" s="1"/>
      <c r="C350" s="2"/>
      <c r="D350" s="59"/>
      <c r="E350" s="85"/>
      <c r="F350" s="7"/>
    </row>
    <row r="351" spans="1:6">
      <c r="A351" s="5"/>
      <c r="B351" s="1"/>
      <c r="C351" s="2"/>
      <c r="D351" s="59"/>
      <c r="E351" s="85"/>
      <c r="F351" s="7"/>
    </row>
    <row r="352" spans="1:6">
      <c r="A352" s="5"/>
      <c r="B352" s="1"/>
      <c r="C352" s="2"/>
      <c r="D352" s="59"/>
      <c r="E352" s="85"/>
      <c r="F352" s="7"/>
    </row>
    <row r="353" spans="1:6">
      <c r="A353" s="5"/>
      <c r="B353" s="1"/>
      <c r="C353" s="2"/>
      <c r="D353" s="59"/>
      <c r="E353" s="85"/>
      <c r="F353" s="7"/>
    </row>
    <row r="354" spans="1:6">
      <c r="A354" s="5"/>
      <c r="B354" s="1"/>
      <c r="C354" s="2"/>
      <c r="D354" s="59"/>
      <c r="E354" s="85"/>
      <c r="F354" s="7"/>
    </row>
    <row r="355" spans="1:6">
      <c r="A355" s="5"/>
      <c r="B355" s="1"/>
      <c r="C355" s="2"/>
      <c r="D355" s="59"/>
      <c r="E355" s="85"/>
      <c r="F355" s="7"/>
    </row>
    <row r="356" spans="1:6">
      <c r="A356" s="5"/>
      <c r="B356" s="1"/>
      <c r="C356" s="2"/>
      <c r="D356" s="59"/>
      <c r="E356" s="85"/>
      <c r="F356" s="7"/>
    </row>
    <row r="357" spans="1:6">
      <c r="A357" s="5"/>
      <c r="B357" s="1"/>
      <c r="C357" s="2"/>
      <c r="D357" s="59"/>
      <c r="E357" s="85"/>
      <c r="F357" s="7"/>
    </row>
    <row r="358" spans="1:6">
      <c r="A358" s="5"/>
      <c r="B358" s="1"/>
      <c r="C358" s="2"/>
      <c r="D358" s="59"/>
      <c r="E358" s="85"/>
      <c r="F358" s="7"/>
    </row>
    <row r="359" spans="1:6">
      <c r="A359" s="5"/>
      <c r="B359" s="1"/>
      <c r="C359" s="2"/>
      <c r="D359" s="59"/>
      <c r="E359" s="85"/>
      <c r="F359" s="7"/>
    </row>
    <row r="360" spans="1:6">
      <c r="A360" s="5"/>
      <c r="B360" s="1"/>
      <c r="C360" s="2"/>
      <c r="D360" s="59"/>
      <c r="E360" s="85"/>
      <c r="F360" s="7"/>
    </row>
    <row r="361" spans="1:6">
      <c r="A361" s="5"/>
      <c r="B361" s="1"/>
      <c r="C361" s="2"/>
      <c r="D361" s="59"/>
      <c r="E361" s="85"/>
      <c r="F361" s="7"/>
    </row>
    <row r="362" spans="1:6">
      <c r="A362" s="5"/>
      <c r="B362" s="1"/>
      <c r="C362" s="2"/>
      <c r="D362" s="59"/>
      <c r="E362" s="85"/>
      <c r="F362" s="7"/>
    </row>
    <row r="363" spans="1:6">
      <c r="A363" s="5"/>
      <c r="B363" s="1"/>
      <c r="C363" s="2"/>
      <c r="D363" s="59"/>
      <c r="E363" s="85"/>
      <c r="F363" s="7"/>
    </row>
    <row r="364" spans="1:6">
      <c r="A364" s="5"/>
      <c r="B364" s="1"/>
      <c r="C364" s="2"/>
      <c r="D364" s="59"/>
      <c r="E364" s="85"/>
      <c r="F364" s="7"/>
    </row>
    <row r="365" spans="1:6">
      <c r="A365" s="5"/>
      <c r="B365" s="1"/>
      <c r="C365" s="2"/>
      <c r="D365" s="59"/>
      <c r="E365" s="85"/>
      <c r="F365" s="7"/>
    </row>
    <row r="366" spans="1:6">
      <c r="A366" s="5"/>
      <c r="B366" s="1"/>
      <c r="C366" s="2"/>
      <c r="D366" s="59"/>
      <c r="E366" s="85"/>
      <c r="F366" s="7"/>
    </row>
    <row r="367" spans="1:6">
      <c r="A367" s="5"/>
      <c r="B367" s="1"/>
      <c r="C367" s="2"/>
      <c r="D367" s="59"/>
      <c r="E367" s="85"/>
      <c r="F367" s="7"/>
    </row>
    <row r="368" spans="1:6">
      <c r="A368" s="5"/>
      <c r="B368" s="1"/>
      <c r="C368" s="2"/>
      <c r="D368" s="59"/>
      <c r="E368" s="85"/>
      <c r="F368" s="7"/>
    </row>
    <row r="369" spans="1:6">
      <c r="A369" s="5"/>
      <c r="B369" s="1"/>
      <c r="C369" s="2"/>
      <c r="D369" s="59"/>
      <c r="E369" s="85"/>
      <c r="F369" s="7"/>
    </row>
    <row r="370" spans="1:6">
      <c r="A370" s="5"/>
      <c r="B370" s="1"/>
      <c r="C370" s="2"/>
      <c r="D370" s="59"/>
      <c r="E370" s="85"/>
      <c r="F370" s="7"/>
    </row>
    <row r="371" spans="1:6">
      <c r="A371" s="5"/>
      <c r="B371" s="1"/>
      <c r="C371" s="2"/>
      <c r="D371" s="59"/>
      <c r="E371" s="85"/>
      <c r="F371" s="7"/>
    </row>
    <row r="372" spans="1:6">
      <c r="A372" s="5"/>
      <c r="B372" s="1"/>
      <c r="C372" s="2"/>
      <c r="D372" s="59"/>
      <c r="E372" s="85"/>
      <c r="F372" s="7"/>
    </row>
    <row r="373" spans="1:6">
      <c r="A373" s="5"/>
      <c r="B373" s="1"/>
      <c r="C373" s="2"/>
      <c r="D373" s="59"/>
      <c r="E373" s="85"/>
      <c r="F373" s="7"/>
    </row>
    <row r="374" spans="1:6">
      <c r="A374" s="5"/>
      <c r="B374" s="1"/>
      <c r="C374" s="2"/>
      <c r="D374" s="59"/>
      <c r="E374" s="85"/>
      <c r="F374" s="7"/>
    </row>
    <row r="375" spans="1:6">
      <c r="A375" s="5"/>
      <c r="B375" s="1"/>
      <c r="C375" s="2"/>
      <c r="D375" s="59"/>
      <c r="E375" s="85"/>
      <c r="F375" s="7"/>
    </row>
    <row r="376" spans="1:6">
      <c r="A376" s="5"/>
      <c r="B376" s="1"/>
      <c r="C376" s="2"/>
      <c r="D376" s="59"/>
      <c r="E376" s="85"/>
      <c r="F376" s="7"/>
    </row>
    <row r="377" spans="1:6">
      <c r="A377" s="5"/>
      <c r="B377" s="1"/>
      <c r="C377" s="2"/>
      <c r="D377" s="59"/>
      <c r="E377" s="85"/>
      <c r="F377" s="7"/>
    </row>
    <row r="378" spans="1:6">
      <c r="A378" s="5"/>
      <c r="B378" s="1"/>
      <c r="C378" s="2"/>
      <c r="D378" s="59"/>
      <c r="E378" s="85"/>
      <c r="F378" s="7"/>
    </row>
    <row r="379" spans="1:6">
      <c r="A379" s="5"/>
      <c r="B379" s="1"/>
      <c r="C379" s="2"/>
      <c r="D379" s="59"/>
      <c r="E379" s="85"/>
      <c r="F379" s="7"/>
    </row>
    <row r="380" spans="1:6">
      <c r="A380" s="5"/>
      <c r="B380" s="1"/>
      <c r="C380" s="2"/>
      <c r="D380" s="59"/>
      <c r="E380" s="85"/>
      <c r="F380" s="7"/>
    </row>
    <row r="381" spans="1:6">
      <c r="A381" s="5"/>
      <c r="B381" s="1"/>
      <c r="C381" s="2"/>
      <c r="D381" s="59"/>
      <c r="E381" s="85"/>
      <c r="F381" s="7"/>
    </row>
    <row r="382" spans="1:6">
      <c r="A382" s="5"/>
      <c r="B382" s="1"/>
      <c r="C382" s="2"/>
      <c r="D382" s="59"/>
      <c r="E382" s="85"/>
      <c r="F382" s="7"/>
    </row>
    <row r="383" spans="1:6">
      <c r="A383" s="5"/>
      <c r="B383" s="1"/>
      <c r="C383" s="2"/>
      <c r="D383" s="59"/>
      <c r="E383" s="85"/>
      <c r="F383" s="7"/>
    </row>
    <row r="384" spans="1:6">
      <c r="A384" s="5"/>
      <c r="B384" s="1"/>
      <c r="C384" s="2"/>
      <c r="D384" s="59"/>
      <c r="E384" s="85"/>
      <c r="F384" s="7"/>
    </row>
    <row r="385" spans="1:6">
      <c r="A385" s="5"/>
      <c r="B385" s="1"/>
      <c r="C385" s="2"/>
      <c r="D385" s="59"/>
      <c r="E385" s="85"/>
      <c r="F385" s="7"/>
    </row>
    <row r="386" spans="1:6">
      <c r="A386" s="5"/>
      <c r="B386" s="1"/>
      <c r="C386" s="2"/>
      <c r="D386" s="59"/>
      <c r="E386" s="85"/>
      <c r="F386" s="7"/>
    </row>
    <row r="387" spans="1:6">
      <c r="A387" s="5"/>
      <c r="B387" s="1"/>
      <c r="C387" s="2"/>
      <c r="D387" s="59"/>
      <c r="E387" s="85"/>
      <c r="F387" s="7"/>
    </row>
    <row r="388" spans="1:6">
      <c r="A388" s="5"/>
      <c r="B388" s="1"/>
      <c r="C388" s="2"/>
      <c r="D388" s="59"/>
      <c r="E388" s="85"/>
      <c r="F388" s="7"/>
    </row>
    <row r="389" spans="1:6">
      <c r="A389" s="5"/>
      <c r="B389" s="1"/>
      <c r="C389" s="2"/>
      <c r="D389" s="59"/>
      <c r="E389" s="85"/>
      <c r="F389" s="7"/>
    </row>
    <row r="390" spans="1:6">
      <c r="A390" s="5"/>
      <c r="B390" s="1"/>
      <c r="C390" s="2"/>
      <c r="D390" s="59"/>
      <c r="E390" s="85"/>
      <c r="F390" s="7"/>
    </row>
    <row r="391" spans="1:6">
      <c r="A391" s="5"/>
      <c r="B391" s="1"/>
      <c r="C391" s="2"/>
      <c r="D391" s="59"/>
      <c r="E391" s="85"/>
      <c r="F391" s="7"/>
    </row>
    <row r="392" spans="1:6">
      <c r="A392" s="5"/>
      <c r="B392" s="1"/>
      <c r="C392" s="2"/>
      <c r="D392" s="59"/>
      <c r="E392" s="85"/>
      <c r="F392" s="7"/>
    </row>
    <row r="393" spans="1:6">
      <c r="A393" s="5"/>
      <c r="B393" s="1"/>
      <c r="C393" s="2"/>
      <c r="D393" s="59"/>
      <c r="E393" s="85"/>
      <c r="F393" s="7"/>
    </row>
    <row r="394" spans="1:6">
      <c r="A394" s="5"/>
      <c r="B394" s="1"/>
      <c r="C394" s="2"/>
      <c r="D394" s="59"/>
      <c r="E394" s="85"/>
      <c r="F394" s="7"/>
    </row>
    <row r="395" spans="1:6">
      <c r="A395" s="5"/>
      <c r="B395" s="1"/>
      <c r="C395" s="2"/>
      <c r="D395" s="59"/>
      <c r="E395" s="85"/>
      <c r="F395" s="7"/>
    </row>
    <row r="396" spans="1:6">
      <c r="A396" s="5"/>
      <c r="B396" s="1"/>
      <c r="C396" s="2"/>
      <c r="D396" s="59"/>
      <c r="E396" s="85"/>
      <c r="F396" s="7"/>
    </row>
    <row r="397" spans="1:6">
      <c r="A397" s="5"/>
      <c r="B397" s="1"/>
      <c r="C397" s="2"/>
      <c r="D397" s="59"/>
      <c r="E397" s="85"/>
      <c r="F397" s="7"/>
    </row>
    <row r="398" spans="1:6">
      <c r="A398" s="5"/>
      <c r="B398" s="1"/>
      <c r="C398" s="2"/>
      <c r="D398" s="59"/>
      <c r="E398" s="85"/>
      <c r="F398" s="7"/>
    </row>
    <row r="399" spans="1:6">
      <c r="A399" s="5"/>
      <c r="B399" s="1"/>
      <c r="C399" s="2"/>
      <c r="D399" s="59"/>
      <c r="E399" s="85"/>
      <c r="F399" s="7"/>
    </row>
    <row r="400" spans="1:6">
      <c r="A400" s="5"/>
      <c r="B400" s="1"/>
      <c r="C400" s="2"/>
      <c r="D400" s="59"/>
      <c r="E400" s="85"/>
      <c r="F400" s="7"/>
    </row>
    <row r="401" spans="1:6">
      <c r="A401" s="5"/>
      <c r="B401" s="1"/>
      <c r="C401" s="2"/>
      <c r="D401" s="59"/>
      <c r="E401" s="85"/>
      <c r="F401" s="7"/>
    </row>
    <row r="402" spans="1:6">
      <c r="A402" s="5"/>
      <c r="B402" s="1"/>
      <c r="C402" s="2"/>
      <c r="D402" s="59"/>
      <c r="E402" s="85"/>
      <c r="F402" s="7"/>
    </row>
    <row r="403" spans="1:6">
      <c r="A403" s="5"/>
      <c r="B403" s="1"/>
      <c r="C403" s="2"/>
      <c r="D403" s="59"/>
      <c r="E403" s="85"/>
      <c r="F403" s="7"/>
    </row>
    <row r="404" spans="1:6">
      <c r="A404" s="5"/>
      <c r="B404" s="1"/>
      <c r="C404" s="2"/>
      <c r="D404" s="59"/>
      <c r="E404" s="85"/>
      <c r="F404" s="7"/>
    </row>
    <row r="405" spans="1:6">
      <c r="A405" s="5"/>
      <c r="B405" s="1"/>
      <c r="C405" s="2"/>
      <c r="D405" s="59"/>
      <c r="E405" s="85"/>
      <c r="F405" s="7"/>
    </row>
    <row r="406" spans="1:6">
      <c r="A406" s="5"/>
      <c r="B406" s="1"/>
      <c r="C406" s="2"/>
      <c r="D406" s="59"/>
      <c r="E406" s="85"/>
      <c r="F406" s="7"/>
    </row>
    <row r="407" spans="1:6">
      <c r="A407" s="5"/>
      <c r="B407" s="1"/>
      <c r="C407" s="2"/>
      <c r="D407" s="59"/>
      <c r="E407" s="85"/>
      <c r="F407" s="7"/>
    </row>
    <row r="408" spans="1:6">
      <c r="A408" s="5"/>
      <c r="B408" s="1"/>
      <c r="C408" s="2"/>
      <c r="D408" s="59"/>
      <c r="E408" s="85"/>
      <c r="F408" s="7"/>
    </row>
    <row r="409" spans="1:6">
      <c r="A409" s="5"/>
      <c r="B409" s="1"/>
      <c r="C409" s="2"/>
      <c r="D409" s="59"/>
      <c r="E409" s="85"/>
      <c r="F409" s="7"/>
    </row>
    <row r="410" spans="1:6">
      <c r="A410" s="5"/>
      <c r="B410" s="1"/>
      <c r="C410" s="2"/>
      <c r="D410" s="59"/>
      <c r="E410" s="85"/>
      <c r="F410" s="7"/>
    </row>
    <row r="411" spans="1:6">
      <c r="A411" s="5"/>
      <c r="B411" s="1"/>
      <c r="C411" s="2"/>
      <c r="D411" s="59"/>
      <c r="E411" s="85"/>
      <c r="F411" s="7"/>
    </row>
    <row r="412" spans="1:6">
      <c r="A412" s="5"/>
      <c r="B412" s="1"/>
      <c r="C412" s="2"/>
      <c r="D412" s="59"/>
      <c r="E412" s="85"/>
      <c r="F412" s="7"/>
    </row>
    <row r="413" spans="1:6">
      <c r="A413" s="5"/>
      <c r="B413" s="1"/>
      <c r="C413" s="2"/>
      <c r="D413" s="59"/>
      <c r="E413" s="85"/>
      <c r="F413" s="7"/>
    </row>
    <row r="414" spans="1:6">
      <c r="A414" s="5"/>
      <c r="B414" s="1"/>
      <c r="C414" s="2"/>
      <c r="D414" s="59"/>
      <c r="E414" s="85"/>
      <c r="F414" s="7"/>
    </row>
    <row r="415" spans="1:6">
      <c r="A415" s="5"/>
      <c r="B415" s="1"/>
      <c r="C415" s="2"/>
      <c r="D415" s="59"/>
      <c r="E415" s="85"/>
      <c r="F415" s="7"/>
    </row>
    <row r="416" spans="1:6">
      <c r="A416" s="5"/>
      <c r="B416" s="1"/>
      <c r="C416" s="2"/>
      <c r="D416" s="59"/>
      <c r="E416" s="85"/>
      <c r="F416" s="7"/>
    </row>
    <row r="417" spans="1:6">
      <c r="A417" s="5"/>
      <c r="B417" s="1"/>
      <c r="C417" s="2"/>
      <c r="D417" s="59"/>
      <c r="E417" s="85"/>
      <c r="F417" s="7"/>
    </row>
    <row r="418" spans="1:6">
      <c r="A418" s="5"/>
      <c r="B418" s="1"/>
      <c r="C418" s="2"/>
      <c r="D418" s="59"/>
      <c r="E418" s="85"/>
      <c r="F418" s="7"/>
    </row>
    <row r="419" spans="1:6">
      <c r="A419" s="5"/>
      <c r="B419" s="1"/>
      <c r="C419" s="2"/>
      <c r="D419" s="59"/>
      <c r="E419" s="85"/>
      <c r="F419" s="7"/>
    </row>
    <row r="420" spans="1:6">
      <c r="A420" s="5"/>
      <c r="B420" s="1"/>
      <c r="C420" s="2"/>
      <c r="D420" s="59"/>
      <c r="E420" s="85"/>
      <c r="F420" s="7"/>
    </row>
    <row r="421" spans="1:6">
      <c r="A421" s="5"/>
      <c r="B421" s="1"/>
      <c r="C421" s="2"/>
      <c r="D421" s="59"/>
      <c r="E421" s="85"/>
      <c r="F421" s="7"/>
    </row>
    <row r="422" spans="1:6">
      <c r="A422" s="5"/>
      <c r="B422" s="1"/>
      <c r="C422" s="2"/>
      <c r="D422" s="59"/>
      <c r="E422" s="85"/>
      <c r="F422" s="7"/>
    </row>
    <row r="423" spans="1:6">
      <c r="A423" s="5"/>
      <c r="B423" s="1"/>
      <c r="C423" s="2"/>
      <c r="D423" s="59"/>
      <c r="E423" s="85"/>
      <c r="F423" s="7"/>
    </row>
    <row r="424" spans="1:6">
      <c r="A424" s="5"/>
      <c r="B424" s="1"/>
      <c r="C424" s="2"/>
      <c r="D424" s="59"/>
      <c r="E424" s="85"/>
      <c r="F424" s="7"/>
    </row>
    <row r="425" spans="1:6">
      <c r="A425" s="5"/>
      <c r="B425" s="1"/>
      <c r="C425" s="2"/>
      <c r="D425" s="59"/>
      <c r="E425" s="85"/>
      <c r="F425" s="7"/>
    </row>
    <row r="426" spans="1:6">
      <c r="A426" s="5"/>
      <c r="B426" s="1"/>
      <c r="C426" s="2"/>
      <c r="D426" s="59"/>
      <c r="E426" s="85"/>
      <c r="F426" s="7"/>
    </row>
    <row r="427" spans="1:6">
      <c r="A427" s="5"/>
      <c r="B427" s="1"/>
      <c r="C427" s="2"/>
      <c r="D427" s="59"/>
      <c r="E427" s="85"/>
      <c r="F427" s="7"/>
    </row>
    <row r="428" spans="1:6">
      <c r="A428" s="5"/>
      <c r="B428" s="1"/>
      <c r="C428" s="2"/>
      <c r="D428" s="59"/>
      <c r="E428" s="85"/>
      <c r="F428" s="7"/>
    </row>
    <row r="429" spans="1:6">
      <c r="A429" s="5"/>
      <c r="B429" s="1"/>
      <c r="C429" s="2"/>
      <c r="D429" s="59"/>
      <c r="E429" s="85"/>
      <c r="F429" s="7"/>
    </row>
    <row r="430" spans="1:6">
      <c r="A430" s="5"/>
      <c r="B430" s="1"/>
      <c r="C430" s="2"/>
      <c r="D430" s="59"/>
      <c r="E430" s="85"/>
      <c r="F430" s="7"/>
    </row>
    <row r="431" spans="1:6">
      <c r="A431" s="5"/>
      <c r="B431" s="1"/>
      <c r="C431" s="2"/>
      <c r="D431" s="59"/>
      <c r="E431" s="85"/>
      <c r="F431" s="7"/>
    </row>
    <row r="432" spans="1:6">
      <c r="A432" s="5"/>
      <c r="B432" s="1"/>
      <c r="C432" s="2"/>
      <c r="D432" s="59"/>
      <c r="E432" s="85"/>
      <c r="F432" s="7"/>
    </row>
    <row r="433" spans="1:6">
      <c r="A433" s="5"/>
      <c r="B433" s="1"/>
      <c r="C433" s="2"/>
      <c r="D433" s="59"/>
      <c r="E433" s="85"/>
      <c r="F433" s="7"/>
    </row>
    <row r="434" spans="1:6">
      <c r="A434" s="5"/>
      <c r="B434" s="1"/>
      <c r="C434" s="2"/>
      <c r="D434" s="59"/>
      <c r="E434" s="85"/>
      <c r="F434" s="7"/>
    </row>
    <row r="435" spans="1:6">
      <c r="A435" s="5"/>
      <c r="B435" s="1"/>
      <c r="C435" s="2"/>
      <c r="D435" s="59"/>
      <c r="E435" s="85"/>
      <c r="F435" s="7"/>
    </row>
    <row r="436" spans="1:6">
      <c r="A436" s="5"/>
      <c r="B436" s="1"/>
      <c r="C436" s="2"/>
      <c r="D436" s="59"/>
      <c r="E436" s="85"/>
      <c r="F436" s="7"/>
    </row>
    <row r="437" spans="1:6">
      <c r="A437" s="5"/>
      <c r="B437" s="1"/>
      <c r="C437" s="2"/>
      <c r="D437" s="59"/>
      <c r="E437" s="85"/>
      <c r="F437" s="7"/>
    </row>
    <row r="438" spans="1:6">
      <c r="A438" s="5"/>
      <c r="B438" s="1"/>
      <c r="C438" s="2"/>
      <c r="D438" s="59"/>
      <c r="E438" s="85"/>
      <c r="F438" s="7"/>
    </row>
    <row r="439" spans="1:6">
      <c r="A439" s="5"/>
      <c r="B439" s="1"/>
      <c r="C439" s="2"/>
      <c r="D439" s="59"/>
      <c r="E439" s="85"/>
      <c r="F439" s="7"/>
    </row>
    <row r="440" spans="1:6">
      <c r="A440" s="5"/>
      <c r="B440" s="1"/>
      <c r="C440" s="2"/>
      <c r="D440" s="59"/>
      <c r="E440" s="85"/>
      <c r="F440" s="7"/>
    </row>
    <row r="441" spans="1:6">
      <c r="A441" s="5"/>
      <c r="B441" s="1"/>
      <c r="C441" s="2"/>
      <c r="D441" s="59"/>
      <c r="E441" s="85"/>
      <c r="F441" s="7"/>
    </row>
    <row r="442" spans="1:6">
      <c r="A442" s="5"/>
      <c r="B442" s="1"/>
      <c r="C442" s="2"/>
      <c r="D442" s="59"/>
      <c r="E442" s="85"/>
      <c r="F442" s="7"/>
    </row>
    <row r="443" spans="1:6">
      <c r="A443" s="5"/>
      <c r="B443" s="1"/>
      <c r="C443" s="2"/>
      <c r="D443" s="59"/>
      <c r="E443" s="85"/>
      <c r="F443" s="7"/>
    </row>
    <row r="444" spans="1:6">
      <c r="A444" s="5"/>
      <c r="B444" s="1"/>
      <c r="C444" s="2"/>
      <c r="D444" s="59"/>
      <c r="E444" s="85"/>
      <c r="F444" s="7"/>
    </row>
    <row r="445" spans="1:6">
      <c r="A445" s="5"/>
      <c r="B445" s="1"/>
      <c r="C445" s="2"/>
      <c r="D445" s="59"/>
      <c r="E445" s="85"/>
      <c r="F445" s="7"/>
    </row>
    <row r="446" spans="1:6">
      <c r="A446" s="5"/>
      <c r="B446" s="1"/>
      <c r="C446" s="2"/>
      <c r="D446" s="59"/>
      <c r="E446" s="85"/>
      <c r="F446" s="7"/>
    </row>
    <row r="447" spans="1:6">
      <c r="A447" s="5"/>
      <c r="B447" s="1"/>
      <c r="C447" s="2"/>
      <c r="D447" s="59"/>
      <c r="E447" s="85"/>
      <c r="F447" s="7"/>
    </row>
    <row r="448" spans="1:6">
      <c r="A448" s="5"/>
      <c r="B448" s="1"/>
      <c r="C448" s="2"/>
      <c r="D448" s="59"/>
      <c r="E448" s="85"/>
      <c r="F448" s="7"/>
    </row>
    <row r="449" spans="1:6">
      <c r="A449" s="5"/>
      <c r="B449" s="1"/>
      <c r="C449" s="2"/>
      <c r="D449" s="59"/>
      <c r="E449" s="85"/>
      <c r="F449" s="7"/>
    </row>
    <row r="450" spans="1:6">
      <c r="A450" s="5"/>
      <c r="B450" s="1"/>
      <c r="C450" s="2"/>
      <c r="D450" s="59"/>
      <c r="E450" s="85"/>
      <c r="F450" s="7"/>
    </row>
    <row r="451" spans="1:6">
      <c r="A451" s="5"/>
      <c r="B451" s="1"/>
      <c r="C451" s="2"/>
      <c r="D451" s="59"/>
      <c r="E451" s="85"/>
      <c r="F451" s="7"/>
    </row>
    <row r="452" spans="1:6">
      <c r="A452" s="5"/>
      <c r="B452" s="1"/>
      <c r="C452" s="2"/>
      <c r="D452" s="59"/>
      <c r="E452" s="85"/>
      <c r="F452" s="7"/>
    </row>
    <row r="453" spans="1:6">
      <c r="A453" s="5"/>
      <c r="B453" s="1"/>
      <c r="C453" s="2"/>
      <c r="D453" s="59"/>
      <c r="E453" s="85"/>
      <c r="F453" s="7"/>
    </row>
    <row r="454" spans="1:6">
      <c r="A454" s="5"/>
      <c r="B454" s="1"/>
      <c r="C454" s="2"/>
      <c r="D454" s="59"/>
      <c r="E454" s="85"/>
      <c r="F454" s="7"/>
    </row>
    <row r="455" spans="1:6">
      <c r="A455" s="5"/>
      <c r="B455" s="1"/>
      <c r="C455" s="2"/>
      <c r="D455" s="59"/>
      <c r="E455" s="85"/>
      <c r="F455" s="7"/>
    </row>
    <row r="456" spans="1:6">
      <c r="A456" s="5"/>
      <c r="B456" s="1"/>
      <c r="C456" s="2"/>
      <c r="D456" s="59"/>
      <c r="E456" s="85"/>
      <c r="F456" s="7"/>
    </row>
    <row r="457" spans="1:6">
      <c r="A457" s="5"/>
      <c r="B457" s="1"/>
      <c r="C457" s="2"/>
      <c r="D457" s="59"/>
      <c r="E457" s="85"/>
      <c r="F457" s="7"/>
    </row>
    <row r="458" spans="1:6">
      <c r="A458" s="5"/>
      <c r="B458" s="1"/>
      <c r="C458" s="2"/>
      <c r="D458" s="59"/>
      <c r="E458" s="85"/>
      <c r="F458" s="7"/>
    </row>
    <row r="459" spans="1:6">
      <c r="A459" s="5"/>
      <c r="B459" s="1"/>
      <c r="C459" s="2"/>
      <c r="D459" s="59"/>
      <c r="E459" s="85"/>
      <c r="F459" s="7"/>
    </row>
    <row r="460" spans="1:6">
      <c r="A460" s="5"/>
      <c r="B460" s="1"/>
      <c r="C460" s="2"/>
      <c r="D460" s="59"/>
      <c r="E460" s="85"/>
      <c r="F460" s="7"/>
    </row>
    <row r="461" spans="1:6">
      <c r="A461" s="5"/>
      <c r="B461" s="1"/>
      <c r="C461" s="2"/>
      <c r="D461" s="59"/>
      <c r="E461" s="85"/>
      <c r="F461" s="7"/>
    </row>
    <row r="462" spans="1:6">
      <c r="A462" s="5"/>
      <c r="B462" s="1"/>
      <c r="C462" s="2"/>
      <c r="D462" s="59"/>
      <c r="E462" s="85"/>
      <c r="F462" s="7"/>
    </row>
    <row r="463" spans="1:6">
      <c r="A463" s="5"/>
      <c r="B463" s="1"/>
      <c r="C463" s="2"/>
      <c r="D463" s="59"/>
      <c r="E463" s="85"/>
      <c r="F463" s="7"/>
    </row>
    <row r="464" spans="1:6">
      <c r="A464" s="5"/>
      <c r="B464" s="1"/>
      <c r="C464" s="2"/>
      <c r="D464" s="59"/>
      <c r="E464" s="85"/>
      <c r="F464" s="7"/>
    </row>
    <row r="465" spans="1:6">
      <c r="A465" s="5"/>
      <c r="B465" s="1"/>
      <c r="C465" s="2"/>
      <c r="D465" s="59"/>
      <c r="E465" s="85"/>
      <c r="F465" s="7"/>
    </row>
    <row r="466" spans="1:6">
      <c r="A466" s="5"/>
      <c r="B466" s="1"/>
      <c r="C466" s="2"/>
      <c r="D466" s="59"/>
      <c r="E466" s="85"/>
      <c r="F466" s="7"/>
    </row>
    <row r="467" spans="1:6">
      <c r="A467" s="5"/>
      <c r="B467" s="1"/>
      <c r="C467" s="2"/>
      <c r="D467" s="59"/>
      <c r="E467" s="85"/>
      <c r="F467" s="7"/>
    </row>
    <row r="468" spans="1:6">
      <c r="A468" s="5"/>
      <c r="B468" s="1"/>
      <c r="C468" s="2"/>
      <c r="D468" s="59"/>
      <c r="E468" s="85"/>
      <c r="F468" s="7"/>
    </row>
    <row r="469" spans="1:6">
      <c r="A469" s="5"/>
      <c r="B469" s="1"/>
      <c r="C469" s="2"/>
      <c r="D469" s="59"/>
      <c r="E469" s="85"/>
      <c r="F469" s="7"/>
    </row>
    <row r="470" spans="1:6">
      <c r="A470" s="5"/>
      <c r="B470" s="1"/>
      <c r="C470" s="2"/>
      <c r="D470" s="59"/>
      <c r="E470" s="85"/>
      <c r="F470" s="7"/>
    </row>
    <row r="471" spans="1:6">
      <c r="A471" s="5"/>
      <c r="B471" s="1"/>
      <c r="C471" s="2"/>
      <c r="D471" s="59"/>
      <c r="E471" s="85"/>
      <c r="F471" s="7"/>
    </row>
    <row r="472" spans="1:6">
      <c r="A472" s="5"/>
      <c r="B472" s="1"/>
      <c r="C472" s="2"/>
      <c r="D472" s="59"/>
      <c r="E472" s="85"/>
      <c r="F472" s="7"/>
    </row>
    <row r="473" spans="1:6">
      <c r="A473" s="5"/>
      <c r="B473" s="1"/>
      <c r="C473" s="2"/>
      <c r="D473" s="59"/>
      <c r="E473" s="85"/>
      <c r="F473" s="7"/>
    </row>
    <row r="474" spans="1:6">
      <c r="A474" s="5"/>
      <c r="B474" s="1"/>
      <c r="C474" s="2"/>
      <c r="D474" s="59"/>
      <c r="E474" s="85"/>
      <c r="F474" s="7"/>
    </row>
    <row r="475" spans="1:6">
      <c r="A475" s="5"/>
      <c r="B475" s="1"/>
      <c r="C475" s="2"/>
      <c r="D475" s="59"/>
      <c r="E475" s="85"/>
      <c r="F475" s="7"/>
    </row>
    <row r="476" spans="1:6">
      <c r="A476" s="5"/>
      <c r="B476" s="1"/>
      <c r="C476" s="2"/>
      <c r="D476" s="59"/>
      <c r="E476" s="85"/>
      <c r="F476" s="7"/>
    </row>
    <row r="477" spans="1:6">
      <c r="A477" s="5"/>
      <c r="B477" s="1"/>
      <c r="C477" s="2"/>
      <c r="D477" s="59"/>
      <c r="E477" s="85"/>
      <c r="F477" s="7"/>
    </row>
    <row r="478" spans="1:6">
      <c r="A478" s="5"/>
      <c r="B478" s="1"/>
      <c r="C478" s="2"/>
      <c r="D478" s="59"/>
      <c r="E478" s="85"/>
      <c r="F478" s="7"/>
    </row>
    <row r="479" spans="1:6">
      <c r="A479" s="5"/>
      <c r="B479" s="1"/>
      <c r="C479" s="2"/>
      <c r="D479" s="59"/>
      <c r="E479" s="85"/>
      <c r="F479" s="7"/>
    </row>
    <row r="480" spans="1:6">
      <c r="A480" s="5"/>
      <c r="B480" s="1"/>
      <c r="C480" s="2"/>
      <c r="D480" s="59"/>
      <c r="E480" s="85"/>
      <c r="F480" s="7"/>
    </row>
    <row r="481" spans="1:6">
      <c r="A481" s="5"/>
      <c r="B481" s="1"/>
      <c r="C481" s="2"/>
      <c r="D481" s="59"/>
      <c r="E481" s="85"/>
      <c r="F481" s="7"/>
    </row>
    <row r="482" spans="1:6">
      <c r="A482" s="5"/>
      <c r="B482" s="1"/>
      <c r="C482" s="2"/>
      <c r="D482" s="59"/>
      <c r="E482" s="85"/>
      <c r="F482" s="7"/>
    </row>
    <row r="483" spans="1:6">
      <c r="A483" s="5"/>
      <c r="B483" s="1"/>
      <c r="C483" s="2"/>
      <c r="D483" s="59"/>
      <c r="E483" s="85"/>
      <c r="F483" s="7"/>
    </row>
    <row r="484" spans="1:6">
      <c r="A484" s="5"/>
      <c r="B484" s="1"/>
      <c r="C484" s="2"/>
      <c r="D484" s="59"/>
      <c r="E484" s="85"/>
      <c r="F484" s="7"/>
    </row>
    <row r="485" spans="1:6">
      <c r="A485" s="5"/>
      <c r="B485" s="1"/>
      <c r="C485" s="2"/>
      <c r="D485" s="59"/>
      <c r="E485" s="85"/>
      <c r="F485" s="7"/>
    </row>
    <row r="486" spans="1:6">
      <c r="A486" s="5"/>
      <c r="B486" s="1"/>
      <c r="C486" s="2"/>
      <c r="D486" s="59"/>
      <c r="E486" s="85"/>
      <c r="F486" s="7"/>
    </row>
    <row r="487" spans="1:6">
      <c r="A487" s="5"/>
      <c r="B487" s="1"/>
      <c r="C487" s="2"/>
      <c r="D487" s="59"/>
      <c r="E487" s="85"/>
      <c r="F487" s="7"/>
    </row>
    <row r="488" spans="1:6">
      <c r="A488" s="5"/>
      <c r="B488" s="1"/>
      <c r="C488" s="2"/>
      <c r="D488" s="59"/>
      <c r="E488" s="85"/>
      <c r="F488" s="7"/>
    </row>
    <row r="489" spans="1:6">
      <c r="A489" s="5"/>
      <c r="B489" s="1"/>
      <c r="C489" s="2"/>
      <c r="D489" s="59"/>
      <c r="E489" s="85"/>
      <c r="F489" s="7"/>
    </row>
    <row r="490" spans="1:6">
      <c r="A490" s="5"/>
      <c r="B490" s="1"/>
      <c r="C490" s="2"/>
      <c r="D490" s="59"/>
      <c r="E490" s="85"/>
      <c r="F490" s="7"/>
    </row>
    <row r="491" spans="1:6">
      <c r="A491" s="5"/>
      <c r="B491" s="1"/>
      <c r="C491" s="2"/>
      <c r="D491" s="59"/>
      <c r="E491" s="85"/>
      <c r="F491" s="7"/>
    </row>
    <row r="492" spans="1:6">
      <c r="A492" s="5"/>
      <c r="B492" s="1"/>
      <c r="C492" s="2"/>
      <c r="D492" s="59"/>
      <c r="E492" s="85"/>
      <c r="F492" s="7"/>
    </row>
    <row r="493" spans="1:6">
      <c r="A493" s="5"/>
      <c r="B493" s="1"/>
      <c r="C493" s="2"/>
      <c r="D493" s="59"/>
      <c r="E493" s="85"/>
      <c r="F493" s="7"/>
    </row>
    <row r="494" spans="1:6">
      <c r="A494" s="5"/>
      <c r="B494" s="1"/>
      <c r="C494" s="2"/>
      <c r="D494" s="59"/>
      <c r="E494" s="85"/>
      <c r="F494" s="7"/>
    </row>
    <row r="495" spans="1:6">
      <c r="A495" s="5"/>
      <c r="B495" s="1"/>
      <c r="C495" s="2"/>
      <c r="D495" s="59"/>
      <c r="E495" s="85"/>
      <c r="F495" s="7"/>
    </row>
    <row r="496" spans="1:6">
      <c r="A496" s="5"/>
      <c r="B496" s="1"/>
      <c r="C496" s="2"/>
      <c r="D496" s="59"/>
      <c r="E496" s="85"/>
      <c r="F496" s="7"/>
    </row>
    <row r="497" spans="1:6">
      <c r="A497" s="5"/>
      <c r="B497" s="1"/>
      <c r="C497" s="2"/>
      <c r="D497" s="59"/>
      <c r="E497" s="85"/>
      <c r="F497" s="7"/>
    </row>
    <row r="498" spans="1:6">
      <c r="A498" s="5"/>
      <c r="B498" s="1"/>
      <c r="C498" s="2"/>
      <c r="D498" s="59"/>
      <c r="E498" s="85"/>
      <c r="F498" s="7"/>
    </row>
    <row r="499" spans="1:6">
      <c r="A499" s="5"/>
      <c r="B499" s="1"/>
      <c r="C499" s="2"/>
      <c r="D499" s="59"/>
      <c r="E499" s="85"/>
      <c r="F499" s="7"/>
    </row>
    <row r="500" spans="1:6">
      <c r="A500" s="5"/>
      <c r="B500" s="1"/>
      <c r="C500" s="2"/>
      <c r="D500" s="59"/>
      <c r="E500" s="85"/>
      <c r="F500" s="7"/>
    </row>
    <row r="501" spans="1:6">
      <c r="A501" s="5"/>
      <c r="B501" s="1"/>
      <c r="C501" s="2"/>
      <c r="D501" s="59"/>
      <c r="E501" s="85"/>
      <c r="F501" s="7"/>
    </row>
    <row r="502" spans="1:6">
      <c r="A502" s="5"/>
      <c r="B502" s="1"/>
      <c r="C502" s="2"/>
      <c r="D502" s="59"/>
      <c r="E502" s="85"/>
      <c r="F502" s="7"/>
    </row>
    <row r="503" spans="1:6">
      <c r="A503" s="5"/>
      <c r="B503" s="1"/>
      <c r="C503" s="2"/>
      <c r="D503" s="59"/>
      <c r="E503" s="85"/>
      <c r="F503" s="7"/>
    </row>
    <row r="504" spans="1:6">
      <c r="A504" s="5"/>
      <c r="B504" s="1"/>
      <c r="C504" s="2"/>
      <c r="D504" s="59"/>
      <c r="E504" s="85"/>
      <c r="F504" s="7"/>
    </row>
    <row r="505" spans="1:6">
      <c r="A505" s="5"/>
      <c r="B505" s="1"/>
      <c r="C505" s="2"/>
      <c r="D505" s="59"/>
      <c r="E505" s="85"/>
      <c r="F505" s="7"/>
    </row>
    <row r="506" spans="1:6">
      <c r="A506" s="5"/>
      <c r="B506" s="1"/>
      <c r="C506" s="2"/>
      <c r="D506" s="59"/>
      <c r="E506" s="85"/>
      <c r="F506" s="7"/>
    </row>
    <row r="507" spans="1:6">
      <c r="A507" s="5"/>
      <c r="B507" s="1"/>
      <c r="C507" s="2"/>
      <c r="D507" s="59"/>
      <c r="E507" s="85"/>
      <c r="F507" s="7"/>
    </row>
    <row r="508" spans="1:6">
      <c r="A508" s="5"/>
      <c r="B508" s="1"/>
      <c r="C508" s="2"/>
      <c r="D508" s="59"/>
      <c r="E508" s="85"/>
      <c r="F508" s="7"/>
    </row>
    <row r="509" spans="1:6">
      <c r="A509" s="5"/>
      <c r="B509" s="1"/>
      <c r="C509" s="2"/>
      <c r="D509" s="59"/>
      <c r="E509" s="85"/>
      <c r="F509" s="7"/>
    </row>
    <row r="510" spans="1:6">
      <c r="A510" s="5"/>
      <c r="B510" s="1"/>
      <c r="C510" s="2"/>
      <c r="D510" s="59"/>
      <c r="E510" s="85"/>
      <c r="F510" s="7"/>
    </row>
    <row r="511" spans="1:6">
      <c r="A511" s="5"/>
      <c r="B511" s="1"/>
      <c r="C511" s="2"/>
      <c r="D511" s="59"/>
      <c r="E511" s="85"/>
      <c r="F511" s="7"/>
    </row>
    <row r="512" spans="1:6">
      <c r="A512" s="5"/>
      <c r="B512" s="1"/>
      <c r="C512" s="2"/>
      <c r="D512" s="59"/>
      <c r="E512" s="85"/>
      <c r="F512" s="7"/>
    </row>
    <row r="513" spans="1:6">
      <c r="A513" s="5"/>
      <c r="B513" s="1"/>
      <c r="C513" s="2"/>
      <c r="D513" s="59"/>
      <c r="E513" s="85"/>
      <c r="F513" s="7"/>
    </row>
    <row r="514" spans="1:6">
      <c r="A514" s="5"/>
      <c r="B514" s="1"/>
      <c r="C514" s="2"/>
      <c r="D514" s="59"/>
      <c r="E514" s="85"/>
      <c r="F514" s="7"/>
    </row>
    <row r="515" spans="1:6">
      <c r="A515" s="5"/>
      <c r="B515" s="1"/>
      <c r="C515" s="2"/>
      <c r="D515" s="59"/>
      <c r="E515" s="85"/>
      <c r="F515" s="7"/>
    </row>
    <row r="516" spans="1:6">
      <c r="A516" s="5"/>
      <c r="B516" s="1"/>
      <c r="C516" s="2"/>
      <c r="D516" s="59"/>
      <c r="E516" s="85"/>
      <c r="F516" s="7"/>
    </row>
    <row r="517" spans="1:6">
      <c r="A517" s="5"/>
      <c r="B517" s="1"/>
      <c r="C517" s="2"/>
      <c r="D517" s="59"/>
      <c r="E517" s="85"/>
      <c r="F517" s="7"/>
    </row>
    <row r="518" spans="1:6">
      <c r="A518" s="5"/>
      <c r="B518" s="1"/>
      <c r="C518" s="2"/>
      <c r="D518" s="59"/>
      <c r="E518" s="85"/>
      <c r="F518" s="7"/>
    </row>
    <row r="519" spans="1:6">
      <c r="A519" s="5"/>
      <c r="B519" s="1"/>
      <c r="C519" s="2"/>
      <c r="D519" s="59"/>
      <c r="E519" s="85"/>
      <c r="F519" s="7"/>
    </row>
    <row r="520" spans="1:6">
      <c r="A520" s="5"/>
      <c r="B520" s="1"/>
      <c r="C520" s="2"/>
      <c r="D520" s="59"/>
      <c r="E520" s="85"/>
      <c r="F520" s="7"/>
    </row>
    <row r="521" spans="1:6">
      <c r="A521" s="5"/>
      <c r="B521" s="1"/>
      <c r="C521" s="2"/>
      <c r="D521" s="59"/>
      <c r="E521" s="85"/>
      <c r="F521" s="7"/>
    </row>
    <row r="522" spans="1:6">
      <c r="A522" s="5"/>
      <c r="B522" s="1"/>
      <c r="C522" s="2"/>
      <c r="D522" s="59"/>
      <c r="E522" s="85"/>
      <c r="F522" s="7"/>
    </row>
    <row r="523" spans="1:6">
      <c r="A523" s="5"/>
      <c r="B523" s="1"/>
      <c r="C523" s="2"/>
      <c r="D523" s="59"/>
      <c r="E523" s="85"/>
      <c r="F523" s="7"/>
    </row>
    <row r="524" spans="1:6">
      <c r="A524" s="5"/>
      <c r="B524" s="1"/>
      <c r="C524" s="2"/>
      <c r="D524" s="59"/>
      <c r="E524" s="85"/>
      <c r="F524" s="7"/>
    </row>
    <row r="525" spans="1:6">
      <c r="A525" s="5"/>
      <c r="B525" s="1"/>
      <c r="C525" s="2"/>
      <c r="D525" s="59"/>
      <c r="E525" s="85"/>
      <c r="F525" s="7"/>
    </row>
    <row r="526" spans="1:6">
      <c r="A526" s="5"/>
      <c r="B526" s="1"/>
      <c r="C526" s="2"/>
      <c r="D526" s="59"/>
      <c r="E526" s="85"/>
      <c r="F526" s="7"/>
    </row>
    <row r="527" spans="1:6">
      <c r="A527" s="5"/>
      <c r="B527" s="1"/>
      <c r="C527" s="2"/>
      <c r="D527" s="59"/>
      <c r="E527" s="85"/>
      <c r="F527" s="7"/>
    </row>
    <row r="528" spans="1:6">
      <c r="A528" s="5"/>
      <c r="B528" s="1"/>
      <c r="C528" s="2"/>
      <c r="D528" s="59"/>
      <c r="E528" s="85"/>
      <c r="F528" s="7"/>
    </row>
    <row r="529" spans="1:6">
      <c r="A529" s="5"/>
      <c r="B529" s="1"/>
      <c r="C529" s="2"/>
      <c r="D529" s="59"/>
      <c r="E529" s="85"/>
      <c r="F529" s="7"/>
    </row>
    <row r="530" spans="1:6">
      <c r="A530" s="5"/>
      <c r="B530" s="1"/>
      <c r="C530" s="2"/>
      <c r="D530" s="59"/>
      <c r="E530" s="85"/>
      <c r="F530" s="7"/>
    </row>
    <row r="531" spans="1:6">
      <c r="A531" s="5"/>
      <c r="B531" s="1"/>
      <c r="C531" s="2"/>
      <c r="D531" s="59"/>
      <c r="E531" s="85"/>
      <c r="F531" s="7"/>
    </row>
    <row r="532" spans="1:6">
      <c r="A532" s="5"/>
      <c r="B532" s="1"/>
      <c r="C532" s="2"/>
      <c r="D532" s="59"/>
      <c r="E532" s="85"/>
      <c r="F532" s="7"/>
    </row>
    <row r="533" spans="1:6">
      <c r="A533" s="5"/>
      <c r="B533" s="1"/>
      <c r="C533" s="2"/>
      <c r="D533" s="59"/>
      <c r="E533" s="85"/>
      <c r="F533" s="7"/>
    </row>
    <row r="534" spans="1:6">
      <c r="A534" s="5"/>
      <c r="B534" s="1"/>
      <c r="C534" s="2"/>
      <c r="D534" s="59"/>
      <c r="E534" s="85"/>
      <c r="F534" s="7"/>
    </row>
    <row r="535" spans="1:6">
      <c r="A535" s="5"/>
      <c r="B535" s="1"/>
      <c r="C535" s="2"/>
      <c r="D535" s="59"/>
      <c r="E535" s="85"/>
      <c r="F535" s="7"/>
    </row>
    <row r="536" spans="1:6">
      <c r="A536" s="5"/>
      <c r="B536" s="1"/>
      <c r="C536" s="2"/>
      <c r="D536" s="59"/>
      <c r="E536" s="85"/>
      <c r="F536" s="7"/>
    </row>
    <row r="537" spans="1:6">
      <c r="A537" s="5"/>
      <c r="B537" s="1"/>
      <c r="C537" s="2"/>
      <c r="D537" s="59"/>
      <c r="E537" s="85"/>
      <c r="F537" s="7"/>
    </row>
    <row r="538" spans="1:6">
      <c r="A538" s="5"/>
      <c r="B538" s="1"/>
      <c r="C538" s="2"/>
      <c r="D538" s="59"/>
      <c r="E538" s="85"/>
      <c r="F538" s="7"/>
    </row>
    <row r="539" spans="1:6">
      <c r="A539" s="5"/>
      <c r="B539" s="1"/>
      <c r="C539" s="2"/>
      <c r="D539" s="59"/>
      <c r="E539" s="85"/>
      <c r="F539" s="7"/>
    </row>
    <row r="540" spans="1:6">
      <c r="A540" s="5"/>
      <c r="B540" s="1"/>
      <c r="C540" s="2"/>
      <c r="D540" s="59"/>
      <c r="E540" s="85"/>
      <c r="F540" s="7"/>
    </row>
    <row r="541" spans="1:6">
      <c r="A541" s="5"/>
      <c r="B541" s="1"/>
      <c r="C541" s="2"/>
      <c r="D541" s="59"/>
      <c r="E541" s="85"/>
      <c r="F541" s="7"/>
    </row>
    <row r="542" spans="1:6">
      <c r="A542" s="5"/>
      <c r="B542" s="1"/>
      <c r="C542" s="2"/>
      <c r="D542" s="59"/>
      <c r="E542" s="85"/>
      <c r="F542" s="7"/>
    </row>
    <row r="543" spans="1:6">
      <c r="A543" s="5"/>
      <c r="B543" s="1"/>
      <c r="C543" s="2"/>
      <c r="D543" s="59"/>
      <c r="E543" s="85"/>
      <c r="F543" s="7"/>
    </row>
    <row r="544" spans="1:6">
      <c r="A544" s="5"/>
      <c r="B544" s="1"/>
      <c r="C544" s="2"/>
      <c r="D544" s="59"/>
      <c r="E544" s="85"/>
      <c r="F544" s="7"/>
    </row>
    <row r="545" spans="1:6">
      <c r="A545" s="5"/>
      <c r="B545" s="1"/>
      <c r="C545" s="2"/>
      <c r="D545" s="59"/>
      <c r="E545" s="85"/>
      <c r="F545" s="7"/>
    </row>
    <row r="546" spans="1:6">
      <c r="A546" s="5"/>
      <c r="B546" s="1"/>
      <c r="C546" s="2"/>
      <c r="D546" s="59"/>
      <c r="E546" s="85"/>
      <c r="F546" s="7"/>
    </row>
    <row r="547" spans="1:6">
      <c r="A547" s="5"/>
      <c r="B547" s="1"/>
      <c r="C547" s="2"/>
      <c r="D547" s="59"/>
      <c r="E547" s="85"/>
      <c r="F547" s="7"/>
    </row>
    <row r="548" spans="1:6">
      <c r="A548" s="5"/>
      <c r="B548" s="1"/>
      <c r="C548" s="2"/>
      <c r="D548" s="59"/>
      <c r="E548" s="85"/>
      <c r="F548" s="7"/>
    </row>
    <row r="549" spans="1:6">
      <c r="A549" s="5"/>
      <c r="B549" s="1"/>
      <c r="C549" s="2"/>
      <c r="D549" s="59"/>
      <c r="E549" s="85"/>
      <c r="F549" s="7"/>
    </row>
    <row r="550" spans="1:6">
      <c r="A550" s="5"/>
      <c r="B550" s="1"/>
      <c r="C550" s="2"/>
      <c r="D550" s="59"/>
      <c r="E550" s="85"/>
      <c r="F550" s="7"/>
    </row>
    <row r="551" spans="1:6">
      <c r="A551" s="5"/>
      <c r="B551" s="1"/>
      <c r="C551" s="2"/>
      <c r="D551" s="59"/>
      <c r="E551" s="85"/>
      <c r="F551" s="7"/>
    </row>
    <row r="552" spans="1:6">
      <c r="A552" s="5"/>
      <c r="B552" s="1"/>
      <c r="C552" s="2"/>
      <c r="D552" s="59"/>
      <c r="E552" s="85"/>
      <c r="F552" s="7"/>
    </row>
    <row r="553" spans="1:6">
      <c r="A553" s="5"/>
      <c r="B553" s="1"/>
      <c r="C553" s="2"/>
      <c r="D553" s="59"/>
      <c r="E553" s="85"/>
      <c r="F553" s="7"/>
    </row>
    <row r="554" spans="1:6">
      <c r="A554" s="5"/>
      <c r="B554" s="1"/>
      <c r="C554" s="2"/>
      <c r="D554" s="59"/>
      <c r="E554" s="85"/>
      <c r="F554" s="7"/>
    </row>
    <row r="555" spans="1:6">
      <c r="A555" s="5"/>
      <c r="B555" s="1"/>
      <c r="C555" s="2"/>
      <c r="D555" s="59"/>
      <c r="E555" s="85"/>
      <c r="F555" s="7"/>
    </row>
    <row r="556" spans="1:6">
      <c r="A556" s="5"/>
      <c r="B556" s="1"/>
      <c r="C556" s="2"/>
      <c r="D556" s="59"/>
      <c r="E556" s="85"/>
      <c r="F556" s="7"/>
    </row>
    <row r="557" spans="1:6">
      <c r="A557" s="5"/>
      <c r="B557" s="1"/>
      <c r="C557" s="2"/>
      <c r="D557" s="59"/>
      <c r="E557" s="85"/>
      <c r="F557" s="7"/>
    </row>
    <row r="558" spans="1:6">
      <c r="A558" s="5"/>
      <c r="B558" s="1"/>
      <c r="C558" s="2"/>
      <c r="D558" s="59"/>
      <c r="E558" s="85"/>
      <c r="F558" s="7"/>
    </row>
    <row r="559" spans="1:6">
      <c r="A559" s="5"/>
      <c r="B559" s="1"/>
      <c r="C559" s="2"/>
      <c r="D559" s="59"/>
      <c r="E559" s="85"/>
      <c r="F559" s="7"/>
    </row>
    <row r="560" spans="1:6">
      <c r="A560" s="5"/>
      <c r="B560" s="1"/>
      <c r="C560" s="2"/>
      <c r="D560" s="59"/>
      <c r="E560" s="85"/>
      <c r="F560" s="7"/>
    </row>
    <row r="561" spans="1:6">
      <c r="A561" s="5"/>
      <c r="B561" s="1"/>
      <c r="C561" s="2"/>
      <c r="D561" s="59"/>
      <c r="E561" s="85"/>
      <c r="F561" s="7"/>
    </row>
    <row r="562" spans="1:6">
      <c r="A562" s="5"/>
      <c r="B562" s="1"/>
      <c r="C562" s="2"/>
      <c r="D562" s="59"/>
      <c r="E562" s="85"/>
      <c r="F562" s="7"/>
    </row>
    <row r="563" spans="1:6">
      <c r="A563" s="5"/>
      <c r="B563" s="1"/>
      <c r="C563" s="2"/>
      <c r="D563" s="59"/>
      <c r="E563" s="85"/>
      <c r="F563" s="7"/>
    </row>
    <row r="564" spans="1:6">
      <c r="A564" s="5"/>
      <c r="B564" s="1"/>
      <c r="C564" s="2"/>
      <c r="D564" s="59"/>
      <c r="E564" s="85"/>
      <c r="F564" s="7"/>
    </row>
    <row r="565" spans="1:6">
      <c r="A565" s="5"/>
      <c r="B565" s="1"/>
      <c r="C565" s="2"/>
      <c r="D565" s="59"/>
      <c r="E565" s="85"/>
      <c r="F565" s="7"/>
    </row>
    <row r="566" spans="1:6">
      <c r="A566" s="5"/>
      <c r="B566" s="1"/>
      <c r="C566" s="2"/>
      <c r="D566" s="59"/>
      <c r="E566" s="85"/>
      <c r="F566" s="7"/>
    </row>
    <row r="567" spans="1:6">
      <c r="A567" s="5"/>
      <c r="B567" s="1"/>
      <c r="C567" s="2"/>
      <c r="D567" s="59"/>
      <c r="E567" s="85"/>
      <c r="F567" s="7"/>
    </row>
    <row r="568" spans="1:6">
      <c r="A568" s="5"/>
      <c r="B568" s="1"/>
      <c r="C568" s="2"/>
      <c r="D568" s="59"/>
      <c r="E568" s="85"/>
      <c r="F568" s="7"/>
    </row>
    <row r="569" spans="1:6">
      <c r="A569" s="5"/>
      <c r="B569" s="1"/>
      <c r="C569" s="2"/>
      <c r="D569" s="59"/>
      <c r="E569" s="85"/>
      <c r="F569" s="7"/>
    </row>
    <row r="570" spans="1:6">
      <c r="A570" s="5"/>
      <c r="B570" s="1"/>
      <c r="C570" s="2"/>
      <c r="D570" s="59"/>
      <c r="E570" s="85"/>
      <c r="F570" s="7"/>
    </row>
    <row r="571" spans="1:6">
      <c r="A571" s="5"/>
      <c r="B571" s="1"/>
      <c r="C571" s="2"/>
      <c r="D571" s="59"/>
      <c r="E571" s="85"/>
      <c r="F571" s="7"/>
    </row>
    <row r="572" spans="1:6">
      <c r="A572" s="5"/>
      <c r="B572" s="1"/>
      <c r="C572" s="2"/>
      <c r="D572" s="59"/>
      <c r="E572" s="85"/>
      <c r="F572" s="7"/>
    </row>
    <row r="573" spans="1:6">
      <c r="A573" s="5"/>
      <c r="B573" s="1"/>
      <c r="C573" s="2"/>
      <c r="D573" s="59"/>
      <c r="E573" s="85"/>
      <c r="F573" s="7"/>
    </row>
    <row r="574" spans="1:6">
      <c r="A574" s="5"/>
      <c r="B574" s="1"/>
      <c r="C574" s="2"/>
      <c r="D574" s="59"/>
      <c r="E574" s="85"/>
      <c r="F574" s="7"/>
    </row>
    <row r="575" spans="1:6">
      <c r="A575" s="5"/>
      <c r="B575" s="1"/>
      <c r="C575" s="2"/>
      <c r="D575" s="59"/>
      <c r="E575" s="85"/>
      <c r="F575" s="7"/>
    </row>
    <row r="576" spans="1:6">
      <c r="A576" s="5"/>
      <c r="B576" s="1"/>
      <c r="C576" s="2"/>
      <c r="D576" s="59"/>
      <c r="E576" s="85"/>
      <c r="F576" s="7"/>
    </row>
    <row r="577" spans="1:6">
      <c r="A577" s="5"/>
      <c r="B577" s="1"/>
      <c r="C577" s="2"/>
      <c r="D577" s="59"/>
      <c r="E577" s="85"/>
      <c r="F577" s="7"/>
    </row>
    <row r="578" spans="1:6">
      <c r="A578" s="5"/>
      <c r="B578" s="1"/>
      <c r="C578" s="2"/>
      <c r="D578" s="59"/>
      <c r="E578" s="85"/>
      <c r="F578" s="7"/>
    </row>
    <row r="579" spans="1:6">
      <c r="A579" s="5"/>
      <c r="B579" s="1"/>
      <c r="C579" s="2"/>
      <c r="D579" s="59"/>
      <c r="E579" s="85"/>
      <c r="F579" s="7"/>
    </row>
    <row r="580" spans="1:6">
      <c r="A580" s="5"/>
      <c r="B580" s="1"/>
      <c r="C580" s="2"/>
      <c r="D580" s="59"/>
      <c r="E580" s="85"/>
      <c r="F580" s="7"/>
    </row>
    <row r="581" spans="1:6">
      <c r="A581" s="5"/>
      <c r="B581" s="1"/>
      <c r="C581" s="2"/>
      <c r="D581" s="59"/>
      <c r="E581" s="85"/>
      <c r="F581" s="7"/>
    </row>
    <row r="582" spans="1:6">
      <c r="A582" s="5"/>
      <c r="B582" s="1"/>
      <c r="C582" s="2"/>
      <c r="D582" s="59"/>
      <c r="E582" s="85"/>
      <c r="F582" s="7"/>
    </row>
    <row r="583" spans="1:6">
      <c r="A583" s="5"/>
      <c r="B583" s="1"/>
      <c r="C583" s="2"/>
      <c r="D583" s="59"/>
      <c r="E583" s="85"/>
      <c r="F583" s="7"/>
    </row>
    <row r="584" spans="1:6">
      <c r="A584" s="5"/>
      <c r="B584" s="1"/>
      <c r="C584" s="2"/>
      <c r="D584" s="59"/>
      <c r="E584" s="85"/>
      <c r="F584" s="7"/>
    </row>
    <row r="585" spans="1:6">
      <c r="A585" s="5"/>
      <c r="B585" s="1"/>
      <c r="C585" s="2"/>
      <c r="D585" s="59"/>
      <c r="E585" s="85"/>
      <c r="F585" s="7"/>
    </row>
    <row r="586" spans="1:6">
      <c r="A586" s="5"/>
      <c r="B586" s="1"/>
      <c r="C586" s="2"/>
      <c r="D586" s="59"/>
      <c r="E586" s="85"/>
      <c r="F586" s="7"/>
    </row>
    <row r="587" spans="1:6">
      <c r="A587" s="5"/>
      <c r="B587" s="1"/>
      <c r="C587" s="2"/>
      <c r="D587" s="59"/>
      <c r="E587" s="85"/>
      <c r="F587" s="7"/>
    </row>
    <row r="588" spans="1:6">
      <c r="A588" s="5"/>
      <c r="B588" s="1"/>
      <c r="C588" s="2"/>
      <c r="D588" s="59"/>
      <c r="E588" s="85"/>
      <c r="F588" s="7"/>
    </row>
    <row r="589" spans="1:6">
      <c r="A589" s="5"/>
      <c r="B589" s="1"/>
      <c r="C589" s="2"/>
      <c r="D589" s="59"/>
      <c r="E589" s="85"/>
      <c r="F589" s="7"/>
    </row>
    <row r="590" spans="1:6">
      <c r="A590" s="5"/>
      <c r="B590" s="1"/>
      <c r="C590" s="2"/>
      <c r="D590" s="59"/>
      <c r="E590" s="85"/>
      <c r="F590" s="7"/>
    </row>
    <row r="591" spans="1:6">
      <c r="A591" s="5"/>
      <c r="B591" s="1"/>
      <c r="C591" s="2"/>
      <c r="D591" s="59"/>
      <c r="E591" s="85"/>
      <c r="F591" s="7"/>
    </row>
    <row r="592" spans="1:6">
      <c r="A592" s="5"/>
      <c r="B592" s="1"/>
      <c r="C592" s="2"/>
      <c r="D592" s="59"/>
      <c r="E592" s="85"/>
      <c r="F592" s="7"/>
    </row>
    <row r="593" spans="1:6">
      <c r="A593" s="5"/>
      <c r="B593" s="1"/>
      <c r="C593" s="2"/>
      <c r="D593" s="59"/>
      <c r="E593" s="85"/>
      <c r="F593" s="7"/>
    </row>
    <row r="594" spans="1:6">
      <c r="A594" s="5"/>
      <c r="B594" s="1"/>
      <c r="C594" s="2"/>
      <c r="D594" s="59"/>
      <c r="E594" s="85"/>
      <c r="F594" s="7"/>
    </row>
    <row r="595" spans="1:6">
      <c r="A595" s="5"/>
      <c r="B595" s="1"/>
      <c r="C595" s="2"/>
      <c r="D595" s="59"/>
      <c r="E595" s="85"/>
      <c r="F595" s="7"/>
    </row>
    <row r="596" spans="1:6">
      <c r="A596" s="5"/>
      <c r="B596" s="1"/>
      <c r="C596" s="2"/>
      <c r="D596" s="59"/>
      <c r="E596" s="85"/>
      <c r="F596" s="7"/>
    </row>
    <row r="597" spans="1:6">
      <c r="A597" s="5"/>
      <c r="B597" s="1"/>
      <c r="C597" s="2"/>
      <c r="D597" s="59"/>
      <c r="E597" s="85"/>
      <c r="F597" s="7"/>
    </row>
    <row r="598" spans="1:6">
      <c r="A598" s="5"/>
      <c r="B598" s="1"/>
      <c r="C598" s="2"/>
      <c r="D598" s="59"/>
      <c r="E598" s="85"/>
      <c r="F598" s="7"/>
    </row>
    <row r="599" spans="1:6">
      <c r="A599" s="5"/>
      <c r="B599" s="1"/>
      <c r="C599" s="2"/>
      <c r="D599" s="59"/>
      <c r="E599" s="85"/>
      <c r="F599" s="7"/>
    </row>
    <row r="600" spans="1:6">
      <c r="A600" s="5"/>
      <c r="B600" s="1"/>
      <c r="C600" s="2"/>
      <c r="D600" s="59"/>
      <c r="E600" s="85"/>
      <c r="F600" s="7"/>
    </row>
    <row r="601" spans="1:6">
      <c r="A601" s="5"/>
      <c r="B601" s="1"/>
      <c r="C601" s="2"/>
      <c r="D601" s="59"/>
      <c r="E601" s="85"/>
      <c r="F601" s="7"/>
    </row>
    <row r="602" spans="1:6">
      <c r="A602" s="5"/>
      <c r="B602" s="1"/>
      <c r="C602" s="2"/>
      <c r="D602" s="59"/>
      <c r="E602" s="85"/>
      <c r="F602" s="7"/>
    </row>
    <row r="603" spans="1:6">
      <c r="A603" s="5"/>
      <c r="B603" s="1"/>
      <c r="C603" s="2"/>
      <c r="D603" s="59"/>
      <c r="E603" s="85"/>
      <c r="F603" s="7"/>
    </row>
    <row r="604" spans="1:6">
      <c r="A604" s="5"/>
      <c r="B604" s="1"/>
      <c r="C604" s="2"/>
      <c r="D604" s="59"/>
      <c r="E604" s="85"/>
      <c r="F604" s="7"/>
    </row>
    <row r="605" spans="1:6">
      <c r="A605" s="5"/>
      <c r="B605" s="1"/>
      <c r="C605" s="2"/>
      <c r="D605" s="59"/>
      <c r="E605" s="85"/>
      <c r="F605" s="7"/>
    </row>
    <row r="606" spans="1:6">
      <c r="A606" s="5"/>
      <c r="B606" s="1"/>
      <c r="C606" s="2"/>
      <c r="D606" s="59"/>
      <c r="E606" s="85"/>
      <c r="F606" s="7"/>
    </row>
    <row r="607" spans="1:6">
      <c r="A607" s="5"/>
      <c r="B607" s="1"/>
      <c r="C607" s="2"/>
      <c r="D607" s="59"/>
      <c r="E607" s="85"/>
      <c r="F607" s="7"/>
    </row>
    <row r="608" spans="1:6">
      <c r="A608" s="5"/>
      <c r="B608" s="1"/>
      <c r="C608" s="2"/>
      <c r="D608" s="59"/>
      <c r="E608" s="85"/>
      <c r="F608" s="7"/>
    </row>
    <row r="609" spans="1:6">
      <c r="A609" s="5"/>
      <c r="B609" s="1"/>
      <c r="C609" s="2"/>
      <c r="D609" s="59"/>
      <c r="E609" s="85"/>
      <c r="F609" s="7"/>
    </row>
    <row r="610" spans="1:6">
      <c r="A610" s="5"/>
      <c r="B610" s="1"/>
      <c r="C610" s="2"/>
      <c r="D610" s="59"/>
      <c r="E610" s="85"/>
      <c r="F610" s="7"/>
    </row>
    <row r="611" spans="1:6">
      <c r="A611" s="5"/>
      <c r="B611" s="1"/>
      <c r="C611" s="2"/>
      <c r="D611" s="59"/>
      <c r="E611" s="85"/>
      <c r="F611" s="7"/>
    </row>
    <row r="612" spans="1:6">
      <c r="A612" s="5"/>
      <c r="B612" s="1"/>
      <c r="C612" s="2"/>
      <c r="D612" s="59"/>
      <c r="E612" s="85"/>
      <c r="F612" s="7"/>
    </row>
    <row r="613" spans="1:6">
      <c r="A613" s="5"/>
      <c r="B613" s="1"/>
      <c r="C613" s="2"/>
      <c r="D613" s="59"/>
      <c r="E613" s="85"/>
      <c r="F613" s="7"/>
    </row>
    <row r="614" spans="1:6">
      <c r="A614" s="5"/>
      <c r="B614" s="1"/>
      <c r="C614" s="2"/>
      <c r="D614" s="59"/>
      <c r="E614" s="85"/>
      <c r="F614" s="7"/>
    </row>
    <row r="615" spans="1:6">
      <c r="A615" s="5"/>
      <c r="B615" s="1"/>
      <c r="C615" s="2"/>
      <c r="D615" s="59"/>
      <c r="E615" s="85"/>
      <c r="F615" s="7"/>
    </row>
    <row r="616" spans="1:6">
      <c r="A616" s="5"/>
      <c r="B616" s="1"/>
      <c r="C616" s="2"/>
      <c r="D616" s="59"/>
      <c r="E616" s="85"/>
      <c r="F616" s="7"/>
    </row>
    <row r="617" spans="1:6">
      <c r="A617" s="5"/>
      <c r="B617" s="1"/>
      <c r="C617" s="2"/>
      <c r="D617" s="59"/>
      <c r="E617" s="85"/>
      <c r="F617" s="7"/>
    </row>
    <row r="618" spans="1:6">
      <c r="A618" s="5"/>
      <c r="B618" s="1"/>
      <c r="C618" s="2"/>
      <c r="D618" s="59"/>
      <c r="E618" s="85"/>
      <c r="F618" s="7"/>
    </row>
    <row r="619" spans="1:6">
      <c r="A619" s="5"/>
      <c r="B619" s="1"/>
      <c r="C619" s="2"/>
      <c r="D619" s="59"/>
      <c r="E619" s="85"/>
      <c r="F619" s="7"/>
    </row>
    <row r="620" spans="1:6">
      <c r="A620" s="5"/>
      <c r="B620" s="1"/>
      <c r="C620" s="2"/>
      <c r="D620" s="59"/>
      <c r="E620" s="85"/>
      <c r="F620" s="7"/>
    </row>
    <row r="621" spans="1:6">
      <c r="A621" s="5"/>
      <c r="B621" s="1"/>
      <c r="C621" s="2"/>
      <c r="D621" s="59"/>
      <c r="E621" s="85"/>
      <c r="F621" s="7"/>
    </row>
    <row r="622" spans="1:6">
      <c r="A622" s="5"/>
      <c r="B622" s="1"/>
      <c r="C622" s="2"/>
      <c r="D622" s="59"/>
      <c r="E622" s="85"/>
      <c r="F622" s="7"/>
    </row>
    <row r="623" spans="1:6">
      <c r="A623" s="5"/>
      <c r="B623" s="1"/>
      <c r="C623" s="2"/>
      <c r="D623" s="59"/>
      <c r="E623" s="85"/>
      <c r="F623" s="7"/>
    </row>
    <row r="624" spans="1:6">
      <c r="A624" s="5"/>
      <c r="B624" s="1"/>
      <c r="C624" s="2"/>
      <c r="D624" s="59"/>
      <c r="E624" s="85"/>
      <c r="F624" s="7"/>
    </row>
    <row r="625" spans="1:6">
      <c r="A625" s="5"/>
      <c r="B625" s="1"/>
      <c r="C625" s="2"/>
      <c r="D625" s="59"/>
      <c r="E625" s="85"/>
      <c r="F625" s="7"/>
    </row>
    <row r="626" spans="1:6">
      <c r="A626" s="5"/>
      <c r="B626" s="1"/>
      <c r="C626" s="2"/>
      <c r="D626" s="59"/>
      <c r="E626" s="85"/>
      <c r="F626" s="7"/>
    </row>
    <row r="627" spans="1:6">
      <c r="A627" s="5"/>
      <c r="B627" s="1"/>
      <c r="C627" s="2"/>
      <c r="D627" s="59"/>
      <c r="E627" s="85"/>
      <c r="F627" s="7"/>
    </row>
    <row r="628" spans="1:6">
      <c r="A628" s="5"/>
      <c r="B628" s="1"/>
      <c r="C628" s="2"/>
      <c r="D628" s="59"/>
      <c r="E628" s="85"/>
      <c r="F628" s="7"/>
    </row>
    <row r="629" spans="1:6">
      <c r="A629" s="5"/>
      <c r="B629" s="1"/>
      <c r="C629" s="2"/>
      <c r="D629" s="59"/>
      <c r="E629" s="85"/>
      <c r="F629" s="7"/>
    </row>
    <row r="630" spans="1:6">
      <c r="A630" s="5"/>
      <c r="B630" s="1"/>
      <c r="C630" s="2"/>
      <c r="D630" s="59"/>
      <c r="E630" s="85"/>
      <c r="F630" s="7"/>
    </row>
    <row r="631" spans="1:6">
      <c r="A631" s="5"/>
      <c r="B631" s="1"/>
      <c r="C631" s="2"/>
      <c r="D631" s="59"/>
      <c r="E631" s="85"/>
      <c r="F631" s="7"/>
    </row>
    <row r="632" spans="1:6">
      <c r="A632" s="5"/>
      <c r="B632" s="1"/>
      <c r="C632" s="2"/>
      <c r="D632" s="59"/>
      <c r="E632" s="85"/>
      <c r="F632" s="7"/>
    </row>
    <row r="633" spans="1:6">
      <c r="A633" s="5"/>
      <c r="B633" s="1"/>
      <c r="C633" s="2"/>
      <c r="D633" s="59"/>
      <c r="E633" s="85"/>
      <c r="F633" s="7"/>
    </row>
    <row r="634" spans="1:6">
      <c r="A634" s="5"/>
      <c r="B634" s="1"/>
      <c r="C634" s="2"/>
      <c r="D634" s="59"/>
      <c r="E634" s="85"/>
      <c r="F634" s="7"/>
    </row>
    <row r="635" spans="1:6">
      <c r="A635" s="5"/>
      <c r="B635" s="1"/>
      <c r="C635" s="2"/>
      <c r="D635" s="59"/>
      <c r="E635" s="85"/>
      <c r="F635" s="7"/>
    </row>
    <row r="636" spans="1:6">
      <c r="A636" s="5"/>
      <c r="B636" s="1"/>
      <c r="C636" s="2"/>
      <c r="D636" s="59"/>
      <c r="E636" s="85"/>
      <c r="F636" s="7"/>
    </row>
    <row r="637" spans="1:6">
      <c r="A637" s="5"/>
      <c r="B637" s="1"/>
      <c r="C637" s="2"/>
      <c r="D637" s="59"/>
      <c r="E637" s="85"/>
      <c r="F637" s="7"/>
    </row>
    <row r="638" spans="1:6">
      <c r="A638" s="5"/>
      <c r="B638" s="1"/>
      <c r="C638" s="2"/>
      <c r="D638" s="59"/>
      <c r="E638" s="85"/>
      <c r="F638" s="7"/>
    </row>
    <row r="639" spans="1:6">
      <c r="A639" s="5"/>
      <c r="B639" s="1"/>
      <c r="C639" s="2"/>
      <c r="D639" s="59"/>
      <c r="E639" s="85"/>
      <c r="F639" s="7"/>
    </row>
    <row r="640" spans="1:6">
      <c r="A640" s="5"/>
      <c r="B640" s="1"/>
      <c r="C640" s="2"/>
      <c r="D640" s="59"/>
      <c r="E640" s="85"/>
      <c r="F640" s="7"/>
    </row>
    <row r="641" spans="1:6">
      <c r="A641" s="5"/>
      <c r="B641" s="1"/>
      <c r="C641" s="2"/>
      <c r="D641" s="59"/>
      <c r="E641" s="85"/>
      <c r="F641" s="7"/>
    </row>
    <row r="642" spans="1:6">
      <c r="A642" s="5"/>
      <c r="B642" s="1"/>
      <c r="C642" s="2"/>
      <c r="D642" s="59"/>
      <c r="E642" s="85"/>
      <c r="F642" s="7"/>
    </row>
    <row r="643" spans="1:6">
      <c r="A643" s="5"/>
      <c r="B643" s="1"/>
      <c r="C643" s="2"/>
      <c r="D643" s="59"/>
      <c r="E643" s="85"/>
      <c r="F643" s="7"/>
    </row>
    <row r="644" spans="1:6">
      <c r="A644" s="5"/>
      <c r="B644" s="1"/>
      <c r="C644" s="2"/>
      <c r="D644" s="59"/>
      <c r="E644" s="85"/>
      <c r="F644" s="7"/>
    </row>
    <row r="645" spans="1:6">
      <c r="A645" s="5"/>
      <c r="B645" s="1"/>
      <c r="C645" s="2"/>
      <c r="D645" s="59"/>
      <c r="E645" s="85"/>
      <c r="F645" s="7"/>
    </row>
    <row r="646" spans="1:6">
      <c r="A646" s="5"/>
      <c r="B646" s="1"/>
      <c r="C646" s="2"/>
      <c r="D646" s="59"/>
      <c r="E646" s="85"/>
      <c r="F646" s="7"/>
    </row>
    <row r="647" spans="1:6">
      <c r="A647" s="5"/>
      <c r="B647" s="1"/>
      <c r="C647" s="2"/>
      <c r="D647" s="59"/>
      <c r="E647" s="85"/>
      <c r="F647" s="7"/>
    </row>
    <row r="648" spans="1:6">
      <c r="A648" s="5"/>
      <c r="B648" s="1"/>
      <c r="C648" s="2"/>
      <c r="D648" s="59"/>
      <c r="E648" s="85"/>
      <c r="F648" s="7"/>
    </row>
    <row r="649" spans="1:6">
      <c r="A649" s="5"/>
      <c r="B649" s="1"/>
      <c r="C649" s="2"/>
      <c r="D649" s="59"/>
      <c r="E649" s="85"/>
      <c r="F649" s="7"/>
    </row>
    <row r="650" spans="1:6">
      <c r="A650" s="5"/>
      <c r="B650" s="1"/>
      <c r="C650" s="2"/>
      <c r="D650" s="59"/>
      <c r="E650" s="85"/>
      <c r="F650" s="7"/>
    </row>
    <row r="651" spans="1:6">
      <c r="A651" s="5"/>
      <c r="B651" s="1"/>
      <c r="C651" s="2"/>
      <c r="D651" s="59"/>
      <c r="E651" s="85"/>
      <c r="F651" s="7"/>
    </row>
    <row r="652" spans="1:6">
      <c r="A652" s="5"/>
      <c r="B652" s="1"/>
      <c r="C652" s="2"/>
      <c r="D652" s="59"/>
      <c r="E652" s="85"/>
      <c r="F652" s="7"/>
    </row>
    <row r="653" spans="1:6">
      <c r="A653" s="5"/>
      <c r="B653" s="1"/>
      <c r="C653" s="2"/>
      <c r="D653" s="59"/>
      <c r="E653" s="85"/>
      <c r="F653" s="7"/>
    </row>
    <row r="654" spans="1:6">
      <c r="A654" s="5"/>
      <c r="B654" s="1"/>
      <c r="C654" s="2"/>
      <c r="D654" s="59"/>
      <c r="E654" s="85"/>
      <c r="F654" s="7"/>
    </row>
    <row r="655" spans="1:6">
      <c r="A655" s="5"/>
      <c r="B655" s="1"/>
      <c r="C655" s="2"/>
      <c r="D655" s="59"/>
      <c r="E655" s="85"/>
      <c r="F655" s="7"/>
    </row>
    <row r="656" spans="1:6">
      <c r="A656" s="5"/>
      <c r="B656" s="1"/>
      <c r="C656" s="2"/>
      <c r="D656" s="59"/>
      <c r="E656" s="85"/>
      <c r="F656" s="7"/>
    </row>
    <row r="657" spans="1:6">
      <c r="A657" s="5"/>
      <c r="B657" s="1"/>
      <c r="C657" s="2"/>
      <c r="D657" s="59"/>
      <c r="E657" s="85"/>
      <c r="F657" s="7"/>
    </row>
    <row r="658" spans="1:6">
      <c r="A658" s="5"/>
      <c r="B658" s="1"/>
      <c r="C658" s="2"/>
      <c r="D658" s="59"/>
      <c r="E658" s="85"/>
      <c r="F658" s="7"/>
    </row>
    <row r="659" spans="1:6">
      <c r="A659" s="5"/>
      <c r="B659" s="1"/>
      <c r="C659" s="2"/>
      <c r="D659" s="59"/>
      <c r="E659" s="85"/>
      <c r="F659" s="7"/>
    </row>
    <row r="660" spans="1:6">
      <c r="A660" s="5"/>
      <c r="B660" s="1"/>
      <c r="C660" s="2"/>
      <c r="D660" s="59"/>
      <c r="E660" s="85"/>
      <c r="F660" s="7"/>
    </row>
    <row r="661" spans="1:6">
      <c r="A661" s="5"/>
      <c r="B661" s="1"/>
      <c r="C661" s="2"/>
      <c r="D661" s="59"/>
      <c r="E661" s="85"/>
      <c r="F661" s="7"/>
    </row>
    <row r="662" spans="1:6">
      <c r="A662" s="5"/>
      <c r="B662" s="1"/>
      <c r="C662" s="2"/>
      <c r="D662" s="59"/>
      <c r="E662" s="85"/>
      <c r="F662" s="7"/>
    </row>
    <row r="663" spans="1:6">
      <c r="A663" s="5"/>
      <c r="B663" s="1"/>
      <c r="C663" s="2"/>
      <c r="D663" s="59"/>
      <c r="E663" s="85"/>
      <c r="F663" s="7"/>
    </row>
    <row r="664" spans="1:6">
      <c r="A664" s="5"/>
      <c r="B664" s="1"/>
      <c r="C664" s="2"/>
      <c r="D664" s="59"/>
      <c r="E664" s="85"/>
      <c r="F664" s="7"/>
    </row>
    <row r="665" spans="1:6">
      <c r="A665" s="5"/>
      <c r="B665" s="1"/>
      <c r="C665" s="2"/>
      <c r="D665" s="59"/>
      <c r="E665" s="85"/>
      <c r="F665" s="7"/>
    </row>
    <row r="666" spans="1:6">
      <c r="A666" s="5"/>
      <c r="B666" s="1"/>
      <c r="C666" s="2"/>
      <c r="D666" s="59"/>
      <c r="E666" s="85"/>
      <c r="F666" s="7"/>
    </row>
    <row r="667" spans="1:6">
      <c r="A667" s="5"/>
      <c r="B667" s="1"/>
      <c r="C667" s="2"/>
      <c r="D667" s="59"/>
      <c r="E667" s="85"/>
      <c r="F667" s="7"/>
    </row>
    <row r="668" spans="1:6">
      <c r="A668" s="5"/>
      <c r="B668" s="1"/>
      <c r="C668" s="2"/>
      <c r="D668" s="59"/>
      <c r="E668" s="85"/>
      <c r="F668" s="7"/>
    </row>
    <row r="669" spans="1:6">
      <c r="A669" s="5"/>
      <c r="B669" s="1"/>
      <c r="C669" s="2"/>
      <c r="D669" s="59"/>
      <c r="E669" s="85"/>
      <c r="F669" s="7"/>
    </row>
    <row r="670" spans="1:6">
      <c r="A670" s="5"/>
      <c r="B670" s="1"/>
      <c r="C670" s="2"/>
      <c r="D670" s="59"/>
      <c r="E670" s="85"/>
      <c r="F670" s="7"/>
    </row>
    <row r="671" spans="1:6">
      <c r="A671" s="5"/>
      <c r="B671" s="1"/>
      <c r="C671" s="2"/>
      <c r="D671" s="59"/>
      <c r="E671" s="85"/>
      <c r="F671" s="7"/>
    </row>
    <row r="672" spans="1:6">
      <c r="A672" s="5"/>
      <c r="B672" s="1"/>
      <c r="C672" s="2"/>
      <c r="D672" s="59"/>
      <c r="E672" s="85"/>
      <c r="F672" s="7"/>
    </row>
    <row r="673" spans="1:6">
      <c r="A673" s="5"/>
      <c r="B673" s="1"/>
      <c r="C673" s="2"/>
      <c r="D673" s="59"/>
      <c r="E673" s="85"/>
      <c r="F673" s="7"/>
    </row>
    <row r="674" spans="1:6">
      <c r="A674" s="5"/>
      <c r="B674" s="1"/>
      <c r="C674" s="2"/>
      <c r="D674" s="59"/>
      <c r="E674" s="85"/>
      <c r="F674" s="7"/>
    </row>
    <row r="675" spans="1:6">
      <c r="A675" s="5"/>
      <c r="B675" s="1"/>
      <c r="C675" s="2"/>
      <c r="D675" s="59"/>
      <c r="E675" s="85"/>
      <c r="F675" s="7"/>
    </row>
    <row r="676" spans="1:6">
      <c r="A676" s="5"/>
      <c r="B676" s="1"/>
      <c r="C676" s="2"/>
      <c r="D676" s="59"/>
      <c r="E676" s="85"/>
      <c r="F676" s="7"/>
    </row>
    <row r="677" spans="1:6">
      <c r="A677" s="5"/>
      <c r="B677" s="1"/>
      <c r="C677" s="2"/>
      <c r="D677" s="59"/>
      <c r="E677" s="85"/>
      <c r="F677" s="7"/>
    </row>
    <row r="678" spans="1:6">
      <c r="A678" s="5"/>
      <c r="B678" s="1"/>
      <c r="C678" s="2"/>
      <c r="D678" s="59"/>
      <c r="E678" s="85"/>
      <c r="F678" s="7"/>
    </row>
    <row r="679" spans="1:6">
      <c r="A679" s="5"/>
      <c r="B679" s="1"/>
      <c r="C679" s="2"/>
      <c r="D679" s="59"/>
      <c r="E679" s="85"/>
      <c r="F679" s="7"/>
    </row>
    <row r="680" spans="1:6">
      <c r="A680" s="5"/>
      <c r="B680" s="1"/>
      <c r="C680" s="2"/>
      <c r="D680" s="59"/>
      <c r="E680" s="85"/>
      <c r="F680" s="7"/>
    </row>
    <row r="681" spans="1:6">
      <c r="A681" s="5"/>
      <c r="B681" s="1"/>
      <c r="C681" s="2"/>
      <c r="D681" s="59"/>
      <c r="E681" s="85"/>
      <c r="F681" s="7"/>
    </row>
    <row r="682" spans="1:6">
      <c r="A682" s="5"/>
      <c r="B682" s="1"/>
      <c r="C682" s="2"/>
      <c r="D682" s="59"/>
      <c r="E682" s="85"/>
      <c r="F682" s="7"/>
    </row>
    <row r="683" spans="1:6">
      <c r="A683" s="5"/>
      <c r="B683" s="1"/>
      <c r="C683" s="2"/>
      <c r="D683" s="59"/>
      <c r="E683" s="85"/>
      <c r="F683" s="7"/>
    </row>
    <row r="684" spans="1:6">
      <c r="A684" s="5"/>
      <c r="B684" s="1"/>
      <c r="C684" s="2"/>
      <c r="D684" s="59"/>
      <c r="E684" s="85"/>
      <c r="F684" s="7"/>
    </row>
    <row r="685" spans="1:6">
      <c r="A685" s="5"/>
      <c r="B685" s="1"/>
      <c r="C685" s="2"/>
      <c r="D685" s="59"/>
      <c r="E685" s="85"/>
      <c r="F685" s="7"/>
    </row>
    <row r="686" spans="1:6">
      <c r="A686" s="5"/>
      <c r="B686" s="1"/>
      <c r="C686" s="2"/>
      <c r="D686" s="59"/>
      <c r="E686" s="85"/>
      <c r="F686" s="7"/>
    </row>
    <row r="687" spans="1:6">
      <c r="A687" s="5"/>
      <c r="B687" s="1"/>
      <c r="C687" s="2"/>
      <c r="D687" s="59"/>
      <c r="E687" s="85"/>
      <c r="F687" s="7"/>
    </row>
    <row r="688" spans="1:6">
      <c r="A688" s="5"/>
      <c r="B688" s="1"/>
      <c r="C688" s="2"/>
      <c r="D688" s="59"/>
      <c r="E688" s="85"/>
      <c r="F688" s="7"/>
    </row>
    <row r="689" spans="1:6">
      <c r="A689" s="5"/>
      <c r="B689" s="1"/>
      <c r="C689" s="2"/>
      <c r="D689" s="59"/>
      <c r="E689" s="85"/>
      <c r="F689" s="7"/>
    </row>
    <row r="690" spans="1:6">
      <c r="A690" s="5"/>
      <c r="B690" s="1"/>
      <c r="C690" s="2"/>
      <c r="D690" s="59"/>
      <c r="E690" s="85"/>
      <c r="F690" s="7"/>
    </row>
    <row r="691" spans="1:6">
      <c r="A691" s="5"/>
      <c r="B691" s="1"/>
      <c r="C691" s="2"/>
      <c r="D691" s="59"/>
      <c r="E691" s="85"/>
      <c r="F691" s="7"/>
    </row>
    <row r="692" spans="1:6">
      <c r="A692" s="5"/>
      <c r="B692" s="1"/>
      <c r="C692" s="2"/>
      <c r="D692" s="59"/>
      <c r="E692" s="85"/>
      <c r="F692" s="7"/>
    </row>
    <row r="693" spans="1:6">
      <c r="A693" s="5"/>
      <c r="B693" s="1"/>
      <c r="C693" s="2"/>
      <c r="D693" s="59"/>
      <c r="E693" s="85"/>
      <c r="F693" s="7"/>
    </row>
    <row r="694" spans="1:6">
      <c r="A694" s="5"/>
      <c r="B694" s="1"/>
      <c r="C694" s="2"/>
      <c r="D694" s="59"/>
      <c r="E694" s="85"/>
      <c r="F694" s="7"/>
    </row>
    <row r="695" spans="1:6">
      <c r="A695" s="5"/>
      <c r="B695" s="1"/>
      <c r="C695" s="2"/>
      <c r="D695" s="59"/>
      <c r="E695" s="85"/>
      <c r="F695" s="7"/>
    </row>
    <row r="696" spans="1:6">
      <c r="A696" s="5"/>
      <c r="B696" s="1"/>
      <c r="C696" s="2"/>
      <c r="D696" s="59"/>
      <c r="E696" s="85"/>
      <c r="F696" s="7"/>
    </row>
    <row r="697" spans="1:6">
      <c r="A697" s="5"/>
      <c r="B697" s="1"/>
      <c r="C697" s="2"/>
      <c r="D697" s="59"/>
      <c r="E697" s="85"/>
      <c r="F697" s="7"/>
    </row>
    <row r="698" spans="1:6">
      <c r="A698" s="5"/>
      <c r="B698" s="1"/>
      <c r="C698" s="2"/>
      <c r="D698" s="59"/>
      <c r="E698" s="85"/>
      <c r="F698" s="7"/>
    </row>
    <row r="699" spans="1:6">
      <c r="A699" s="5"/>
      <c r="B699" s="1"/>
      <c r="C699" s="2"/>
      <c r="D699" s="59"/>
      <c r="E699" s="85"/>
      <c r="F699" s="7"/>
    </row>
    <row r="700" spans="1:6">
      <c r="A700" s="5"/>
      <c r="B700" s="1"/>
      <c r="C700" s="2"/>
      <c r="D700" s="59"/>
      <c r="E700" s="85"/>
      <c r="F700" s="7"/>
    </row>
    <row r="701" spans="1:6">
      <c r="A701" s="5"/>
      <c r="B701" s="1"/>
      <c r="C701" s="2"/>
      <c r="D701" s="59"/>
      <c r="E701" s="85"/>
      <c r="F701" s="7"/>
    </row>
    <row r="702" spans="1:6">
      <c r="A702" s="5"/>
      <c r="B702" s="1"/>
      <c r="C702" s="2"/>
      <c r="D702" s="59"/>
      <c r="E702" s="85"/>
      <c r="F702" s="7"/>
    </row>
    <row r="703" spans="1:6">
      <c r="A703" s="5"/>
      <c r="B703" s="1"/>
      <c r="C703" s="2"/>
      <c r="D703" s="59"/>
      <c r="E703" s="85"/>
      <c r="F703" s="7"/>
    </row>
    <row r="704" spans="1:6">
      <c r="A704" s="5"/>
      <c r="B704" s="1"/>
      <c r="C704" s="2"/>
      <c r="D704" s="59"/>
      <c r="E704" s="85"/>
      <c r="F704" s="7"/>
    </row>
    <row r="705" spans="1:6">
      <c r="A705" s="5"/>
      <c r="B705" s="1"/>
      <c r="C705" s="2"/>
      <c r="D705" s="59"/>
      <c r="E705" s="85"/>
      <c r="F705" s="7"/>
    </row>
    <row r="706" spans="1:6">
      <c r="A706" s="5"/>
      <c r="B706" s="1"/>
      <c r="C706" s="2"/>
      <c r="D706" s="59"/>
      <c r="E706" s="85"/>
      <c r="F706" s="7"/>
    </row>
    <row r="707" spans="1:6">
      <c r="A707" s="5"/>
      <c r="B707" s="1"/>
      <c r="C707" s="2"/>
      <c r="D707" s="59"/>
      <c r="E707" s="85"/>
      <c r="F707" s="7"/>
    </row>
    <row r="708" spans="1:6">
      <c r="A708" s="5"/>
      <c r="B708" s="1"/>
      <c r="C708" s="2"/>
      <c r="D708" s="59"/>
      <c r="E708" s="85"/>
      <c r="F708" s="7"/>
    </row>
    <row r="709" spans="1:6">
      <c r="A709" s="5"/>
      <c r="B709" s="1"/>
      <c r="C709" s="2"/>
      <c r="D709" s="59"/>
      <c r="E709" s="85"/>
      <c r="F709" s="7"/>
    </row>
    <row r="710" spans="1:6">
      <c r="A710" s="5"/>
      <c r="B710" s="1"/>
      <c r="C710" s="2"/>
      <c r="D710" s="59"/>
      <c r="E710" s="85"/>
      <c r="F710" s="7"/>
    </row>
    <row r="711" spans="1:6">
      <c r="A711" s="5"/>
      <c r="B711" s="1"/>
      <c r="C711" s="2"/>
      <c r="D711" s="59"/>
      <c r="E711" s="85"/>
      <c r="F711" s="7"/>
    </row>
    <row r="712" spans="1:6">
      <c r="A712" s="5"/>
      <c r="B712" s="1"/>
      <c r="C712" s="2"/>
      <c r="D712" s="59"/>
      <c r="E712" s="85"/>
      <c r="F712" s="7"/>
    </row>
    <row r="713" spans="1:6">
      <c r="A713" s="5"/>
      <c r="B713" s="1"/>
      <c r="C713" s="2"/>
      <c r="D713" s="59"/>
      <c r="E713" s="85"/>
      <c r="F713" s="7"/>
    </row>
    <row r="714" spans="1:6">
      <c r="A714" s="5"/>
      <c r="B714" s="1"/>
      <c r="C714" s="2"/>
      <c r="D714" s="59"/>
      <c r="E714" s="85"/>
      <c r="F714" s="7"/>
    </row>
    <row r="715" spans="1:6">
      <c r="A715" s="5"/>
      <c r="B715" s="1"/>
      <c r="C715" s="2"/>
      <c r="D715" s="59"/>
      <c r="E715" s="85"/>
      <c r="F715" s="7"/>
    </row>
    <row r="716" spans="1:6">
      <c r="A716" s="5"/>
      <c r="B716" s="1"/>
      <c r="C716" s="2"/>
      <c r="D716" s="59"/>
      <c r="E716" s="85"/>
      <c r="F716" s="7"/>
    </row>
    <row r="717" spans="1:6">
      <c r="A717" s="5"/>
      <c r="B717" s="1"/>
      <c r="C717" s="2"/>
      <c r="D717" s="59"/>
      <c r="E717" s="85"/>
      <c r="F717" s="7"/>
    </row>
    <row r="718" spans="1:6">
      <c r="A718" s="5"/>
      <c r="B718" s="1"/>
      <c r="C718" s="2"/>
      <c r="D718" s="59"/>
      <c r="E718" s="85"/>
      <c r="F718" s="7"/>
    </row>
    <row r="719" spans="1:6">
      <c r="A719" s="5"/>
      <c r="B719" s="1"/>
      <c r="C719" s="2"/>
      <c r="D719" s="59"/>
      <c r="E719" s="85"/>
      <c r="F719" s="7"/>
    </row>
    <row r="720" spans="1:6">
      <c r="A720" s="5"/>
      <c r="B720" s="1"/>
      <c r="C720" s="2"/>
      <c r="D720" s="59"/>
      <c r="E720" s="85"/>
      <c r="F720" s="7"/>
    </row>
    <row r="721" spans="1:6">
      <c r="A721" s="5"/>
      <c r="B721" s="1"/>
      <c r="C721" s="2"/>
      <c r="D721" s="59"/>
      <c r="E721" s="85"/>
      <c r="F721" s="7"/>
    </row>
    <row r="722" spans="1:6">
      <c r="A722" s="5"/>
      <c r="B722" s="1"/>
      <c r="C722" s="2"/>
      <c r="D722" s="59"/>
      <c r="E722" s="85"/>
      <c r="F722" s="7"/>
    </row>
    <row r="723" spans="1:6">
      <c r="A723" s="5"/>
      <c r="B723" s="1"/>
      <c r="C723" s="2"/>
      <c r="D723" s="59"/>
      <c r="E723" s="85"/>
      <c r="F723" s="7"/>
    </row>
    <row r="724" spans="1:6">
      <c r="A724" s="5"/>
      <c r="B724" s="1"/>
      <c r="C724" s="2"/>
      <c r="D724" s="59"/>
      <c r="E724" s="85"/>
      <c r="F724" s="7"/>
    </row>
    <row r="725" spans="1:6">
      <c r="A725" s="5"/>
      <c r="B725" s="1"/>
      <c r="C725" s="2"/>
      <c r="D725" s="59"/>
      <c r="E725" s="85"/>
      <c r="F725" s="7"/>
    </row>
    <row r="726" spans="1:6">
      <c r="A726" s="5"/>
      <c r="B726" s="1"/>
      <c r="C726" s="2"/>
      <c r="D726" s="59"/>
      <c r="E726" s="85"/>
      <c r="F726" s="7"/>
    </row>
    <row r="727" spans="1:6">
      <c r="A727" s="5"/>
      <c r="B727" s="1"/>
      <c r="C727" s="2"/>
      <c r="D727" s="59"/>
      <c r="E727" s="85"/>
      <c r="F727" s="7"/>
    </row>
    <row r="728" spans="1:6">
      <c r="A728" s="5"/>
      <c r="B728" s="1"/>
      <c r="C728" s="2"/>
      <c r="D728" s="59"/>
      <c r="E728" s="85"/>
      <c r="F728" s="7"/>
    </row>
    <row r="729" spans="1:6">
      <c r="A729" s="5"/>
      <c r="B729" s="1"/>
      <c r="C729" s="2"/>
      <c r="D729" s="59"/>
      <c r="E729" s="85"/>
      <c r="F729" s="7"/>
    </row>
    <row r="730" spans="1:6">
      <c r="A730" s="5"/>
      <c r="B730" s="1"/>
      <c r="C730" s="2"/>
      <c r="D730" s="59"/>
      <c r="E730" s="85"/>
      <c r="F730" s="7"/>
    </row>
    <row r="731" spans="1:6">
      <c r="A731" s="5"/>
      <c r="B731" s="1"/>
      <c r="C731" s="2"/>
      <c r="D731" s="59"/>
      <c r="E731" s="85"/>
      <c r="F731" s="7"/>
    </row>
    <row r="732" spans="1:6">
      <c r="A732" s="5"/>
      <c r="B732" s="1"/>
      <c r="C732" s="2"/>
      <c r="D732" s="59"/>
      <c r="E732" s="85"/>
      <c r="F732" s="7"/>
    </row>
    <row r="733" spans="1:6">
      <c r="A733" s="5"/>
      <c r="B733" s="1"/>
      <c r="C733" s="2"/>
      <c r="D733" s="59"/>
      <c r="E733" s="85"/>
      <c r="F733" s="7"/>
    </row>
    <row r="734" spans="1:6">
      <c r="A734" s="5"/>
      <c r="B734" s="1"/>
      <c r="C734" s="2"/>
      <c r="D734" s="59"/>
      <c r="E734" s="85"/>
      <c r="F734" s="7"/>
    </row>
    <row r="735" spans="1:6">
      <c r="A735" s="5"/>
      <c r="B735" s="1"/>
      <c r="C735" s="2"/>
      <c r="D735" s="59"/>
      <c r="E735" s="85"/>
      <c r="F735" s="7"/>
    </row>
    <row r="736" spans="1:6">
      <c r="A736" s="5"/>
      <c r="B736" s="1"/>
      <c r="C736" s="2"/>
      <c r="D736" s="59"/>
      <c r="E736" s="85"/>
      <c r="F736" s="7"/>
    </row>
    <row r="737" spans="1:6">
      <c r="A737" s="5"/>
      <c r="B737" s="1"/>
      <c r="C737" s="2"/>
      <c r="D737" s="59"/>
      <c r="E737" s="85"/>
      <c r="F737" s="7"/>
    </row>
    <row r="738" spans="1:6">
      <c r="A738" s="5"/>
      <c r="B738" s="1"/>
      <c r="C738" s="2"/>
      <c r="D738" s="59"/>
      <c r="E738" s="85"/>
      <c r="F738" s="7"/>
    </row>
    <row r="739" spans="1:6">
      <c r="A739" s="5"/>
      <c r="B739" s="1"/>
      <c r="C739" s="2"/>
      <c r="D739" s="59"/>
      <c r="E739" s="85"/>
      <c r="F739" s="7"/>
    </row>
    <row r="740" spans="1:6">
      <c r="A740" s="5"/>
      <c r="B740" s="1"/>
      <c r="C740" s="2"/>
      <c r="D740" s="59"/>
      <c r="E740" s="85"/>
      <c r="F740" s="7"/>
    </row>
    <row r="741" spans="1:6">
      <c r="A741" s="5"/>
      <c r="B741" s="1"/>
      <c r="C741" s="2"/>
      <c r="D741" s="59"/>
      <c r="E741" s="85"/>
      <c r="F741" s="7"/>
    </row>
    <row r="742" spans="1:6">
      <c r="A742" s="5"/>
      <c r="B742" s="1"/>
      <c r="C742" s="2"/>
      <c r="D742" s="59"/>
      <c r="E742" s="85"/>
      <c r="F742" s="7"/>
    </row>
    <row r="743" spans="1:6">
      <c r="A743" s="5"/>
      <c r="B743" s="1"/>
      <c r="C743" s="2"/>
      <c r="D743" s="59"/>
      <c r="E743" s="85"/>
      <c r="F743" s="7"/>
    </row>
    <row r="744" spans="1:6">
      <c r="A744" s="5"/>
      <c r="B744" s="1"/>
      <c r="C744" s="2"/>
      <c r="D744" s="59"/>
      <c r="E744" s="85"/>
      <c r="F744" s="7"/>
    </row>
    <row r="745" spans="1:6">
      <c r="A745" s="5"/>
      <c r="B745" s="1"/>
      <c r="C745" s="2"/>
      <c r="D745" s="59"/>
      <c r="E745" s="85"/>
      <c r="F745" s="7"/>
    </row>
    <row r="746" spans="1:6">
      <c r="A746" s="5"/>
      <c r="B746" s="1"/>
      <c r="C746" s="2"/>
      <c r="D746" s="59"/>
      <c r="E746" s="85"/>
      <c r="F746" s="7"/>
    </row>
    <row r="747" spans="1:6">
      <c r="A747" s="5"/>
      <c r="B747" s="1"/>
      <c r="C747" s="2"/>
      <c r="D747" s="59"/>
      <c r="E747" s="85"/>
      <c r="F747" s="7"/>
    </row>
    <row r="748" spans="1:6">
      <c r="A748" s="5"/>
      <c r="B748" s="1"/>
      <c r="C748" s="2"/>
      <c r="D748" s="59"/>
      <c r="E748" s="85"/>
      <c r="F748" s="7"/>
    </row>
    <row r="749" spans="1:6">
      <c r="A749" s="5"/>
      <c r="B749" s="1"/>
      <c r="C749" s="2"/>
      <c r="D749" s="59"/>
      <c r="E749" s="85"/>
      <c r="F749" s="7"/>
    </row>
    <row r="750" spans="1:6">
      <c r="A750" s="5"/>
      <c r="B750" s="1"/>
      <c r="C750" s="2"/>
      <c r="D750" s="59"/>
      <c r="E750" s="85"/>
      <c r="F750" s="7"/>
    </row>
    <row r="751" spans="1:6">
      <c r="A751" s="5"/>
      <c r="B751" s="1"/>
      <c r="C751" s="2"/>
      <c r="D751" s="59"/>
      <c r="E751" s="85"/>
      <c r="F751" s="7"/>
    </row>
    <row r="752" spans="1:6">
      <c r="A752" s="5"/>
      <c r="B752" s="1"/>
      <c r="C752" s="2"/>
      <c r="D752" s="59"/>
      <c r="E752" s="85"/>
      <c r="F752" s="7"/>
    </row>
    <row r="753" spans="1:6">
      <c r="A753" s="5"/>
      <c r="B753" s="1"/>
      <c r="C753" s="2"/>
      <c r="D753" s="59"/>
      <c r="E753" s="85"/>
      <c r="F753" s="7"/>
    </row>
    <row r="754" spans="1:6">
      <c r="A754" s="5"/>
      <c r="B754" s="1"/>
      <c r="C754" s="2"/>
      <c r="D754" s="59"/>
      <c r="E754" s="85"/>
      <c r="F754" s="7"/>
    </row>
    <row r="755" spans="1:6">
      <c r="A755" s="5"/>
      <c r="B755" s="1"/>
      <c r="C755" s="2"/>
      <c r="D755" s="59"/>
      <c r="E755" s="85"/>
      <c r="F755" s="7"/>
    </row>
    <row r="756" spans="1:6">
      <c r="A756" s="5"/>
      <c r="B756" s="1"/>
      <c r="C756" s="2"/>
      <c r="D756" s="59"/>
      <c r="E756" s="85"/>
      <c r="F756" s="7"/>
    </row>
    <row r="757" spans="1:6">
      <c r="A757" s="5"/>
      <c r="B757" s="1"/>
      <c r="C757" s="2"/>
      <c r="D757" s="59"/>
      <c r="E757" s="85"/>
      <c r="F757" s="7"/>
    </row>
    <row r="758" spans="1:6">
      <c r="A758" s="5"/>
      <c r="B758" s="1"/>
      <c r="C758" s="2"/>
      <c r="D758" s="59"/>
      <c r="E758" s="85"/>
      <c r="F758" s="7"/>
    </row>
    <row r="759" spans="1:6">
      <c r="A759" s="5"/>
      <c r="B759" s="1"/>
      <c r="C759" s="2"/>
      <c r="D759" s="59"/>
      <c r="E759" s="85"/>
      <c r="F759" s="7"/>
    </row>
    <row r="760" spans="1:6">
      <c r="A760" s="5"/>
      <c r="B760" s="1"/>
      <c r="C760" s="2"/>
      <c r="D760" s="59"/>
      <c r="E760" s="85"/>
      <c r="F760" s="7"/>
    </row>
    <row r="761" spans="1:6">
      <c r="A761" s="5"/>
      <c r="B761" s="1"/>
      <c r="C761" s="2"/>
      <c r="D761" s="59"/>
      <c r="E761" s="85"/>
      <c r="F761" s="7"/>
    </row>
    <row r="762" spans="1:6">
      <c r="A762" s="5"/>
      <c r="B762" s="1"/>
      <c r="C762" s="2"/>
      <c r="D762" s="59"/>
      <c r="E762" s="85"/>
      <c r="F762" s="7"/>
    </row>
    <row r="763" spans="1:6">
      <c r="A763" s="5"/>
      <c r="B763" s="1"/>
      <c r="C763" s="2"/>
      <c r="D763" s="59"/>
      <c r="E763" s="85"/>
      <c r="F763" s="7"/>
    </row>
    <row r="764" spans="1:6">
      <c r="A764" s="5"/>
      <c r="B764" s="1"/>
      <c r="C764" s="2"/>
      <c r="D764" s="59"/>
      <c r="E764" s="85"/>
      <c r="F764" s="7"/>
    </row>
    <row r="765" spans="1:6">
      <c r="A765" s="5"/>
      <c r="B765" s="1"/>
      <c r="C765" s="2"/>
      <c r="D765" s="59"/>
      <c r="E765" s="85"/>
      <c r="F765" s="7"/>
    </row>
    <row r="766" spans="1:6">
      <c r="A766" s="5"/>
      <c r="B766" s="1"/>
      <c r="C766" s="2"/>
      <c r="D766" s="59"/>
      <c r="E766" s="85"/>
      <c r="F766" s="7"/>
    </row>
    <row r="767" spans="1:6">
      <c r="A767" s="5"/>
      <c r="B767" s="1"/>
      <c r="C767" s="2"/>
      <c r="D767" s="59"/>
      <c r="E767" s="85"/>
      <c r="F767" s="7"/>
    </row>
    <row r="768" spans="1:6">
      <c r="A768" s="5"/>
      <c r="B768" s="1"/>
      <c r="C768" s="2"/>
      <c r="D768" s="59"/>
      <c r="E768" s="85"/>
      <c r="F768" s="7"/>
    </row>
    <row r="769" spans="1:6">
      <c r="A769" s="5"/>
      <c r="B769" s="1"/>
      <c r="C769" s="2"/>
      <c r="D769" s="59"/>
      <c r="E769" s="85"/>
      <c r="F769" s="7"/>
    </row>
    <row r="770" spans="1:6">
      <c r="A770" s="5"/>
      <c r="B770" s="1"/>
      <c r="C770" s="2"/>
      <c r="D770" s="59"/>
      <c r="E770" s="85"/>
      <c r="F770" s="7"/>
    </row>
    <row r="771" spans="1:6">
      <c r="A771" s="5"/>
      <c r="B771" s="1"/>
      <c r="C771" s="2"/>
      <c r="D771" s="59"/>
      <c r="E771" s="85"/>
      <c r="F771" s="7"/>
    </row>
    <row r="772" spans="1:6">
      <c r="A772" s="5"/>
      <c r="B772" s="1"/>
      <c r="C772" s="2"/>
      <c r="D772" s="59"/>
      <c r="E772" s="85"/>
      <c r="F772" s="7"/>
    </row>
    <row r="773" spans="1:6">
      <c r="A773" s="5"/>
      <c r="B773" s="1"/>
      <c r="C773" s="2"/>
      <c r="D773" s="59"/>
      <c r="E773" s="85"/>
      <c r="F773" s="7"/>
    </row>
    <row r="774" spans="1:6">
      <c r="A774" s="5"/>
      <c r="B774" s="1"/>
      <c r="C774" s="2"/>
      <c r="D774" s="59"/>
      <c r="E774" s="85"/>
      <c r="F774" s="7"/>
    </row>
    <row r="775" spans="1:6">
      <c r="A775" s="5"/>
      <c r="B775" s="1"/>
      <c r="C775" s="2"/>
      <c r="D775" s="59"/>
      <c r="E775" s="85"/>
      <c r="F775" s="7"/>
    </row>
    <row r="776" spans="1:6">
      <c r="A776" s="5"/>
      <c r="B776" s="1"/>
      <c r="C776" s="2"/>
      <c r="D776" s="59"/>
      <c r="E776" s="85"/>
      <c r="F776" s="7"/>
    </row>
    <row r="777" spans="1:6">
      <c r="A777" s="5"/>
      <c r="B777" s="1"/>
      <c r="C777" s="2"/>
      <c r="D777" s="59"/>
      <c r="E777" s="85"/>
      <c r="F777" s="7"/>
    </row>
    <row r="778" spans="1:6">
      <c r="A778" s="5"/>
      <c r="B778" s="1"/>
      <c r="C778" s="2"/>
      <c r="D778" s="59"/>
      <c r="E778" s="85"/>
      <c r="F778" s="7"/>
    </row>
    <row r="779" spans="1:6">
      <c r="A779" s="5"/>
      <c r="B779" s="1"/>
      <c r="C779" s="2"/>
      <c r="D779" s="59"/>
      <c r="E779" s="85"/>
      <c r="F779" s="7"/>
    </row>
    <row r="780" spans="1:6">
      <c r="A780" s="5"/>
      <c r="B780" s="1"/>
      <c r="C780" s="2"/>
      <c r="D780" s="59"/>
      <c r="E780" s="85"/>
      <c r="F780" s="7"/>
    </row>
    <row r="781" spans="1:6">
      <c r="A781" s="5"/>
      <c r="B781" s="1"/>
      <c r="C781" s="2"/>
      <c r="D781" s="59"/>
      <c r="E781" s="85"/>
      <c r="F781" s="7"/>
    </row>
    <row r="782" spans="1:6">
      <c r="A782" s="5"/>
      <c r="B782" s="1"/>
      <c r="C782" s="2"/>
      <c r="D782" s="59"/>
      <c r="E782" s="85"/>
      <c r="F782" s="7"/>
    </row>
    <row r="783" spans="1:6">
      <c r="A783" s="5"/>
      <c r="B783" s="1"/>
      <c r="C783" s="2"/>
      <c r="D783" s="59"/>
      <c r="E783" s="85"/>
      <c r="F783" s="7"/>
    </row>
    <row r="784" spans="1:6">
      <c r="A784" s="5"/>
      <c r="B784" s="1"/>
      <c r="C784" s="2"/>
      <c r="D784" s="59"/>
      <c r="E784" s="85"/>
      <c r="F784" s="7"/>
    </row>
    <row r="785" spans="1:6">
      <c r="A785" s="5"/>
      <c r="B785" s="1"/>
      <c r="C785" s="2"/>
      <c r="D785" s="59"/>
      <c r="E785" s="85"/>
      <c r="F785" s="7"/>
    </row>
    <row r="786" spans="1:6">
      <c r="A786" s="5"/>
      <c r="B786" s="1"/>
      <c r="C786" s="2"/>
      <c r="D786" s="59"/>
      <c r="E786" s="85"/>
      <c r="F786" s="7"/>
    </row>
    <row r="787" spans="1:6">
      <c r="A787" s="5"/>
      <c r="B787" s="1"/>
      <c r="C787" s="2"/>
      <c r="D787" s="59"/>
      <c r="E787" s="85"/>
      <c r="F787" s="7"/>
    </row>
    <row r="788" spans="1:6">
      <c r="A788" s="5"/>
      <c r="B788" s="1"/>
      <c r="C788" s="2"/>
      <c r="D788" s="59"/>
      <c r="E788" s="85"/>
      <c r="F788" s="7"/>
    </row>
    <row r="789" spans="1:6">
      <c r="A789" s="5"/>
      <c r="B789" s="1"/>
      <c r="C789" s="2"/>
      <c r="D789" s="59"/>
      <c r="E789" s="85"/>
      <c r="F789" s="7"/>
    </row>
    <row r="790" spans="1:6">
      <c r="A790" s="5"/>
      <c r="B790" s="1"/>
      <c r="C790" s="2"/>
      <c r="D790" s="59"/>
      <c r="E790" s="85"/>
      <c r="F790" s="7"/>
    </row>
    <row r="791" spans="1:6">
      <c r="A791" s="5"/>
      <c r="B791" s="1"/>
      <c r="C791" s="2"/>
      <c r="D791" s="59"/>
      <c r="E791" s="85"/>
      <c r="F791" s="7"/>
    </row>
    <row r="792" spans="1:6">
      <c r="A792" s="5"/>
      <c r="B792" s="1"/>
      <c r="C792" s="2"/>
      <c r="D792" s="59"/>
      <c r="E792" s="85"/>
      <c r="F792" s="7"/>
    </row>
    <row r="793" spans="1:6">
      <c r="A793" s="5"/>
      <c r="B793" s="1"/>
      <c r="C793" s="2"/>
      <c r="D793" s="59"/>
      <c r="E793" s="85"/>
      <c r="F793" s="7"/>
    </row>
    <row r="794" spans="1:6">
      <c r="A794" s="5"/>
      <c r="B794" s="1"/>
      <c r="C794" s="2"/>
      <c r="D794" s="59"/>
      <c r="E794" s="85"/>
      <c r="F794" s="7"/>
    </row>
    <row r="795" spans="1:6">
      <c r="A795" s="5"/>
      <c r="B795" s="1"/>
      <c r="C795" s="2"/>
      <c r="D795" s="59"/>
      <c r="E795" s="85"/>
      <c r="F795" s="7"/>
    </row>
    <row r="796" spans="1:6">
      <c r="A796" s="5"/>
      <c r="B796" s="1"/>
      <c r="C796" s="2"/>
      <c r="D796" s="59"/>
      <c r="E796" s="85"/>
      <c r="F796" s="7"/>
    </row>
    <row r="797" spans="1:6">
      <c r="A797" s="5"/>
      <c r="B797" s="1"/>
      <c r="C797" s="2"/>
      <c r="D797" s="59"/>
      <c r="E797" s="85"/>
      <c r="F797" s="7"/>
    </row>
    <row r="798" spans="1:6">
      <c r="A798" s="5"/>
      <c r="B798" s="1"/>
      <c r="C798" s="2"/>
      <c r="D798" s="59"/>
      <c r="E798" s="85"/>
      <c r="F798" s="7"/>
    </row>
    <row r="799" spans="1:6">
      <c r="A799" s="5"/>
      <c r="B799" s="1"/>
      <c r="C799" s="2"/>
      <c r="D799" s="59"/>
      <c r="E799" s="85"/>
      <c r="F799" s="7"/>
    </row>
    <row r="800" spans="1:6">
      <c r="A800" s="5"/>
      <c r="B800" s="1"/>
      <c r="C800" s="2"/>
      <c r="D800" s="59"/>
      <c r="E800" s="85"/>
      <c r="F800" s="7"/>
    </row>
    <row r="801" spans="1:6">
      <c r="A801" s="5"/>
      <c r="B801" s="1"/>
      <c r="C801" s="2"/>
      <c r="D801" s="59"/>
      <c r="E801" s="85"/>
      <c r="F801" s="7"/>
    </row>
    <row r="802" spans="1:6">
      <c r="A802" s="5"/>
      <c r="B802" s="1"/>
      <c r="C802" s="2"/>
      <c r="D802" s="59"/>
      <c r="E802" s="85"/>
      <c r="F802" s="7"/>
    </row>
    <row r="803" spans="1:6">
      <c r="A803" s="5"/>
      <c r="B803" s="1"/>
      <c r="C803" s="2"/>
      <c r="D803" s="59"/>
      <c r="E803" s="85"/>
      <c r="F803" s="7"/>
    </row>
    <row r="804" spans="1:6">
      <c r="A804" s="5"/>
      <c r="B804" s="1"/>
      <c r="C804" s="2"/>
      <c r="D804" s="59"/>
      <c r="E804" s="85"/>
      <c r="F804" s="7"/>
    </row>
    <row r="805" spans="1:6">
      <c r="A805" s="5"/>
      <c r="B805" s="1"/>
      <c r="C805" s="2"/>
      <c r="D805" s="59"/>
      <c r="E805" s="85"/>
      <c r="F805" s="7"/>
    </row>
    <row r="806" spans="1:6">
      <c r="A806" s="5"/>
      <c r="B806" s="1"/>
      <c r="C806" s="2"/>
      <c r="D806" s="59"/>
      <c r="E806" s="85"/>
      <c r="F806" s="7"/>
    </row>
    <row r="807" spans="1:6">
      <c r="A807" s="5"/>
      <c r="B807" s="1"/>
      <c r="C807" s="2"/>
      <c r="D807" s="59"/>
      <c r="E807" s="85"/>
      <c r="F807" s="7"/>
    </row>
    <row r="808" spans="1:6">
      <c r="A808" s="5"/>
      <c r="B808" s="1"/>
      <c r="C808" s="2"/>
      <c r="D808" s="59"/>
      <c r="E808" s="85"/>
      <c r="F808" s="7"/>
    </row>
    <row r="809" spans="1:6">
      <c r="A809" s="5"/>
      <c r="B809" s="1"/>
      <c r="C809" s="2"/>
      <c r="D809" s="59"/>
      <c r="E809" s="85"/>
      <c r="F809" s="7"/>
    </row>
    <row r="810" spans="1:6">
      <c r="A810" s="5"/>
      <c r="B810" s="1"/>
      <c r="C810" s="2"/>
      <c r="D810" s="59"/>
      <c r="E810" s="85"/>
      <c r="F810" s="7"/>
    </row>
    <row r="811" spans="1:6">
      <c r="A811" s="5"/>
      <c r="B811" s="1"/>
      <c r="C811" s="2"/>
      <c r="D811" s="59"/>
      <c r="E811" s="85"/>
      <c r="F811" s="7"/>
    </row>
    <row r="812" spans="1:6">
      <c r="A812" s="5"/>
      <c r="B812" s="1"/>
      <c r="C812" s="2"/>
      <c r="D812" s="59"/>
      <c r="E812" s="85"/>
      <c r="F812" s="7"/>
    </row>
    <row r="813" spans="1:6">
      <c r="A813" s="5"/>
      <c r="B813" s="1"/>
      <c r="C813" s="2"/>
      <c r="D813" s="59"/>
      <c r="E813" s="85"/>
      <c r="F813" s="7"/>
    </row>
    <row r="814" spans="1:6">
      <c r="A814" s="5"/>
      <c r="B814" s="1"/>
      <c r="C814" s="2"/>
      <c r="D814" s="59"/>
      <c r="E814" s="85"/>
      <c r="F814" s="7"/>
    </row>
    <row r="815" spans="1:6">
      <c r="A815" s="5"/>
      <c r="B815" s="1"/>
      <c r="C815" s="2"/>
      <c r="D815" s="59"/>
      <c r="E815" s="85"/>
      <c r="F815" s="7"/>
    </row>
    <row r="816" spans="1:6">
      <c r="A816" s="5"/>
      <c r="B816" s="1"/>
      <c r="C816" s="2"/>
      <c r="D816" s="59"/>
      <c r="E816" s="85"/>
      <c r="F816" s="7"/>
    </row>
    <row r="817" spans="1:6">
      <c r="A817" s="5"/>
      <c r="B817" s="1"/>
      <c r="C817" s="2"/>
      <c r="D817" s="59"/>
      <c r="E817" s="85"/>
      <c r="F817" s="7"/>
    </row>
    <row r="818" spans="1:6">
      <c r="A818" s="5"/>
      <c r="B818" s="1"/>
      <c r="C818" s="2"/>
      <c r="D818" s="59"/>
      <c r="E818" s="85"/>
      <c r="F818" s="7"/>
    </row>
    <row r="819" spans="1:6">
      <c r="A819" s="5"/>
      <c r="B819" s="1"/>
      <c r="C819" s="2"/>
      <c r="D819" s="59"/>
      <c r="E819" s="85"/>
      <c r="F819" s="7"/>
    </row>
    <row r="820" spans="1:6">
      <c r="A820" s="5"/>
      <c r="B820" s="1"/>
      <c r="C820" s="2"/>
      <c r="D820" s="59"/>
      <c r="E820" s="85"/>
      <c r="F820" s="7"/>
    </row>
    <row r="821" spans="1:6">
      <c r="A821" s="5"/>
      <c r="B821" s="1"/>
      <c r="C821" s="2"/>
      <c r="D821" s="59"/>
      <c r="E821" s="85"/>
      <c r="F821" s="7"/>
    </row>
    <row r="822" spans="1:6">
      <c r="A822" s="5"/>
      <c r="B822" s="1"/>
      <c r="C822" s="2"/>
      <c r="D822" s="59"/>
      <c r="E822" s="85"/>
      <c r="F822" s="7"/>
    </row>
    <row r="823" spans="1:6">
      <c r="A823" s="5"/>
      <c r="B823" s="1"/>
      <c r="C823" s="2"/>
      <c r="D823" s="59"/>
      <c r="E823" s="85"/>
      <c r="F823" s="7"/>
    </row>
    <row r="824" spans="1:6">
      <c r="A824" s="5"/>
      <c r="B824" s="1"/>
      <c r="C824" s="2"/>
      <c r="D824" s="59"/>
      <c r="E824" s="85"/>
      <c r="F824" s="7"/>
    </row>
    <row r="825" spans="1:6">
      <c r="A825" s="5"/>
      <c r="B825" s="1"/>
      <c r="C825" s="2"/>
      <c r="D825" s="59"/>
      <c r="E825" s="85"/>
      <c r="F825" s="7"/>
    </row>
    <row r="826" spans="1:6">
      <c r="A826" s="5"/>
      <c r="B826" s="1"/>
      <c r="C826" s="2"/>
      <c r="D826" s="59"/>
      <c r="E826" s="85"/>
      <c r="F826" s="7"/>
    </row>
    <row r="827" spans="1:6">
      <c r="A827" s="5"/>
      <c r="B827" s="1"/>
      <c r="C827" s="2"/>
      <c r="D827" s="59"/>
      <c r="E827" s="85"/>
      <c r="F827" s="7"/>
    </row>
    <row r="828" spans="1:6">
      <c r="A828" s="5"/>
      <c r="B828" s="1"/>
      <c r="C828" s="2"/>
      <c r="D828" s="59"/>
      <c r="E828" s="85"/>
      <c r="F828" s="7"/>
    </row>
    <row r="829" spans="1:6">
      <c r="A829" s="5"/>
      <c r="B829" s="1"/>
      <c r="C829" s="2"/>
      <c r="D829" s="59"/>
      <c r="E829" s="85"/>
      <c r="F829" s="7"/>
    </row>
    <row r="830" spans="1:6">
      <c r="A830" s="5"/>
      <c r="B830" s="1"/>
      <c r="C830" s="2"/>
      <c r="D830" s="59"/>
      <c r="E830" s="85"/>
      <c r="F830" s="7"/>
    </row>
    <row r="831" spans="1:6">
      <c r="A831" s="5"/>
      <c r="B831" s="1"/>
      <c r="C831" s="2"/>
      <c r="D831" s="59"/>
      <c r="E831" s="85"/>
      <c r="F831" s="7"/>
    </row>
    <row r="832" spans="1:6">
      <c r="A832" s="5"/>
      <c r="B832" s="1"/>
      <c r="C832" s="2"/>
      <c r="D832" s="59"/>
      <c r="E832" s="85"/>
      <c r="F832" s="7"/>
    </row>
    <row r="833" spans="1:6">
      <c r="A833" s="5"/>
      <c r="B833" s="1"/>
      <c r="C833" s="2"/>
      <c r="D833" s="59"/>
      <c r="E833" s="85"/>
      <c r="F833" s="7"/>
    </row>
    <row r="834" spans="1:6">
      <c r="A834" s="5"/>
      <c r="B834" s="1"/>
      <c r="C834" s="2"/>
      <c r="D834" s="59"/>
      <c r="E834" s="85"/>
      <c r="F834" s="7"/>
    </row>
    <row r="835" spans="1:6">
      <c r="A835" s="5"/>
      <c r="B835" s="1"/>
      <c r="C835" s="2"/>
      <c r="D835" s="59"/>
      <c r="E835" s="85"/>
      <c r="F835" s="7"/>
    </row>
    <row r="836" spans="1:6">
      <c r="A836" s="5"/>
      <c r="B836" s="1"/>
      <c r="C836" s="2"/>
      <c r="D836" s="59"/>
      <c r="E836" s="85"/>
      <c r="F836" s="7"/>
    </row>
    <row r="837" spans="1:6">
      <c r="A837" s="5"/>
      <c r="B837" s="1"/>
      <c r="C837" s="2"/>
      <c r="D837" s="59"/>
      <c r="E837" s="85"/>
      <c r="F837" s="7"/>
    </row>
    <row r="838" spans="1:6">
      <c r="A838" s="5"/>
      <c r="B838" s="1"/>
      <c r="C838" s="2"/>
      <c r="D838" s="59"/>
      <c r="E838" s="85"/>
      <c r="F838" s="7"/>
    </row>
    <row r="839" spans="1:6">
      <c r="A839" s="5"/>
      <c r="B839" s="1"/>
      <c r="C839" s="2"/>
      <c r="D839" s="59"/>
      <c r="E839" s="85"/>
      <c r="F839" s="7"/>
    </row>
    <row r="840" spans="1:6">
      <c r="A840" s="5"/>
      <c r="B840" s="1"/>
      <c r="C840" s="2"/>
      <c r="D840" s="59"/>
      <c r="E840" s="85"/>
      <c r="F840" s="7"/>
    </row>
    <row r="841" spans="1:6">
      <c r="A841" s="5"/>
      <c r="B841" s="1"/>
      <c r="C841" s="2"/>
      <c r="D841" s="59"/>
      <c r="E841" s="85"/>
      <c r="F841" s="7"/>
    </row>
    <row r="842" spans="1:6">
      <c r="A842" s="5"/>
      <c r="B842" s="1"/>
      <c r="C842" s="2"/>
      <c r="D842" s="59"/>
      <c r="E842" s="85"/>
      <c r="F842" s="7"/>
    </row>
    <row r="843" spans="1:6">
      <c r="A843" s="5"/>
      <c r="B843" s="1"/>
      <c r="C843" s="2"/>
      <c r="D843" s="59"/>
      <c r="E843" s="85"/>
      <c r="F843" s="7"/>
    </row>
    <row r="844" spans="1:6">
      <c r="A844" s="5"/>
      <c r="B844" s="1"/>
      <c r="C844" s="2"/>
      <c r="D844" s="59"/>
      <c r="E844" s="85"/>
      <c r="F844" s="7"/>
    </row>
    <row r="845" spans="1:6">
      <c r="A845" s="5"/>
      <c r="B845" s="1"/>
      <c r="C845" s="2"/>
      <c r="D845" s="59"/>
      <c r="E845" s="85"/>
      <c r="F845" s="7"/>
    </row>
    <row r="846" spans="1:6">
      <c r="A846" s="5"/>
      <c r="B846" s="1"/>
      <c r="C846" s="2"/>
      <c r="D846" s="59"/>
      <c r="E846" s="85"/>
      <c r="F846" s="7"/>
    </row>
    <row r="847" spans="1:6">
      <c r="A847" s="5"/>
      <c r="B847" s="1"/>
      <c r="C847" s="2"/>
      <c r="D847" s="59"/>
      <c r="E847" s="85"/>
      <c r="F847" s="7"/>
    </row>
    <row r="848" spans="1:6">
      <c r="A848" s="5"/>
      <c r="B848" s="1"/>
      <c r="C848" s="2"/>
      <c r="D848" s="59"/>
      <c r="E848" s="85"/>
      <c r="F848" s="7"/>
    </row>
    <row r="849" spans="1:6">
      <c r="A849" s="5"/>
      <c r="B849" s="1"/>
      <c r="C849" s="2"/>
      <c r="D849" s="59"/>
      <c r="E849" s="85"/>
      <c r="F849" s="7"/>
    </row>
    <row r="850" spans="1:6">
      <c r="A850" s="5"/>
      <c r="B850" s="1"/>
      <c r="C850" s="2"/>
      <c r="D850" s="59"/>
      <c r="E850" s="85"/>
      <c r="F850" s="7"/>
    </row>
    <row r="851" spans="1:6">
      <c r="A851" s="5"/>
      <c r="B851" s="1"/>
      <c r="C851" s="2"/>
      <c r="D851" s="59"/>
      <c r="E851" s="85"/>
      <c r="F851" s="7"/>
    </row>
    <row r="852" spans="1:6">
      <c r="A852" s="5"/>
      <c r="B852" s="1"/>
      <c r="C852" s="2"/>
      <c r="D852" s="59"/>
      <c r="E852" s="85"/>
      <c r="F852" s="7"/>
    </row>
    <row r="853" spans="1:6">
      <c r="A853" s="5"/>
      <c r="B853" s="1"/>
      <c r="C853" s="2"/>
      <c r="D853" s="59"/>
      <c r="E853" s="85"/>
      <c r="F853" s="7"/>
    </row>
    <row r="854" spans="1:6">
      <c r="A854" s="5"/>
      <c r="B854" s="1"/>
      <c r="C854" s="2"/>
      <c r="D854" s="59"/>
      <c r="E854" s="85"/>
      <c r="F854" s="7"/>
    </row>
    <row r="855" spans="1:6">
      <c r="A855" s="5"/>
      <c r="B855" s="1"/>
      <c r="C855" s="2"/>
      <c r="D855" s="59"/>
      <c r="E855" s="85"/>
      <c r="F855" s="7"/>
    </row>
    <row r="856" spans="1:6">
      <c r="A856" s="5"/>
      <c r="B856" s="1"/>
      <c r="C856" s="2"/>
      <c r="D856" s="59"/>
      <c r="E856" s="85"/>
      <c r="F856" s="7"/>
    </row>
    <row r="857" spans="1:6">
      <c r="A857" s="5"/>
      <c r="B857" s="1"/>
      <c r="C857" s="2"/>
      <c r="D857" s="59"/>
      <c r="E857" s="85"/>
      <c r="F857" s="7"/>
    </row>
    <row r="858" spans="1:6">
      <c r="A858" s="5"/>
      <c r="B858" s="1"/>
      <c r="C858" s="2"/>
      <c r="D858" s="59"/>
      <c r="E858" s="85"/>
      <c r="F858" s="7"/>
    </row>
    <row r="859" spans="1:6">
      <c r="A859" s="5"/>
      <c r="B859" s="1"/>
      <c r="C859" s="2"/>
      <c r="D859" s="59"/>
      <c r="E859" s="85"/>
      <c r="F859" s="7"/>
    </row>
    <row r="860" spans="1:6">
      <c r="A860" s="5"/>
      <c r="B860" s="1"/>
      <c r="C860" s="2"/>
      <c r="D860" s="59"/>
      <c r="E860" s="85"/>
      <c r="F860" s="7"/>
    </row>
    <row r="861" spans="1:6">
      <c r="A861" s="5"/>
      <c r="B861" s="1"/>
      <c r="C861" s="2"/>
      <c r="D861" s="59"/>
      <c r="E861" s="85"/>
      <c r="F861" s="7"/>
    </row>
    <row r="862" spans="1:6">
      <c r="A862" s="5"/>
      <c r="B862" s="1"/>
      <c r="C862" s="2"/>
      <c r="D862" s="59"/>
      <c r="E862" s="85"/>
      <c r="F862" s="7"/>
    </row>
    <row r="863" spans="1:6">
      <c r="A863" s="5"/>
      <c r="B863" s="1"/>
      <c r="C863" s="2"/>
      <c r="D863" s="59"/>
      <c r="E863" s="85"/>
      <c r="F863" s="7"/>
    </row>
    <row r="864" spans="1:6">
      <c r="A864" s="5"/>
      <c r="B864" s="1"/>
      <c r="C864" s="2"/>
      <c r="D864" s="59"/>
      <c r="E864" s="85"/>
      <c r="F864" s="7"/>
    </row>
    <row r="865" spans="1:6">
      <c r="A865" s="5"/>
      <c r="B865" s="1"/>
      <c r="C865" s="2"/>
      <c r="D865" s="59"/>
      <c r="E865" s="85"/>
      <c r="F865" s="7"/>
    </row>
    <row r="866" spans="1:6">
      <c r="A866" s="5"/>
      <c r="B866" s="1"/>
      <c r="C866" s="2"/>
      <c r="D866" s="59"/>
      <c r="E866" s="85"/>
      <c r="F866" s="7"/>
    </row>
    <row r="867" spans="1:6">
      <c r="A867" s="5"/>
      <c r="B867" s="1"/>
      <c r="C867" s="2"/>
      <c r="D867" s="59"/>
      <c r="E867" s="85"/>
      <c r="F867" s="7"/>
    </row>
    <row r="868" spans="1:6">
      <c r="A868" s="5"/>
      <c r="B868" s="1"/>
      <c r="C868" s="2"/>
      <c r="D868" s="59"/>
      <c r="E868" s="85"/>
      <c r="F868" s="7"/>
    </row>
    <row r="869" spans="1:6">
      <c r="A869" s="5"/>
      <c r="B869" s="1"/>
      <c r="C869" s="2"/>
      <c r="D869" s="59"/>
      <c r="E869" s="85"/>
      <c r="F869" s="7"/>
    </row>
    <row r="870" spans="1:6">
      <c r="A870" s="5"/>
      <c r="B870" s="1"/>
      <c r="C870" s="2"/>
      <c r="D870" s="59"/>
      <c r="E870" s="85"/>
      <c r="F870" s="7"/>
    </row>
    <row r="871" spans="1:6">
      <c r="A871" s="5"/>
      <c r="B871" s="1"/>
      <c r="C871" s="2"/>
      <c r="D871" s="59"/>
      <c r="E871" s="85"/>
      <c r="F871" s="7"/>
    </row>
    <row r="872" spans="1:6">
      <c r="A872" s="5"/>
      <c r="B872" s="1"/>
      <c r="C872" s="2"/>
      <c r="D872" s="59"/>
      <c r="E872" s="85"/>
      <c r="F872" s="7"/>
    </row>
    <row r="873" spans="1:6">
      <c r="A873" s="5"/>
      <c r="B873" s="1"/>
      <c r="C873" s="2"/>
      <c r="D873" s="59"/>
      <c r="E873" s="85"/>
      <c r="F873" s="7"/>
    </row>
    <row r="874" spans="1:6">
      <c r="A874" s="5"/>
      <c r="B874" s="1"/>
      <c r="C874" s="2"/>
      <c r="D874" s="59"/>
      <c r="E874" s="85"/>
      <c r="F874" s="7"/>
    </row>
    <row r="875" spans="1:6">
      <c r="A875" s="5"/>
      <c r="B875" s="1"/>
      <c r="C875" s="2"/>
      <c r="D875" s="59"/>
      <c r="E875" s="85"/>
      <c r="F875" s="7"/>
    </row>
    <row r="876" spans="1:6">
      <c r="A876" s="5"/>
      <c r="B876" s="1"/>
      <c r="C876" s="2"/>
      <c r="D876" s="59"/>
      <c r="E876" s="85"/>
      <c r="F876" s="7"/>
    </row>
    <row r="877" spans="1:6">
      <c r="A877" s="5"/>
      <c r="B877" s="1"/>
      <c r="C877" s="2"/>
      <c r="D877" s="59"/>
      <c r="E877" s="85"/>
      <c r="F877" s="7"/>
    </row>
    <row r="878" spans="1:6">
      <c r="A878" s="5"/>
      <c r="B878" s="1"/>
      <c r="C878" s="2"/>
      <c r="D878" s="59"/>
      <c r="E878" s="85"/>
      <c r="F878" s="7"/>
    </row>
    <row r="879" spans="1:6">
      <c r="A879" s="5"/>
      <c r="B879" s="1"/>
      <c r="C879" s="2"/>
      <c r="D879" s="59"/>
      <c r="E879" s="85"/>
      <c r="F879" s="7"/>
    </row>
    <row r="880" spans="1:6">
      <c r="A880" s="5"/>
      <c r="B880" s="1"/>
      <c r="C880" s="2"/>
      <c r="D880" s="59"/>
      <c r="E880" s="85"/>
      <c r="F880" s="7"/>
    </row>
    <row r="881" spans="1:6">
      <c r="A881" s="5"/>
      <c r="B881" s="1"/>
      <c r="C881" s="2"/>
      <c r="D881" s="59"/>
      <c r="E881" s="85"/>
      <c r="F881" s="7"/>
    </row>
    <row r="882" spans="1:6">
      <c r="A882" s="5"/>
      <c r="B882" s="1"/>
      <c r="C882" s="2"/>
      <c r="D882" s="59"/>
      <c r="E882" s="85"/>
      <c r="F882" s="7"/>
    </row>
    <row r="883" spans="1:6">
      <c r="A883" s="5"/>
      <c r="B883" s="1"/>
      <c r="C883" s="2"/>
      <c r="D883" s="59"/>
      <c r="E883" s="85"/>
      <c r="F883" s="7"/>
    </row>
    <row r="884" spans="1:6">
      <c r="A884" s="5"/>
      <c r="B884" s="1"/>
      <c r="C884" s="2"/>
      <c r="D884" s="59"/>
      <c r="E884" s="85"/>
      <c r="F884" s="7"/>
    </row>
    <row r="885" spans="1:6">
      <c r="A885" s="5"/>
      <c r="B885" s="1"/>
      <c r="C885" s="2"/>
      <c r="D885" s="59"/>
      <c r="E885" s="85"/>
      <c r="F885" s="7"/>
    </row>
    <row r="886" spans="1:6">
      <c r="A886" s="5"/>
      <c r="B886" s="1"/>
      <c r="C886" s="2"/>
      <c r="D886" s="59"/>
      <c r="E886" s="85"/>
      <c r="F886" s="7"/>
    </row>
    <row r="887" spans="1:6">
      <c r="A887" s="5"/>
      <c r="B887" s="1"/>
      <c r="C887" s="2"/>
      <c r="D887" s="59"/>
      <c r="E887" s="85"/>
      <c r="F887" s="7"/>
    </row>
    <row r="888" spans="1:6">
      <c r="A888" s="5"/>
      <c r="B888" s="1"/>
      <c r="C888" s="2"/>
      <c r="D888" s="59"/>
      <c r="E888" s="85"/>
      <c r="F888" s="7"/>
    </row>
    <row r="889" spans="1:6">
      <c r="A889" s="5"/>
      <c r="B889" s="1"/>
      <c r="C889" s="2"/>
      <c r="D889" s="59"/>
      <c r="E889" s="85"/>
      <c r="F889" s="7"/>
    </row>
    <row r="890" spans="1:6">
      <c r="A890" s="5"/>
      <c r="B890" s="1"/>
      <c r="C890" s="2"/>
      <c r="D890" s="59"/>
      <c r="E890" s="85"/>
      <c r="F890" s="7"/>
    </row>
    <row r="891" spans="1:6">
      <c r="A891" s="5"/>
      <c r="B891" s="1"/>
      <c r="C891" s="2"/>
      <c r="D891" s="59"/>
      <c r="E891" s="85"/>
      <c r="F891" s="7"/>
    </row>
    <row r="892" spans="1:6">
      <c r="A892" s="5"/>
      <c r="B892" s="1"/>
      <c r="C892" s="2"/>
      <c r="D892" s="59"/>
      <c r="E892" s="85"/>
      <c r="F892" s="7"/>
    </row>
    <row r="893" spans="1:6">
      <c r="A893" s="5"/>
      <c r="B893" s="1"/>
      <c r="C893" s="2"/>
      <c r="D893" s="59"/>
      <c r="E893" s="85"/>
      <c r="F893" s="7"/>
    </row>
    <row r="894" spans="1:6">
      <c r="A894" s="5"/>
      <c r="B894" s="1"/>
      <c r="C894" s="2"/>
      <c r="D894" s="59"/>
      <c r="E894" s="85"/>
      <c r="F894" s="7"/>
    </row>
    <row r="895" spans="1:6">
      <c r="A895" s="5"/>
      <c r="B895" s="1"/>
      <c r="C895" s="2"/>
      <c r="D895" s="59"/>
      <c r="E895" s="85"/>
      <c r="F895" s="7"/>
    </row>
    <row r="896" spans="1:6">
      <c r="A896" s="5"/>
      <c r="B896" s="1"/>
      <c r="C896" s="2"/>
      <c r="D896" s="59"/>
      <c r="E896" s="85"/>
      <c r="F896" s="7"/>
    </row>
    <row r="897" spans="1:6">
      <c r="A897" s="5"/>
      <c r="B897" s="1"/>
      <c r="C897" s="2"/>
      <c r="D897" s="59"/>
      <c r="E897" s="85"/>
      <c r="F897" s="7"/>
    </row>
    <row r="898" spans="1:6">
      <c r="A898" s="5"/>
      <c r="B898" s="1"/>
      <c r="C898" s="2"/>
      <c r="D898" s="59"/>
      <c r="E898" s="85"/>
      <c r="F898" s="7"/>
    </row>
    <row r="899" spans="1:6">
      <c r="A899" s="5"/>
      <c r="B899" s="1"/>
      <c r="C899" s="2"/>
      <c r="D899" s="59"/>
      <c r="E899" s="85"/>
      <c r="F899" s="7"/>
    </row>
    <row r="900" spans="1:6">
      <c r="A900" s="5"/>
      <c r="B900" s="1"/>
      <c r="C900" s="2"/>
      <c r="D900" s="59"/>
      <c r="E900" s="85"/>
      <c r="F900" s="7"/>
    </row>
    <row r="901" spans="1:6">
      <c r="A901" s="5"/>
      <c r="B901" s="1"/>
      <c r="C901" s="2"/>
      <c r="D901" s="59"/>
      <c r="E901" s="85"/>
      <c r="F901" s="7"/>
    </row>
    <row r="902" spans="1:6">
      <c r="A902" s="5"/>
      <c r="B902" s="1"/>
      <c r="C902" s="2"/>
      <c r="D902" s="59"/>
      <c r="E902" s="85"/>
      <c r="F902" s="7"/>
    </row>
    <row r="903" spans="1:6">
      <c r="A903" s="5"/>
      <c r="B903" s="1"/>
      <c r="C903" s="2"/>
      <c r="D903" s="59"/>
      <c r="E903" s="85"/>
      <c r="F903" s="7"/>
    </row>
    <row r="904" spans="1:6">
      <c r="A904" s="5"/>
      <c r="B904" s="1"/>
      <c r="C904" s="2"/>
      <c r="D904" s="59"/>
      <c r="E904" s="85"/>
      <c r="F904" s="7"/>
    </row>
    <row r="905" spans="1:6">
      <c r="A905" s="5"/>
      <c r="B905" s="1"/>
      <c r="C905" s="2"/>
      <c r="D905" s="59"/>
      <c r="E905" s="85"/>
      <c r="F905" s="7"/>
    </row>
    <row r="906" spans="1:6">
      <c r="A906" s="5"/>
      <c r="B906" s="1"/>
      <c r="C906" s="2"/>
      <c r="D906" s="59"/>
      <c r="E906" s="85"/>
      <c r="F906" s="7"/>
    </row>
    <row r="907" spans="1:6">
      <c r="A907" s="5"/>
      <c r="B907" s="1"/>
      <c r="C907" s="2"/>
      <c r="D907" s="59"/>
      <c r="E907" s="85"/>
      <c r="F907" s="7"/>
    </row>
    <row r="908" spans="1:6">
      <c r="A908" s="5"/>
      <c r="B908" s="1"/>
      <c r="C908" s="2"/>
      <c r="D908" s="59"/>
      <c r="E908" s="85"/>
      <c r="F908" s="7"/>
    </row>
    <row r="909" spans="1:6">
      <c r="A909" s="5"/>
      <c r="B909" s="1"/>
      <c r="C909" s="2"/>
      <c r="D909" s="59"/>
      <c r="E909" s="85"/>
      <c r="F909" s="7"/>
    </row>
    <row r="910" spans="1:6">
      <c r="A910" s="5"/>
      <c r="B910" s="1"/>
      <c r="C910" s="2"/>
      <c r="D910" s="59"/>
      <c r="E910" s="85"/>
      <c r="F910" s="7"/>
    </row>
    <row r="911" spans="1:6">
      <c r="A911" s="5"/>
      <c r="B911" s="1"/>
      <c r="C911" s="2"/>
      <c r="D911" s="59"/>
      <c r="E911" s="85"/>
      <c r="F911" s="7"/>
    </row>
    <row r="912" spans="1:6">
      <c r="A912" s="5"/>
      <c r="B912" s="1"/>
      <c r="C912" s="2"/>
      <c r="D912" s="59"/>
      <c r="E912" s="85"/>
      <c r="F912" s="7"/>
    </row>
    <row r="913" spans="1:6">
      <c r="A913" s="5"/>
      <c r="B913" s="1"/>
      <c r="C913" s="2"/>
      <c r="D913" s="59"/>
      <c r="E913" s="85"/>
      <c r="F913" s="7"/>
    </row>
    <row r="914" spans="1:6">
      <c r="A914" s="5"/>
      <c r="B914" s="1"/>
      <c r="C914" s="2"/>
      <c r="D914" s="59"/>
      <c r="E914" s="85"/>
      <c r="F914" s="7"/>
    </row>
    <row r="915" spans="1:6">
      <c r="A915" s="5"/>
      <c r="B915" s="1"/>
      <c r="C915" s="2"/>
      <c r="D915" s="59"/>
      <c r="E915" s="85"/>
      <c r="F915" s="7"/>
    </row>
    <row r="916" spans="1:6">
      <c r="A916" s="5"/>
      <c r="B916" s="1"/>
      <c r="C916" s="2"/>
      <c r="D916" s="59"/>
      <c r="E916" s="85"/>
      <c r="F916" s="7"/>
    </row>
    <row r="917" spans="1:6">
      <c r="A917" s="5"/>
      <c r="B917" s="1"/>
      <c r="C917" s="2"/>
      <c r="D917" s="59"/>
      <c r="E917" s="85"/>
      <c r="F917" s="7"/>
    </row>
    <row r="918" spans="1:6">
      <c r="A918" s="5"/>
      <c r="B918" s="1"/>
      <c r="C918" s="2"/>
      <c r="D918" s="59"/>
      <c r="E918" s="85"/>
      <c r="F918" s="7"/>
    </row>
    <row r="919" spans="1:6">
      <c r="A919" s="5"/>
      <c r="B919" s="1"/>
      <c r="C919" s="2"/>
      <c r="D919" s="59"/>
      <c r="E919" s="85"/>
      <c r="F919" s="7"/>
    </row>
    <row r="920" spans="1:6">
      <c r="A920" s="5"/>
      <c r="B920" s="1"/>
      <c r="C920" s="2"/>
      <c r="D920" s="59"/>
      <c r="E920" s="85"/>
      <c r="F920" s="7"/>
    </row>
    <row r="921" spans="1:6">
      <c r="A921" s="5"/>
      <c r="B921" s="1"/>
      <c r="C921" s="2"/>
      <c r="D921" s="59"/>
      <c r="E921" s="85"/>
      <c r="F921" s="7"/>
    </row>
    <row r="922" spans="1:6">
      <c r="A922" s="5"/>
      <c r="B922" s="1"/>
      <c r="C922" s="2"/>
      <c r="D922" s="59"/>
      <c r="E922" s="85"/>
      <c r="F922" s="7"/>
    </row>
    <row r="923" spans="1:6">
      <c r="A923" s="5"/>
      <c r="B923" s="1"/>
      <c r="C923" s="2"/>
      <c r="D923" s="59"/>
      <c r="E923" s="85"/>
      <c r="F923" s="7"/>
    </row>
    <row r="924" spans="1:6">
      <c r="A924" s="5"/>
      <c r="B924" s="1"/>
      <c r="C924" s="2"/>
      <c r="D924" s="59"/>
      <c r="E924" s="85"/>
      <c r="F924" s="7"/>
    </row>
    <row r="925" spans="1:6">
      <c r="A925" s="5"/>
      <c r="B925" s="1"/>
      <c r="C925" s="2"/>
      <c r="D925" s="59"/>
      <c r="E925" s="85"/>
      <c r="F925" s="7"/>
    </row>
    <row r="926" spans="1:6">
      <c r="A926" s="5"/>
      <c r="B926" s="1"/>
      <c r="C926" s="2"/>
      <c r="D926" s="59"/>
      <c r="E926" s="85"/>
      <c r="F926" s="7"/>
    </row>
    <row r="927" spans="1:6">
      <c r="A927" s="5"/>
      <c r="B927" s="1"/>
      <c r="C927" s="2"/>
      <c r="D927" s="59"/>
      <c r="E927" s="85"/>
      <c r="F927" s="7"/>
    </row>
    <row r="928" spans="1:6">
      <c r="A928" s="5"/>
      <c r="B928" s="1"/>
      <c r="C928" s="2"/>
      <c r="D928" s="59"/>
      <c r="E928" s="85"/>
      <c r="F928" s="7"/>
    </row>
    <row r="929" spans="1:6">
      <c r="A929" s="5"/>
      <c r="B929" s="1"/>
      <c r="C929" s="2"/>
      <c r="D929" s="59"/>
      <c r="E929" s="85"/>
      <c r="F929" s="7"/>
    </row>
    <row r="930" spans="1:6">
      <c r="A930" s="5"/>
      <c r="B930" s="1"/>
      <c r="C930" s="2"/>
      <c r="D930" s="59"/>
      <c r="E930" s="85"/>
      <c r="F930" s="7"/>
    </row>
    <row r="931" spans="1:6">
      <c r="A931" s="5"/>
      <c r="B931" s="1"/>
      <c r="C931" s="2"/>
      <c r="D931" s="59"/>
      <c r="E931" s="85"/>
      <c r="F931" s="7"/>
    </row>
    <row r="932" spans="1:6">
      <c r="A932" s="5"/>
      <c r="B932" s="1"/>
      <c r="C932" s="2"/>
      <c r="D932" s="59"/>
      <c r="E932" s="85"/>
      <c r="F932" s="7"/>
    </row>
    <row r="933" spans="1:6">
      <c r="A933" s="5"/>
      <c r="B933" s="1"/>
      <c r="C933" s="2"/>
      <c r="D933" s="59"/>
      <c r="E933" s="85"/>
      <c r="F933" s="7"/>
    </row>
    <row r="934" spans="1:6">
      <c r="A934" s="5"/>
      <c r="B934" s="1"/>
      <c r="C934" s="2"/>
      <c r="D934" s="59"/>
      <c r="E934" s="85"/>
      <c r="F934" s="7"/>
    </row>
    <row r="935" spans="1:6">
      <c r="A935" s="5"/>
      <c r="B935" s="1"/>
      <c r="C935" s="2"/>
      <c r="D935" s="59"/>
      <c r="E935" s="85"/>
      <c r="F935" s="7"/>
    </row>
    <row r="936" spans="1:6">
      <c r="A936" s="5"/>
      <c r="B936" s="1"/>
      <c r="C936" s="2"/>
      <c r="D936" s="59"/>
      <c r="E936" s="85"/>
      <c r="F936" s="7"/>
    </row>
    <row r="937" spans="1:6">
      <c r="A937" s="5"/>
      <c r="B937" s="1"/>
      <c r="C937" s="2"/>
      <c r="D937" s="59"/>
      <c r="E937" s="85"/>
      <c r="F937" s="7"/>
    </row>
    <row r="938" spans="1:6">
      <c r="A938" s="5"/>
      <c r="B938" s="1"/>
      <c r="C938" s="2"/>
      <c r="D938" s="59"/>
      <c r="E938" s="85"/>
      <c r="F938" s="7"/>
    </row>
    <row r="939" spans="1:6">
      <c r="A939" s="5"/>
      <c r="B939" s="1"/>
      <c r="C939" s="2"/>
      <c r="D939" s="59"/>
      <c r="E939" s="85"/>
      <c r="F939" s="7"/>
    </row>
    <row r="940" spans="1:6">
      <c r="A940" s="5"/>
      <c r="B940" s="1"/>
      <c r="C940" s="2"/>
      <c r="D940" s="59"/>
      <c r="E940" s="85"/>
      <c r="F940" s="7"/>
    </row>
    <row r="941" spans="1:6">
      <c r="A941" s="5"/>
      <c r="B941" s="1"/>
      <c r="C941" s="2"/>
      <c r="D941" s="59"/>
      <c r="E941" s="85"/>
      <c r="F941" s="7"/>
    </row>
    <row r="942" spans="1:6">
      <c r="A942" s="5"/>
      <c r="B942" s="1"/>
      <c r="C942" s="2"/>
      <c r="D942" s="59"/>
      <c r="E942" s="85"/>
      <c r="F942" s="7"/>
    </row>
    <row r="943" spans="1:6">
      <c r="A943" s="5"/>
      <c r="B943" s="1"/>
      <c r="C943" s="2"/>
      <c r="D943" s="59"/>
      <c r="E943" s="85"/>
      <c r="F943" s="7"/>
    </row>
    <row r="944" spans="1:6">
      <c r="A944" s="5"/>
      <c r="B944" s="1"/>
      <c r="C944" s="2"/>
      <c r="D944" s="59"/>
      <c r="E944" s="85"/>
      <c r="F944" s="7"/>
    </row>
    <row r="945" spans="1:6">
      <c r="A945" s="5"/>
      <c r="B945" s="1"/>
      <c r="C945" s="2"/>
      <c r="D945" s="59"/>
      <c r="E945" s="85"/>
      <c r="F945" s="7"/>
    </row>
    <row r="946" spans="1:6">
      <c r="A946" s="5"/>
      <c r="B946" s="1"/>
      <c r="C946" s="2"/>
      <c r="D946" s="59"/>
      <c r="E946" s="85"/>
      <c r="F946" s="7"/>
    </row>
    <row r="947" spans="1:6">
      <c r="A947" s="5"/>
      <c r="B947" s="1"/>
      <c r="C947" s="2"/>
      <c r="D947" s="59"/>
      <c r="E947" s="85"/>
      <c r="F947" s="7"/>
    </row>
    <row r="948" spans="1:6">
      <c r="A948" s="5"/>
      <c r="B948" s="1"/>
      <c r="C948" s="2"/>
      <c r="D948" s="59"/>
      <c r="E948" s="85"/>
      <c r="F948" s="7"/>
    </row>
    <row r="949" spans="1:6">
      <c r="A949" s="5"/>
      <c r="B949" s="1"/>
      <c r="C949" s="2"/>
      <c r="D949" s="59"/>
      <c r="E949" s="85"/>
      <c r="F949" s="7"/>
    </row>
    <row r="950" spans="1:6">
      <c r="A950" s="5"/>
      <c r="B950" s="1"/>
      <c r="C950" s="2"/>
      <c r="D950" s="59"/>
      <c r="E950" s="85"/>
      <c r="F950" s="7"/>
    </row>
    <row r="951" spans="1:6">
      <c r="A951" s="5"/>
      <c r="B951" s="1"/>
      <c r="C951" s="2"/>
      <c r="D951" s="59"/>
      <c r="E951" s="85"/>
      <c r="F951" s="7"/>
    </row>
    <row r="952" spans="1:6">
      <c r="A952" s="5"/>
      <c r="B952" s="1"/>
      <c r="C952" s="2"/>
      <c r="D952" s="59"/>
      <c r="E952" s="85"/>
      <c r="F952" s="7"/>
    </row>
    <row r="953" spans="1:6">
      <c r="A953" s="5"/>
      <c r="B953" s="1"/>
      <c r="C953" s="2"/>
      <c r="D953" s="59"/>
      <c r="E953" s="85"/>
      <c r="F953" s="7"/>
    </row>
    <row r="954" spans="1:6">
      <c r="A954" s="5"/>
      <c r="B954" s="1"/>
      <c r="C954" s="2"/>
      <c r="D954" s="59"/>
      <c r="E954" s="85"/>
      <c r="F954" s="7"/>
    </row>
    <row r="955" spans="1:6">
      <c r="A955" s="5"/>
      <c r="B955" s="1"/>
      <c r="C955" s="2"/>
      <c r="D955" s="59"/>
      <c r="E955" s="85"/>
      <c r="F955" s="7"/>
    </row>
    <row r="956" spans="1:6">
      <c r="A956" s="5"/>
      <c r="B956" s="1"/>
      <c r="C956" s="2"/>
      <c r="D956" s="59"/>
      <c r="E956" s="85"/>
      <c r="F956" s="7"/>
    </row>
    <row r="957" spans="1:6">
      <c r="A957" s="5"/>
      <c r="B957" s="1"/>
      <c r="C957" s="2"/>
      <c r="D957" s="59"/>
      <c r="E957" s="85"/>
      <c r="F957" s="7"/>
    </row>
    <row r="958" spans="1:6">
      <c r="A958" s="5"/>
      <c r="B958" s="1"/>
      <c r="C958" s="2"/>
      <c r="D958" s="59"/>
      <c r="E958" s="85"/>
      <c r="F958" s="7"/>
    </row>
    <row r="959" spans="1:6">
      <c r="A959" s="5"/>
      <c r="B959" s="1"/>
      <c r="C959" s="2"/>
      <c r="D959" s="59"/>
      <c r="E959" s="85"/>
      <c r="F959" s="7"/>
    </row>
    <row r="960" spans="1:6">
      <c r="A960" s="5"/>
      <c r="B960" s="1"/>
      <c r="C960" s="2"/>
      <c r="D960" s="59"/>
      <c r="E960" s="85"/>
      <c r="F960" s="7"/>
    </row>
    <row r="961" spans="1:6">
      <c r="A961" s="5"/>
      <c r="B961" s="1"/>
      <c r="C961" s="2"/>
      <c r="D961" s="59"/>
      <c r="E961" s="85"/>
      <c r="F961" s="7"/>
    </row>
    <row r="962" spans="1:6">
      <c r="A962" s="5"/>
      <c r="B962" s="1"/>
      <c r="C962" s="2"/>
      <c r="D962" s="59"/>
      <c r="E962" s="85"/>
      <c r="F962" s="7"/>
    </row>
    <row r="963" spans="1:6">
      <c r="A963" s="5"/>
      <c r="B963" s="1"/>
      <c r="C963" s="2"/>
      <c r="D963" s="59"/>
      <c r="E963" s="85"/>
      <c r="F963" s="7"/>
    </row>
    <row r="964" spans="1:6">
      <c r="A964" s="5"/>
      <c r="B964" s="1"/>
      <c r="C964" s="2"/>
      <c r="D964" s="59"/>
      <c r="E964" s="85"/>
      <c r="F964" s="7"/>
    </row>
    <row r="965" spans="1:6">
      <c r="A965" s="5"/>
      <c r="B965" s="1"/>
      <c r="C965" s="2"/>
      <c r="D965" s="59"/>
      <c r="E965" s="85"/>
      <c r="F965" s="7"/>
    </row>
    <row r="966" spans="1:6">
      <c r="A966" s="5"/>
      <c r="B966" s="1"/>
      <c r="C966" s="2"/>
      <c r="D966" s="59"/>
      <c r="E966" s="85"/>
      <c r="F966" s="7"/>
    </row>
    <row r="967" spans="1:6">
      <c r="A967" s="5"/>
      <c r="B967" s="1"/>
      <c r="C967" s="2"/>
      <c r="D967" s="59"/>
      <c r="E967" s="85"/>
      <c r="F967" s="7"/>
    </row>
    <row r="968" spans="1:6">
      <c r="A968" s="5"/>
      <c r="B968" s="1"/>
      <c r="C968" s="2"/>
      <c r="D968" s="59"/>
      <c r="E968" s="85"/>
      <c r="F968" s="7"/>
    </row>
    <row r="969" spans="1:6">
      <c r="A969" s="5"/>
      <c r="B969" s="1"/>
      <c r="C969" s="2"/>
      <c r="D969" s="59"/>
      <c r="E969" s="85"/>
      <c r="F969" s="7"/>
    </row>
    <row r="970" spans="1:6">
      <c r="A970" s="5"/>
      <c r="B970" s="1"/>
      <c r="C970" s="2"/>
      <c r="D970" s="59"/>
      <c r="E970" s="85"/>
      <c r="F970" s="7"/>
    </row>
    <row r="971" spans="1:6">
      <c r="A971" s="5"/>
      <c r="B971" s="1"/>
      <c r="C971" s="2"/>
      <c r="D971" s="59"/>
      <c r="E971" s="85"/>
      <c r="F971" s="7"/>
    </row>
    <row r="972" spans="1:6">
      <c r="A972" s="5"/>
      <c r="B972" s="1"/>
      <c r="C972" s="2"/>
      <c r="D972" s="59"/>
      <c r="E972" s="85"/>
      <c r="F972" s="7"/>
    </row>
    <row r="973" spans="1:6">
      <c r="A973" s="5"/>
      <c r="B973" s="1"/>
      <c r="C973" s="2"/>
      <c r="D973" s="59"/>
      <c r="E973" s="85"/>
      <c r="F973" s="7"/>
    </row>
    <row r="974" spans="1:6">
      <c r="A974" s="5"/>
      <c r="B974" s="1"/>
      <c r="C974" s="2"/>
      <c r="D974" s="59"/>
      <c r="E974" s="85"/>
      <c r="F974" s="7"/>
    </row>
    <row r="975" spans="1:6">
      <c r="A975" s="5"/>
      <c r="B975" s="1"/>
      <c r="C975" s="2"/>
      <c r="D975" s="59"/>
      <c r="E975" s="85"/>
      <c r="F975" s="7"/>
    </row>
    <row r="976" spans="1:6">
      <c r="A976" s="5"/>
      <c r="B976" s="1"/>
      <c r="C976" s="2"/>
      <c r="D976" s="59"/>
      <c r="E976" s="85"/>
      <c r="F976" s="7"/>
    </row>
    <row r="977" spans="1:6">
      <c r="A977" s="5"/>
      <c r="B977" s="1"/>
      <c r="C977" s="2"/>
      <c r="D977" s="59"/>
      <c r="E977" s="85"/>
      <c r="F977" s="7"/>
    </row>
    <row r="978" spans="1:6">
      <c r="A978" s="5"/>
      <c r="B978" s="1"/>
      <c r="C978" s="2"/>
      <c r="D978" s="59"/>
      <c r="E978" s="85"/>
      <c r="F978" s="7"/>
    </row>
    <row r="979" spans="1:6">
      <c r="A979" s="5"/>
      <c r="B979" s="1"/>
      <c r="C979" s="2"/>
      <c r="D979" s="59"/>
      <c r="E979" s="85"/>
      <c r="F979" s="7"/>
    </row>
    <row r="980" spans="1:6">
      <c r="A980" s="5"/>
      <c r="B980" s="1"/>
      <c r="C980" s="2"/>
      <c r="D980" s="59"/>
      <c r="E980" s="85"/>
      <c r="F980" s="7"/>
    </row>
    <row r="981" spans="1:6">
      <c r="A981" s="5"/>
      <c r="B981" s="1"/>
      <c r="C981" s="2"/>
      <c r="D981" s="59"/>
      <c r="E981" s="85"/>
      <c r="F981" s="7"/>
    </row>
    <row r="982" spans="1:6">
      <c r="A982" s="5"/>
      <c r="B982" s="1"/>
      <c r="C982" s="2"/>
      <c r="D982" s="59"/>
      <c r="E982" s="85"/>
      <c r="F982" s="7"/>
    </row>
    <row r="983" spans="1:6">
      <c r="A983" s="5"/>
      <c r="B983" s="1"/>
      <c r="C983" s="2"/>
      <c r="D983" s="59"/>
      <c r="E983" s="85"/>
      <c r="F983" s="7"/>
    </row>
    <row r="984" spans="1:6">
      <c r="A984" s="5"/>
      <c r="B984" s="1"/>
      <c r="C984" s="2"/>
      <c r="D984" s="59"/>
      <c r="E984" s="85"/>
      <c r="F984" s="7"/>
    </row>
    <row r="985" spans="1:6">
      <c r="A985" s="5"/>
      <c r="B985" s="1"/>
      <c r="C985" s="2"/>
      <c r="D985" s="59"/>
      <c r="E985" s="85"/>
      <c r="F985" s="7"/>
    </row>
    <row r="986" spans="1:6">
      <c r="A986" s="5"/>
      <c r="B986" s="1"/>
      <c r="C986" s="2"/>
      <c r="D986" s="59"/>
      <c r="E986" s="85"/>
      <c r="F986" s="7"/>
    </row>
    <row r="987" spans="1:6">
      <c r="A987" s="5"/>
      <c r="B987" s="1"/>
      <c r="C987" s="2"/>
      <c r="D987" s="59"/>
      <c r="E987" s="85"/>
      <c r="F987" s="7"/>
    </row>
    <row r="988" spans="1:6">
      <c r="A988" s="5"/>
      <c r="B988" s="1"/>
      <c r="C988" s="2"/>
      <c r="D988" s="59"/>
      <c r="E988" s="85"/>
      <c r="F988" s="7"/>
    </row>
    <row r="989" spans="1:6">
      <c r="A989" s="5"/>
      <c r="B989" s="1"/>
      <c r="C989" s="2"/>
      <c r="D989" s="59"/>
      <c r="E989" s="85"/>
      <c r="F989" s="7"/>
    </row>
    <row r="990" spans="1:6">
      <c r="A990" s="5"/>
      <c r="B990" s="1"/>
      <c r="C990" s="2"/>
      <c r="D990" s="59"/>
      <c r="E990" s="85"/>
      <c r="F990" s="7"/>
    </row>
    <row r="991" spans="1:6">
      <c r="A991" s="5"/>
      <c r="B991" s="1"/>
      <c r="C991" s="2"/>
      <c r="D991" s="59"/>
      <c r="E991" s="85"/>
      <c r="F991" s="7"/>
    </row>
    <row r="992" spans="1:6">
      <c r="A992" s="5"/>
      <c r="B992" s="1"/>
      <c r="C992" s="2"/>
      <c r="D992" s="59"/>
      <c r="E992" s="85"/>
      <c r="F992" s="7"/>
    </row>
    <row r="993" spans="1:6">
      <c r="A993" s="5"/>
      <c r="B993" s="1"/>
      <c r="C993" s="2"/>
      <c r="D993" s="59"/>
      <c r="E993" s="85"/>
      <c r="F993" s="7"/>
    </row>
    <row r="994" spans="1:6">
      <c r="A994" s="5"/>
      <c r="B994" s="1"/>
      <c r="C994" s="2"/>
      <c r="D994" s="59"/>
      <c r="E994" s="85"/>
      <c r="F994" s="7"/>
    </row>
    <row r="995" spans="1:6">
      <c r="A995" s="5"/>
      <c r="B995" s="1"/>
      <c r="C995" s="2"/>
      <c r="D995" s="59"/>
      <c r="E995" s="85"/>
      <c r="F995" s="7"/>
    </row>
    <row r="996" spans="1:6">
      <c r="A996" s="5"/>
      <c r="B996" s="1"/>
      <c r="C996" s="2"/>
      <c r="D996" s="59"/>
      <c r="E996" s="85"/>
      <c r="F996" s="7"/>
    </row>
    <row r="997" spans="1:6">
      <c r="A997" s="5"/>
      <c r="B997" s="1"/>
      <c r="C997" s="2"/>
      <c r="D997" s="59"/>
      <c r="E997" s="85"/>
      <c r="F997" s="7"/>
    </row>
    <row r="998" spans="1:6">
      <c r="A998" s="5"/>
      <c r="B998" s="1"/>
      <c r="C998" s="2"/>
      <c r="D998" s="59"/>
      <c r="E998" s="85"/>
      <c r="F998" s="7"/>
    </row>
    <row r="999" spans="1:6">
      <c r="A999" s="5"/>
      <c r="B999" s="1"/>
      <c r="C999" s="2"/>
      <c r="D999" s="59"/>
      <c r="E999" s="85"/>
      <c r="F999" s="7"/>
    </row>
    <row r="1000" spans="1:6">
      <c r="A1000" s="5"/>
      <c r="B1000" s="1"/>
      <c r="C1000" s="2"/>
      <c r="D1000" s="59"/>
      <c r="E1000" s="85"/>
      <c r="F1000" s="7"/>
    </row>
    <row r="1001" spans="1:6">
      <c r="A1001" s="5"/>
      <c r="B1001" s="1"/>
      <c r="C1001" s="2"/>
      <c r="D1001" s="59"/>
      <c r="E1001" s="85"/>
      <c r="F1001" s="7"/>
    </row>
    <row r="1002" spans="1:6">
      <c r="A1002" s="5"/>
      <c r="B1002" s="1"/>
      <c r="C1002" s="2"/>
      <c r="D1002" s="59"/>
      <c r="E1002" s="85"/>
      <c r="F1002" s="7"/>
    </row>
    <row r="1003" spans="1:6">
      <c r="A1003" s="5"/>
      <c r="B1003" s="1"/>
      <c r="C1003" s="2"/>
      <c r="D1003" s="59"/>
      <c r="E1003" s="85"/>
      <c r="F1003" s="7"/>
    </row>
    <row r="1004" spans="1:6">
      <c r="A1004" s="5"/>
      <c r="B1004" s="1"/>
      <c r="C1004" s="2"/>
      <c r="D1004" s="59"/>
      <c r="E1004" s="85"/>
      <c r="F1004" s="7"/>
    </row>
    <row r="1005" spans="1:6">
      <c r="A1005" s="5"/>
      <c r="B1005" s="1"/>
      <c r="C1005" s="2"/>
      <c r="D1005" s="59"/>
      <c r="E1005" s="85"/>
      <c r="F1005" s="7"/>
    </row>
    <row r="1006" spans="1:6">
      <c r="A1006" s="5"/>
      <c r="B1006" s="1"/>
      <c r="C1006" s="2"/>
      <c r="D1006" s="59"/>
      <c r="E1006" s="85"/>
      <c r="F1006" s="7"/>
    </row>
    <row r="1007" spans="1:6">
      <c r="A1007" s="5"/>
      <c r="B1007" s="1"/>
      <c r="C1007" s="2"/>
      <c r="D1007" s="59"/>
      <c r="E1007" s="85"/>
      <c r="F1007" s="7"/>
    </row>
    <row r="1008" spans="1:6">
      <c r="A1008" s="5"/>
      <c r="B1008" s="1"/>
      <c r="C1008" s="2"/>
      <c r="D1008" s="59"/>
      <c r="E1008" s="85"/>
      <c r="F1008" s="7"/>
    </row>
    <row r="1009" spans="1:6">
      <c r="A1009" s="5"/>
      <c r="B1009" s="1"/>
      <c r="C1009" s="2"/>
      <c r="D1009" s="59"/>
      <c r="E1009" s="85"/>
      <c r="F1009" s="7"/>
    </row>
    <row r="1010" spans="1:6">
      <c r="A1010" s="5"/>
      <c r="B1010" s="1"/>
      <c r="C1010" s="2"/>
      <c r="D1010" s="59"/>
      <c r="E1010" s="85"/>
      <c r="F1010" s="7"/>
    </row>
    <row r="1011" spans="1:6">
      <c r="A1011" s="5"/>
      <c r="B1011" s="1"/>
      <c r="C1011" s="2"/>
      <c r="D1011" s="59"/>
      <c r="E1011" s="85"/>
      <c r="F1011" s="7"/>
    </row>
    <row r="1012" spans="1:6">
      <c r="A1012" s="5"/>
      <c r="B1012" s="1"/>
      <c r="C1012" s="2"/>
      <c r="D1012" s="59"/>
      <c r="E1012" s="85"/>
      <c r="F1012" s="7"/>
    </row>
    <row r="1013" spans="1:6">
      <c r="A1013" s="5"/>
      <c r="B1013" s="1"/>
      <c r="C1013" s="2"/>
      <c r="D1013" s="59"/>
      <c r="E1013" s="85"/>
      <c r="F1013" s="7"/>
    </row>
    <row r="1014" spans="1:6">
      <c r="A1014" s="5"/>
      <c r="B1014" s="1"/>
      <c r="C1014" s="2"/>
      <c r="D1014" s="59"/>
      <c r="E1014" s="85"/>
      <c r="F1014" s="7"/>
    </row>
    <row r="1015" spans="1:6">
      <c r="A1015" s="5"/>
      <c r="B1015" s="1"/>
      <c r="C1015" s="2"/>
      <c r="D1015" s="59"/>
      <c r="E1015" s="85"/>
      <c r="F1015" s="7"/>
    </row>
    <row r="1016" spans="1:6">
      <c r="A1016" s="5"/>
      <c r="B1016" s="1"/>
      <c r="C1016" s="2"/>
      <c r="D1016" s="59"/>
      <c r="E1016" s="85"/>
      <c r="F1016" s="7"/>
    </row>
    <row r="1017" spans="1:6">
      <c r="A1017" s="5"/>
      <c r="B1017" s="1"/>
      <c r="C1017" s="2"/>
      <c r="D1017" s="59"/>
      <c r="E1017" s="85"/>
      <c r="F1017" s="7"/>
    </row>
    <row r="1018" spans="1:6">
      <c r="A1018" s="5"/>
      <c r="B1018" s="1"/>
      <c r="C1018" s="2"/>
      <c r="D1018" s="59"/>
      <c r="E1018" s="85"/>
      <c r="F1018" s="7"/>
    </row>
    <row r="1019" spans="1:6">
      <c r="A1019" s="5"/>
      <c r="B1019" s="1"/>
      <c r="C1019" s="2"/>
      <c r="D1019" s="59"/>
      <c r="E1019" s="85"/>
      <c r="F1019" s="7"/>
    </row>
    <row r="1020" spans="1:6">
      <c r="A1020" s="5"/>
      <c r="B1020" s="1"/>
      <c r="C1020" s="2"/>
      <c r="D1020" s="59"/>
      <c r="E1020" s="85"/>
      <c r="F1020" s="7"/>
    </row>
    <row r="1021" spans="1:6">
      <c r="A1021" s="5"/>
      <c r="B1021" s="1"/>
      <c r="C1021" s="2"/>
      <c r="D1021" s="59"/>
      <c r="E1021" s="85"/>
      <c r="F1021" s="7"/>
    </row>
    <row r="1022" spans="1:6">
      <c r="A1022" s="5"/>
      <c r="B1022" s="1"/>
      <c r="C1022" s="2"/>
      <c r="D1022" s="59"/>
      <c r="E1022" s="85"/>
      <c r="F1022" s="7"/>
    </row>
    <row r="1023" spans="1:6">
      <c r="A1023" s="5"/>
      <c r="B1023" s="1"/>
      <c r="C1023" s="2"/>
      <c r="D1023" s="59"/>
      <c r="E1023" s="85"/>
      <c r="F1023" s="7"/>
    </row>
    <row r="1024" spans="1:6">
      <c r="A1024" s="5"/>
      <c r="B1024" s="1"/>
      <c r="C1024" s="2"/>
      <c r="D1024" s="59"/>
      <c r="E1024" s="85"/>
      <c r="F1024" s="7"/>
    </row>
    <row r="1025" spans="1:6">
      <c r="A1025" s="5"/>
      <c r="B1025" s="1"/>
      <c r="C1025" s="2"/>
      <c r="D1025" s="59"/>
      <c r="E1025" s="85"/>
      <c r="F1025" s="7"/>
    </row>
    <row r="1026" spans="1:6">
      <c r="A1026" s="5"/>
      <c r="B1026" s="1"/>
      <c r="C1026" s="2"/>
      <c r="D1026" s="59"/>
      <c r="E1026" s="85"/>
      <c r="F1026" s="7"/>
    </row>
    <row r="1027" spans="1:6">
      <c r="A1027" s="5"/>
      <c r="B1027" s="1"/>
      <c r="C1027" s="2"/>
      <c r="D1027" s="59"/>
      <c r="E1027" s="85"/>
      <c r="F1027" s="7"/>
    </row>
    <row r="1028" spans="1:6">
      <c r="A1028" s="5"/>
      <c r="B1028" s="1"/>
      <c r="C1028" s="2"/>
      <c r="D1028" s="59"/>
      <c r="E1028" s="85"/>
      <c r="F1028" s="7"/>
    </row>
    <row r="1029" spans="1:6">
      <c r="A1029" s="5"/>
      <c r="B1029" s="1"/>
      <c r="C1029" s="2"/>
      <c r="D1029" s="59"/>
      <c r="E1029" s="85"/>
      <c r="F1029" s="7"/>
    </row>
    <row r="1030" spans="1:6">
      <c r="A1030" s="5"/>
      <c r="B1030" s="1"/>
      <c r="C1030" s="2"/>
      <c r="D1030" s="59"/>
      <c r="E1030" s="85"/>
      <c r="F1030" s="7"/>
    </row>
    <row r="1031" spans="1:6">
      <c r="A1031" s="5"/>
      <c r="B1031" s="1"/>
      <c r="C1031" s="2"/>
      <c r="D1031" s="59"/>
      <c r="E1031" s="85"/>
      <c r="F1031" s="7"/>
    </row>
    <row r="1032" spans="1:6">
      <c r="A1032" s="5"/>
      <c r="B1032" s="1"/>
      <c r="C1032" s="2"/>
      <c r="D1032" s="59"/>
      <c r="E1032" s="85"/>
      <c r="F1032" s="7"/>
    </row>
    <row r="1033" spans="1:6">
      <c r="A1033" s="5"/>
      <c r="B1033" s="1"/>
      <c r="C1033" s="2"/>
      <c r="D1033" s="59"/>
      <c r="E1033" s="85"/>
      <c r="F1033" s="7"/>
    </row>
    <row r="1034" spans="1:6">
      <c r="A1034" s="5"/>
      <c r="B1034" s="1"/>
      <c r="C1034" s="2"/>
      <c r="D1034" s="59"/>
      <c r="E1034" s="85"/>
      <c r="F1034" s="7"/>
    </row>
    <row r="1035" spans="1:6">
      <c r="A1035" s="5"/>
      <c r="B1035" s="1"/>
      <c r="C1035" s="2"/>
      <c r="D1035" s="59"/>
      <c r="E1035" s="85"/>
      <c r="F1035" s="7"/>
    </row>
    <row r="1036" spans="1:6">
      <c r="A1036" s="5"/>
      <c r="B1036" s="1"/>
      <c r="C1036" s="2"/>
      <c r="D1036" s="59"/>
      <c r="E1036" s="85"/>
      <c r="F1036" s="7"/>
    </row>
    <row r="1037" spans="1:6">
      <c r="A1037" s="5"/>
      <c r="B1037" s="1"/>
      <c r="C1037" s="2"/>
      <c r="D1037" s="59"/>
      <c r="E1037" s="85"/>
      <c r="F1037" s="7"/>
    </row>
    <row r="1038" spans="1:6">
      <c r="A1038" s="5"/>
      <c r="B1038" s="1"/>
      <c r="C1038" s="2"/>
      <c r="D1038" s="59"/>
      <c r="E1038" s="85"/>
      <c r="F1038" s="7"/>
    </row>
    <row r="1039" spans="1:6">
      <c r="A1039" s="5"/>
      <c r="B1039" s="1"/>
      <c r="C1039" s="2"/>
      <c r="D1039" s="59"/>
      <c r="E1039" s="85"/>
      <c r="F1039" s="7"/>
    </row>
    <row r="1040" spans="1:6">
      <c r="A1040" s="5"/>
      <c r="B1040" s="1"/>
      <c r="C1040" s="2"/>
      <c r="D1040" s="59"/>
      <c r="E1040" s="85"/>
      <c r="F1040" s="7"/>
    </row>
    <row r="1041" spans="1:6">
      <c r="A1041" s="5"/>
      <c r="B1041" s="1"/>
      <c r="C1041" s="2"/>
      <c r="D1041" s="59"/>
      <c r="E1041" s="85"/>
      <c r="F1041" s="7"/>
    </row>
    <row r="1042" spans="1:6">
      <c r="A1042" s="5"/>
      <c r="B1042" s="1"/>
      <c r="C1042" s="2"/>
      <c r="D1042" s="59"/>
      <c r="E1042" s="85"/>
      <c r="F1042" s="7"/>
    </row>
    <row r="1043" spans="1:6">
      <c r="A1043" s="5"/>
      <c r="B1043" s="1"/>
      <c r="C1043" s="2"/>
      <c r="D1043" s="59"/>
      <c r="E1043" s="85"/>
      <c r="F1043" s="7"/>
    </row>
    <row r="1044" spans="1:6">
      <c r="A1044" s="5"/>
      <c r="B1044" s="1"/>
      <c r="C1044" s="2"/>
      <c r="D1044" s="59"/>
      <c r="E1044" s="85"/>
      <c r="F1044" s="7"/>
    </row>
    <row r="1045" spans="1:6">
      <c r="A1045" s="5"/>
      <c r="B1045" s="1"/>
      <c r="C1045" s="2"/>
      <c r="D1045" s="59"/>
      <c r="E1045" s="85"/>
      <c r="F1045" s="7"/>
    </row>
    <row r="1046" spans="1:6">
      <c r="A1046" s="5"/>
      <c r="B1046" s="1"/>
      <c r="C1046" s="2"/>
      <c r="D1046" s="59"/>
      <c r="E1046" s="85"/>
      <c r="F1046" s="7"/>
    </row>
    <row r="1047" spans="1:6">
      <c r="A1047" s="5"/>
      <c r="B1047" s="1"/>
      <c r="C1047" s="2"/>
      <c r="D1047" s="59"/>
      <c r="E1047" s="85"/>
      <c r="F1047" s="7"/>
    </row>
    <row r="1048" spans="1:6">
      <c r="A1048" s="5"/>
      <c r="B1048" s="1"/>
      <c r="C1048" s="2"/>
      <c r="D1048" s="59"/>
      <c r="E1048" s="85"/>
      <c r="F1048" s="7"/>
    </row>
    <row r="1049" spans="1:6">
      <c r="A1049" s="5"/>
      <c r="B1049" s="1"/>
      <c r="C1049" s="2"/>
      <c r="D1049" s="59"/>
      <c r="E1049" s="85"/>
      <c r="F1049" s="7"/>
    </row>
    <row r="1050" spans="1:6">
      <c r="A1050" s="5"/>
      <c r="B1050" s="1"/>
      <c r="C1050" s="2"/>
      <c r="D1050" s="59"/>
      <c r="E1050" s="85"/>
      <c r="F1050" s="7"/>
    </row>
    <row r="1051" spans="1:6">
      <c r="A1051" s="5"/>
      <c r="B1051" s="1"/>
      <c r="C1051" s="2"/>
      <c r="D1051" s="59"/>
      <c r="E1051" s="85"/>
      <c r="F1051" s="7"/>
    </row>
    <row r="1052" spans="1:6">
      <c r="A1052" s="5"/>
      <c r="B1052" s="1"/>
      <c r="C1052" s="2"/>
      <c r="D1052" s="59"/>
      <c r="E1052" s="85"/>
      <c r="F1052" s="7"/>
    </row>
    <row r="1053" spans="1:6">
      <c r="A1053" s="5"/>
      <c r="B1053" s="1"/>
      <c r="C1053" s="2"/>
      <c r="D1053" s="59"/>
      <c r="E1053" s="85"/>
      <c r="F1053" s="7"/>
    </row>
    <row r="1054" spans="1:6">
      <c r="A1054" s="5"/>
      <c r="B1054" s="1"/>
      <c r="C1054" s="2"/>
      <c r="D1054" s="59"/>
      <c r="E1054" s="85"/>
      <c r="F1054" s="7"/>
    </row>
    <row r="1055" spans="1:6">
      <c r="A1055" s="5"/>
      <c r="B1055" s="1"/>
      <c r="C1055" s="2"/>
      <c r="D1055" s="59"/>
      <c r="E1055" s="85"/>
      <c r="F1055" s="7"/>
    </row>
    <row r="1056" spans="1:6">
      <c r="A1056" s="5"/>
      <c r="B1056" s="1"/>
      <c r="C1056" s="2"/>
      <c r="D1056" s="59"/>
      <c r="E1056" s="85"/>
      <c r="F1056" s="7"/>
    </row>
    <row r="1057" spans="1:6">
      <c r="A1057" s="5"/>
      <c r="B1057" s="1"/>
      <c r="C1057" s="2"/>
      <c r="D1057" s="59"/>
      <c r="E1057" s="85"/>
      <c r="F1057" s="7"/>
    </row>
    <row r="1058" spans="1:6">
      <c r="A1058" s="5"/>
      <c r="B1058" s="1"/>
      <c r="C1058" s="2"/>
      <c r="D1058" s="59"/>
      <c r="E1058" s="85"/>
      <c r="F1058" s="7"/>
    </row>
    <row r="1059" spans="1:6">
      <c r="A1059" s="5"/>
      <c r="B1059" s="1"/>
      <c r="C1059" s="2"/>
      <c r="D1059" s="59"/>
      <c r="E1059" s="85"/>
      <c r="F1059" s="7"/>
    </row>
    <row r="1060" spans="1:6">
      <c r="A1060" s="5"/>
      <c r="B1060" s="1"/>
      <c r="C1060" s="2"/>
      <c r="D1060" s="59"/>
      <c r="E1060" s="85"/>
      <c r="F1060" s="7"/>
    </row>
    <row r="1061" spans="1:6">
      <c r="A1061" s="5"/>
      <c r="B1061" s="1"/>
      <c r="C1061" s="2"/>
      <c r="D1061" s="59"/>
      <c r="E1061" s="85"/>
      <c r="F1061" s="7"/>
    </row>
    <row r="1062" spans="1:6">
      <c r="A1062" s="5"/>
      <c r="B1062" s="1"/>
      <c r="C1062" s="2"/>
      <c r="D1062" s="59"/>
      <c r="E1062" s="85"/>
      <c r="F1062" s="7"/>
    </row>
    <row r="1063" spans="1:6">
      <c r="A1063" s="5"/>
      <c r="B1063" s="1"/>
      <c r="C1063" s="2"/>
      <c r="D1063" s="59"/>
      <c r="E1063" s="85"/>
      <c r="F1063" s="7"/>
    </row>
    <row r="1064" spans="1:6">
      <c r="A1064" s="5"/>
      <c r="B1064" s="1"/>
      <c r="C1064" s="2"/>
      <c r="D1064" s="59"/>
      <c r="E1064" s="85"/>
      <c r="F1064" s="7"/>
    </row>
    <row r="1065" spans="1:6">
      <c r="A1065" s="5"/>
      <c r="B1065" s="1"/>
      <c r="C1065" s="2"/>
      <c r="D1065" s="59"/>
      <c r="E1065" s="85"/>
      <c r="F1065" s="7"/>
    </row>
    <row r="1066" spans="1:6">
      <c r="A1066" s="5"/>
      <c r="B1066" s="1"/>
      <c r="C1066" s="2"/>
      <c r="D1066" s="59"/>
      <c r="E1066" s="85"/>
      <c r="F1066" s="7"/>
    </row>
    <row r="1067" spans="1:6">
      <c r="A1067" s="5"/>
      <c r="B1067" s="1"/>
      <c r="C1067" s="2"/>
      <c r="D1067" s="59"/>
      <c r="E1067" s="85"/>
      <c r="F1067" s="7"/>
    </row>
    <row r="1068" spans="1:6">
      <c r="A1068" s="5"/>
      <c r="B1068" s="1"/>
      <c r="C1068" s="2"/>
      <c r="D1068" s="59"/>
      <c r="E1068" s="85"/>
      <c r="F1068" s="7"/>
    </row>
    <row r="1069" spans="1:6">
      <c r="A1069" s="5"/>
      <c r="B1069" s="1"/>
      <c r="C1069" s="2"/>
      <c r="D1069" s="59"/>
      <c r="E1069" s="85"/>
      <c r="F1069" s="7"/>
    </row>
    <row r="1070" spans="1:6">
      <c r="A1070" s="5"/>
      <c r="B1070" s="1"/>
      <c r="C1070" s="2"/>
      <c r="D1070" s="59"/>
      <c r="E1070" s="85"/>
      <c r="F1070" s="7"/>
    </row>
    <row r="1071" spans="1:6">
      <c r="A1071" s="5"/>
      <c r="B1071" s="1"/>
      <c r="C1071" s="2"/>
      <c r="D1071" s="59"/>
      <c r="E1071" s="85"/>
      <c r="F1071" s="7"/>
    </row>
    <row r="1072" spans="1:6">
      <c r="A1072" s="5"/>
      <c r="B1072" s="1"/>
      <c r="C1072" s="2"/>
      <c r="D1072" s="59"/>
      <c r="E1072" s="85"/>
      <c r="F1072" s="7"/>
    </row>
    <row r="1073" spans="1:6">
      <c r="A1073" s="5"/>
      <c r="B1073" s="1"/>
      <c r="C1073" s="2"/>
      <c r="D1073" s="59"/>
      <c r="E1073" s="85"/>
      <c r="F1073" s="7"/>
    </row>
    <row r="1074" spans="1:6">
      <c r="A1074" s="5"/>
      <c r="B1074" s="1"/>
      <c r="C1074" s="2"/>
      <c r="D1074" s="59"/>
      <c r="E1074" s="85"/>
      <c r="F1074" s="7"/>
    </row>
    <row r="1075" spans="1:6">
      <c r="A1075" s="5"/>
      <c r="B1075" s="1"/>
      <c r="C1075" s="2"/>
      <c r="D1075" s="59"/>
      <c r="E1075" s="85"/>
      <c r="F1075" s="7"/>
    </row>
    <row r="1076" spans="1:6">
      <c r="A1076" s="5"/>
      <c r="B1076" s="1"/>
      <c r="C1076" s="2"/>
      <c r="D1076" s="59"/>
      <c r="E1076" s="85"/>
      <c r="F1076" s="7"/>
    </row>
    <row r="1077" spans="1:6">
      <c r="A1077" s="5"/>
      <c r="B1077" s="1"/>
      <c r="C1077" s="2"/>
      <c r="D1077" s="59"/>
      <c r="E1077" s="85"/>
      <c r="F1077" s="7"/>
    </row>
    <row r="1078" spans="1:6">
      <c r="A1078" s="5"/>
      <c r="B1078" s="1"/>
      <c r="C1078" s="2"/>
      <c r="D1078" s="59"/>
      <c r="E1078" s="85"/>
      <c r="F1078" s="7"/>
    </row>
    <row r="1079" spans="1:6">
      <c r="A1079" s="5"/>
      <c r="B1079" s="1"/>
      <c r="C1079" s="2"/>
      <c r="D1079" s="59"/>
      <c r="E1079" s="85"/>
      <c r="F1079" s="7"/>
    </row>
    <row r="1080" spans="1:6">
      <c r="A1080" s="5"/>
      <c r="B1080" s="1"/>
      <c r="C1080" s="2"/>
      <c r="D1080" s="59"/>
      <c r="E1080" s="85"/>
      <c r="F1080" s="7"/>
    </row>
    <row r="1081" spans="1:6">
      <c r="A1081" s="5"/>
      <c r="B1081" s="1"/>
      <c r="C1081" s="2"/>
      <c r="D1081" s="59"/>
      <c r="E1081" s="85"/>
      <c r="F1081" s="7"/>
    </row>
    <row r="1082" spans="1:6">
      <c r="A1082" s="5"/>
      <c r="B1082" s="1"/>
      <c r="C1082" s="2"/>
      <c r="D1082" s="59"/>
      <c r="E1082" s="85"/>
      <c r="F1082" s="7"/>
    </row>
    <row r="1083" spans="1:6">
      <c r="A1083" s="5"/>
      <c r="B1083" s="1"/>
      <c r="C1083" s="2"/>
      <c r="D1083" s="59"/>
      <c r="E1083" s="85"/>
      <c r="F1083" s="7"/>
    </row>
    <row r="1084" spans="1:6">
      <c r="A1084" s="5"/>
      <c r="B1084" s="1"/>
      <c r="C1084" s="2"/>
      <c r="D1084" s="59"/>
      <c r="E1084" s="85"/>
      <c r="F1084" s="7"/>
    </row>
    <row r="1085" spans="1:6">
      <c r="A1085" s="5"/>
      <c r="B1085" s="1"/>
      <c r="C1085" s="2"/>
      <c r="D1085" s="59"/>
      <c r="E1085" s="85"/>
      <c r="F1085" s="7"/>
    </row>
    <row r="1086" spans="1:6">
      <c r="A1086" s="5"/>
      <c r="B1086" s="1"/>
      <c r="C1086" s="2"/>
      <c r="D1086" s="59"/>
      <c r="E1086" s="85"/>
      <c r="F1086" s="7"/>
    </row>
    <row r="1087" spans="1:6">
      <c r="A1087" s="5"/>
      <c r="B1087" s="1"/>
      <c r="C1087" s="2"/>
      <c r="D1087" s="59"/>
      <c r="E1087" s="85"/>
      <c r="F1087" s="7"/>
    </row>
    <row r="1088" spans="1:6">
      <c r="A1088" s="5"/>
      <c r="B1088" s="1"/>
      <c r="C1088" s="2"/>
      <c r="D1088" s="59"/>
      <c r="E1088" s="85"/>
      <c r="F1088" s="7"/>
    </row>
    <row r="1089" spans="1:6">
      <c r="A1089" s="5"/>
      <c r="B1089" s="1"/>
      <c r="C1089" s="2"/>
      <c r="D1089" s="59"/>
      <c r="E1089" s="85"/>
      <c r="F1089" s="7"/>
    </row>
    <row r="1090" spans="1:6">
      <c r="A1090" s="5"/>
      <c r="B1090" s="1"/>
      <c r="C1090" s="2"/>
      <c r="D1090" s="59"/>
      <c r="E1090" s="85"/>
      <c r="F1090" s="7"/>
    </row>
    <row r="1091" spans="1:6">
      <c r="A1091" s="5"/>
      <c r="B1091" s="1"/>
      <c r="C1091" s="2"/>
      <c r="D1091" s="59"/>
      <c r="E1091" s="85"/>
      <c r="F1091" s="7"/>
    </row>
    <row r="1092" spans="1:6">
      <c r="A1092" s="5"/>
      <c r="B1092" s="1"/>
      <c r="C1092" s="2"/>
      <c r="D1092" s="59"/>
      <c r="E1092" s="85"/>
      <c r="F1092" s="7"/>
    </row>
    <row r="1093" spans="1:6">
      <c r="A1093" s="5"/>
      <c r="B1093" s="1"/>
      <c r="C1093" s="2"/>
      <c r="D1093" s="59"/>
      <c r="E1093" s="85"/>
      <c r="F1093" s="7"/>
    </row>
    <row r="1094" spans="1:6">
      <c r="A1094" s="5"/>
      <c r="B1094" s="1"/>
      <c r="C1094" s="2"/>
      <c r="D1094" s="59"/>
      <c r="E1094" s="85"/>
      <c r="F1094" s="7"/>
    </row>
    <row r="1095" spans="1:6">
      <c r="A1095" s="5"/>
      <c r="B1095" s="1"/>
      <c r="C1095" s="2"/>
      <c r="D1095" s="59"/>
      <c r="E1095" s="85"/>
      <c r="F1095" s="7"/>
    </row>
    <row r="1096" spans="1:6">
      <c r="A1096" s="5"/>
      <c r="B1096" s="1"/>
      <c r="C1096" s="2"/>
      <c r="D1096" s="59"/>
      <c r="E1096" s="85"/>
      <c r="F1096" s="7"/>
    </row>
    <row r="1097" spans="1:6">
      <c r="A1097" s="5"/>
      <c r="B1097" s="1"/>
      <c r="C1097" s="2"/>
      <c r="D1097" s="59"/>
      <c r="E1097" s="85"/>
      <c r="F1097" s="7"/>
    </row>
    <row r="1098" spans="1:6">
      <c r="A1098" s="5"/>
      <c r="B1098" s="1"/>
      <c r="C1098" s="2"/>
      <c r="D1098" s="59"/>
      <c r="E1098" s="85"/>
      <c r="F1098" s="7"/>
    </row>
    <row r="1099" spans="1:6">
      <c r="A1099" s="5"/>
      <c r="B1099" s="1"/>
      <c r="C1099" s="2"/>
      <c r="D1099" s="59"/>
      <c r="E1099" s="85"/>
      <c r="F1099" s="7"/>
    </row>
    <row r="1100" spans="1:6">
      <c r="A1100" s="5"/>
      <c r="B1100" s="1"/>
      <c r="C1100" s="2"/>
      <c r="D1100" s="59"/>
      <c r="E1100" s="85"/>
      <c r="F1100" s="7"/>
    </row>
    <row r="1101" spans="1:6">
      <c r="A1101" s="5"/>
      <c r="B1101" s="1"/>
      <c r="C1101" s="2"/>
      <c r="D1101" s="59"/>
      <c r="E1101" s="85"/>
      <c r="F1101" s="7"/>
    </row>
    <row r="1102" spans="1:6">
      <c r="A1102" s="5"/>
      <c r="B1102" s="1"/>
      <c r="C1102" s="2"/>
      <c r="D1102" s="59"/>
      <c r="E1102" s="85"/>
      <c r="F1102" s="7"/>
    </row>
    <row r="1103" spans="1:6">
      <c r="A1103" s="5"/>
      <c r="B1103" s="1"/>
      <c r="C1103" s="2"/>
      <c r="D1103" s="59"/>
      <c r="E1103" s="85"/>
      <c r="F1103" s="7"/>
    </row>
    <row r="1104" spans="1:6">
      <c r="A1104" s="5"/>
      <c r="B1104" s="1"/>
      <c r="C1104" s="2"/>
      <c r="D1104" s="59"/>
      <c r="E1104" s="85"/>
      <c r="F1104" s="7"/>
    </row>
    <row r="1105" spans="1:6">
      <c r="A1105" s="5"/>
      <c r="B1105" s="1"/>
      <c r="C1105" s="2"/>
      <c r="D1105" s="59"/>
      <c r="E1105" s="85"/>
      <c r="F1105" s="7"/>
    </row>
    <row r="1106" spans="1:6">
      <c r="A1106" s="5"/>
      <c r="B1106" s="1"/>
      <c r="C1106" s="2"/>
      <c r="D1106" s="59"/>
      <c r="E1106" s="85"/>
      <c r="F1106" s="7"/>
    </row>
    <row r="1107" spans="1:6">
      <c r="A1107" s="5"/>
      <c r="B1107" s="1"/>
      <c r="C1107" s="2"/>
      <c r="D1107" s="59"/>
      <c r="E1107" s="85"/>
      <c r="F1107" s="7"/>
    </row>
    <row r="1108" spans="1:6">
      <c r="A1108" s="5"/>
      <c r="B1108" s="1"/>
      <c r="C1108" s="2"/>
      <c r="D1108" s="59"/>
      <c r="E1108" s="85"/>
      <c r="F1108" s="7"/>
    </row>
    <row r="1109" spans="1:6">
      <c r="A1109" s="5"/>
      <c r="B1109" s="1"/>
      <c r="C1109" s="2"/>
      <c r="D1109" s="59"/>
      <c r="E1109" s="85"/>
      <c r="F1109" s="7"/>
    </row>
    <row r="1110" spans="1:6">
      <c r="A1110" s="5"/>
      <c r="B1110" s="1"/>
      <c r="C1110" s="2"/>
      <c r="D1110" s="59"/>
      <c r="E1110" s="85"/>
      <c r="F1110" s="7"/>
    </row>
    <row r="1111" spans="1:6">
      <c r="A1111" s="5"/>
      <c r="B1111" s="1"/>
      <c r="C1111" s="2"/>
      <c r="D1111" s="59"/>
      <c r="E1111" s="85"/>
      <c r="F1111" s="7"/>
    </row>
    <row r="1112" spans="1:6">
      <c r="A1112" s="5"/>
      <c r="B1112" s="1"/>
      <c r="C1112" s="2"/>
      <c r="D1112" s="59"/>
      <c r="E1112" s="85"/>
      <c r="F1112" s="7"/>
    </row>
    <row r="1113" spans="1:6">
      <c r="A1113" s="5"/>
      <c r="B1113" s="1"/>
      <c r="C1113" s="2"/>
      <c r="D1113" s="59"/>
      <c r="E1113" s="85"/>
      <c r="F1113" s="7"/>
    </row>
    <row r="1114" spans="1:6">
      <c r="A1114" s="5"/>
      <c r="B1114" s="1"/>
      <c r="C1114" s="2"/>
      <c r="D1114" s="59"/>
      <c r="E1114" s="85"/>
      <c r="F1114" s="7"/>
    </row>
    <row r="1115" spans="1:6">
      <c r="A1115" s="5"/>
      <c r="B1115" s="1"/>
      <c r="C1115" s="2"/>
      <c r="D1115" s="59"/>
      <c r="E1115" s="85"/>
      <c r="F1115" s="7"/>
    </row>
    <row r="1116" spans="1:6">
      <c r="A1116" s="5"/>
      <c r="B1116" s="1"/>
      <c r="C1116" s="2"/>
      <c r="D1116" s="59"/>
      <c r="E1116" s="85"/>
      <c r="F1116" s="7"/>
    </row>
    <row r="1117" spans="1:6">
      <c r="A1117" s="5"/>
      <c r="B1117" s="1"/>
      <c r="C1117" s="2"/>
      <c r="D1117" s="59"/>
      <c r="E1117" s="85"/>
      <c r="F1117" s="7"/>
    </row>
    <row r="1118" spans="1:6">
      <c r="A1118" s="5"/>
      <c r="B1118" s="1"/>
      <c r="C1118" s="2"/>
      <c r="D1118" s="59"/>
      <c r="E1118" s="85"/>
      <c r="F1118" s="7"/>
    </row>
    <row r="1119" spans="1:6">
      <c r="A1119" s="5"/>
      <c r="B1119" s="1"/>
      <c r="C1119" s="2"/>
      <c r="D1119" s="59"/>
      <c r="E1119" s="85"/>
      <c r="F1119" s="7"/>
    </row>
    <row r="1120" spans="1:6">
      <c r="A1120" s="5"/>
      <c r="B1120" s="1"/>
      <c r="C1120" s="2"/>
      <c r="D1120" s="59"/>
      <c r="E1120" s="85"/>
      <c r="F1120" s="7"/>
    </row>
    <row r="1121" spans="1:6">
      <c r="A1121" s="5"/>
      <c r="B1121" s="1"/>
      <c r="C1121" s="2"/>
      <c r="D1121" s="59"/>
      <c r="E1121" s="85"/>
      <c r="F1121" s="7"/>
    </row>
    <row r="1122" spans="1:6">
      <c r="A1122" s="5"/>
      <c r="B1122" s="1"/>
      <c r="C1122" s="2"/>
      <c r="D1122" s="59"/>
      <c r="E1122" s="85"/>
      <c r="F1122" s="7"/>
    </row>
    <row r="1123" spans="1:6">
      <c r="A1123" s="5"/>
      <c r="B1123" s="1"/>
      <c r="C1123" s="2"/>
      <c r="D1123" s="59"/>
      <c r="E1123" s="85"/>
      <c r="F1123" s="7"/>
    </row>
    <row r="1124" spans="1:6">
      <c r="A1124" s="5"/>
      <c r="B1124" s="1"/>
      <c r="C1124" s="2"/>
      <c r="D1124" s="59"/>
      <c r="E1124" s="85"/>
      <c r="F1124" s="7"/>
    </row>
    <row r="1125" spans="1:6">
      <c r="A1125" s="5"/>
      <c r="B1125" s="1"/>
      <c r="C1125" s="2"/>
      <c r="D1125" s="59"/>
      <c r="E1125" s="85"/>
      <c r="F1125" s="7"/>
    </row>
    <row r="1126" spans="1:6">
      <c r="A1126" s="5"/>
      <c r="B1126" s="1"/>
      <c r="C1126" s="2"/>
      <c r="D1126" s="59"/>
      <c r="E1126" s="85"/>
      <c r="F1126" s="7"/>
    </row>
    <row r="1127" spans="1:6">
      <c r="A1127" s="5"/>
      <c r="B1127" s="1"/>
      <c r="C1127" s="2"/>
      <c r="D1127" s="59"/>
      <c r="E1127" s="85"/>
      <c r="F1127" s="7"/>
    </row>
    <row r="1128" spans="1:6">
      <c r="A1128" s="5"/>
      <c r="B1128" s="1"/>
      <c r="C1128" s="2"/>
      <c r="D1128" s="59"/>
      <c r="E1128" s="85"/>
      <c r="F1128" s="7"/>
    </row>
    <row r="1129" spans="1:6">
      <c r="A1129" s="5"/>
      <c r="B1129" s="1"/>
      <c r="C1129" s="2"/>
      <c r="D1129" s="59"/>
      <c r="E1129" s="85"/>
      <c r="F1129" s="7"/>
    </row>
    <row r="1130" spans="1:6">
      <c r="A1130" s="5"/>
      <c r="B1130" s="1"/>
      <c r="C1130" s="2"/>
      <c r="D1130" s="59"/>
      <c r="E1130" s="85"/>
      <c r="F1130" s="7"/>
    </row>
    <row r="1131" spans="1:6">
      <c r="A1131" s="5"/>
      <c r="B1131" s="1"/>
      <c r="C1131" s="2"/>
      <c r="D1131" s="59"/>
      <c r="E1131" s="85"/>
      <c r="F1131" s="7"/>
    </row>
    <row r="1132" spans="1:6">
      <c r="A1132" s="5"/>
      <c r="B1132" s="1"/>
      <c r="C1132" s="2"/>
      <c r="D1132" s="59"/>
      <c r="E1132" s="85"/>
      <c r="F1132" s="7"/>
    </row>
    <row r="1133" spans="1:6">
      <c r="A1133" s="5"/>
      <c r="B1133" s="1"/>
      <c r="C1133" s="2"/>
      <c r="D1133" s="59"/>
      <c r="E1133" s="85"/>
      <c r="F1133" s="7"/>
    </row>
    <row r="1134" spans="1:6">
      <c r="A1134" s="5"/>
      <c r="B1134" s="1"/>
      <c r="C1134" s="2"/>
      <c r="D1134" s="59"/>
      <c r="E1134" s="85"/>
      <c r="F1134" s="7"/>
    </row>
    <row r="1135" spans="1:6">
      <c r="A1135" s="5"/>
      <c r="B1135" s="1"/>
      <c r="C1135" s="2"/>
      <c r="D1135" s="59"/>
      <c r="E1135" s="85"/>
      <c r="F1135" s="7"/>
    </row>
    <row r="1136" spans="1:6">
      <c r="A1136" s="5"/>
      <c r="B1136" s="1"/>
      <c r="C1136" s="2"/>
      <c r="D1136" s="59"/>
      <c r="E1136" s="85"/>
      <c r="F1136" s="7"/>
    </row>
    <row r="1137" spans="1:6">
      <c r="A1137" s="5"/>
      <c r="B1137" s="1"/>
      <c r="C1137" s="2"/>
      <c r="D1137" s="59"/>
      <c r="E1137" s="85"/>
      <c r="F1137" s="7"/>
    </row>
    <row r="1138" spans="1:6">
      <c r="A1138" s="5"/>
      <c r="B1138" s="1"/>
      <c r="C1138" s="2"/>
      <c r="D1138" s="59"/>
      <c r="E1138" s="85"/>
      <c r="F1138" s="7"/>
    </row>
    <row r="1139" spans="1:6">
      <c r="A1139" s="5"/>
      <c r="B1139" s="1"/>
      <c r="C1139" s="2"/>
      <c r="D1139" s="59"/>
      <c r="E1139" s="85"/>
      <c r="F1139" s="7"/>
    </row>
    <row r="1140" spans="1:6">
      <c r="A1140" s="5"/>
      <c r="B1140" s="1"/>
      <c r="C1140" s="2"/>
      <c r="D1140" s="59"/>
      <c r="E1140" s="85"/>
      <c r="F1140" s="7"/>
    </row>
    <row r="1141" spans="1:6">
      <c r="A1141" s="5"/>
      <c r="B1141" s="1"/>
      <c r="C1141" s="2"/>
      <c r="D1141" s="59"/>
      <c r="E1141" s="85"/>
      <c r="F1141" s="7"/>
    </row>
    <row r="1142" spans="1:6">
      <c r="A1142" s="5"/>
      <c r="B1142" s="1"/>
      <c r="C1142" s="2"/>
      <c r="D1142" s="59"/>
      <c r="E1142" s="85"/>
      <c r="F1142" s="7"/>
    </row>
    <row r="1143" spans="1:6">
      <c r="A1143" s="5"/>
      <c r="B1143" s="1"/>
      <c r="C1143" s="2"/>
      <c r="D1143" s="59"/>
      <c r="E1143" s="85"/>
      <c r="F1143" s="7"/>
    </row>
    <row r="1144" spans="1:6">
      <c r="A1144" s="5"/>
      <c r="B1144" s="1"/>
      <c r="C1144" s="2"/>
      <c r="D1144" s="59"/>
      <c r="E1144" s="85"/>
      <c r="F1144" s="7"/>
    </row>
    <row r="1145" spans="1:6">
      <c r="A1145" s="5"/>
      <c r="B1145" s="1"/>
      <c r="C1145" s="2"/>
      <c r="D1145" s="59"/>
      <c r="E1145" s="85"/>
      <c r="F1145" s="7"/>
    </row>
    <row r="1146" spans="1:6">
      <c r="A1146" s="5"/>
      <c r="B1146" s="1"/>
      <c r="C1146" s="2"/>
      <c r="D1146" s="59"/>
      <c r="E1146" s="85"/>
      <c r="F1146" s="7"/>
    </row>
    <row r="1147" spans="1:6">
      <c r="A1147" s="5"/>
      <c r="B1147" s="1"/>
      <c r="C1147" s="2"/>
      <c r="D1147" s="59"/>
      <c r="E1147" s="85"/>
      <c r="F1147" s="7"/>
    </row>
    <row r="1148" spans="1:6">
      <c r="A1148" s="5"/>
      <c r="B1148" s="1"/>
      <c r="C1148" s="2"/>
      <c r="D1148" s="59"/>
      <c r="E1148" s="85"/>
      <c r="F1148" s="7"/>
    </row>
    <row r="1149" spans="1:6">
      <c r="A1149" s="5"/>
      <c r="B1149" s="1"/>
      <c r="C1149" s="2"/>
      <c r="D1149" s="59"/>
      <c r="E1149" s="85"/>
      <c r="F1149" s="7"/>
    </row>
    <row r="1150" spans="1:6">
      <c r="A1150" s="5"/>
      <c r="B1150" s="1"/>
      <c r="C1150" s="2"/>
      <c r="D1150" s="59"/>
      <c r="E1150" s="85"/>
      <c r="F1150" s="7"/>
    </row>
    <row r="1151" spans="1:6">
      <c r="A1151" s="5"/>
      <c r="B1151" s="1"/>
      <c r="C1151" s="2"/>
      <c r="D1151" s="59"/>
      <c r="E1151" s="85"/>
      <c r="F1151" s="7"/>
    </row>
    <row r="1152" spans="1:6">
      <c r="A1152" s="5"/>
      <c r="B1152" s="1"/>
      <c r="C1152" s="2"/>
      <c r="D1152" s="59"/>
      <c r="E1152" s="85"/>
      <c r="F1152" s="7"/>
    </row>
    <row r="1153" spans="1:6">
      <c r="A1153" s="5"/>
      <c r="B1153" s="1"/>
      <c r="C1153" s="2"/>
      <c r="D1153" s="59"/>
      <c r="E1153" s="85"/>
      <c r="F1153" s="7"/>
    </row>
    <row r="1154" spans="1:6">
      <c r="A1154" s="5"/>
      <c r="B1154" s="1"/>
      <c r="C1154" s="2"/>
      <c r="D1154" s="59"/>
      <c r="E1154" s="85"/>
      <c r="F1154" s="7"/>
    </row>
    <row r="1155" spans="1:6">
      <c r="A1155" s="5"/>
      <c r="B1155" s="1"/>
      <c r="C1155" s="2"/>
      <c r="D1155" s="59"/>
      <c r="E1155" s="85"/>
      <c r="F1155" s="7"/>
    </row>
    <row r="1156" spans="1:6">
      <c r="A1156" s="5"/>
      <c r="B1156" s="1"/>
      <c r="C1156" s="2"/>
      <c r="D1156" s="59"/>
      <c r="E1156" s="85"/>
      <c r="F1156" s="7"/>
    </row>
    <row r="1157" spans="1:6">
      <c r="A1157" s="5"/>
      <c r="B1157" s="1"/>
      <c r="C1157" s="2"/>
      <c r="D1157" s="59"/>
      <c r="E1157" s="85"/>
      <c r="F1157" s="7"/>
    </row>
    <row r="1158" spans="1:6">
      <c r="A1158" s="5"/>
      <c r="B1158" s="1"/>
      <c r="C1158" s="2"/>
      <c r="D1158" s="59"/>
      <c r="E1158" s="85"/>
      <c r="F1158" s="7"/>
    </row>
    <row r="1159" spans="1:6">
      <c r="A1159" s="5"/>
      <c r="B1159" s="1"/>
      <c r="C1159" s="2"/>
      <c r="D1159" s="59"/>
      <c r="E1159" s="85"/>
      <c r="F1159" s="7"/>
    </row>
    <row r="1160" spans="1:6">
      <c r="A1160" s="5"/>
      <c r="B1160" s="1"/>
      <c r="C1160" s="2"/>
      <c r="D1160" s="59"/>
      <c r="E1160" s="85"/>
      <c r="F1160" s="7"/>
    </row>
    <row r="1161" spans="1:6">
      <c r="A1161" s="5"/>
      <c r="B1161" s="1"/>
      <c r="C1161" s="2"/>
      <c r="D1161" s="59"/>
      <c r="E1161" s="85"/>
      <c r="F1161" s="7"/>
    </row>
    <row r="1162" spans="1:6">
      <c r="A1162" s="5"/>
      <c r="B1162" s="1"/>
      <c r="C1162" s="2"/>
      <c r="D1162" s="59"/>
      <c r="E1162" s="85"/>
      <c r="F1162" s="7"/>
    </row>
    <row r="1163" spans="1:6">
      <c r="A1163" s="5"/>
      <c r="B1163" s="1"/>
      <c r="C1163" s="2"/>
      <c r="D1163" s="59"/>
      <c r="E1163" s="85"/>
      <c r="F1163" s="7"/>
    </row>
    <row r="1164" spans="1:6">
      <c r="A1164" s="5"/>
      <c r="B1164" s="1"/>
      <c r="C1164" s="2"/>
      <c r="D1164" s="59"/>
      <c r="E1164" s="85"/>
      <c r="F1164" s="7"/>
    </row>
    <row r="1165" spans="1:6">
      <c r="A1165" s="5"/>
      <c r="B1165" s="1"/>
      <c r="C1165" s="2"/>
      <c r="D1165" s="59"/>
      <c r="E1165" s="85"/>
      <c r="F1165" s="7"/>
    </row>
    <row r="1166" spans="1:6">
      <c r="A1166" s="5"/>
      <c r="B1166" s="1"/>
      <c r="C1166" s="2"/>
      <c r="D1166" s="59"/>
      <c r="E1166" s="85"/>
      <c r="F1166" s="7"/>
    </row>
    <row r="1167" spans="1:6">
      <c r="A1167" s="5"/>
      <c r="B1167" s="1"/>
      <c r="C1167" s="2"/>
      <c r="D1167" s="59"/>
      <c r="E1167" s="85"/>
      <c r="F1167" s="7"/>
    </row>
    <row r="1168" spans="1:6">
      <c r="A1168" s="5"/>
      <c r="B1168" s="1"/>
      <c r="C1168" s="2"/>
      <c r="D1168" s="59"/>
      <c r="E1168" s="85"/>
      <c r="F1168" s="7"/>
    </row>
    <row r="1169" spans="1:6">
      <c r="A1169" s="5"/>
      <c r="B1169" s="1"/>
      <c r="C1169" s="2"/>
      <c r="D1169" s="59"/>
      <c r="E1169" s="85"/>
      <c r="F1169" s="7"/>
    </row>
    <row r="1170" spans="1:6">
      <c r="A1170" s="5"/>
      <c r="B1170" s="1"/>
      <c r="C1170" s="2"/>
      <c r="D1170" s="59"/>
      <c r="E1170" s="85"/>
      <c r="F1170" s="7"/>
    </row>
    <row r="1171" spans="1:6">
      <c r="A1171" s="5"/>
      <c r="B1171" s="1"/>
      <c r="C1171" s="2"/>
      <c r="D1171" s="59"/>
      <c r="E1171" s="85"/>
      <c r="F1171" s="7"/>
    </row>
    <row r="1172" spans="1:6">
      <c r="A1172" s="5"/>
      <c r="B1172" s="1"/>
      <c r="C1172" s="2"/>
      <c r="D1172" s="59"/>
      <c r="E1172" s="85"/>
      <c r="F1172" s="7"/>
    </row>
    <row r="1173" spans="1:6">
      <c r="A1173" s="5"/>
      <c r="B1173" s="1"/>
      <c r="C1173" s="2"/>
      <c r="D1173" s="59"/>
      <c r="E1173" s="85"/>
      <c r="F1173" s="7"/>
    </row>
    <row r="1174" spans="1:6">
      <c r="A1174" s="5"/>
      <c r="B1174" s="1"/>
      <c r="C1174" s="2"/>
      <c r="D1174" s="59"/>
      <c r="E1174" s="85"/>
      <c r="F1174" s="7"/>
    </row>
    <row r="1175" spans="1:6">
      <c r="A1175" s="5"/>
      <c r="B1175" s="1"/>
      <c r="C1175" s="2"/>
      <c r="D1175" s="59"/>
      <c r="E1175" s="85"/>
      <c r="F1175" s="7"/>
    </row>
    <row r="1176" spans="1:6">
      <c r="A1176" s="5"/>
      <c r="B1176" s="1"/>
      <c r="C1176" s="2"/>
      <c r="D1176" s="59"/>
      <c r="E1176" s="85"/>
      <c r="F1176" s="7"/>
    </row>
    <row r="1177" spans="1:6">
      <c r="A1177" s="5"/>
      <c r="B1177" s="1"/>
      <c r="C1177" s="2"/>
      <c r="D1177" s="59"/>
      <c r="E1177" s="85"/>
      <c r="F1177" s="7"/>
    </row>
    <row r="1178" spans="1:6">
      <c r="A1178" s="5"/>
      <c r="B1178" s="1"/>
      <c r="C1178" s="2"/>
      <c r="D1178" s="59"/>
      <c r="E1178" s="85"/>
      <c r="F1178" s="7"/>
    </row>
    <row r="1179" spans="1:6">
      <c r="A1179" s="5"/>
      <c r="B1179" s="1"/>
      <c r="C1179" s="2"/>
      <c r="D1179" s="59"/>
      <c r="E1179" s="85"/>
      <c r="F1179" s="7"/>
    </row>
    <row r="1180" spans="1:6">
      <c r="A1180" s="5"/>
      <c r="B1180" s="1"/>
      <c r="C1180" s="2"/>
      <c r="D1180" s="59"/>
      <c r="E1180" s="85"/>
      <c r="F1180" s="7"/>
    </row>
    <row r="1181" spans="1:6">
      <c r="A1181" s="5"/>
      <c r="B1181" s="1"/>
      <c r="C1181" s="2"/>
      <c r="D1181" s="59"/>
      <c r="E1181" s="85"/>
      <c r="F1181" s="7"/>
    </row>
    <row r="1182" spans="1:6">
      <c r="A1182" s="5"/>
      <c r="B1182" s="1"/>
      <c r="C1182" s="2"/>
      <c r="D1182" s="59"/>
      <c r="E1182" s="85"/>
      <c r="F1182" s="7"/>
    </row>
    <row r="1183" spans="1:6">
      <c r="A1183" s="5"/>
      <c r="B1183" s="1"/>
      <c r="C1183" s="2"/>
      <c r="D1183" s="59"/>
      <c r="E1183" s="85"/>
      <c r="F1183" s="7"/>
    </row>
    <row r="1184" spans="1:6">
      <c r="A1184" s="5"/>
      <c r="B1184" s="1"/>
      <c r="C1184" s="2"/>
      <c r="D1184" s="59"/>
      <c r="E1184" s="85"/>
      <c r="F1184" s="7"/>
    </row>
    <row r="1185" spans="1:6">
      <c r="A1185" s="5"/>
      <c r="B1185" s="1"/>
      <c r="C1185" s="2"/>
      <c r="D1185" s="59"/>
      <c r="E1185" s="85"/>
      <c r="F1185" s="7"/>
    </row>
    <row r="1186" spans="1:6">
      <c r="A1186" s="5"/>
      <c r="B1186" s="1"/>
      <c r="C1186" s="2"/>
      <c r="D1186" s="59"/>
      <c r="E1186" s="85"/>
      <c r="F1186" s="7"/>
    </row>
    <row r="1187" spans="1:6">
      <c r="A1187" s="5"/>
      <c r="B1187" s="1"/>
      <c r="C1187" s="2"/>
      <c r="D1187" s="59"/>
      <c r="E1187" s="85"/>
      <c r="F1187" s="7"/>
    </row>
    <row r="1188" spans="1:6">
      <c r="A1188" s="5"/>
      <c r="B1188" s="1"/>
      <c r="C1188" s="2"/>
      <c r="D1188" s="59"/>
      <c r="E1188" s="85"/>
      <c r="F1188" s="7"/>
    </row>
    <row r="1189" spans="1:6">
      <c r="A1189" s="5"/>
      <c r="B1189" s="1"/>
      <c r="C1189" s="2"/>
      <c r="D1189" s="59"/>
      <c r="E1189" s="85"/>
      <c r="F1189" s="7"/>
    </row>
    <row r="1190" spans="1:6">
      <c r="A1190" s="5"/>
      <c r="B1190" s="1"/>
      <c r="C1190" s="2"/>
      <c r="D1190" s="59"/>
      <c r="E1190" s="85"/>
      <c r="F1190" s="7"/>
    </row>
    <row r="1191" spans="1:6">
      <c r="A1191" s="5"/>
      <c r="B1191" s="1"/>
      <c r="C1191" s="2"/>
      <c r="D1191" s="59"/>
      <c r="E1191" s="85"/>
      <c r="F1191" s="7"/>
    </row>
    <row r="1192" spans="1:6">
      <c r="A1192" s="5"/>
      <c r="B1192" s="1"/>
      <c r="C1192" s="2"/>
      <c r="D1192" s="59"/>
      <c r="E1192" s="85"/>
      <c r="F1192" s="7"/>
    </row>
    <row r="1193" spans="1:6">
      <c r="A1193" s="5"/>
      <c r="B1193" s="1"/>
      <c r="C1193" s="2"/>
      <c r="D1193" s="59"/>
      <c r="E1193" s="85"/>
      <c r="F1193" s="7"/>
    </row>
    <row r="1194" spans="1:6">
      <c r="A1194" s="5"/>
      <c r="B1194" s="1"/>
      <c r="C1194" s="2"/>
      <c r="D1194" s="59"/>
      <c r="E1194" s="85"/>
      <c r="F1194" s="7"/>
    </row>
    <row r="1195" spans="1:6">
      <c r="A1195" s="5"/>
      <c r="B1195" s="1"/>
      <c r="C1195" s="2"/>
      <c r="D1195" s="59"/>
      <c r="E1195" s="85"/>
      <c r="F1195" s="7"/>
    </row>
    <row r="1196" spans="1:6">
      <c r="A1196" s="5"/>
      <c r="B1196" s="1"/>
      <c r="C1196" s="2"/>
      <c r="D1196" s="59"/>
      <c r="E1196" s="85"/>
      <c r="F1196" s="7"/>
    </row>
    <row r="1197" spans="1:6">
      <c r="A1197" s="5"/>
      <c r="B1197" s="1"/>
      <c r="C1197" s="2"/>
      <c r="D1197" s="59"/>
      <c r="E1197" s="85"/>
      <c r="F1197" s="7"/>
    </row>
    <row r="1198" spans="1:6">
      <c r="A1198" s="5"/>
      <c r="B1198" s="1"/>
      <c r="C1198" s="2"/>
      <c r="D1198" s="59"/>
      <c r="E1198" s="85"/>
      <c r="F1198" s="7"/>
    </row>
    <row r="1199" spans="1:6">
      <c r="A1199" s="5"/>
      <c r="B1199" s="1"/>
      <c r="C1199" s="2"/>
      <c r="D1199" s="59"/>
      <c r="E1199" s="85"/>
      <c r="F1199" s="7"/>
    </row>
    <row r="1200" spans="1:6">
      <c r="A1200" s="5"/>
      <c r="B1200" s="1"/>
      <c r="C1200" s="2"/>
      <c r="D1200" s="59"/>
      <c r="E1200" s="85"/>
      <c r="F1200" s="7"/>
    </row>
    <row r="1201" spans="1:6">
      <c r="A1201" s="5"/>
      <c r="B1201" s="1"/>
      <c r="C1201" s="2"/>
      <c r="D1201" s="59"/>
      <c r="E1201" s="85"/>
      <c r="F1201" s="7"/>
    </row>
    <row r="1202" spans="1:6">
      <c r="A1202" s="5"/>
      <c r="B1202" s="1"/>
      <c r="C1202" s="2"/>
      <c r="D1202" s="59"/>
      <c r="E1202" s="85"/>
      <c r="F1202" s="7"/>
    </row>
    <row r="1203" spans="1:6">
      <c r="A1203" s="5"/>
      <c r="B1203" s="1"/>
      <c r="C1203" s="2"/>
      <c r="D1203" s="59"/>
      <c r="E1203" s="85"/>
      <c r="F1203" s="7"/>
    </row>
    <row r="1204" spans="1:6">
      <c r="A1204" s="5"/>
      <c r="B1204" s="1"/>
      <c r="C1204" s="2"/>
      <c r="D1204" s="59"/>
      <c r="E1204" s="85"/>
      <c r="F1204" s="7"/>
    </row>
    <row r="1205" spans="1:6">
      <c r="A1205" s="5"/>
      <c r="B1205" s="1"/>
      <c r="C1205" s="2"/>
      <c r="D1205" s="59"/>
      <c r="E1205" s="85"/>
      <c r="F1205" s="7"/>
    </row>
    <row r="1206" spans="1:6">
      <c r="A1206" s="5"/>
      <c r="B1206" s="1"/>
      <c r="C1206" s="2"/>
      <c r="D1206" s="59"/>
      <c r="E1206" s="85"/>
      <c r="F1206" s="7"/>
    </row>
    <row r="1207" spans="1:6">
      <c r="A1207" s="5"/>
      <c r="B1207" s="1"/>
      <c r="C1207" s="2"/>
      <c r="D1207" s="59"/>
      <c r="E1207" s="85"/>
      <c r="F1207" s="7"/>
    </row>
    <row r="1208" spans="1:6">
      <c r="A1208" s="5"/>
      <c r="B1208" s="1"/>
      <c r="C1208" s="2"/>
      <c r="D1208" s="59"/>
      <c r="E1208" s="85"/>
      <c r="F1208" s="7"/>
    </row>
    <row r="1209" spans="1:6">
      <c r="A1209" s="5"/>
      <c r="B1209" s="1"/>
      <c r="C1209" s="2"/>
      <c r="D1209" s="59"/>
      <c r="E1209" s="85"/>
      <c r="F1209" s="7"/>
    </row>
    <row r="1210" spans="1:6">
      <c r="A1210" s="5"/>
      <c r="B1210" s="1"/>
      <c r="C1210" s="2"/>
      <c r="D1210" s="59"/>
      <c r="E1210" s="85"/>
      <c r="F1210" s="7"/>
    </row>
    <row r="1211" spans="1:6">
      <c r="A1211" s="5"/>
      <c r="B1211" s="1"/>
      <c r="C1211" s="2"/>
      <c r="D1211" s="59"/>
      <c r="E1211" s="85"/>
      <c r="F1211" s="7"/>
    </row>
    <row r="1212" spans="1:6">
      <c r="A1212" s="5"/>
      <c r="B1212" s="1"/>
      <c r="C1212" s="2"/>
      <c r="D1212" s="59"/>
      <c r="E1212" s="85"/>
      <c r="F1212" s="7"/>
    </row>
    <row r="1213" spans="1:6">
      <c r="A1213" s="5"/>
      <c r="B1213" s="1"/>
      <c r="C1213" s="2"/>
      <c r="D1213" s="59"/>
      <c r="E1213" s="85"/>
      <c r="F1213" s="7"/>
    </row>
    <row r="1214" spans="1:6">
      <c r="A1214" s="5"/>
      <c r="B1214" s="1"/>
      <c r="C1214" s="2"/>
      <c r="D1214" s="59"/>
      <c r="E1214" s="85"/>
      <c r="F1214" s="7"/>
    </row>
    <row r="1215" spans="1:6">
      <c r="A1215" s="5"/>
      <c r="B1215" s="1"/>
      <c r="C1215" s="2"/>
      <c r="D1215" s="59"/>
      <c r="E1215" s="85"/>
      <c r="F1215" s="7"/>
    </row>
    <row r="1216" spans="1:6">
      <c r="A1216" s="5"/>
      <c r="B1216" s="1"/>
      <c r="C1216" s="2"/>
      <c r="D1216" s="59"/>
      <c r="E1216" s="85"/>
      <c r="F1216" s="7"/>
    </row>
    <row r="1217" spans="1:6">
      <c r="A1217" s="5"/>
      <c r="B1217" s="1"/>
      <c r="C1217" s="2"/>
      <c r="D1217" s="59"/>
      <c r="E1217" s="85"/>
      <c r="F1217" s="7"/>
    </row>
    <row r="1218" spans="1:6">
      <c r="A1218" s="5"/>
      <c r="B1218" s="1"/>
      <c r="C1218" s="2"/>
      <c r="D1218" s="59"/>
      <c r="E1218" s="85"/>
      <c r="F1218" s="7"/>
    </row>
    <row r="1219" spans="1:6">
      <c r="A1219" s="5"/>
      <c r="B1219" s="1"/>
      <c r="C1219" s="2"/>
      <c r="D1219" s="59"/>
      <c r="E1219" s="85"/>
      <c r="F1219" s="7"/>
    </row>
    <row r="1220" spans="1:6">
      <c r="A1220" s="5"/>
      <c r="B1220" s="1"/>
      <c r="C1220" s="2"/>
      <c r="D1220" s="59"/>
      <c r="E1220" s="85"/>
      <c r="F1220" s="7"/>
    </row>
    <row r="1221" spans="1:6">
      <c r="A1221" s="5"/>
      <c r="B1221" s="1"/>
      <c r="C1221" s="2"/>
      <c r="D1221" s="59"/>
      <c r="E1221" s="85"/>
      <c r="F1221" s="7"/>
    </row>
    <row r="1222" spans="1:6">
      <c r="A1222" s="5"/>
      <c r="B1222" s="1"/>
      <c r="C1222" s="2"/>
      <c r="D1222" s="59"/>
      <c r="E1222" s="85"/>
      <c r="F1222" s="7"/>
    </row>
    <row r="1223" spans="1:6">
      <c r="A1223" s="5"/>
      <c r="B1223" s="1"/>
      <c r="C1223" s="2"/>
      <c r="D1223" s="59"/>
      <c r="E1223" s="85"/>
      <c r="F1223" s="7"/>
    </row>
    <row r="1224" spans="1:6">
      <c r="A1224" s="5"/>
      <c r="B1224" s="1"/>
      <c r="C1224" s="2"/>
      <c r="D1224" s="59"/>
      <c r="E1224" s="85"/>
      <c r="F1224" s="7"/>
    </row>
    <row r="1225" spans="1:6">
      <c r="A1225" s="5"/>
      <c r="B1225" s="1"/>
      <c r="C1225" s="2"/>
      <c r="D1225" s="59"/>
      <c r="E1225" s="85"/>
      <c r="F1225" s="7"/>
    </row>
    <row r="1226" spans="1:6">
      <c r="A1226" s="5"/>
      <c r="B1226" s="1"/>
      <c r="C1226" s="2"/>
      <c r="D1226" s="59"/>
      <c r="E1226" s="85"/>
      <c r="F1226" s="7"/>
    </row>
    <row r="1227" spans="1:6">
      <c r="A1227" s="5"/>
      <c r="B1227" s="1"/>
      <c r="C1227" s="2"/>
      <c r="D1227" s="59"/>
      <c r="E1227" s="85"/>
      <c r="F1227" s="7"/>
    </row>
    <row r="1228" spans="1:6">
      <c r="A1228" s="5"/>
      <c r="B1228" s="1"/>
      <c r="C1228" s="2"/>
      <c r="D1228" s="59"/>
      <c r="E1228" s="85"/>
      <c r="F1228" s="7"/>
    </row>
    <row r="1229" spans="1:6">
      <c r="A1229" s="5"/>
      <c r="B1229" s="1"/>
      <c r="C1229" s="2"/>
      <c r="D1229" s="59"/>
      <c r="E1229" s="85"/>
      <c r="F1229" s="7"/>
    </row>
    <row r="1230" spans="1:6">
      <c r="A1230" s="5"/>
      <c r="B1230" s="1"/>
      <c r="C1230" s="2"/>
      <c r="D1230" s="59"/>
      <c r="E1230" s="85"/>
      <c r="F1230" s="7"/>
    </row>
    <row r="1231" spans="1:6">
      <c r="A1231" s="5"/>
      <c r="B1231" s="1"/>
      <c r="C1231" s="2"/>
      <c r="D1231" s="59"/>
      <c r="E1231" s="85"/>
      <c r="F1231" s="7"/>
    </row>
    <row r="1232" spans="1:6">
      <c r="A1232" s="5"/>
      <c r="B1232" s="1"/>
      <c r="C1232" s="2"/>
      <c r="D1232" s="59"/>
      <c r="E1232" s="85"/>
      <c r="F1232" s="7"/>
    </row>
    <row r="1233" spans="1:6">
      <c r="A1233" s="5"/>
      <c r="B1233" s="1"/>
      <c r="C1233" s="2"/>
      <c r="D1233" s="59"/>
      <c r="E1233" s="85"/>
      <c r="F1233" s="7"/>
    </row>
    <row r="1234" spans="1:6">
      <c r="A1234" s="5"/>
      <c r="B1234" s="1"/>
      <c r="C1234" s="2"/>
      <c r="D1234" s="59"/>
      <c r="E1234" s="85"/>
      <c r="F1234" s="7"/>
    </row>
    <row r="1235" spans="1:6">
      <c r="A1235" s="5"/>
      <c r="B1235" s="1"/>
      <c r="C1235" s="2"/>
      <c r="D1235" s="59"/>
      <c r="E1235" s="85"/>
      <c r="F1235" s="7"/>
    </row>
    <row r="1236" spans="1:6">
      <c r="A1236" s="5"/>
      <c r="B1236" s="1"/>
      <c r="C1236" s="2"/>
      <c r="D1236" s="59"/>
      <c r="E1236" s="85"/>
      <c r="F1236" s="7"/>
    </row>
    <row r="1237" spans="1:6">
      <c r="A1237" s="5"/>
      <c r="B1237" s="1"/>
      <c r="C1237" s="2"/>
      <c r="D1237" s="59"/>
      <c r="E1237" s="85"/>
      <c r="F1237" s="7"/>
    </row>
    <row r="1238" spans="1:6">
      <c r="A1238" s="5"/>
      <c r="B1238" s="1"/>
      <c r="C1238" s="2"/>
      <c r="D1238" s="59"/>
      <c r="E1238" s="85"/>
      <c r="F1238" s="7"/>
    </row>
    <row r="1239" spans="1:6">
      <c r="A1239" s="5"/>
      <c r="B1239" s="1"/>
      <c r="C1239" s="2"/>
      <c r="D1239" s="59"/>
      <c r="E1239" s="85"/>
      <c r="F1239" s="7"/>
    </row>
    <row r="1240" spans="1:6">
      <c r="A1240" s="5"/>
      <c r="B1240" s="1"/>
      <c r="C1240" s="2"/>
      <c r="D1240" s="59"/>
      <c r="E1240" s="85"/>
      <c r="F1240" s="7"/>
    </row>
    <row r="1241" spans="1:6">
      <c r="A1241" s="5"/>
      <c r="B1241" s="1"/>
      <c r="C1241" s="2"/>
      <c r="D1241" s="59"/>
      <c r="E1241" s="85"/>
      <c r="F1241" s="7"/>
    </row>
    <row r="1242" spans="1:6">
      <c r="A1242" s="5"/>
      <c r="B1242" s="1"/>
      <c r="C1242" s="2"/>
      <c r="D1242" s="59"/>
      <c r="E1242" s="85"/>
      <c r="F1242" s="7"/>
    </row>
    <row r="1243" spans="1:6">
      <c r="A1243" s="5"/>
      <c r="B1243" s="1"/>
      <c r="C1243" s="2"/>
      <c r="D1243" s="59"/>
      <c r="E1243" s="85"/>
      <c r="F1243" s="7"/>
    </row>
    <row r="1244" spans="1:6">
      <c r="A1244" s="5"/>
      <c r="B1244" s="1"/>
      <c r="C1244" s="2"/>
      <c r="D1244" s="59"/>
      <c r="E1244" s="85"/>
      <c r="F1244" s="7"/>
    </row>
    <row r="1245" spans="1:6">
      <c r="A1245" s="5"/>
      <c r="B1245" s="1"/>
      <c r="C1245" s="2"/>
      <c r="D1245" s="59"/>
      <c r="E1245" s="85"/>
      <c r="F1245" s="7"/>
    </row>
    <row r="1246" spans="1:6">
      <c r="A1246" s="5"/>
      <c r="B1246" s="1"/>
      <c r="C1246" s="2"/>
      <c r="D1246" s="59"/>
      <c r="E1246" s="85"/>
      <c r="F1246" s="7"/>
    </row>
    <row r="1247" spans="1:6">
      <c r="A1247" s="5"/>
      <c r="B1247" s="1"/>
      <c r="C1247" s="2"/>
      <c r="D1247" s="59"/>
      <c r="E1247" s="85"/>
      <c r="F1247" s="7"/>
    </row>
    <row r="1248" spans="1:6">
      <c r="A1248" s="5"/>
      <c r="B1248" s="1"/>
      <c r="C1248" s="2"/>
      <c r="D1248" s="59"/>
      <c r="E1248" s="85"/>
      <c r="F1248" s="7"/>
    </row>
    <row r="1249" spans="1:6">
      <c r="A1249" s="5"/>
      <c r="B1249" s="1"/>
      <c r="C1249" s="2"/>
      <c r="D1249" s="59"/>
      <c r="E1249" s="85"/>
      <c r="F1249" s="7"/>
    </row>
    <row r="1250" spans="1:6">
      <c r="A1250" s="5"/>
      <c r="B1250" s="1"/>
      <c r="C1250" s="2"/>
      <c r="D1250" s="59"/>
      <c r="E1250" s="85"/>
      <c r="F1250" s="7"/>
    </row>
    <row r="1251" spans="1:6">
      <c r="A1251" s="5"/>
      <c r="B1251" s="1"/>
      <c r="C1251" s="2"/>
      <c r="D1251" s="59"/>
      <c r="E1251" s="85"/>
      <c r="F1251" s="7"/>
    </row>
    <row r="1252" spans="1:6">
      <c r="A1252" s="5"/>
      <c r="B1252" s="1"/>
      <c r="C1252" s="2"/>
      <c r="D1252" s="59"/>
      <c r="E1252" s="85"/>
      <c r="F1252" s="7"/>
    </row>
    <row r="1253" spans="1:6">
      <c r="A1253" s="5"/>
      <c r="B1253" s="1"/>
      <c r="C1253" s="2"/>
      <c r="D1253" s="59"/>
      <c r="E1253" s="85"/>
      <c r="F1253" s="7"/>
    </row>
    <row r="1254" spans="1:6">
      <c r="A1254" s="5"/>
      <c r="B1254" s="1"/>
      <c r="C1254" s="2"/>
      <c r="D1254" s="59"/>
      <c r="E1254" s="85"/>
      <c r="F1254" s="7"/>
    </row>
    <row r="1255" spans="1:6">
      <c r="A1255" s="5"/>
      <c r="B1255" s="1"/>
      <c r="C1255" s="2"/>
      <c r="D1255" s="59"/>
      <c r="E1255" s="85"/>
      <c r="F1255" s="7"/>
    </row>
    <row r="1256" spans="1:6">
      <c r="A1256" s="5"/>
      <c r="B1256" s="1"/>
      <c r="C1256" s="2"/>
      <c r="D1256" s="59"/>
      <c r="E1256" s="85"/>
      <c r="F1256" s="7"/>
    </row>
    <row r="1257" spans="1:6">
      <c r="A1257" s="5"/>
      <c r="B1257" s="1"/>
      <c r="C1257" s="2"/>
      <c r="D1257" s="59"/>
      <c r="E1257" s="85"/>
      <c r="F1257" s="7"/>
    </row>
    <row r="1258" spans="1:6">
      <c r="A1258" s="5"/>
      <c r="B1258" s="1"/>
      <c r="C1258" s="2"/>
      <c r="D1258" s="59"/>
      <c r="E1258" s="85"/>
      <c r="F1258" s="7"/>
    </row>
    <row r="1259" spans="1:6">
      <c r="A1259" s="5"/>
      <c r="B1259" s="1"/>
      <c r="C1259" s="2"/>
      <c r="D1259" s="59"/>
      <c r="E1259" s="85"/>
      <c r="F1259" s="7"/>
    </row>
    <row r="1260" spans="1:6">
      <c r="A1260" s="5"/>
      <c r="B1260" s="1"/>
      <c r="C1260" s="2"/>
      <c r="D1260" s="59"/>
      <c r="E1260" s="85"/>
      <c r="F1260" s="7"/>
    </row>
    <row r="1261" spans="1:6">
      <c r="A1261" s="5"/>
      <c r="B1261" s="1"/>
      <c r="C1261" s="2"/>
      <c r="D1261" s="59"/>
      <c r="E1261" s="85"/>
      <c r="F1261" s="7"/>
    </row>
    <row r="1262" spans="1:6">
      <c r="A1262" s="5"/>
      <c r="B1262" s="1"/>
      <c r="C1262" s="2"/>
      <c r="D1262" s="59"/>
      <c r="E1262" s="85"/>
      <c r="F1262" s="7"/>
    </row>
    <row r="1263" spans="1:6">
      <c r="A1263" s="5"/>
      <c r="B1263" s="1"/>
      <c r="C1263" s="2"/>
      <c r="D1263" s="59"/>
      <c r="E1263" s="85"/>
      <c r="F1263" s="7"/>
    </row>
    <row r="1264" spans="1:6">
      <c r="A1264" s="5"/>
      <c r="B1264" s="1"/>
      <c r="C1264" s="2"/>
      <c r="D1264" s="59"/>
      <c r="E1264" s="85"/>
      <c r="F1264" s="7"/>
    </row>
    <row r="1265" spans="1:6">
      <c r="A1265" s="5"/>
      <c r="B1265" s="1"/>
      <c r="C1265" s="2"/>
      <c r="D1265" s="59"/>
      <c r="E1265" s="85"/>
      <c r="F1265" s="7"/>
    </row>
    <row r="1266" spans="1:6">
      <c r="A1266" s="5"/>
      <c r="B1266" s="1"/>
      <c r="C1266" s="2"/>
      <c r="D1266" s="59"/>
      <c r="E1266" s="85"/>
      <c r="F1266" s="7"/>
    </row>
    <row r="1267" spans="1:6">
      <c r="A1267" s="5"/>
      <c r="B1267" s="1"/>
      <c r="C1267" s="2"/>
      <c r="D1267" s="59"/>
      <c r="E1267" s="85"/>
      <c r="F1267" s="7"/>
    </row>
    <row r="1268" spans="1:6">
      <c r="A1268" s="5"/>
      <c r="B1268" s="1"/>
      <c r="C1268" s="2"/>
      <c r="D1268" s="59"/>
      <c r="E1268" s="85"/>
      <c r="F1268" s="7"/>
    </row>
    <row r="1269" spans="1:6">
      <c r="A1269" s="5"/>
      <c r="B1269" s="1"/>
      <c r="C1269" s="2"/>
      <c r="D1269" s="59"/>
      <c r="E1269" s="85"/>
      <c r="F1269" s="7"/>
    </row>
    <row r="1270" spans="1:6">
      <c r="A1270" s="5"/>
      <c r="B1270" s="1"/>
      <c r="C1270" s="2"/>
      <c r="D1270" s="59"/>
      <c r="E1270" s="85"/>
      <c r="F1270" s="7"/>
    </row>
    <row r="1271" spans="1:6">
      <c r="A1271" s="5"/>
      <c r="B1271" s="1"/>
      <c r="C1271" s="2"/>
      <c r="D1271" s="59"/>
      <c r="E1271" s="85"/>
      <c r="F1271" s="7"/>
    </row>
    <row r="1272" spans="1:6">
      <c r="A1272" s="5"/>
      <c r="B1272" s="1"/>
      <c r="C1272" s="2"/>
      <c r="D1272" s="59"/>
      <c r="E1272" s="85"/>
      <c r="F1272" s="7"/>
    </row>
    <row r="1273" spans="1:6">
      <c r="A1273" s="5"/>
      <c r="B1273" s="1"/>
      <c r="C1273" s="2"/>
      <c r="D1273" s="59"/>
      <c r="E1273" s="85"/>
      <c r="F1273" s="7"/>
    </row>
    <row r="1274" spans="1:6">
      <c r="A1274" s="5"/>
      <c r="B1274" s="1"/>
      <c r="C1274" s="2"/>
      <c r="D1274" s="59"/>
      <c r="E1274" s="85"/>
      <c r="F1274" s="7"/>
    </row>
    <row r="1275" spans="1:6">
      <c r="A1275" s="5"/>
      <c r="B1275" s="1"/>
      <c r="C1275" s="2"/>
      <c r="D1275" s="59"/>
      <c r="E1275" s="85"/>
      <c r="F1275" s="7"/>
    </row>
    <row r="1276" spans="1:6">
      <c r="A1276" s="5"/>
      <c r="B1276" s="1"/>
      <c r="C1276" s="2"/>
      <c r="D1276" s="59"/>
      <c r="E1276" s="85"/>
      <c r="F1276" s="7"/>
    </row>
    <row r="1277" spans="1:6">
      <c r="A1277" s="5"/>
      <c r="B1277" s="1"/>
      <c r="C1277" s="2"/>
      <c r="D1277" s="59"/>
      <c r="E1277" s="85"/>
      <c r="F1277" s="7"/>
    </row>
    <row r="1278" spans="1:6">
      <c r="A1278" s="5"/>
      <c r="B1278" s="1"/>
      <c r="C1278" s="2"/>
      <c r="D1278" s="59"/>
      <c r="E1278" s="85"/>
      <c r="F1278" s="7"/>
    </row>
    <row r="1279" spans="1:6">
      <c r="A1279" s="5"/>
      <c r="B1279" s="1"/>
      <c r="C1279" s="2"/>
      <c r="D1279" s="59"/>
      <c r="E1279" s="85"/>
      <c r="F1279" s="7"/>
    </row>
    <row r="1280" spans="1:6">
      <c r="A1280" s="5"/>
      <c r="B1280" s="1"/>
      <c r="C1280" s="2"/>
      <c r="D1280" s="59"/>
      <c r="E1280" s="85"/>
      <c r="F1280" s="7"/>
    </row>
    <row r="1281" spans="1:6">
      <c r="A1281" s="5"/>
      <c r="B1281" s="1"/>
      <c r="C1281" s="2"/>
      <c r="D1281" s="59"/>
      <c r="E1281" s="85"/>
      <c r="F1281" s="7"/>
    </row>
    <row r="1282" spans="1:6">
      <c r="A1282" s="5"/>
      <c r="B1282" s="1"/>
      <c r="C1282" s="2"/>
      <c r="D1282" s="59"/>
      <c r="E1282" s="85"/>
      <c r="F1282" s="7"/>
    </row>
    <row r="1283" spans="1:6">
      <c r="A1283" s="5"/>
      <c r="B1283" s="1"/>
      <c r="C1283" s="2"/>
      <c r="D1283" s="59"/>
      <c r="E1283" s="85"/>
      <c r="F1283" s="7"/>
    </row>
    <row r="1284" spans="1:6">
      <c r="A1284" s="5"/>
      <c r="B1284" s="1"/>
      <c r="C1284" s="2"/>
      <c r="D1284" s="59"/>
      <c r="E1284" s="85"/>
      <c r="F1284" s="7"/>
    </row>
    <row r="1285" spans="1:6">
      <c r="A1285" s="5"/>
      <c r="B1285" s="1"/>
      <c r="C1285" s="2"/>
      <c r="D1285" s="59"/>
      <c r="E1285" s="85"/>
      <c r="F1285" s="7"/>
    </row>
    <row r="1286" spans="1:6">
      <c r="A1286" s="5"/>
      <c r="B1286" s="1"/>
      <c r="C1286" s="2"/>
      <c r="D1286" s="59"/>
      <c r="E1286" s="85"/>
      <c r="F1286" s="7"/>
    </row>
    <row r="1287" spans="1:6">
      <c r="A1287" s="5"/>
      <c r="B1287" s="1"/>
      <c r="C1287" s="2"/>
      <c r="D1287" s="59"/>
      <c r="E1287" s="85"/>
      <c r="F1287" s="7"/>
    </row>
    <row r="1288" spans="1:6">
      <c r="A1288" s="5"/>
      <c r="B1288" s="1"/>
      <c r="C1288" s="2"/>
      <c r="D1288" s="59"/>
      <c r="E1288" s="85"/>
      <c r="F1288" s="7"/>
    </row>
    <row r="1289" spans="1:6">
      <c r="A1289" s="5"/>
      <c r="B1289" s="1"/>
      <c r="C1289" s="2"/>
      <c r="D1289" s="59"/>
      <c r="E1289" s="85"/>
      <c r="F1289" s="7"/>
    </row>
    <row r="1290" spans="1:6">
      <c r="A1290" s="5"/>
      <c r="B1290" s="1"/>
      <c r="C1290" s="2"/>
      <c r="D1290" s="59"/>
      <c r="E1290" s="85"/>
      <c r="F1290" s="7"/>
    </row>
    <row r="1291" spans="1:6">
      <c r="A1291" s="5"/>
      <c r="B1291" s="1"/>
      <c r="C1291" s="2"/>
      <c r="D1291" s="59"/>
      <c r="E1291" s="85"/>
      <c r="F1291" s="7"/>
    </row>
    <row r="1292" spans="1:6">
      <c r="A1292" s="5"/>
      <c r="B1292" s="1"/>
      <c r="C1292" s="2"/>
      <c r="D1292" s="59"/>
      <c r="E1292" s="85"/>
      <c r="F1292" s="7"/>
    </row>
    <row r="1293" spans="1:6">
      <c r="A1293" s="5"/>
      <c r="B1293" s="1"/>
      <c r="C1293" s="2"/>
      <c r="D1293" s="59"/>
      <c r="E1293" s="85"/>
      <c r="F1293" s="7"/>
    </row>
    <row r="1294" spans="1:6">
      <c r="A1294" s="5"/>
      <c r="B1294" s="1"/>
      <c r="C1294" s="2"/>
      <c r="D1294" s="59"/>
      <c r="E1294" s="85"/>
      <c r="F1294" s="7"/>
    </row>
    <row r="1295" spans="1:6">
      <c r="A1295" s="5"/>
      <c r="B1295" s="1"/>
      <c r="C1295" s="2"/>
      <c r="D1295" s="59"/>
      <c r="E1295" s="85"/>
      <c r="F1295" s="7"/>
    </row>
    <row r="1296" spans="1:6">
      <c r="A1296" s="5"/>
      <c r="B1296" s="1"/>
      <c r="C1296" s="2"/>
      <c r="D1296" s="59"/>
      <c r="E1296" s="85"/>
      <c r="F1296" s="7"/>
    </row>
    <row r="1297" spans="1:6">
      <c r="A1297" s="5"/>
      <c r="B1297" s="1"/>
      <c r="C1297" s="2"/>
      <c r="D1297" s="59"/>
      <c r="E1297" s="85"/>
      <c r="F1297" s="7"/>
    </row>
    <row r="1298" spans="1:6">
      <c r="A1298" s="5"/>
      <c r="B1298" s="1"/>
      <c r="C1298" s="2"/>
      <c r="D1298" s="59"/>
      <c r="E1298" s="85"/>
      <c r="F1298" s="7"/>
    </row>
    <row r="1299" spans="1:6">
      <c r="A1299" s="5"/>
      <c r="B1299" s="1"/>
      <c r="C1299" s="2"/>
      <c r="D1299" s="59"/>
      <c r="E1299" s="85"/>
      <c r="F1299" s="7"/>
    </row>
    <row r="1300" spans="1:6">
      <c r="A1300" s="5"/>
      <c r="B1300" s="1"/>
      <c r="C1300" s="2"/>
      <c r="D1300" s="59"/>
      <c r="E1300" s="85"/>
      <c r="F1300" s="7"/>
    </row>
    <row r="1301" spans="1:6">
      <c r="A1301" s="5"/>
      <c r="B1301" s="1"/>
      <c r="C1301" s="2"/>
      <c r="D1301" s="59"/>
      <c r="E1301" s="85"/>
      <c r="F1301" s="7"/>
    </row>
    <row r="1302" spans="1:6">
      <c r="A1302" s="5"/>
      <c r="B1302" s="1"/>
      <c r="C1302" s="2"/>
      <c r="D1302" s="59"/>
      <c r="E1302" s="85"/>
      <c r="F1302" s="7"/>
    </row>
    <row r="1303" spans="1:6">
      <c r="A1303" s="5"/>
      <c r="B1303" s="1"/>
      <c r="C1303" s="2"/>
      <c r="D1303" s="59"/>
      <c r="E1303" s="85"/>
      <c r="F1303" s="7"/>
    </row>
    <row r="1304" spans="1:6">
      <c r="A1304" s="5"/>
      <c r="B1304" s="1"/>
      <c r="C1304" s="2"/>
      <c r="D1304" s="59"/>
      <c r="E1304" s="85"/>
      <c r="F1304" s="7"/>
    </row>
    <row r="1305" spans="1:6">
      <c r="A1305" s="5"/>
      <c r="B1305" s="1"/>
      <c r="C1305" s="2"/>
      <c r="D1305" s="59"/>
      <c r="E1305" s="85"/>
      <c r="F1305" s="7"/>
    </row>
    <row r="1306" spans="1:6">
      <c r="A1306" s="5"/>
      <c r="B1306" s="1"/>
      <c r="C1306" s="2"/>
      <c r="D1306" s="59"/>
      <c r="E1306" s="85"/>
      <c r="F1306" s="7"/>
    </row>
    <row r="1307" spans="1:6">
      <c r="A1307" s="5"/>
      <c r="B1307" s="1"/>
      <c r="C1307" s="2"/>
      <c r="D1307" s="59"/>
      <c r="E1307" s="85"/>
      <c r="F1307" s="7"/>
    </row>
    <row r="1308" spans="1:6">
      <c r="A1308" s="5"/>
      <c r="B1308" s="1"/>
      <c r="C1308" s="2"/>
      <c r="D1308" s="59"/>
      <c r="E1308" s="85"/>
      <c r="F1308" s="7"/>
    </row>
    <row r="1309" spans="1:6">
      <c r="A1309" s="5"/>
      <c r="B1309" s="1"/>
      <c r="C1309" s="2"/>
      <c r="D1309" s="59"/>
      <c r="E1309" s="85"/>
      <c r="F1309" s="7"/>
    </row>
    <row r="1310" spans="1:6">
      <c r="A1310" s="5"/>
      <c r="B1310" s="1"/>
      <c r="C1310" s="2"/>
      <c r="D1310" s="59"/>
      <c r="E1310" s="85"/>
      <c r="F1310" s="7"/>
    </row>
    <row r="1311" spans="1:6">
      <c r="A1311" s="5"/>
      <c r="B1311" s="1"/>
      <c r="C1311" s="2"/>
      <c r="D1311" s="59"/>
      <c r="E1311" s="85"/>
      <c r="F1311" s="7"/>
    </row>
    <row r="1312" spans="1:6">
      <c r="A1312" s="5"/>
      <c r="B1312" s="1"/>
      <c r="C1312" s="2"/>
      <c r="D1312" s="59"/>
      <c r="E1312" s="85"/>
      <c r="F1312" s="7"/>
    </row>
    <row r="1313" spans="1:6">
      <c r="A1313" s="5"/>
      <c r="B1313" s="1"/>
      <c r="C1313" s="2"/>
      <c r="D1313" s="59"/>
      <c r="E1313" s="85"/>
      <c r="F1313" s="7"/>
    </row>
    <row r="1314" spans="1:6">
      <c r="A1314" s="5"/>
      <c r="B1314" s="1"/>
      <c r="C1314" s="2"/>
      <c r="D1314" s="59"/>
      <c r="E1314" s="85"/>
      <c r="F1314" s="7"/>
    </row>
    <row r="1315" spans="1:6">
      <c r="A1315" s="5"/>
      <c r="B1315" s="1"/>
      <c r="C1315" s="2"/>
      <c r="D1315" s="59"/>
      <c r="E1315" s="85"/>
      <c r="F1315" s="7"/>
    </row>
    <row r="1316" spans="1:6">
      <c r="A1316" s="5"/>
      <c r="B1316" s="1"/>
      <c r="C1316" s="2"/>
      <c r="D1316" s="59"/>
      <c r="E1316" s="85"/>
      <c r="F1316" s="7"/>
    </row>
    <row r="1317" spans="1:6">
      <c r="A1317" s="5"/>
      <c r="B1317" s="1"/>
      <c r="C1317" s="2"/>
      <c r="D1317" s="59"/>
      <c r="E1317" s="85"/>
      <c r="F1317" s="7"/>
    </row>
    <row r="1318" spans="1:6">
      <c r="A1318" s="5"/>
      <c r="B1318" s="1"/>
      <c r="C1318" s="2"/>
      <c r="D1318" s="59"/>
      <c r="E1318" s="85"/>
      <c r="F1318" s="7"/>
    </row>
    <row r="1319" spans="1:6">
      <c r="A1319" s="5"/>
      <c r="B1319" s="1"/>
      <c r="C1319" s="2"/>
      <c r="D1319" s="59"/>
      <c r="E1319" s="85"/>
      <c r="F1319" s="7"/>
    </row>
    <row r="1320" spans="1:6">
      <c r="A1320" s="5"/>
      <c r="B1320" s="1"/>
      <c r="C1320" s="2"/>
      <c r="D1320" s="59"/>
      <c r="E1320" s="85"/>
      <c r="F1320" s="7"/>
    </row>
    <row r="1321" spans="1:6">
      <c r="A1321" s="5"/>
      <c r="B1321" s="1"/>
      <c r="C1321" s="2"/>
      <c r="D1321" s="59"/>
      <c r="E1321" s="85"/>
      <c r="F1321" s="7"/>
    </row>
    <row r="1322" spans="1:6">
      <c r="A1322" s="5"/>
      <c r="B1322" s="1"/>
      <c r="C1322" s="2"/>
      <c r="D1322" s="59"/>
      <c r="E1322" s="85"/>
      <c r="F1322" s="7"/>
    </row>
    <row r="1323" spans="1:6">
      <c r="A1323" s="5"/>
      <c r="B1323" s="1"/>
      <c r="C1323" s="2"/>
      <c r="D1323" s="59"/>
      <c r="E1323" s="85"/>
      <c r="F1323" s="7"/>
    </row>
    <row r="1324" spans="1:6">
      <c r="A1324" s="5"/>
      <c r="B1324" s="1"/>
      <c r="C1324" s="2"/>
      <c r="D1324" s="59"/>
      <c r="E1324" s="85"/>
      <c r="F1324" s="7"/>
    </row>
    <row r="1325" spans="1:6">
      <c r="A1325" s="5"/>
      <c r="B1325" s="1"/>
      <c r="C1325" s="2"/>
      <c r="D1325" s="59"/>
      <c r="E1325" s="85"/>
      <c r="F1325" s="7"/>
    </row>
    <row r="1326" spans="1:6">
      <c r="A1326" s="5"/>
      <c r="B1326" s="1"/>
      <c r="C1326" s="2"/>
      <c r="D1326" s="59"/>
      <c r="E1326" s="85"/>
      <c r="F1326" s="7"/>
    </row>
    <row r="1327" spans="1:6">
      <c r="A1327" s="5"/>
      <c r="B1327" s="1"/>
      <c r="C1327" s="2"/>
      <c r="D1327" s="59"/>
      <c r="E1327" s="85"/>
      <c r="F1327" s="7"/>
    </row>
    <row r="1328" spans="1:6">
      <c r="A1328" s="5"/>
      <c r="B1328" s="1"/>
      <c r="C1328" s="2"/>
      <c r="D1328" s="59"/>
      <c r="E1328" s="85"/>
      <c r="F1328" s="7"/>
    </row>
    <row r="1329" spans="1:6">
      <c r="A1329" s="5"/>
      <c r="B1329" s="1"/>
      <c r="C1329" s="2"/>
      <c r="D1329" s="59"/>
      <c r="E1329" s="85"/>
      <c r="F1329" s="7"/>
    </row>
    <row r="1330" spans="1:6">
      <c r="A1330" s="5"/>
      <c r="B1330" s="1"/>
      <c r="C1330" s="2"/>
      <c r="D1330" s="59"/>
      <c r="E1330" s="85"/>
      <c r="F1330" s="7"/>
    </row>
    <row r="1331" spans="1:6">
      <c r="A1331" s="5"/>
      <c r="B1331" s="1"/>
      <c r="C1331" s="2"/>
      <c r="D1331" s="59"/>
      <c r="E1331" s="85"/>
      <c r="F1331" s="7"/>
    </row>
    <row r="1332" spans="1:6">
      <c r="A1332" s="5"/>
      <c r="B1332" s="1"/>
      <c r="C1332" s="2"/>
      <c r="D1332" s="59"/>
      <c r="E1332" s="85"/>
      <c r="F1332" s="7"/>
    </row>
    <row r="1333" spans="1:6">
      <c r="A1333" s="5"/>
      <c r="B1333" s="1"/>
      <c r="C1333" s="2"/>
      <c r="D1333" s="59"/>
      <c r="E1333" s="85"/>
      <c r="F1333" s="7"/>
    </row>
    <row r="1334" spans="1:6">
      <c r="A1334" s="5"/>
      <c r="B1334" s="1"/>
      <c r="C1334" s="2"/>
      <c r="D1334" s="59"/>
      <c r="E1334" s="85"/>
      <c r="F1334" s="7"/>
    </row>
    <row r="1335" spans="1:6">
      <c r="A1335" s="5"/>
      <c r="B1335" s="1"/>
      <c r="C1335" s="2"/>
      <c r="D1335" s="59"/>
      <c r="E1335" s="85"/>
      <c r="F1335" s="7"/>
    </row>
    <row r="1336" spans="1:6">
      <c r="A1336" s="5"/>
      <c r="B1336" s="1"/>
      <c r="C1336" s="2"/>
      <c r="D1336" s="59"/>
      <c r="E1336" s="85"/>
      <c r="F1336" s="7"/>
    </row>
    <row r="1337" spans="1:6">
      <c r="A1337" s="5"/>
      <c r="B1337" s="1"/>
      <c r="C1337" s="2"/>
      <c r="D1337" s="59"/>
      <c r="E1337" s="85"/>
      <c r="F1337" s="7"/>
    </row>
    <row r="1338" spans="1:6">
      <c r="A1338" s="5"/>
      <c r="B1338" s="1"/>
      <c r="C1338" s="2"/>
      <c r="D1338" s="59"/>
      <c r="E1338" s="85"/>
      <c r="F1338" s="7"/>
    </row>
    <row r="1339" spans="1:6">
      <c r="A1339" s="5"/>
      <c r="B1339" s="1"/>
      <c r="C1339" s="2"/>
      <c r="D1339" s="59"/>
      <c r="E1339" s="85"/>
      <c r="F1339" s="7"/>
    </row>
    <row r="1340" spans="1:6">
      <c r="A1340" s="5"/>
      <c r="B1340" s="1"/>
      <c r="C1340" s="2"/>
      <c r="D1340" s="59"/>
      <c r="E1340" s="85"/>
      <c r="F1340" s="7"/>
    </row>
    <row r="1341" spans="1:6">
      <c r="A1341" s="5"/>
      <c r="B1341" s="1"/>
      <c r="C1341" s="2"/>
      <c r="D1341" s="59"/>
      <c r="E1341" s="85"/>
      <c r="F1341" s="7"/>
    </row>
    <row r="1342" spans="1:6">
      <c r="A1342" s="5"/>
      <c r="B1342" s="1"/>
      <c r="C1342" s="2"/>
      <c r="D1342" s="59"/>
      <c r="E1342" s="85"/>
      <c r="F1342" s="7"/>
    </row>
    <row r="1343" spans="1:6">
      <c r="A1343" s="5"/>
      <c r="B1343" s="1"/>
      <c r="C1343" s="2"/>
      <c r="D1343" s="59"/>
      <c r="E1343" s="85"/>
      <c r="F1343" s="7"/>
    </row>
    <row r="1344" spans="1:6">
      <c r="A1344" s="5"/>
      <c r="B1344" s="1"/>
      <c r="C1344" s="2"/>
      <c r="D1344" s="59"/>
      <c r="E1344" s="85"/>
      <c r="F1344" s="7"/>
    </row>
    <row r="1345" spans="1:6">
      <c r="A1345" s="5"/>
      <c r="B1345" s="1"/>
      <c r="C1345" s="2"/>
      <c r="D1345" s="59"/>
      <c r="E1345" s="85"/>
      <c r="F1345" s="7"/>
    </row>
    <row r="1346" spans="1:6">
      <c r="A1346" s="5"/>
      <c r="B1346" s="1"/>
      <c r="C1346" s="2"/>
      <c r="D1346" s="59"/>
      <c r="E1346" s="85"/>
      <c r="F1346" s="7"/>
    </row>
    <row r="1347" spans="1:6">
      <c r="A1347" s="5"/>
      <c r="B1347" s="1"/>
      <c r="C1347" s="2"/>
      <c r="D1347" s="59"/>
      <c r="E1347" s="85"/>
      <c r="F1347" s="7"/>
    </row>
    <row r="1348" spans="1:6">
      <c r="A1348" s="5"/>
      <c r="B1348" s="1"/>
      <c r="C1348" s="2"/>
      <c r="D1348" s="59"/>
      <c r="E1348" s="85"/>
      <c r="F1348" s="7"/>
    </row>
    <row r="1349" spans="1:6">
      <c r="A1349" s="5"/>
      <c r="B1349" s="1"/>
      <c r="C1349" s="2"/>
      <c r="D1349" s="59"/>
      <c r="E1349" s="85"/>
      <c r="F1349" s="7"/>
    </row>
    <row r="1350" spans="1:6">
      <c r="A1350" s="5"/>
      <c r="B1350" s="1"/>
      <c r="C1350" s="2"/>
      <c r="D1350" s="59"/>
      <c r="E1350" s="85"/>
      <c r="F1350" s="7"/>
    </row>
    <row r="1351" spans="1:6">
      <c r="A1351" s="5"/>
      <c r="B1351" s="1"/>
      <c r="C1351" s="2"/>
      <c r="D1351" s="59"/>
      <c r="E1351" s="85"/>
      <c r="F1351" s="7"/>
    </row>
    <row r="1352" spans="1:6">
      <c r="A1352" s="5"/>
      <c r="B1352" s="1"/>
      <c r="C1352" s="2"/>
      <c r="D1352" s="59"/>
      <c r="E1352" s="85"/>
      <c r="F1352" s="7"/>
    </row>
    <row r="1353" spans="1:6">
      <c r="A1353" s="5"/>
      <c r="B1353" s="1"/>
      <c r="C1353" s="2"/>
      <c r="D1353" s="59"/>
      <c r="E1353" s="85"/>
      <c r="F1353" s="7"/>
    </row>
    <row r="1354" spans="1:6">
      <c r="A1354" s="5"/>
      <c r="B1354" s="1"/>
      <c r="C1354" s="2"/>
      <c r="D1354" s="59"/>
      <c r="E1354" s="85"/>
      <c r="F1354" s="7"/>
    </row>
    <row r="1355" spans="1:6">
      <c r="A1355" s="5"/>
      <c r="B1355" s="1"/>
      <c r="C1355" s="2"/>
      <c r="D1355" s="59"/>
      <c r="E1355" s="85"/>
      <c r="F1355" s="7"/>
    </row>
    <row r="1356" spans="1:6">
      <c r="A1356" s="5"/>
      <c r="B1356" s="1"/>
      <c r="C1356" s="2"/>
      <c r="D1356" s="59"/>
      <c r="E1356" s="85"/>
      <c r="F1356" s="7"/>
    </row>
    <row r="1357" spans="1:6">
      <c r="A1357" s="5"/>
      <c r="B1357" s="1"/>
      <c r="C1357" s="2"/>
      <c r="D1357" s="59"/>
      <c r="E1357" s="85"/>
      <c r="F1357" s="7"/>
    </row>
    <row r="1358" spans="1:6">
      <c r="A1358" s="5"/>
      <c r="B1358" s="1"/>
      <c r="C1358" s="2"/>
      <c r="D1358" s="59"/>
      <c r="E1358" s="85"/>
      <c r="F1358" s="7"/>
    </row>
    <row r="1359" spans="1:6">
      <c r="A1359" s="5"/>
      <c r="B1359" s="1"/>
      <c r="C1359" s="2"/>
      <c r="D1359" s="59"/>
      <c r="E1359" s="85"/>
      <c r="F1359" s="7"/>
    </row>
    <row r="1360" spans="1:6">
      <c r="A1360" s="5"/>
      <c r="B1360" s="1"/>
      <c r="C1360" s="2"/>
      <c r="D1360" s="59"/>
      <c r="E1360" s="85"/>
      <c r="F1360" s="7"/>
    </row>
    <row r="1361" spans="1:6">
      <c r="A1361" s="5"/>
      <c r="B1361" s="1"/>
      <c r="C1361" s="2"/>
      <c r="D1361" s="59"/>
      <c r="E1361" s="85"/>
      <c r="F1361" s="7"/>
    </row>
    <row r="1362" spans="1:6">
      <c r="A1362" s="5"/>
      <c r="B1362" s="1"/>
      <c r="C1362" s="2"/>
      <c r="D1362" s="59"/>
      <c r="E1362" s="85"/>
      <c r="F1362" s="7"/>
    </row>
    <row r="1363" spans="1:6">
      <c r="A1363" s="5"/>
      <c r="B1363" s="1"/>
      <c r="C1363" s="2"/>
      <c r="D1363" s="59"/>
      <c r="E1363" s="85"/>
      <c r="F1363" s="7"/>
    </row>
    <row r="1364" spans="1:6">
      <c r="A1364" s="5"/>
      <c r="B1364" s="1"/>
      <c r="C1364" s="2"/>
      <c r="D1364" s="59"/>
      <c r="E1364" s="85"/>
      <c r="F1364" s="7"/>
    </row>
    <row r="1365" spans="1:6">
      <c r="A1365" s="5"/>
      <c r="B1365" s="1"/>
      <c r="C1365" s="2"/>
      <c r="D1365" s="59"/>
      <c r="E1365" s="85"/>
      <c r="F1365" s="7"/>
    </row>
    <row r="1366" spans="1:6">
      <c r="A1366" s="5"/>
      <c r="B1366" s="1"/>
      <c r="C1366" s="2"/>
      <c r="D1366" s="59"/>
      <c r="E1366" s="85"/>
      <c r="F1366" s="7"/>
    </row>
    <row r="1367" spans="1:6">
      <c r="A1367" s="5"/>
      <c r="B1367" s="1"/>
      <c r="C1367" s="2"/>
      <c r="D1367" s="59"/>
      <c r="E1367" s="85"/>
      <c r="F1367" s="7"/>
    </row>
    <row r="1368" spans="1:6">
      <c r="A1368" s="5"/>
      <c r="B1368" s="1"/>
      <c r="C1368" s="2"/>
      <c r="D1368" s="59"/>
      <c r="E1368" s="85"/>
      <c r="F1368" s="7"/>
    </row>
    <row r="1369" spans="1:6">
      <c r="A1369" s="5"/>
      <c r="B1369" s="1"/>
      <c r="C1369" s="2"/>
      <c r="D1369" s="59"/>
      <c r="E1369" s="85"/>
      <c r="F1369" s="7"/>
    </row>
    <row r="1370" spans="1:6">
      <c r="A1370" s="5"/>
      <c r="B1370" s="1"/>
      <c r="C1370" s="2"/>
      <c r="D1370" s="59"/>
      <c r="E1370" s="85"/>
      <c r="F1370" s="7"/>
    </row>
    <row r="1371" spans="1:6">
      <c r="A1371" s="5"/>
      <c r="B1371" s="1"/>
      <c r="C1371" s="2"/>
      <c r="D1371" s="59"/>
      <c r="E1371" s="85"/>
      <c r="F1371" s="7"/>
    </row>
    <row r="1372" spans="1:6">
      <c r="A1372" s="5"/>
      <c r="B1372" s="1"/>
      <c r="C1372" s="2"/>
      <c r="D1372" s="59"/>
      <c r="E1372" s="85"/>
      <c r="F1372" s="7"/>
    </row>
    <row r="1373" spans="1:6">
      <c r="A1373" s="5"/>
      <c r="B1373" s="1"/>
      <c r="C1373" s="2"/>
      <c r="D1373" s="59"/>
      <c r="E1373" s="85"/>
      <c r="F1373" s="7"/>
    </row>
    <row r="1374" spans="1:6">
      <c r="A1374" s="5"/>
      <c r="B1374" s="1"/>
      <c r="C1374" s="2"/>
      <c r="D1374" s="59"/>
      <c r="E1374" s="85"/>
      <c r="F1374" s="7"/>
    </row>
    <row r="1375" spans="1:6">
      <c r="A1375" s="5"/>
      <c r="B1375" s="1"/>
      <c r="C1375" s="2"/>
      <c r="D1375" s="59"/>
      <c r="E1375" s="85"/>
      <c r="F1375" s="7"/>
    </row>
    <row r="1376" spans="1:6">
      <c r="A1376" s="5"/>
      <c r="B1376" s="1"/>
      <c r="C1376" s="2"/>
      <c r="D1376" s="59"/>
      <c r="E1376" s="85"/>
      <c r="F1376" s="7"/>
    </row>
    <row r="1377" spans="1:6">
      <c r="A1377" s="5"/>
      <c r="B1377" s="1"/>
      <c r="C1377" s="2"/>
      <c r="D1377" s="59"/>
      <c r="E1377" s="85"/>
      <c r="F1377" s="7"/>
    </row>
    <row r="1378" spans="1:6">
      <c r="A1378" s="5"/>
      <c r="B1378" s="1"/>
      <c r="C1378" s="2"/>
      <c r="D1378" s="59"/>
      <c r="E1378" s="85"/>
      <c r="F1378" s="7"/>
    </row>
    <row r="1379" spans="1:6">
      <c r="A1379" s="5"/>
      <c r="B1379" s="1"/>
      <c r="C1379" s="2"/>
      <c r="D1379" s="59"/>
      <c r="E1379" s="85"/>
      <c r="F1379" s="7"/>
    </row>
    <row r="1380" spans="1:6">
      <c r="A1380" s="5"/>
      <c r="B1380" s="1"/>
      <c r="C1380" s="2"/>
      <c r="D1380" s="59"/>
      <c r="E1380" s="85"/>
      <c r="F1380" s="7"/>
    </row>
    <row r="1381" spans="1:6">
      <c r="A1381" s="5"/>
      <c r="B1381" s="1"/>
      <c r="C1381" s="2"/>
      <c r="D1381" s="59"/>
      <c r="E1381" s="85"/>
      <c r="F1381" s="7"/>
    </row>
    <row r="1382" spans="1:6">
      <c r="A1382" s="5"/>
      <c r="B1382" s="1"/>
      <c r="C1382" s="2"/>
      <c r="D1382" s="59"/>
      <c r="E1382" s="85"/>
      <c r="F1382" s="7"/>
    </row>
    <row r="1383" spans="1:6">
      <c r="A1383" s="5"/>
      <c r="B1383" s="1"/>
      <c r="C1383" s="2"/>
      <c r="D1383" s="59"/>
      <c r="E1383" s="85"/>
      <c r="F1383" s="7"/>
    </row>
    <row r="1384" spans="1:6">
      <c r="A1384" s="5"/>
      <c r="B1384" s="1"/>
      <c r="C1384" s="2"/>
      <c r="D1384" s="59"/>
      <c r="E1384" s="85"/>
      <c r="F1384" s="7"/>
    </row>
    <row r="1385" spans="1:6">
      <c r="A1385" s="5"/>
      <c r="B1385" s="1"/>
      <c r="C1385" s="2"/>
      <c r="D1385" s="59"/>
      <c r="E1385" s="85"/>
      <c r="F1385" s="7"/>
    </row>
    <row r="1386" spans="1:6">
      <c r="A1386" s="5"/>
      <c r="B1386" s="1"/>
      <c r="C1386" s="2"/>
      <c r="D1386" s="59"/>
      <c r="E1386" s="85"/>
      <c r="F1386" s="7"/>
    </row>
    <row r="1387" spans="1:6">
      <c r="A1387" s="5"/>
      <c r="B1387" s="1"/>
      <c r="C1387" s="2"/>
      <c r="D1387" s="59"/>
      <c r="E1387" s="85"/>
      <c r="F1387" s="7"/>
    </row>
    <row r="1388" spans="1:6">
      <c r="A1388" s="5"/>
      <c r="B1388" s="1"/>
      <c r="C1388" s="2"/>
      <c r="D1388" s="59"/>
      <c r="E1388" s="85"/>
      <c r="F1388" s="7"/>
    </row>
    <row r="1389" spans="1:6">
      <c r="A1389" s="5"/>
      <c r="B1389" s="1"/>
      <c r="C1389" s="2"/>
      <c r="D1389" s="59"/>
      <c r="E1389" s="85"/>
      <c r="F1389" s="7"/>
    </row>
    <row r="1390" spans="1:6">
      <c r="A1390" s="5"/>
      <c r="B1390" s="1"/>
      <c r="C1390" s="2"/>
      <c r="D1390" s="59"/>
      <c r="E1390" s="85"/>
      <c r="F1390" s="7"/>
    </row>
    <row r="1391" spans="1:6">
      <c r="A1391" s="5"/>
      <c r="B1391" s="1"/>
      <c r="C1391" s="2"/>
      <c r="D1391" s="59"/>
      <c r="E1391" s="85"/>
      <c r="F1391" s="7"/>
    </row>
    <row r="1392" spans="1:6">
      <c r="A1392" s="5"/>
      <c r="B1392" s="1"/>
      <c r="C1392" s="2"/>
      <c r="D1392" s="59"/>
      <c r="E1392" s="85"/>
      <c r="F1392" s="7"/>
    </row>
    <row r="1393" spans="1:6">
      <c r="A1393" s="5"/>
      <c r="B1393" s="1"/>
      <c r="C1393" s="2"/>
      <c r="D1393" s="59"/>
      <c r="E1393" s="85"/>
      <c r="F1393" s="7"/>
    </row>
    <row r="1394" spans="1:6">
      <c r="A1394" s="5"/>
      <c r="B1394" s="1"/>
      <c r="C1394" s="2"/>
      <c r="D1394" s="59"/>
      <c r="E1394" s="85"/>
      <c r="F1394" s="7"/>
    </row>
    <row r="1395" spans="1:6">
      <c r="A1395" s="5"/>
      <c r="B1395" s="1"/>
      <c r="C1395" s="2"/>
      <c r="D1395" s="59"/>
      <c r="E1395" s="85"/>
      <c r="F1395" s="7"/>
    </row>
    <row r="1396" spans="1:6">
      <c r="A1396" s="5"/>
      <c r="B1396" s="1"/>
      <c r="C1396" s="2"/>
      <c r="D1396" s="59"/>
      <c r="E1396" s="85"/>
      <c r="F1396" s="7"/>
    </row>
    <row r="1397" spans="1:6">
      <c r="A1397" s="5"/>
      <c r="B1397" s="1"/>
      <c r="C1397" s="2"/>
      <c r="D1397" s="59"/>
      <c r="E1397" s="85"/>
      <c r="F1397" s="7"/>
    </row>
    <row r="1398" spans="1:6">
      <c r="A1398" s="5"/>
      <c r="B1398" s="1"/>
      <c r="C1398" s="2"/>
      <c r="D1398" s="59"/>
      <c r="E1398" s="85"/>
      <c r="F1398" s="7"/>
    </row>
    <row r="1399" spans="1:6">
      <c r="A1399" s="5"/>
      <c r="B1399" s="1"/>
      <c r="C1399" s="2"/>
      <c r="D1399" s="59"/>
      <c r="E1399" s="85"/>
      <c r="F1399" s="7"/>
    </row>
    <row r="1400" spans="1:6">
      <c r="A1400" s="5"/>
      <c r="B1400" s="1"/>
      <c r="C1400" s="2"/>
      <c r="D1400" s="59"/>
      <c r="E1400" s="85"/>
      <c r="F1400" s="7"/>
    </row>
    <row r="1401" spans="1:6">
      <c r="A1401" s="5"/>
      <c r="B1401" s="1"/>
      <c r="C1401" s="2"/>
      <c r="D1401" s="59"/>
      <c r="E1401" s="85"/>
      <c r="F1401" s="7"/>
    </row>
    <row r="1402" spans="1:6">
      <c r="A1402" s="5"/>
      <c r="B1402" s="1"/>
      <c r="C1402" s="2"/>
      <c r="D1402" s="59"/>
      <c r="E1402" s="85"/>
      <c r="F1402" s="7"/>
    </row>
    <row r="1403" spans="1:6">
      <c r="A1403" s="5"/>
      <c r="B1403" s="1"/>
      <c r="C1403" s="2"/>
      <c r="D1403" s="59"/>
      <c r="E1403" s="85"/>
      <c r="F1403" s="7"/>
    </row>
    <row r="1404" spans="1:6">
      <c r="A1404" s="5"/>
      <c r="B1404" s="1"/>
      <c r="C1404" s="2"/>
      <c r="D1404" s="59"/>
      <c r="E1404" s="85"/>
      <c r="F1404" s="7"/>
    </row>
    <row r="1405" spans="1:6">
      <c r="A1405" s="5"/>
      <c r="B1405" s="1"/>
      <c r="C1405" s="2"/>
      <c r="D1405" s="59"/>
      <c r="E1405" s="85"/>
      <c r="F1405" s="7"/>
    </row>
    <row r="1406" spans="1:6">
      <c r="A1406" s="5"/>
      <c r="B1406" s="1"/>
      <c r="C1406" s="2"/>
      <c r="D1406" s="59"/>
      <c r="E1406" s="85"/>
      <c r="F1406" s="7"/>
    </row>
    <row r="1407" spans="1:6">
      <c r="A1407" s="5"/>
      <c r="B1407" s="1"/>
      <c r="C1407" s="2"/>
      <c r="D1407" s="59"/>
      <c r="E1407" s="85"/>
      <c r="F1407" s="7"/>
    </row>
    <row r="1408" spans="1:6">
      <c r="A1408" s="5"/>
      <c r="B1408" s="1"/>
      <c r="C1408" s="2"/>
      <c r="D1408" s="59"/>
      <c r="E1408" s="85"/>
      <c r="F1408" s="7"/>
    </row>
    <row r="1409" spans="1:6">
      <c r="A1409" s="5"/>
      <c r="B1409" s="1"/>
      <c r="C1409" s="2"/>
      <c r="D1409" s="59"/>
      <c r="E1409" s="85"/>
      <c r="F1409" s="7"/>
    </row>
    <row r="1410" spans="1:6">
      <c r="A1410" s="5"/>
      <c r="B1410" s="1"/>
      <c r="C1410" s="2"/>
      <c r="D1410" s="59"/>
      <c r="E1410" s="85"/>
      <c r="F1410" s="7"/>
    </row>
    <row r="1411" spans="1:6">
      <c r="A1411" s="5"/>
      <c r="B1411" s="1"/>
      <c r="C1411" s="2"/>
      <c r="D1411" s="59"/>
      <c r="E1411" s="85"/>
      <c r="F1411" s="7"/>
    </row>
    <row r="1412" spans="1:6">
      <c r="A1412" s="5"/>
      <c r="B1412" s="1"/>
      <c r="C1412" s="2"/>
      <c r="D1412" s="59"/>
      <c r="E1412" s="85"/>
      <c r="F1412" s="7"/>
    </row>
    <row r="1413" spans="1:6">
      <c r="A1413" s="5"/>
      <c r="B1413" s="1"/>
      <c r="C1413" s="2"/>
      <c r="D1413" s="59"/>
      <c r="E1413" s="85"/>
      <c r="F1413" s="7"/>
    </row>
    <row r="1414" spans="1:6">
      <c r="A1414" s="5"/>
      <c r="B1414" s="1"/>
      <c r="C1414" s="2"/>
      <c r="D1414" s="59"/>
      <c r="E1414" s="85"/>
      <c r="F1414" s="7"/>
    </row>
    <row r="1415" spans="1:6">
      <c r="A1415" s="5"/>
      <c r="B1415" s="1"/>
      <c r="C1415" s="2"/>
      <c r="D1415" s="59"/>
      <c r="E1415" s="85"/>
      <c r="F1415" s="7"/>
    </row>
    <row r="1416" spans="1:6">
      <c r="A1416" s="5"/>
      <c r="B1416" s="1"/>
      <c r="C1416" s="2"/>
      <c r="D1416" s="59"/>
      <c r="E1416" s="85"/>
      <c r="F1416" s="7"/>
    </row>
    <row r="1417" spans="1:6">
      <c r="A1417" s="5"/>
      <c r="B1417" s="1"/>
      <c r="C1417" s="2"/>
      <c r="D1417" s="59"/>
      <c r="E1417" s="85"/>
      <c r="F1417" s="7"/>
    </row>
    <row r="1418" spans="1:6">
      <c r="A1418" s="5"/>
      <c r="B1418" s="1"/>
      <c r="C1418" s="2"/>
      <c r="D1418" s="59"/>
      <c r="E1418" s="85"/>
      <c r="F1418" s="7"/>
    </row>
    <row r="1419" spans="1:6">
      <c r="A1419" s="5"/>
      <c r="B1419" s="1"/>
      <c r="C1419" s="2"/>
      <c r="D1419" s="59"/>
      <c r="E1419" s="85"/>
      <c r="F1419" s="7"/>
    </row>
    <row r="1420" spans="1:6">
      <c r="A1420" s="5"/>
      <c r="B1420" s="1"/>
      <c r="C1420" s="2"/>
      <c r="D1420" s="59"/>
      <c r="E1420" s="85"/>
      <c r="F1420" s="7"/>
    </row>
    <row r="1421" spans="1:6">
      <c r="A1421" s="5"/>
      <c r="B1421" s="1"/>
      <c r="C1421" s="2"/>
      <c r="D1421" s="59"/>
      <c r="E1421" s="85"/>
      <c r="F1421" s="7"/>
    </row>
    <row r="1422" spans="1:6">
      <c r="A1422" s="5"/>
      <c r="B1422" s="1"/>
      <c r="C1422" s="2"/>
      <c r="D1422" s="59"/>
      <c r="E1422" s="85"/>
      <c r="F1422" s="7"/>
    </row>
    <row r="1423" spans="1:6">
      <c r="A1423" s="5"/>
      <c r="B1423" s="1"/>
      <c r="C1423" s="2"/>
      <c r="D1423" s="59"/>
      <c r="E1423" s="85"/>
      <c r="F1423" s="7"/>
    </row>
    <row r="1424" spans="1:6">
      <c r="A1424" s="5"/>
      <c r="B1424" s="1"/>
      <c r="C1424" s="2"/>
      <c r="D1424" s="59"/>
      <c r="E1424" s="85"/>
      <c r="F1424" s="7"/>
    </row>
    <row r="1425" spans="1:6">
      <c r="A1425" s="5"/>
      <c r="B1425" s="1"/>
      <c r="C1425" s="2"/>
      <c r="D1425" s="59"/>
      <c r="E1425" s="85"/>
      <c r="F1425" s="7"/>
    </row>
    <row r="1426" spans="1:6">
      <c r="A1426" s="5"/>
      <c r="B1426" s="1"/>
      <c r="C1426" s="2"/>
      <c r="D1426" s="59"/>
      <c r="E1426" s="85"/>
      <c r="F1426" s="7"/>
    </row>
    <row r="1427" spans="1:6">
      <c r="A1427" s="5"/>
      <c r="B1427" s="1"/>
      <c r="C1427" s="2"/>
      <c r="D1427" s="59"/>
      <c r="E1427" s="85"/>
      <c r="F1427" s="7"/>
    </row>
    <row r="1428" spans="1:6">
      <c r="A1428" s="5"/>
      <c r="B1428" s="1"/>
      <c r="C1428" s="2"/>
      <c r="D1428" s="59"/>
      <c r="E1428" s="85"/>
      <c r="F1428" s="7"/>
    </row>
    <row r="1429" spans="1:6">
      <c r="A1429" s="5"/>
      <c r="B1429" s="1"/>
      <c r="C1429" s="2"/>
      <c r="D1429" s="59"/>
      <c r="E1429" s="85"/>
      <c r="F1429" s="7"/>
    </row>
    <row r="1430" spans="1:6">
      <c r="A1430" s="5"/>
      <c r="B1430" s="1"/>
      <c r="C1430" s="2"/>
      <c r="D1430" s="59"/>
      <c r="E1430" s="85"/>
      <c r="F1430" s="7"/>
    </row>
    <row r="1431" spans="1:6">
      <c r="A1431" s="5"/>
      <c r="B1431" s="1"/>
      <c r="C1431" s="2"/>
      <c r="D1431" s="59"/>
      <c r="E1431" s="85"/>
      <c r="F1431" s="7"/>
    </row>
    <row r="1432" spans="1:6">
      <c r="A1432" s="5"/>
      <c r="B1432" s="1"/>
      <c r="C1432" s="2"/>
      <c r="D1432" s="59"/>
      <c r="E1432" s="85"/>
      <c r="F1432" s="7"/>
    </row>
    <row r="1433" spans="1:6">
      <c r="A1433" s="5"/>
      <c r="B1433" s="1"/>
      <c r="C1433" s="2"/>
      <c r="D1433" s="59"/>
      <c r="E1433" s="85"/>
      <c r="F1433" s="7"/>
    </row>
    <row r="1434" spans="1:6">
      <c r="A1434" s="5"/>
      <c r="B1434" s="1"/>
      <c r="C1434" s="2"/>
      <c r="D1434" s="59"/>
      <c r="E1434" s="85"/>
      <c r="F1434" s="7"/>
    </row>
    <row r="1435" spans="1:6">
      <c r="A1435" s="5"/>
      <c r="B1435" s="1"/>
      <c r="C1435" s="2"/>
      <c r="D1435" s="59"/>
      <c r="E1435" s="85"/>
      <c r="F1435" s="7"/>
    </row>
    <row r="1436" spans="1:6">
      <c r="A1436" s="5"/>
      <c r="B1436" s="1"/>
      <c r="C1436" s="2"/>
      <c r="D1436" s="59"/>
      <c r="E1436" s="85"/>
      <c r="F1436" s="7"/>
    </row>
    <row r="1437" spans="1:6">
      <c r="A1437" s="5"/>
      <c r="B1437" s="1"/>
      <c r="C1437" s="2"/>
      <c r="D1437" s="59"/>
      <c r="E1437" s="85"/>
      <c r="F1437" s="7"/>
    </row>
    <row r="1438" spans="1:6">
      <c r="A1438" s="5"/>
      <c r="B1438" s="1"/>
      <c r="C1438" s="2"/>
      <c r="D1438" s="59"/>
      <c r="E1438" s="85"/>
      <c r="F1438" s="7"/>
    </row>
    <row r="1439" spans="1:6">
      <c r="A1439" s="5"/>
      <c r="B1439" s="1"/>
      <c r="C1439" s="2"/>
      <c r="D1439" s="59"/>
      <c r="E1439" s="85"/>
      <c r="F1439" s="7"/>
    </row>
    <row r="1440" spans="1:6">
      <c r="A1440" s="5"/>
      <c r="B1440" s="1"/>
      <c r="C1440" s="2"/>
      <c r="D1440" s="59"/>
      <c r="E1440" s="85"/>
      <c r="F1440" s="7"/>
    </row>
    <row r="1441" spans="1:6">
      <c r="A1441" s="5"/>
      <c r="B1441" s="1"/>
      <c r="C1441" s="2"/>
      <c r="D1441" s="59"/>
      <c r="E1441" s="85"/>
      <c r="F1441" s="7"/>
    </row>
    <row r="1442" spans="1:6">
      <c r="A1442" s="5"/>
      <c r="B1442" s="1"/>
      <c r="C1442" s="2"/>
      <c r="D1442" s="59"/>
      <c r="E1442" s="85"/>
      <c r="F1442" s="7"/>
    </row>
    <row r="1443" spans="1:6">
      <c r="A1443" s="5"/>
      <c r="B1443" s="1"/>
      <c r="C1443" s="2"/>
      <c r="D1443" s="59"/>
      <c r="E1443" s="85"/>
      <c r="F1443" s="7"/>
    </row>
    <row r="1444" spans="1:6">
      <c r="A1444" s="5"/>
      <c r="B1444" s="1"/>
      <c r="C1444" s="2"/>
      <c r="D1444" s="59"/>
      <c r="E1444" s="85"/>
      <c r="F1444" s="7"/>
    </row>
    <row r="1445" spans="1:6">
      <c r="A1445" s="5"/>
      <c r="B1445" s="1"/>
      <c r="C1445" s="2"/>
      <c r="D1445" s="59"/>
      <c r="E1445" s="85"/>
      <c r="F1445" s="7"/>
    </row>
    <row r="1446" spans="1:6">
      <c r="A1446" s="5"/>
      <c r="B1446" s="1"/>
      <c r="C1446" s="2"/>
      <c r="D1446" s="59"/>
      <c r="E1446" s="85"/>
      <c r="F1446" s="7"/>
    </row>
    <row r="1447" spans="1:6">
      <c r="A1447" s="5"/>
      <c r="B1447" s="1"/>
      <c r="C1447" s="2"/>
      <c r="D1447" s="59"/>
      <c r="E1447" s="85"/>
      <c r="F1447" s="7"/>
    </row>
    <row r="1448" spans="1:6">
      <c r="A1448" s="5"/>
      <c r="B1448" s="1"/>
      <c r="C1448" s="2"/>
      <c r="D1448" s="59"/>
      <c r="E1448" s="85"/>
      <c r="F1448" s="7"/>
    </row>
    <row r="1449" spans="1:6">
      <c r="A1449" s="5"/>
      <c r="B1449" s="1"/>
      <c r="C1449" s="2"/>
      <c r="D1449" s="59"/>
      <c r="E1449" s="85"/>
      <c r="F1449" s="7"/>
    </row>
    <row r="1450" spans="1:6">
      <c r="A1450" s="5"/>
      <c r="B1450" s="1"/>
      <c r="C1450" s="2"/>
      <c r="D1450" s="59"/>
      <c r="E1450" s="85"/>
      <c r="F1450" s="7"/>
    </row>
    <row r="1451" spans="1:6">
      <c r="A1451" s="5"/>
      <c r="B1451" s="1"/>
      <c r="C1451" s="2"/>
      <c r="D1451" s="59"/>
      <c r="E1451" s="85"/>
      <c r="F1451" s="7"/>
    </row>
    <row r="1452" spans="1:6">
      <c r="A1452" s="5"/>
      <c r="B1452" s="1"/>
      <c r="C1452" s="2"/>
      <c r="D1452" s="59"/>
      <c r="E1452" s="85"/>
      <c r="F1452" s="7"/>
    </row>
    <row r="1453" spans="1:6">
      <c r="A1453" s="5"/>
      <c r="B1453" s="1"/>
      <c r="C1453" s="2"/>
      <c r="D1453" s="59"/>
      <c r="E1453" s="85"/>
      <c r="F1453" s="7"/>
    </row>
    <row r="1454" spans="1:6">
      <c r="A1454" s="5"/>
      <c r="B1454" s="1"/>
      <c r="C1454" s="2"/>
      <c r="D1454" s="59"/>
      <c r="E1454" s="85"/>
      <c r="F1454" s="7"/>
    </row>
    <row r="1455" spans="1:6">
      <c r="A1455" s="5"/>
      <c r="B1455" s="1"/>
      <c r="C1455" s="2"/>
      <c r="D1455" s="59"/>
      <c r="E1455" s="85"/>
      <c r="F1455" s="7"/>
    </row>
    <row r="1456" spans="1:6">
      <c r="A1456" s="5"/>
      <c r="B1456" s="1"/>
      <c r="C1456" s="2"/>
      <c r="D1456" s="59"/>
      <c r="E1456" s="85"/>
      <c r="F1456" s="7"/>
    </row>
    <row r="1457" spans="1:6">
      <c r="A1457" s="5"/>
      <c r="B1457" s="1"/>
      <c r="C1457" s="2"/>
      <c r="D1457" s="59"/>
      <c r="E1457" s="85"/>
      <c r="F1457" s="7"/>
    </row>
    <row r="1458" spans="1:6">
      <c r="A1458" s="5"/>
      <c r="B1458" s="1"/>
      <c r="C1458" s="2"/>
      <c r="D1458" s="59"/>
      <c r="E1458" s="85"/>
      <c r="F1458" s="7"/>
    </row>
    <row r="1459" spans="1:6">
      <c r="A1459" s="5"/>
      <c r="B1459" s="1"/>
      <c r="C1459" s="2"/>
      <c r="D1459" s="59"/>
      <c r="E1459" s="85"/>
      <c r="F1459" s="7"/>
    </row>
    <row r="1460" spans="1:6">
      <c r="A1460" s="5"/>
      <c r="B1460" s="1"/>
      <c r="C1460" s="2"/>
      <c r="D1460" s="59"/>
      <c r="E1460" s="85"/>
      <c r="F1460" s="7"/>
    </row>
    <row r="1461" spans="1:6">
      <c r="A1461" s="5"/>
      <c r="B1461" s="1"/>
      <c r="C1461" s="2"/>
      <c r="D1461" s="59"/>
      <c r="E1461" s="85"/>
      <c r="F1461" s="7"/>
    </row>
    <row r="1462" spans="1:6">
      <c r="A1462" s="5"/>
      <c r="B1462" s="1"/>
      <c r="C1462" s="2"/>
      <c r="D1462" s="59"/>
      <c r="E1462" s="85"/>
      <c r="F1462" s="7"/>
    </row>
    <row r="1463" spans="1:6">
      <c r="A1463" s="5"/>
      <c r="B1463" s="1"/>
      <c r="C1463" s="2"/>
      <c r="D1463" s="59"/>
      <c r="E1463" s="85"/>
      <c r="F1463" s="7"/>
    </row>
    <row r="1464" spans="1:6">
      <c r="A1464" s="5"/>
      <c r="B1464" s="1"/>
      <c r="C1464" s="2"/>
      <c r="D1464" s="59"/>
      <c r="E1464" s="85"/>
      <c r="F1464" s="7"/>
    </row>
    <row r="1465" spans="1:6">
      <c r="A1465" s="5"/>
      <c r="B1465" s="1"/>
      <c r="C1465" s="2"/>
      <c r="D1465" s="59"/>
      <c r="E1465" s="85"/>
      <c r="F1465" s="7"/>
    </row>
    <row r="1466" spans="1:6">
      <c r="A1466" s="5"/>
      <c r="B1466" s="1"/>
      <c r="C1466" s="2"/>
      <c r="D1466" s="59"/>
      <c r="E1466" s="85"/>
      <c r="F1466" s="7"/>
    </row>
    <row r="1467" spans="1:6">
      <c r="A1467" s="5"/>
      <c r="B1467" s="1"/>
      <c r="C1467" s="2"/>
      <c r="D1467" s="59"/>
      <c r="E1467" s="85"/>
      <c r="F1467" s="7"/>
    </row>
    <row r="1468" spans="1:6">
      <c r="A1468" s="5"/>
      <c r="B1468" s="1"/>
      <c r="C1468" s="2"/>
      <c r="D1468" s="59"/>
      <c r="E1468" s="85"/>
      <c r="F1468" s="7"/>
    </row>
    <row r="1469" spans="1:6">
      <c r="A1469" s="5"/>
      <c r="B1469" s="1"/>
      <c r="C1469" s="2"/>
      <c r="D1469" s="59"/>
      <c r="E1469" s="85"/>
      <c r="F1469" s="7"/>
    </row>
    <row r="1470" spans="1:6">
      <c r="A1470" s="5"/>
      <c r="B1470" s="1"/>
      <c r="C1470" s="2"/>
      <c r="D1470" s="59"/>
      <c r="E1470" s="85"/>
      <c r="F1470" s="7"/>
    </row>
    <row r="1471" spans="1:6">
      <c r="A1471" s="5"/>
      <c r="B1471" s="1"/>
      <c r="C1471" s="2"/>
      <c r="D1471" s="59"/>
      <c r="E1471" s="85"/>
      <c r="F1471" s="7"/>
    </row>
    <row r="1472" spans="1:6">
      <c r="A1472" s="5"/>
      <c r="B1472" s="1"/>
      <c r="C1472" s="2"/>
      <c r="D1472" s="59"/>
      <c r="E1472" s="85"/>
      <c r="F1472" s="7"/>
    </row>
    <row r="1473" spans="1:6">
      <c r="A1473" s="5"/>
      <c r="B1473" s="1"/>
      <c r="C1473" s="2"/>
      <c r="D1473" s="59"/>
      <c r="E1473" s="85"/>
      <c r="F1473" s="7"/>
    </row>
    <row r="1474" spans="1:6">
      <c r="A1474" s="5"/>
      <c r="B1474" s="1"/>
      <c r="C1474" s="2"/>
      <c r="D1474" s="59"/>
      <c r="E1474" s="85"/>
      <c r="F1474" s="7"/>
    </row>
    <row r="1475" spans="1:6">
      <c r="A1475" s="5"/>
      <c r="B1475" s="1"/>
      <c r="C1475" s="2"/>
      <c r="D1475" s="59"/>
      <c r="E1475" s="85"/>
      <c r="F1475" s="7"/>
    </row>
    <row r="1476" spans="1:6">
      <c r="A1476" s="5"/>
      <c r="B1476" s="1"/>
      <c r="C1476" s="2"/>
      <c r="D1476" s="59"/>
      <c r="E1476" s="85"/>
      <c r="F1476" s="7"/>
    </row>
    <row r="1477" spans="1:6">
      <c r="A1477" s="5"/>
      <c r="B1477" s="1"/>
      <c r="C1477" s="2"/>
      <c r="D1477" s="59"/>
      <c r="E1477" s="85"/>
      <c r="F1477" s="7"/>
    </row>
    <row r="1478" spans="1:6">
      <c r="A1478" s="5"/>
      <c r="B1478" s="1"/>
      <c r="C1478" s="2"/>
      <c r="D1478" s="59"/>
      <c r="E1478" s="85"/>
      <c r="F1478" s="7"/>
    </row>
    <row r="1479" spans="1:6">
      <c r="A1479" s="5"/>
      <c r="B1479" s="1"/>
      <c r="C1479" s="2"/>
      <c r="D1479" s="59"/>
      <c r="E1479" s="85"/>
      <c r="F1479" s="7"/>
    </row>
    <row r="1480" spans="1:6">
      <c r="A1480" s="5"/>
      <c r="B1480" s="1"/>
      <c r="C1480" s="2"/>
      <c r="D1480" s="59"/>
      <c r="E1480" s="85"/>
      <c r="F1480" s="7"/>
    </row>
    <row r="1481" spans="1:6">
      <c r="A1481" s="5"/>
      <c r="B1481" s="1"/>
      <c r="C1481" s="2"/>
      <c r="D1481" s="59"/>
      <c r="E1481" s="85"/>
      <c r="F1481" s="7"/>
    </row>
    <row r="1482" spans="1:6">
      <c r="A1482" s="5"/>
      <c r="B1482" s="1"/>
      <c r="C1482" s="2"/>
      <c r="D1482" s="59"/>
      <c r="E1482" s="85"/>
      <c r="F1482" s="7"/>
    </row>
    <row r="1483" spans="1:6">
      <c r="A1483" s="5"/>
      <c r="B1483" s="1"/>
      <c r="C1483" s="2"/>
      <c r="D1483" s="59"/>
      <c r="E1483" s="85"/>
      <c r="F1483" s="7"/>
    </row>
    <row r="1484" spans="1:6">
      <c r="A1484" s="5"/>
      <c r="B1484" s="1"/>
      <c r="C1484" s="2"/>
      <c r="D1484" s="59"/>
      <c r="E1484" s="85"/>
      <c r="F1484" s="7"/>
    </row>
    <row r="1485" spans="1:6">
      <c r="A1485" s="5"/>
      <c r="B1485" s="1"/>
      <c r="C1485" s="2"/>
      <c r="D1485" s="59"/>
      <c r="E1485" s="85"/>
      <c r="F1485" s="7"/>
    </row>
    <row r="1486" spans="1:6">
      <c r="A1486" s="5"/>
      <c r="B1486" s="1"/>
      <c r="C1486" s="2"/>
      <c r="D1486" s="59"/>
      <c r="E1486" s="85"/>
      <c r="F1486" s="7"/>
    </row>
    <row r="1487" spans="1:6">
      <c r="A1487" s="5"/>
      <c r="B1487" s="1"/>
      <c r="C1487" s="2"/>
      <c r="D1487" s="59"/>
      <c r="E1487" s="85"/>
      <c r="F1487" s="7"/>
    </row>
    <row r="1488" spans="1:6">
      <c r="A1488" s="5"/>
      <c r="B1488" s="1"/>
      <c r="C1488" s="2"/>
      <c r="D1488" s="59"/>
      <c r="E1488" s="85"/>
      <c r="F1488" s="7"/>
    </row>
    <row r="1489" spans="1:6">
      <c r="A1489" s="5"/>
      <c r="B1489" s="1"/>
      <c r="C1489" s="2"/>
      <c r="D1489" s="59"/>
      <c r="E1489" s="85"/>
      <c r="F1489" s="7"/>
    </row>
    <row r="1490" spans="1:6">
      <c r="A1490" s="5"/>
      <c r="B1490" s="1"/>
      <c r="C1490" s="2"/>
      <c r="D1490" s="59"/>
      <c r="E1490" s="85"/>
      <c r="F1490" s="7"/>
    </row>
    <row r="1491" spans="1:6">
      <c r="A1491" s="5"/>
      <c r="B1491" s="1"/>
      <c r="C1491" s="2"/>
      <c r="D1491" s="59"/>
      <c r="E1491" s="85"/>
      <c r="F1491" s="7"/>
    </row>
    <row r="1492" spans="1:6">
      <c r="A1492" s="5"/>
      <c r="B1492" s="1"/>
      <c r="C1492" s="2"/>
      <c r="D1492" s="59"/>
      <c r="E1492" s="85"/>
      <c r="F1492" s="7"/>
    </row>
    <row r="1493" spans="1:6">
      <c r="A1493" s="5"/>
      <c r="B1493" s="1"/>
      <c r="C1493" s="2"/>
      <c r="D1493" s="59"/>
      <c r="E1493" s="85"/>
      <c r="F1493" s="7"/>
    </row>
    <row r="1494" spans="1:6">
      <c r="A1494" s="5"/>
      <c r="B1494" s="1"/>
      <c r="C1494" s="2"/>
      <c r="D1494" s="59"/>
      <c r="E1494" s="85"/>
      <c r="F1494" s="7"/>
    </row>
    <row r="1495" spans="1:6">
      <c r="A1495" s="5"/>
      <c r="B1495" s="1"/>
      <c r="C1495" s="2"/>
      <c r="D1495" s="59"/>
      <c r="E1495" s="85"/>
      <c r="F1495" s="7"/>
    </row>
    <row r="1496" spans="1:6">
      <c r="A1496" s="5"/>
      <c r="B1496" s="1"/>
      <c r="C1496" s="2"/>
      <c r="D1496" s="59"/>
      <c r="E1496" s="85"/>
      <c r="F1496" s="7"/>
    </row>
    <row r="1497" spans="1:6">
      <c r="A1497" s="5"/>
      <c r="B1497" s="1"/>
      <c r="C1497" s="2"/>
      <c r="D1497" s="59"/>
      <c r="E1497" s="85"/>
      <c r="F1497" s="7"/>
    </row>
    <row r="1498" spans="1:6">
      <c r="A1498" s="5"/>
      <c r="B1498" s="1"/>
      <c r="C1498" s="2"/>
      <c r="D1498" s="59"/>
      <c r="E1498" s="85"/>
      <c r="F1498" s="7"/>
    </row>
    <row r="1499" spans="1:6">
      <c r="A1499" s="5"/>
      <c r="B1499" s="1"/>
      <c r="C1499" s="2"/>
      <c r="D1499" s="59"/>
      <c r="E1499" s="85"/>
      <c r="F1499" s="7"/>
    </row>
    <row r="1500" spans="1:6">
      <c r="A1500" s="5"/>
      <c r="B1500" s="1"/>
      <c r="C1500" s="2"/>
      <c r="D1500" s="59"/>
      <c r="E1500" s="85"/>
      <c r="F1500" s="7"/>
    </row>
    <row r="1501" spans="1:6">
      <c r="A1501" s="5"/>
      <c r="B1501" s="1"/>
      <c r="C1501" s="2"/>
      <c r="D1501" s="59"/>
      <c r="E1501" s="85"/>
      <c r="F1501" s="7"/>
    </row>
    <row r="1502" spans="1:6">
      <c r="A1502" s="5"/>
      <c r="B1502" s="1"/>
      <c r="C1502" s="2"/>
      <c r="D1502" s="59"/>
      <c r="E1502" s="85"/>
      <c r="F1502" s="7"/>
    </row>
    <row r="1503" spans="1:6">
      <c r="A1503" s="5"/>
      <c r="B1503" s="1"/>
      <c r="C1503" s="2"/>
      <c r="D1503" s="59"/>
      <c r="E1503" s="85"/>
      <c r="F1503" s="7"/>
    </row>
    <row r="1504" spans="1:6">
      <c r="A1504" s="5"/>
      <c r="B1504" s="1"/>
      <c r="C1504" s="2"/>
      <c r="D1504" s="59"/>
      <c r="E1504" s="85"/>
      <c r="F1504" s="7"/>
    </row>
    <row r="1505" spans="1:6">
      <c r="A1505" s="5"/>
      <c r="B1505" s="1"/>
      <c r="C1505" s="2"/>
      <c r="D1505" s="59"/>
      <c r="E1505" s="85"/>
      <c r="F1505" s="7"/>
    </row>
    <row r="1506" spans="1:6">
      <c r="A1506" s="5"/>
      <c r="B1506" s="1"/>
      <c r="C1506" s="2"/>
      <c r="D1506" s="59"/>
      <c r="E1506" s="85"/>
      <c r="F1506" s="7"/>
    </row>
    <row r="1507" spans="1:6">
      <c r="A1507" s="5"/>
      <c r="B1507" s="1"/>
      <c r="C1507" s="2"/>
      <c r="D1507" s="59"/>
      <c r="E1507" s="85"/>
      <c r="F1507" s="7"/>
    </row>
    <row r="1508" spans="1:6">
      <c r="A1508" s="5"/>
      <c r="B1508" s="1"/>
      <c r="C1508" s="2"/>
      <c r="D1508" s="59"/>
      <c r="E1508" s="85"/>
      <c r="F1508" s="7"/>
    </row>
    <row r="1509" spans="1:6">
      <c r="A1509" s="5"/>
      <c r="B1509" s="1"/>
      <c r="C1509" s="2"/>
      <c r="D1509" s="59"/>
      <c r="E1509" s="85"/>
      <c r="F1509" s="7"/>
    </row>
    <row r="1510" spans="1:6">
      <c r="A1510" s="5"/>
      <c r="B1510" s="1"/>
      <c r="C1510" s="2"/>
      <c r="D1510" s="59"/>
      <c r="E1510" s="85"/>
      <c r="F1510" s="7"/>
    </row>
    <row r="1511" spans="1:6">
      <c r="A1511" s="5"/>
      <c r="B1511" s="1"/>
      <c r="C1511" s="2"/>
      <c r="D1511" s="59"/>
      <c r="E1511" s="85"/>
      <c r="F1511" s="7"/>
    </row>
    <row r="1512" spans="1:6">
      <c r="A1512" s="5"/>
      <c r="B1512" s="1"/>
      <c r="C1512" s="2"/>
      <c r="D1512" s="59"/>
      <c r="E1512" s="85"/>
      <c r="F1512" s="7"/>
    </row>
    <row r="1513" spans="1:6">
      <c r="A1513" s="5"/>
      <c r="B1513" s="1"/>
      <c r="C1513" s="2"/>
      <c r="D1513" s="59"/>
      <c r="E1513" s="85"/>
      <c r="F1513" s="7"/>
    </row>
    <row r="1514" spans="1:6">
      <c r="A1514" s="5"/>
      <c r="B1514" s="1"/>
      <c r="C1514" s="2"/>
      <c r="D1514" s="59"/>
      <c r="E1514" s="85"/>
      <c r="F1514" s="7"/>
    </row>
    <row r="1515" spans="1:6">
      <c r="A1515" s="5"/>
      <c r="B1515" s="1"/>
      <c r="C1515" s="2"/>
      <c r="D1515" s="59"/>
      <c r="E1515" s="85"/>
      <c r="F1515" s="7"/>
    </row>
    <row r="1516" spans="1:6">
      <c r="A1516" s="5"/>
      <c r="B1516" s="1"/>
      <c r="C1516" s="2"/>
      <c r="D1516" s="59"/>
      <c r="E1516" s="85"/>
      <c r="F1516" s="7"/>
    </row>
    <row r="1517" spans="1:6">
      <c r="A1517" s="5"/>
      <c r="B1517" s="1"/>
      <c r="C1517" s="2"/>
      <c r="D1517" s="59"/>
      <c r="E1517" s="85"/>
      <c r="F1517" s="7"/>
    </row>
    <row r="1518" spans="1:6">
      <c r="A1518" s="5"/>
      <c r="B1518" s="1"/>
      <c r="C1518" s="2"/>
      <c r="D1518" s="59"/>
      <c r="E1518" s="85"/>
      <c r="F1518" s="7"/>
    </row>
    <row r="1519" spans="1:6">
      <c r="A1519" s="5"/>
      <c r="B1519" s="1"/>
      <c r="C1519" s="2"/>
      <c r="D1519" s="59"/>
      <c r="E1519" s="85"/>
      <c r="F1519" s="7"/>
    </row>
    <row r="1520" spans="1:6">
      <c r="A1520" s="5"/>
      <c r="B1520" s="1"/>
      <c r="C1520" s="2"/>
      <c r="D1520" s="59"/>
      <c r="E1520" s="85"/>
      <c r="F1520" s="7"/>
    </row>
    <row r="1521" spans="1:6">
      <c r="A1521" s="5"/>
      <c r="B1521" s="1"/>
      <c r="C1521" s="2"/>
      <c r="D1521" s="59"/>
      <c r="E1521" s="85"/>
      <c r="F1521" s="7"/>
    </row>
    <row r="1522" spans="1:6">
      <c r="A1522" s="5"/>
      <c r="B1522" s="1"/>
      <c r="C1522" s="2"/>
      <c r="D1522" s="59"/>
      <c r="E1522" s="85"/>
      <c r="F1522" s="7"/>
    </row>
    <row r="1523" spans="1:6">
      <c r="A1523" s="5"/>
      <c r="B1523" s="1"/>
      <c r="C1523" s="2"/>
      <c r="D1523" s="59"/>
      <c r="E1523" s="85"/>
      <c r="F1523" s="7"/>
    </row>
    <row r="1524" spans="1:6">
      <c r="A1524" s="5"/>
      <c r="B1524" s="1"/>
      <c r="C1524" s="2"/>
      <c r="D1524" s="59"/>
      <c r="E1524" s="85"/>
      <c r="F1524" s="7"/>
    </row>
    <row r="1525" spans="1:6">
      <c r="A1525" s="5"/>
      <c r="B1525" s="1"/>
      <c r="C1525" s="2"/>
      <c r="D1525" s="59"/>
      <c r="E1525" s="85"/>
      <c r="F1525" s="7"/>
    </row>
    <row r="1526" spans="1:6">
      <c r="A1526" s="5"/>
      <c r="B1526" s="1"/>
      <c r="C1526" s="2"/>
      <c r="D1526" s="59"/>
      <c r="E1526" s="85"/>
      <c r="F1526" s="7"/>
    </row>
    <row r="1527" spans="1:6">
      <c r="A1527" s="5"/>
      <c r="B1527" s="1"/>
      <c r="C1527" s="2"/>
      <c r="D1527" s="59"/>
      <c r="E1527" s="85"/>
      <c r="F1527" s="7"/>
    </row>
    <row r="1528" spans="1:6">
      <c r="A1528" s="5"/>
      <c r="B1528" s="1"/>
      <c r="C1528" s="2"/>
      <c r="D1528" s="59"/>
      <c r="E1528" s="85"/>
      <c r="F1528" s="7"/>
    </row>
    <row r="1529" spans="1:6">
      <c r="A1529" s="5"/>
      <c r="B1529" s="1"/>
      <c r="C1529" s="2"/>
      <c r="D1529" s="59"/>
      <c r="E1529" s="85"/>
      <c r="F1529" s="7"/>
    </row>
    <row r="1530" spans="1:6">
      <c r="A1530" s="5"/>
      <c r="B1530" s="1"/>
      <c r="C1530" s="2"/>
      <c r="D1530" s="59"/>
      <c r="E1530" s="85"/>
      <c r="F1530" s="7"/>
    </row>
    <row r="1531" spans="1:6">
      <c r="A1531" s="5"/>
      <c r="B1531" s="1"/>
      <c r="C1531" s="2"/>
      <c r="D1531" s="59"/>
      <c r="E1531" s="85"/>
      <c r="F1531" s="7"/>
    </row>
    <row r="1532" spans="1:6">
      <c r="A1532" s="5"/>
      <c r="B1532" s="1"/>
      <c r="C1532" s="2"/>
      <c r="D1532" s="59"/>
      <c r="E1532" s="85"/>
      <c r="F1532" s="7"/>
    </row>
    <row r="1533" spans="1:6">
      <c r="A1533" s="5"/>
      <c r="B1533" s="1"/>
      <c r="C1533" s="2"/>
      <c r="D1533" s="59"/>
      <c r="E1533" s="85"/>
      <c r="F1533" s="7"/>
    </row>
    <row r="1534" spans="1:6">
      <c r="A1534" s="5"/>
      <c r="B1534" s="1"/>
      <c r="C1534" s="2"/>
      <c r="D1534" s="59"/>
      <c r="E1534" s="85"/>
      <c r="F1534" s="7"/>
    </row>
    <row r="1535" spans="1:6">
      <c r="A1535" s="5"/>
      <c r="B1535" s="1"/>
      <c r="C1535" s="2"/>
      <c r="D1535" s="59"/>
      <c r="E1535" s="85"/>
      <c r="F1535" s="7"/>
    </row>
    <row r="1536" spans="1:6">
      <c r="A1536" s="5"/>
      <c r="B1536" s="1"/>
      <c r="C1536" s="2"/>
      <c r="D1536" s="59"/>
      <c r="E1536" s="85"/>
      <c r="F1536" s="7"/>
    </row>
    <row r="1537" spans="1:6">
      <c r="A1537" s="5"/>
      <c r="B1537" s="1"/>
      <c r="C1537" s="2"/>
      <c r="D1537" s="59"/>
      <c r="E1537" s="85"/>
      <c r="F1537" s="7"/>
    </row>
    <row r="1538" spans="1:6">
      <c r="A1538" s="5"/>
      <c r="B1538" s="1"/>
      <c r="C1538" s="2"/>
      <c r="D1538" s="59"/>
      <c r="E1538" s="85"/>
      <c r="F1538" s="7"/>
    </row>
    <row r="1539" spans="1:6">
      <c r="A1539" s="5"/>
      <c r="B1539" s="1"/>
      <c r="C1539" s="2"/>
      <c r="D1539" s="59"/>
      <c r="E1539" s="85"/>
      <c r="F1539" s="7"/>
    </row>
    <row r="1540" spans="1:6">
      <c r="A1540" s="5"/>
      <c r="B1540" s="1"/>
      <c r="C1540" s="2"/>
      <c r="D1540" s="59"/>
      <c r="E1540" s="85"/>
      <c r="F1540" s="7"/>
    </row>
    <row r="1541" spans="1:6">
      <c r="A1541" s="5"/>
      <c r="B1541" s="1"/>
      <c r="C1541" s="2"/>
      <c r="D1541" s="59"/>
      <c r="E1541" s="85"/>
      <c r="F1541" s="7"/>
    </row>
    <row r="1542" spans="1:6">
      <c r="A1542" s="5"/>
      <c r="B1542" s="1"/>
      <c r="C1542" s="2"/>
      <c r="D1542" s="59"/>
      <c r="E1542" s="85"/>
      <c r="F1542" s="7"/>
    </row>
    <row r="1543" spans="1:6">
      <c r="A1543" s="5"/>
      <c r="B1543" s="1"/>
      <c r="C1543" s="2"/>
      <c r="D1543" s="59"/>
      <c r="E1543" s="85"/>
      <c r="F1543" s="7"/>
    </row>
    <row r="1544" spans="1:6">
      <c r="A1544" s="5"/>
      <c r="B1544" s="1"/>
      <c r="C1544" s="2"/>
      <c r="D1544" s="59"/>
      <c r="E1544" s="85"/>
      <c r="F1544" s="7"/>
    </row>
    <row r="1545" spans="1:6">
      <c r="A1545" s="5"/>
      <c r="B1545" s="1"/>
      <c r="C1545" s="2"/>
      <c r="D1545" s="59"/>
      <c r="E1545" s="85"/>
      <c r="F1545" s="7"/>
    </row>
    <row r="1546" spans="1:6">
      <c r="A1546" s="5"/>
      <c r="B1546" s="1"/>
      <c r="C1546" s="2"/>
      <c r="D1546" s="59"/>
      <c r="E1546" s="85"/>
      <c r="F1546" s="7"/>
    </row>
    <row r="1547" spans="1:6">
      <c r="A1547" s="5"/>
      <c r="B1547" s="1"/>
      <c r="C1547" s="2"/>
      <c r="D1547" s="59"/>
      <c r="E1547" s="85"/>
      <c r="F1547" s="7"/>
    </row>
    <row r="1548" spans="1:6">
      <c r="A1548" s="5"/>
      <c r="B1548" s="1"/>
      <c r="C1548" s="2"/>
      <c r="D1548" s="59"/>
      <c r="E1548" s="85"/>
      <c r="F1548" s="7"/>
    </row>
    <row r="1549" spans="1:6">
      <c r="A1549" s="5"/>
      <c r="B1549" s="1"/>
      <c r="C1549" s="2"/>
      <c r="D1549" s="59"/>
      <c r="E1549" s="85"/>
      <c r="F1549" s="7"/>
    </row>
    <row r="1550" spans="1:6">
      <c r="A1550" s="5"/>
      <c r="B1550" s="1"/>
      <c r="C1550" s="2"/>
      <c r="D1550" s="59"/>
      <c r="E1550" s="85"/>
      <c r="F1550" s="7"/>
    </row>
    <row r="1551" spans="1:6">
      <c r="A1551" s="5"/>
      <c r="B1551" s="1"/>
      <c r="C1551" s="2"/>
      <c r="D1551" s="59"/>
      <c r="E1551" s="85"/>
      <c r="F1551" s="7"/>
    </row>
    <row r="1552" spans="1:6">
      <c r="A1552" s="5"/>
      <c r="B1552" s="1"/>
      <c r="C1552" s="2"/>
      <c r="D1552" s="59"/>
      <c r="E1552" s="85"/>
      <c r="F1552" s="7"/>
    </row>
    <row r="1553" spans="1:6">
      <c r="A1553" s="5"/>
      <c r="B1553" s="1"/>
      <c r="C1553" s="2"/>
      <c r="D1553" s="59"/>
      <c r="E1553" s="85"/>
      <c r="F1553" s="7"/>
    </row>
    <row r="1554" spans="1:6">
      <c r="A1554" s="5"/>
      <c r="B1554" s="1"/>
      <c r="C1554" s="2"/>
      <c r="D1554" s="59"/>
      <c r="E1554" s="85"/>
      <c r="F1554" s="7"/>
    </row>
    <row r="1555" spans="1:6">
      <c r="A1555" s="5"/>
      <c r="B1555" s="1"/>
      <c r="C1555" s="2"/>
      <c r="D1555" s="59"/>
      <c r="E1555" s="85"/>
      <c r="F1555" s="7"/>
    </row>
    <row r="1556" spans="1:6">
      <c r="A1556" s="5"/>
      <c r="B1556" s="1"/>
      <c r="C1556" s="2"/>
      <c r="D1556" s="59"/>
      <c r="E1556" s="85"/>
      <c r="F1556" s="7"/>
    </row>
    <row r="1557" spans="1:6">
      <c r="A1557" s="5"/>
      <c r="B1557" s="1"/>
      <c r="C1557" s="2"/>
      <c r="D1557" s="59"/>
      <c r="E1557" s="85"/>
      <c r="F1557" s="7"/>
    </row>
    <row r="1558" spans="1:6">
      <c r="A1558" s="5"/>
      <c r="B1558" s="1"/>
      <c r="C1558" s="2"/>
      <c r="D1558" s="59"/>
      <c r="E1558" s="85"/>
      <c r="F1558" s="7"/>
    </row>
    <row r="1559" spans="1:6">
      <c r="A1559" s="5"/>
      <c r="B1559" s="1"/>
      <c r="C1559" s="2"/>
      <c r="D1559" s="59"/>
      <c r="E1559" s="85"/>
      <c r="F1559" s="7"/>
    </row>
    <row r="1560" spans="1:6">
      <c r="A1560" s="5"/>
      <c r="B1560" s="1"/>
      <c r="C1560" s="2"/>
      <c r="D1560" s="59"/>
      <c r="E1560" s="85"/>
      <c r="F1560" s="7"/>
    </row>
    <row r="1561" spans="1:6">
      <c r="A1561" s="5"/>
      <c r="B1561" s="1"/>
      <c r="C1561" s="2"/>
      <c r="D1561" s="59"/>
      <c r="E1561" s="85"/>
      <c r="F1561" s="7"/>
    </row>
    <row r="1562" spans="1:6">
      <c r="A1562" s="5"/>
      <c r="B1562" s="1"/>
      <c r="C1562" s="2"/>
      <c r="D1562" s="59"/>
      <c r="E1562" s="85"/>
      <c r="F1562" s="7"/>
    </row>
    <row r="1563" spans="1:6">
      <c r="A1563" s="5"/>
      <c r="B1563" s="1"/>
      <c r="C1563" s="2"/>
      <c r="D1563" s="59"/>
      <c r="E1563" s="85"/>
      <c r="F1563" s="7"/>
    </row>
    <row r="1564" spans="1:6">
      <c r="A1564" s="5"/>
      <c r="B1564" s="1"/>
      <c r="C1564" s="2"/>
      <c r="D1564" s="59"/>
      <c r="E1564" s="85"/>
      <c r="F1564" s="7"/>
    </row>
    <row r="1565" spans="1:6">
      <c r="A1565" s="5"/>
      <c r="B1565" s="1"/>
      <c r="C1565" s="2"/>
      <c r="D1565" s="59"/>
      <c r="E1565" s="85"/>
      <c r="F1565" s="7"/>
    </row>
    <row r="1566" spans="1:6">
      <c r="A1566" s="5"/>
      <c r="B1566" s="1"/>
      <c r="C1566" s="2"/>
      <c r="D1566" s="59"/>
      <c r="E1566" s="85"/>
      <c r="F1566" s="7"/>
    </row>
    <row r="1567" spans="1:6">
      <c r="A1567" s="5"/>
      <c r="B1567" s="1"/>
      <c r="C1567" s="2"/>
      <c r="D1567" s="59"/>
      <c r="E1567" s="85"/>
      <c r="F1567" s="7"/>
    </row>
    <row r="1568" spans="1:6">
      <c r="A1568" s="5"/>
      <c r="B1568" s="1"/>
      <c r="C1568" s="2"/>
      <c r="D1568" s="59"/>
      <c r="E1568" s="85"/>
      <c r="F1568" s="7"/>
    </row>
    <row r="1569" spans="1:6">
      <c r="A1569" s="5"/>
      <c r="B1569" s="1"/>
      <c r="C1569" s="2"/>
      <c r="D1569" s="59"/>
      <c r="E1569" s="85"/>
      <c r="F1569" s="7"/>
    </row>
    <row r="1570" spans="1:6">
      <c r="A1570" s="5"/>
      <c r="B1570" s="1"/>
      <c r="C1570" s="2"/>
      <c r="D1570" s="59"/>
      <c r="E1570" s="85"/>
      <c r="F1570" s="7"/>
    </row>
    <row r="1571" spans="1:6">
      <c r="A1571" s="5"/>
      <c r="B1571" s="1"/>
      <c r="C1571" s="2"/>
      <c r="D1571" s="59"/>
      <c r="E1571" s="85"/>
      <c r="F1571" s="7"/>
    </row>
    <row r="1572" spans="1:6">
      <c r="A1572" s="5"/>
      <c r="B1572" s="1"/>
      <c r="C1572" s="2"/>
      <c r="D1572" s="59"/>
      <c r="E1572" s="85"/>
      <c r="F1572" s="7"/>
    </row>
    <row r="1573" spans="1:6">
      <c r="A1573" s="5"/>
      <c r="B1573" s="1"/>
      <c r="C1573" s="2"/>
      <c r="D1573" s="59"/>
      <c r="E1573" s="85"/>
      <c r="F1573" s="7"/>
    </row>
    <row r="1574" spans="1:6">
      <c r="A1574" s="5"/>
      <c r="B1574" s="1"/>
      <c r="C1574" s="2"/>
      <c r="D1574" s="59"/>
      <c r="E1574" s="85"/>
      <c r="F1574" s="7"/>
    </row>
    <row r="1575" spans="1:6">
      <c r="A1575" s="5"/>
      <c r="B1575" s="1"/>
      <c r="C1575" s="2"/>
      <c r="D1575" s="59"/>
      <c r="E1575" s="85"/>
      <c r="F1575" s="7"/>
    </row>
    <row r="1576" spans="1:6">
      <c r="A1576" s="5"/>
      <c r="B1576" s="1"/>
      <c r="C1576" s="2"/>
      <c r="D1576" s="59"/>
      <c r="E1576" s="85"/>
      <c r="F1576" s="7"/>
    </row>
    <row r="1577" spans="1:6">
      <c r="A1577" s="5"/>
      <c r="B1577" s="1"/>
      <c r="C1577" s="2"/>
      <c r="D1577" s="59"/>
      <c r="E1577" s="85"/>
      <c r="F1577" s="7"/>
    </row>
    <row r="1578" spans="1:6">
      <c r="A1578" s="5"/>
      <c r="B1578" s="1"/>
      <c r="C1578" s="2"/>
      <c r="D1578" s="59"/>
      <c r="E1578" s="85"/>
      <c r="F1578" s="7"/>
    </row>
    <row r="1579" spans="1:6">
      <c r="A1579" s="5"/>
      <c r="B1579" s="1"/>
      <c r="C1579" s="2"/>
      <c r="D1579" s="59"/>
      <c r="E1579" s="85"/>
      <c r="F1579" s="7"/>
    </row>
    <row r="1580" spans="1:6">
      <c r="A1580" s="5"/>
      <c r="B1580" s="1"/>
      <c r="C1580" s="2"/>
      <c r="D1580" s="59"/>
      <c r="E1580" s="85"/>
      <c r="F1580" s="7"/>
    </row>
    <row r="1581" spans="1:6">
      <c r="A1581" s="5"/>
      <c r="B1581" s="1"/>
      <c r="C1581" s="2"/>
      <c r="D1581" s="59"/>
      <c r="E1581" s="85"/>
      <c r="F1581" s="7"/>
    </row>
    <row r="1582" spans="1:6">
      <c r="A1582" s="5"/>
      <c r="B1582" s="1"/>
      <c r="C1582" s="2"/>
      <c r="D1582" s="59"/>
      <c r="E1582" s="85"/>
      <c r="F1582" s="7"/>
    </row>
    <row r="1583" spans="1:6">
      <c r="A1583" s="5"/>
      <c r="B1583" s="1"/>
      <c r="C1583" s="2"/>
      <c r="D1583" s="59"/>
      <c r="E1583" s="85"/>
      <c r="F1583" s="7"/>
    </row>
    <row r="1584" spans="1:6">
      <c r="A1584" s="5"/>
      <c r="B1584" s="1"/>
      <c r="C1584" s="2"/>
      <c r="D1584" s="59"/>
      <c r="E1584" s="85"/>
      <c r="F1584" s="7"/>
    </row>
    <row r="1585" spans="1:6">
      <c r="A1585" s="5"/>
      <c r="B1585" s="1"/>
      <c r="C1585" s="2"/>
      <c r="D1585" s="59"/>
      <c r="E1585" s="85"/>
      <c r="F1585" s="7"/>
    </row>
    <row r="1586" spans="1:6">
      <c r="A1586" s="5"/>
      <c r="B1586" s="1"/>
      <c r="C1586" s="2"/>
      <c r="D1586" s="59"/>
      <c r="E1586" s="85"/>
      <c r="F1586" s="7"/>
    </row>
    <row r="1587" spans="1:6">
      <c r="A1587" s="5"/>
      <c r="B1587" s="1"/>
      <c r="C1587" s="2"/>
      <c r="D1587" s="59"/>
      <c r="E1587" s="85"/>
      <c r="F1587" s="7"/>
    </row>
    <row r="1588" spans="1:6">
      <c r="A1588" s="5"/>
      <c r="B1588" s="1"/>
      <c r="C1588" s="2"/>
      <c r="D1588" s="59"/>
      <c r="E1588" s="85"/>
      <c r="F1588" s="7"/>
    </row>
    <row r="1589" spans="1:6">
      <c r="A1589" s="5"/>
      <c r="B1589" s="1"/>
      <c r="C1589" s="2"/>
      <c r="D1589" s="59"/>
      <c r="E1589" s="85"/>
      <c r="F1589" s="7"/>
    </row>
    <row r="1590" spans="1:6">
      <c r="A1590" s="5"/>
      <c r="B1590" s="1"/>
      <c r="C1590" s="2"/>
      <c r="D1590" s="59"/>
      <c r="E1590" s="85"/>
      <c r="F1590" s="7"/>
    </row>
    <row r="1591" spans="1:6">
      <c r="A1591" s="5"/>
      <c r="B1591" s="1"/>
      <c r="C1591" s="2"/>
      <c r="D1591" s="59"/>
      <c r="E1591" s="85"/>
      <c r="F1591" s="7"/>
    </row>
    <row r="1592" spans="1:6">
      <c r="A1592" s="5"/>
      <c r="B1592" s="1"/>
      <c r="C1592" s="2"/>
      <c r="D1592" s="59"/>
      <c r="E1592" s="85"/>
      <c r="F1592" s="7"/>
    </row>
    <row r="1593" spans="1:6">
      <c r="A1593" s="5"/>
      <c r="B1593" s="1"/>
      <c r="C1593" s="2"/>
      <c r="D1593" s="59"/>
      <c r="E1593" s="85"/>
      <c r="F1593" s="7"/>
    </row>
    <row r="1594" spans="1:6">
      <c r="A1594" s="5"/>
      <c r="B1594" s="1"/>
      <c r="C1594" s="2"/>
      <c r="D1594" s="59"/>
      <c r="E1594" s="85"/>
      <c r="F1594" s="7"/>
    </row>
    <row r="1595" spans="1:6">
      <c r="A1595" s="5"/>
      <c r="B1595" s="1"/>
      <c r="C1595" s="2"/>
      <c r="D1595" s="59"/>
      <c r="E1595" s="85"/>
      <c r="F1595" s="7"/>
    </row>
    <row r="1596" spans="1:6">
      <c r="A1596" s="5"/>
      <c r="B1596" s="1"/>
      <c r="C1596" s="2"/>
      <c r="D1596" s="59"/>
      <c r="E1596" s="85"/>
      <c r="F1596" s="7"/>
    </row>
    <row r="1597" spans="1:6">
      <c r="A1597" s="5"/>
      <c r="B1597" s="1"/>
      <c r="C1597" s="2"/>
      <c r="D1597" s="59"/>
      <c r="E1597" s="85"/>
      <c r="F1597" s="7"/>
    </row>
    <row r="1598" spans="1:6">
      <c r="A1598" s="5"/>
      <c r="B1598" s="1"/>
      <c r="C1598" s="2"/>
      <c r="D1598" s="59"/>
      <c r="E1598" s="85"/>
      <c r="F1598" s="7"/>
    </row>
    <row r="1599" spans="1:6">
      <c r="A1599" s="5"/>
      <c r="B1599" s="1"/>
      <c r="C1599" s="2"/>
      <c r="D1599" s="59"/>
      <c r="E1599" s="85"/>
      <c r="F1599" s="7"/>
    </row>
    <row r="1600" spans="1:6">
      <c r="A1600" s="5"/>
      <c r="B1600" s="1"/>
      <c r="C1600" s="2"/>
      <c r="D1600" s="59"/>
      <c r="E1600" s="85"/>
      <c r="F1600" s="7"/>
    </row>
    <row r="1601" spans="1:6">
      <c r="A1601" s="5"/>
      <c r="B1601" s="1"/>
      <c r="C1601" s="2"/>
      <c r="D1601" s="59"/>
      <c r="E1601" s="85"/>
      <c r="F1601" s="7"/>
    </row>
    <row r="1602" spans="1:6">
      <c r="A1602" s="5"/>
      <c r="B1602" s="1"/>
      <c r="C1602" s="2"/>
      <c r="D1602" s="59"/>
      <c r="E1602" s="85"/>
      <c r="F1602" s="7"/>
    </row>
    <row r="1603" spans="1:6">
      <c r="A1603" s="5"/>
      <c r="B1603" s="1"/>
      <c r="C1603" s="2"/>
      <c r="D1603" s="59"/>
      <c r="E1603" s="85"/>
      <c r="F1603" s="7"/>
    </row>
    <row r="1604" spans="1:6">
      <c r="A1604" s="5"/>
      <c r="B1604" s="1"/>
      <c r="C1604" s="2"/>
      <c r="D1604" s="59"/>
      <c r="E1604" s="85"/>
      <c r="F1604" s="7"/>
    </row>
    <row r="1605" spans="1:6">
      <c r="A1605" s="5"/>
      <c r="B1605" s="1"/>
      <c r="C1605" s="2"/>
      <c r="D1605" s="59"/>
      <c r="E1605" s="85"/>
      <c r="F1605" s="7"/>
    </row>
    <row r="1606" spans="1:6">
      <c r="A1606" s="5"/>
      <c r="B1606" s="1"/>
      <c r="C1606" s="2"/>
      <c r="D1606" s="59"/>
      <c r="E1606" s="85"/>
      <c r="F1606" s="7"/>
    </row>
    <row r="1607" spans="1:6">
      <c r="A1607" s="5"/>
      <c r="B1607" s="1"/>
      <c r="C1607" s="2"/>
      <c r="D1607" s="59"/>
      <c r="E1607" s="85"/>
      <c r="F1607" s="7"/>
    </row>
    <row r="1608" spans="1:6">
      <c r="A1608" s="5"/>
      <c r="B1608" s="1"/>
      <c r="C1608" s="2"/>
      <c r="D1608" s="59"/>
      <c r="E1608" s="85"/>
      <c r="F1608" s="7"/>
    </row>
    <row r="1609" spans="1:6">
      <c r="A1609" s="5"/>
      <c r="B1609" s="1"/>
      <c r="C1609" s="2"/>
      <c r="D1609" s="59"/>
      <c r="E1609" s="85"/>
      <c r="F1609" s="7"/>
    </row>
    <row r="1610" spans="1:6">
      <c r="A1610" s="5"/>
      <c r="B1610" s="1"/>
      <c r="C1610" s="2"/>
      <c r="D1610" s="59"/>
      <c r="E1610" s="85"/>
      <c r="F1610" s="7"/>
    </row>
    <row r="1611" spans="1:6">
      <c r="A1611" s="5"/>
      <c r="B1611" s="1"/>
      <c r="C1611" s="2"/>
      <c r="D1611" s="59"/>
      <c r="E1611" s="85"/>
      <c r="F1611" s="7"/>
    </row>
    <row r="1612" spans="1:6">
      <c r="A1612" s="5"/>
      <c r="B1612" s="1"/>
      <c r="C1612" s="2"/>
      <c r="D1612" s="59"/>
      <c r="E1612" s="85"/>
      <c r="F1612" s="7"/>
    </row>
    <row r="1613" spans="1:6">
      <c r="A1613" s="5"/>
      <c r="B1613" s="1"/>
      <c r="C1613" s="2"/>
      <c r="D1613" s="59"/>
      <c r="E1613" s="85"/>
      <c r="F1613" s="7"/>
    </row>
    <row r="1614" spans="1:6">
      <c r="A1614" s="5"/>
      <c r="B1614" s="1"/>
      <c r="C1614" s="2"/>
      <c r="D1614" s="59"/>
      <c r="E1614" s="85"/>
      <c r="F1614" s="7"/>
    </row>
    <row r="1615" spans="1:6">
      <c r="A1615" s="5"/>
      <c r="B1615" s="1"/>
      <c r="C1615" s="2"/>
      <c r="D1615" s="59"/>
      <c r="E1615" s="85"/>
      <c r="F1615" s="7"/>
    </row>
    <row r="1616" spans="1:6">
      <c r="A1616" s="5"/>
      <c r="B1616" s="1"/>
      <c r="C1616" s="2"/>
      <c r="D1616" s="59"/>
      <c r="E1616" s="85"/>
      <c r="F1616" s="7"/>
    </row>
    <row r="1617" spans="1:6">
      <c r="A1617" s="5"/>
      <c r="B1617" s="1"/>
      <c r="C1617" s="2"/>
      <c r="D1617" s="59"/>
      <c r="E1617" s="85"/>
      <c r="F1617" s="7"/>
    </row>
    <row r="1618" spans="1:6">
      <c r="A1618" s="5"/>
      <c r="B1618" s="1"/>
      <c r="C1618" s="2"/>
      <c r="D1618" s="59"/>
      <c r="E1618" s="85"/>
      <c r="F1618" s="7"/>
    </row>
    <row r="1619" spans="1:6">
      <c r="A1619" s="5"/>
      <c r="B1619" s="1"/>
      <c r="C1619" s="2"/>
      <c r="D1619" s="59"/>
      <c r="E1619" s="85"/>
      <c r="F1619" s="7"/>
    </row>
    <row r="1620" spans="1:6">
      <c r="A1620" s="5"/>
      <c r="B1620" s="1"/>
      <c r="C1620" s="2"/>
      <c r="D1620" s="59"/>
      <c r="E1620" s="85"/>
      <c r="F1620" s="7"/>
    </row>
    <row r="1621" spans="1:6">
      <c r="A1621" s="5"/>
      <c r="B1621" s="1"/>
      <c r="C1621" s="2"/>
      <c r="D1621" s="59"/>
      <c r="E1621" s="85"/>
      <c r="F1621" s="7"/>
    </row>
    <row r="1622" spans="1:6">
      <c r="A1622" s="5"/>
      <c r="B1622" s="1"/>
      <c r="C1622" s="2"/>
      <c r="D1622" s="59"/>
      <c r="E1622" s="85"/>
      <c r="F1622" s="7"/>
    </row>
    <row r="1623" spans="1:6">
      <c r="A1623" s="5"/>
      <c r="B1623" s="1"/>
      <c r="C1623" s="2"/>
      <c r="D1623" s="59"/>
      <c r="E1623" s="85"/>
      <c r="F1623" s="7"/>
    </row>
    <row r="1624" spans="1:6">
      <c r="A1624" s="5"/>
      <c r="B1624" s="1"/>
      <c r="C1624" s="2"/>
      <c r="D1624" s="59"/>
      <c r="E1624" s="85"/>
      <c r="F1624" s="7"/>
    </row>
    <row r="1625" spans="1:6">
      <c r="A1625" s="5"/>
      <c r="B1625" s="1"/>
      <c r="C1625" s="2"/>
      <c r="D1625" s="59"/>
      <c r="E1625" s="85"/>
      <c r="F1625" s="7"/>
    </row>
    <row r="1626" spans="1:6">
      <c r="A1626" s="5"/>
      <c r="B1626" s="1"/>
      <c r="C1626" s="2"/>
      <c r="D1626" s="59"/>
      <c r="E1626" s="85"/>
      <c r="F1626" s="7"/>
    </row>
    <row r="1627" spans="1:6">
      <c r="A1627" s="5"/>
      <c r="B1627" s="1"/>
      <c r="C1627" s="2"/>
      <c r="D1627" s="59"/>
      <c r="E1627" s="85"/>
      <c r="F1627" s="7"/>
    </row>
    <row r="1628" spans="1:6">
      <c r="A1628" s="5"/>
      <c r="B1628" s="1"/>
      <c r="C1628" s="2"/>
      <c r="D1628" s="59"/>
      <c r="E1628" s="85"/>
      <c r="F1628" s="7"/>
    </row>
    <row r="1629" spans="1:6">
      <c r="A1629" s="5"/>
      <c r="B1629" s="1"/>
      <c r="C1629" s="2"/>
      <c r="D1629" s="59"/>
      <c r="E1629" s="85"/>
      <c r="F1629" s="7"/>
    </row>
    <row r="1630" spans="1:6">
      <c r="A1630" s="5"/>
      <c r="B1630" s="1"/>
      <c r="C1630" s="2"/>
      <c r="D1630" s="59"/>
      <c r="E1630" s="85"/>
      <c r="F1630" s="7"/>
    </row>
    <row r="1631" spans="1:6">
      <c r="A1631" s="5"/>
      <c r="B1631" s="1"/>
      <c r="C1631" s="2"/>
      <c r="D1631" s="59"/>
      <c r="E1631" s="85"/>
      <c r="F1631" s="7"/>
    </row>
    <row r="1632" spans="1:6">
      <c r="A1632" s="5"/>
      <c r="B1632" s="1"/>
      <c r="C1632" s="2"/>
      <c r="D1632" s="59"/>
      <c r="E1632" s="85"/>
      <c r="F1632" s="7"/>
    </row>
    <row r="1633" spans="1:6">
      <c r="A1633" s="5"/>
      <c r="B1633" s="1"/>
      <c r="C1633" s="2"/>
      <c r="D1633" s="59"/>
      <c r="E1633" s="85"/>
      <c r="F1633" s="7"/>
    </row>
    <row r="1634" spans="1:6">
      <c r="A1634" s="5"/>
      <c r="B1634" s="1"/>
      <c r="C1634" s="2"/>
      <c r="D1634" s="59"/>
      <c r="E1634" s="85"/>
      <c r="F1634" s="7"/>
    </row>
    <row r="1635" spans="1:6">
      <c r="A1635" s="5"/>
      <c r="B1635" s="1"/>
      <c r="C1635" s="2"/>
      <c r="D1635" s="59"/>
      <c r="E1635" s="85"/>
      <c r="F1635" s="7"/>
    </row>
    <row r="1636" spans="1:6">
      <c r="A1636" s="5"/>
      <c r="B1636" s="1"/>
      <c r="C1636" s="2"/>
      <c r="D1636" s="59"/>
      <c r="E1636" s="85"/>
      <c r="F1636" s="7"/>
    </row>
    <row r="1637" spans="1:6">
      <c r="A1637" s="5"/>
      <c r="B1637" s="1"/>
      <c r="C1637" s="2"/>
      <c r="D1637" s="59"/>
      <c r="E1637" s="85"/>
      <c r="F1637" s="7"/>
    </row>
    <row r="1638" spans="1:6">
      <c r="A1638" s="5"/>
      <c r="B1638" s="1"/>
      <c r="C1638" s="2"/>
      <c r="D1638" s="59"/>
      <c r="E1638" s="85"/>
      <c r="F1638" s="7"/>
    </row>
    <row r="1639" spans="1:6">
      <c r="A1639" s="5"/>
      <c r="B1639" s="1"/>
      <c r="C1639" s="2"/>
      <c r="D1639" s="59"/>
      <c r="E1639" s="85"/>
      <c r="F1639" s="7"/>
    </row>
    <row r="1640" spans="1:6">
      <c r="A1640" s="5"/>
      <c r="B1640" s="1"/>
      <c r="C1640" s="2"/>
      <c r="D1640" s="59"/>
      <c r="E1640" s="85"/>
      <c r="F1640" s="7"/>
    </row>
    <row r="1641" spans="1:6">
      <c r="A1641" s="5"/>
      <c r="B1641" s="1"/>
      <c r="C1641" s="2"/>
      <c r="D1641" s="59"/>
      <c r="E1641" s="85"/>
      <c r="F1641" s="7"/>
    </row>
    <row r="1642" spans="1:6">
      <c r="A1642" s="5"/>
      <c r="B1642" s="1"/>
      <c r="C1642" s="2"/>
      <c r="D1642" s="59"/>
      <c r="E1642" s="85"/>
      <c r="F1642" s="7"/>
    </row>
    <row r="1643" spans="1:6">
      <c r="A1643" s="5"/>
      <c r="B1643" s="1"/>
      <c r="C1643" s="2"/>
      <c r="D1643" s="59"/>
      <c r="E1643" s="85"/>
      <c r="F1643" s="7"/>
    </row>
    <row r="1644" spans="1:6">
      <c r="A1644" s="5"/>
      <c r="B1644" s="1"/>
      <c r="C1644" s="2"/>
      <c r="D1644" s="59"/>
      <c r="E1644" s="85"/>
      <c r="F1644" s="7"/>
    </row>
    <row r="1645" spans="1:6">
      <c r="A1645" s="5"/>
      <c r="B1645" s="1"/>
      <c r="C1645" s="2"/>
      <c r="D1645" s="59"/>
      <c r="E1645" s="85"/>
      <c r="F1645" s="7"/>
    </row>
    <row r="1646" spans="1:6">
      <c r="A1646" s="5"/>
      <c r="B1646" s="1"/>
      <c r="C1646" s="2"/>
      <c r="D1646" s="59"/>
      <c r="E1646" s="85"/>
      <c r="F1646" s="7"/>
    </row>
    <row r="1647" spans="1:6">
      <c r="A1647" s="5"/>
      <c r="B1647" s="1"/>
      <c r="C1647" s="2"/>
      <c r="D1647" s="59"/>
      <c r="E1647" s="85"/>
      <c r="F1647" s="7"/>
    </row>
    <row r="1648" spans="1:6">
      <c r="A1648" s="5"/>
      <c r="B1648" s="1"/>
      <c r="C1648" s="2"/>
      <c r="D1648" s="59"/>
      <c r="E1648" s="85"/>
      <c r="F1648" s="7"/>
    </row>
    <row r="1649" spans="1:6">
      <c r="A1649" s="5"/>
      <c r="B1649" s="1"/>
      <c r="C1649" s="2"/>
      <c r="D1649" s="59"/>
      <c r="E1649" s="85"/>
      <c r="F1649" s="7"/>
    </row>
    <row r="1650" spans="1:6">
      <c r="A1650" s="5"/>
      <c r="B1650" s="1"/>
      <c r="C1650" s="2"/>
      <c r="D1650" s="59"/>
      <c r="E1650" s="85"/>
      <c r="F1650" s="7"/>
    </row>
    <row r="1651" spans="1:6">
      <c r="A1651" s="5"/>
      <c r="B1651" s="1"/>
      <c r="C1651" s="2"/>
      <c r="D1651" s="59"/>
      <c r="E1651" s="85"/>
      <c r="F1651" s="7"/>
    </row>
    <row r="1652" spans="1:6">
      <c r="A1652" s="5"/>
      <c r="B1652" s="1"/>
      <c r="C1652" s="2"/>
      <c r="D1652" s="59"/>
      <c r="E1652" s="85"/>
      <c r="F1652" s="7"/>
    </row>
    <row r="1653" spans="1:6">
      <c r="A1653" s="5"/>
      <c r="B1653" s="1"/>
      <c r="C1653" s="2"/>
      <c r="D1653" s="59"/>
      <c r="E1653" s="85"/>
      <c r="F1653" s="7"/>
    </row>
    <row r="1654" spans="1:6">
      <c r="A1654" s="5"/>
      <c r="B1654" s="1"/>
      <c r="C1654" s="2"/>
      <c r="D1654" s="59"/>
      <c r="E1654" s="85"/>
      <c r="F1654" s="7"/>
    </row>
    <row r="1655" spans="1:6">
      <c r="A1655" s="5"/>
      <c r="B1655" s="1"/>
      <c r="C1655" s="2"/>
      <c r="D1655" s="59"/>
      <c r="E1655" s="85"/>
      <c r="F1655" s="7"/>
    </row>
    <row r="1656" spans="1:6">
      <c r="A1656" s="5"/>
      <c r="B1656" s="1"/>
      <c r="C1656" s="2"/>
      <c r="D1656" s="59"/>
      <c r="E1656" s="85"/>
      <c r="F1656" s="7"/>
    </row>
    <row r="1657" spans="1:6">
      <c r="A1657" s="5"/>
      <c r="B1657" s="1"/>
      <c r="C1657" s="2"/>
      <c r="D1657" s="59"/>
      <c r="E1657" s="85"/>
      <c r="F1657" s="7"/>
    </row>
    <row r="1658" spans="1:6">
      <c r="A1658" s="5"/>
      <c r="B1658" s="1"/>
      <c r="C1658" s="2"/>
      <c r="D1658" s="59"/>
      <c r="E1658" s="85"/>
      <c r="F1658" s="7"/>
    </row>
    <row r="1659" spans="1:6">
      <c r="A1659" s="5"/>
      <c r="B1659" s="1"/>
      <c r="C1659" s="2"/>
      <c r="D1659" s="59"/>
      <c r="E1659" s="85"/>
      <c r="F1659" s="7"/>
    </row>
    <row r="1660" spans="1:6">
      <c r="A1660" s="5"/>
      <c r="B1660" s="1"/>
      <c r="C1660" s="2"/>
      <c r="D1660" s="59"/>
      <c r="E1660" s="85"/>
      <c r="F1660" s="7"/>
    </row>
    <row r="1661" spans="1:6">
      <c r="A1661" s="5"/>
      <c r="B1661" s="1"/>
      <c r="C1661" s="2"/>
      <c r="D1661" s="59"/>
      <c r="E1661" s="85"/>
      <c r="F1661" s="7"/>
    </row>
    <row r="1662" spans="1:6">
      <c r="A1662" s="5"/>
      <c r="B1662" s="1"/>
      <c r="C1662" s="2"/>
      <c r="D1662" s="59"/>
      <c r="E1662" s="85"/>
      <c r="F1662" s="7"/>
    </row>
    <row r="1663" spans="1:6">
      <c r="A1663" s="5"/>
      <c r="B1663" s="1"/>
      <c r="C1663" s="2"/>
      <c r="D1663" s="59"/>
      <c r="E1663" s="85"/>
      <c r="F1663" s="7"/>
    </row>
    <row r="1664" spans="1:6">
      <c r="A1664" s="5"/>
      <c r="B1664" s="1"/>
      <c r="C1664" s="2"/>
      <c r="D1664" s="59"/>
      <c r="E1664" s="85"/>
      <c r="F1664" s="7"/>
    </row>
    <row r="1665" spans="1:6">
      <c r="A1665" s="5"/>
      <c r="B1665" s="1"/>
      <c r="C1665" s="2"/>
      <c r="D1665" s="59"/>
      <c r="E1665" s="85"/>
      <c r="F1665" s="7"/>
    </row>
    <row r="1666" spans="1:6">
      <c r="A1666" s="5"/>
      <c r="B1666" s="1"/>
      <c r="C1666" s="2"/>
      <c r="D1666" s="59"/>
      <c r="E1666" s="85"/>
      <c r="F1666" s="7"/>
    </row>
    <row r="1667" spans="1:6">
      <c r="A1667" s="5"/>
      <c r="B1667" s="1"/>
      <c r="C1667" s="2"/>
      <c r="D1667" s="59"/>
      <c r="E1667" s="85"/>
      <c r="F1667" s="7"/>
    </row>
    <row r="1668" spans="1:6">
      <c r="A1668" s="5"/>
      <c r="B1668" s="1"/>
      <c r="C1668" s="2"/>
      <c r="D1668" s="59"/>
      <c r="E1668" s="85"/>
      <c r="F1668" s="7"/>
    </row>
    <row r="1669" spans="1:6">
      <c r="A1669" s="5"/>
      <c r="B1669" s="1"/>
      <c r="C1669" s="2"/>
      <c r="D1669" s="59"/>
      <c r="E1669" s="85"/>
      <c r="F1669" s="7"/>
    </row>
    <row r="1670" spans="1:6">
      <c r="A1670" s="5"/>
      <c r="B1670" s="1"/>
      <c r="C1670" s="2"/>
      <c r="D1670" s="59"/>
      <c r="E1670" s="85"/>
      <c r="F1670" s="7"/>
    </row>
    <row r="1671" spans="1:6">
      <c r="A1671" s="5"/>
      <c r="B1671" s="1"/>
      <c r="C1671" s="2"/>
      <c r="D1671" s="59"/>
      <c r="E1671" s="85"/>
      <c r="F1671" s="7"/>
    </row>
    <row r="1672" spans="1:6">
      <c r="A1672" s="5"/>
      <c r="B1672" s="1"/>
      <c r="C1672" s="2"/>
      <c r="D1672" s="59"/>
      <c r="E1672" s="85"/>
      <c r="F1672" s="7"/>
    </row>
    <row r="1673" spans="1:6">
      <c r="A1673" s="5"/>
      <c r="B1673" s="1"/>
      <c r="C1673" s="2"/>
      <c r="D1673" s="59"/>
      <c r="E1673" s="85"/>
      <c r="F1673" s="7"/>
    </row>
    <row r="1674" spans="1:6">
      <c r="A1674" s="5"/>
      <c r="B1674" s="1"/>
      <c r="C1674" s="2"/>
      <c r="D1674" s="59"/>
      <c r="E1674" s="85"/>
      <c r="F1674" s="7"/>
    </row>
    <row r="1675" spans="1:6">
      <c r="A1675" s="5"/>
      <c r="B1675" s="1"/>
      <c r="C1675" s="2"/>
      <c r="D1675" s="59"/>
      <c r="E1675" s="85"/>
      <c r="F1675" s="7"/>
    </row>
    <row r="1676" spans="1:6">
      <c r="A1676" s="5"/>
      <c r="B1676" s="1"/>
      <c r="C1676" s="2"/>
      <c r="D1676" s="59"/>
      <c r="E1676" s="85"/>
      <c r="F1676" s="7"/>
    </row>
    <row r="1677" spans="1:6">
      <c r="A1677" s="5"/>
      <c r="B1677" s="1"/>
      <c r="C1677" s="2"/>
      <c r="D1677" s="59"/>
      <c r="E1677" s="85"/>
      <c r="F1677" s="7"/>
    </row>
    <row r="1678" spans="1:6">
      <c r="A1678" s="5"/>
      <c r="B1678" s="1"/>
      <c r="C1678" s="2"/>
      <c r="D1678" s="59"/>
      <c r="E1678" s="85"/>
      <c r="F1678" s="7"/>
    </row>
    <row r="1679" spans="1:6">
      <c r="A1679" s="5"/>
      <c r="B1679" s="1"/>
      <c r="C1679" s="2"/>
      <c r="D1679" s="59"/>
      <c r="E1679" s="85"/>
      <c r="F1679" s="7"/>
    </row>
    <row r="1680" spans="1:6">
      <c r="A1680" s="5"/>
      <c r="B1680" s="1"/>
      <c r="C1680" s="2"/>
      <c r="D1680" s="59"/>
      <c r="E1680" s="85"/>
      <c r="F1680" s="7"/>
    </row>
    <row r="1681" spans="1:6">
      <c r="A1681" s="5"/>
      <c r="B1681" s="1"/>
      <c r="C1681" s="2"/>
      <c r="D1681" s="59"/>
      <c r="E1681" s="85"/>
      <c r="F1681" s="7"/>
    </row>
    <row r="1682" spans="1:6">
      <c r="A1682" s="5"/>
      <c r="B1682" s="1"/>
      <c r="C1682" s="2"/>
      <c r="D1682" s="59"/>
      <c r="E1682" s="85"/>
      <c r="F1682" s="7"/>
    </row>
    <row r="1683" spans="1:6">
      <c r="A1683" s="5"/>
      <c r="B1683" s="1"/>
      <c r="C1683" s="2"/>
      <c r="D1683" s="59"/>
      <c r="E1683" s="85"/>
      <c r="F1683" s="7"/>
    </row>
    <row r="1684" spans="1:6">
      <c r="A1684" s="5"/>
      <c r="B1684" s="1"/>
      <c r="C1684" s="2"/>
      <c r="D1684" s="59"/>
      <c r="E1684" s="85"/>
      <c r="F1684" s="7"/>
    </row>
    <row r="1685" spans="1:6">
      <c r="A1685" s="5"/>
      <c r="B1685" s="1"/>
      <c r="C1685" s="2"/>
      <c r="D1685" s="59"/>
      <c r="E1685" s="85"/>
      <c r="F1685" s="7"/>
    </row>
    <row r="1686" spans="1:6">
      <c r="A1686" s="5"/>
      <c r="B1686" s="1"/>
      <c r="C1686" s="2"/>
      <c r="D1686" s="59"/>
      <c r="E1686" s="85"/>
      <c r="F1686" s="7"/>
    </row>
    <row r="1687" spans="1:6">
      <c r="A1687" s="5"/>
      <c r="B1687" s="1"/>
      <c r="C1687" s="2"/>
      <c r="D1687" s="59"/>
      <c r="E1687" s="85"/>
      <c r="F1687" s="7"/>
    </row>
    <row r="1688" spans="1:6">
      <c r="A1688" s="5"/>
      <c r="B1688" s="1"/>
      <c r="C1688" s="2"/>
      <c r="D1688" s="59"/>
      <c r="E1688" s="85"/>
      <c r="F1688" s="7"/>
    </row>
    <row r="1689" spans="1:6">
      <c r="A1689" s="5"/>
      <c r="B1689" s="1"/>
      <c r="C1689" s="2"/>
      <c r="D1689" s="59"/>
      <c r="E1689" s="85"/>
      <c r="F1689" s="7"/>
    </row>
    <row r="1690" spans="1:6">
      <c r="A1690" s="5"/>
      <c r="B1690" s="1"/>
      <c r="C1690" s="2"/>
      <c r="D1690" s="59"/>
      <c r="E1690" s="85"/>
      <c r="F1690" s="7"/>
    </row>
    <row r="1691" spans="1:6">
      <c r="A1691" s="5"/>
      <c r="B1691" s="1"/>
      <c r="C1691" s="2"/>
      <c r="D1691" s="59"/>
      <c r="E1691" s="85"/>
      <c r="F1691" s="7"/>
    </row>
    <row r="1692" spans="1:6">
      <c r="A1692" s="5"/>
      <c r="B1692" s="1"/>
      <c r="C1692" s="2"/>
      <c r="D1692" s="59"/>
      <c r="E1692" s="85"/>
      <c r="F1692" s="7"/>
    </row>
    <row r="1693" spans="1:6">
      <c r="A1693" s="5"/>
      <c r="B1693" s="1"/>
      <c r="C1693" s="2"/>
      <c r="D1693" s="59"/>
      <c r="E1693" s="85"/>
      <c r="F1693" s="7"/>
    </row>
    <row r="1694" spans="1:6">
      <c r="A1694" s="5"/>
      <c r="B1694" s="1"/>
      <c r="C1694" s="2"/>
      <c r="D1694" s="59"/>
      <c r="E1694" s="85"/>
      <c r="F1694" s="7"/>
    </row>
    <row r="1695" spans="1:6">
      <c r="A1695" s="5"/>
      <c r="B1695" s="1"/>
      <c r="C1695" s="2"/>
      <c r="D1695" s="59"/>
      <c r="E1695" s="85"/>
      <c r="F1695" s="7"/>
    </row>
    <row r="1696" spans="1:6">
      <c r="A1696" s="5"/>
      <c r="B1696" s="1"/>
      <c r="C1696" s="2"/>
      <c r="D1696" s="59"/>
      <c r="E1696" s="85"/>
      <c r="F1696" s="7"/>
    </row>
    <row r="1697" spans="1:6">
      <c r="A1697" s="5"/>
      <c r="B1697" s="1"/>
      <c r="C1697" s="2"/>
      <c r="D1697" s="59"/>
      <c r="E1697" s="85"/>
      <c r="F1697" s="7"/>
    </row>
    <row r="1698" spans="1:6">
      <c r="A1698" s="5"/>
      <c r="B1698" s="1"/>
      <c r="C1698" s="2"/>
      <c r="D1698" s="59"/>
      <c r="E1698" s="85"/>
      <c r="F1698" s="7"/>
    </row>
    <row r="1699" spans="1:6">
      <c r="A1699" s="5"/>
      <c r="B1699" s="1"/>
      <c r="C1699" s="2"/>
      <c r="D1699" s="59"/>
      <c r="E1699" s="85"/>
      <c r="F1699" s="7"/>
    </row>
    <row r="1700" spans="1:6">
      <c r="A1700" s="5"/>
      <c r="B1700" s="1"/>
      <c r="C1700" s="2"/>
      <c r="D1700" s="59"/>
      <c r="E1700" s="85"/>
      <c r="F1700" s="7"/>
    </row>
    <row r="1701" spans="1:6">
      <c r="A1701" s="5"/>
      <c r="B1701" s="1"/>
      <c r="C1701" s="2"/>
      <c r="D1701" s="59"/>
      <c r="E1701" s="85"/>
      <c r="F1701" s="7"/>
    </row>
    <row r="1702" spans="1:6">
      <c r="A1702" s="5"/>
      <c r="B1702" s="1"/>
      <c r="C1702" s="2"/>
      <c r="D1702" s="59"/>
      <c r="E1702" s="85"/>
      <c r="F1702" s="7"/>
    </row>
    <row r="1703" spans="1:6">
      <c r="A1703" s="5"/>
      <c r="B1703" s="1"/>
      <c r="C1703" s="2"/>
      <c r="D1703" s="59"/>
      <c r="E1703" s="85"/>
      <c r="F1703" s="7"/>
    </row>
    <row r="1704" spans="1:6">
      <c r="A1704" s="5"/>
      <c r="B1704" s="1"/>
      <c r="C1704" s="2"/>
      <c r="D1704" s="59"/>
      <c r="E1704" s="85"/>
      <c r="F1704" s="7"/>
    </row>
    <row r="1705" spans="1:6">
      <c r="A1705" s="5"/>
      <c r="B1705" s="1"/>
      <c r="C1705" s="2"/>
      <c r="D1705" s="59"/>
      <c r="E1705" s="85"/>
      <c r="F1705" s="7"/>
    </row>
    <row r="1706" spans="1:6">
      <c r="A1706" s="5"/>
      <c r="B1706" s="1"/>
      <c r="C1706" s="2"/>
      <c r="D1706" s="59"/>
      <c r="E1706" s="85"/>
      <c r="F1706" s="7"/>
    </row>
    <row r="1707" spans="1:6">
      <c r="A1707" s="5"/>
      <c r="B1707" s="1"/>
      <c r="C1707" s="2"/>
      <c r="D1707" s="59"/>
      <c r="E1707" s="85"/>
      <c r="F1707" s="7"/>
    </row>
    <row r="1708" spans="1:6">
      <c r="A1708" s="5"/>
      <c r="B1708" s="1"/>
      <c r="C1708" s="2"/>
      <c r="D1708" s="59"/>
      <c r="E1708" s="85"/>
      <c r="F1708" s="7"/>
    </row>
    <row r="1709" spans="1:6">
      <c r="A1709" s="5"/>
      <c r="B1709" s="1"/>
      <c r="C1709" s="2"/>
      <c r="D1709" s="59"/>
      <c r="E1709" s="85"/>
      <c r="F1709" s="7"/>
    </row>
    <row r="1710" spans="1:6">
      <c r="A1710" s="5"/>
      <c r="B1710" s="1"/>
      <c r="C1710" s="2"/>
      <c r="D1710" s="59"/>
      <c r="E1710" s="85"/>
      <c r="F1710" s="7"/>
    </row>
    <row r="1711" spans="1:6">
      <c r="A1711" s="5"/>
      <c r="B1711" s="1"/>
      <c r="C1711" s="2"/>
      <c r="D1711" s="59"/>
      <c r="E1711" s="85"/>
      <c r="F1711" s="7"/>
    </row>
    <row r="1712" spans="1:6">
      <c r="A1712" s="5"/>
      <c r="B1712" s="1"/>
      <c r="C1712" s="2"/>
      <c r="D1712" s="59"/>
      <c r="E1712" s="85"/>
      <c r="F1712" s="7"/>
    </row>
    <row r="1713" spans="1:6">
      <c r="A1713" s="5"/>
      <c r="B1713" s="1"/>
      <c r="C1713" s="2"/>
      <c r="D1713" s="59"/>
      <c r="E1713" s="85"/>
      <c r="F1713" s="7"/>
    </row>
    <row r="1714" spans="1:6">
      <c r="A1714" s="5"/>
      <c r="B1714" s="1"/>
      <c r="C1714" s="2"/>
      <c r="D1714" s="59"/>
      <c r="E1714" s="85"/>
      <c r="F1714" s="7"/>
    </row>
    <row r="1715" spans="1:6">
      <c r="A1715" s="5"/>
      <c r="B1715" s="1"/>
      <c r="C1715" s="2"/>
      <c r="D1715" s="59"/>
      <c r="E1715" s="85"/>
      <c r="F1715" s="7"/>
    </row>
    <row r="1716" spans="1:6">
      <c r="A1716" s="5"/>
      <c r="B1716" s="1"/>
      <c r="C1716" s="2"/>
      <c r="D1716" s="59"/>
      <c r="E1716" s="85"/>
      <c r="F1716" s="7"/>
    </row>
    <row r="1717" spans="1:6">
      <c r="A1717" s="5"/>
      <c r="B1717" s="1"/>
      <c r="C1717" s="2"/>
      <c r="D1717" s="59"/>
      <c r="E1717" s="85"/>
      <c r="F1717" s="7"/>
    </row>
    <row r="1718" spans="1:6">
      <c r="A1718" s="5"/>
      <c r="B1718" s="1"/>
      <c r="C1718" s="2"/>
      <c r="D1718" s="59"/>
      <c r="E1718" s="85"/>
      <c r="F1718" s="7"/>
    </row>
    <row r="1719" spans="1:6">
      <c r="A1719" s="5"/>
      <c r="B1719" s="1"/>
      <c r="C1719" s="2"/>
      <c r="D1719" s="59"/>
      <c r="E1719" s="85"/>
      <c r="F1719" s="7"/>
    </row>
    <row r="1720" spans="1:6">
      <c r="A1720" s="5"/>
      <c r="B1720" s="1"/>
      <c r="C1720" s="2"/>
      <c r="D1720" s="59"/>
      <c r="E1720" s="85"/>
      <c r="F1720" s="7"/>
    </row>
    <row r="1721" spans="1:6">
      <c r="A1721" s="5"/>
      <c r="B1721" s="1"/>
      <c r="C1721" s="2"/>
      <c r="D1721" s="59"/>
      <c r="E1721" s="85"/>
      <c r="F1721" s="7"/>
    </row>
    <row r="1722" spans="1:6">
      <c r="A1722" s="5"/>
      <c r="B1722" s="1"/>
      <c r="C1722" s="2"/>
      <c r="D1722" s="59"/>
      <c r="E1722" s="85"/>
      <c r="F1722" s="7"/>
    </row>
    <row r="1723" spans="1:6">
      <c r="A1723" s="5"/>
      <c r="B1723" s="1"/>
      <c r="C1723" s="2"/>
      <c r="D1723" s="59"/>
      <c r="E1723" s="85"/>
      <c r="F1723" s="7"/>
    </row>
    <row r="1724" spans="1:6">
      <c r="A1724" s="5"/>
      <c r="B1724" s="1"/>
      <c r="C1724" s="2"/>
      <c r="D1724" s="59"/>
      <c r="E1724" s="85"/>
      <c r="F1724" s="7"/>
    </row>
    <row r="1725" spans="1:6">
      <c r="A1725" s="5"/>
      <c r="B1725" s="1"/>
      <c r="C1725" s="2"/>
      <c r="D1725" s="59"/>
      <c r="E1725" s="85"/>
      <c r="F1725" s="7"/>
    </row>
    <row r="1726" spans="1:6">
      <c r="A1726" s="5"/>
      <c r="B1726" s="1"/>
      <c r="C1726" s="2"/>
      <c r="D1726" s="59"/>
      <c r="E1726" s="85"/>
      <c r="F1726" s="7"/>
    </row>
    <row r="1727" spans="1:6">
      <c r="A1727" s="5"/>
      <c r="B1727" s="1"/>
      <c r="C1727" s="2"/>
      <c r="D1727" s="59"/>
      <c r="E1727" s="85"/>
      <c r="F1727" s="7"/>
    </row>
    <row r="1728" spans="1:6">
      <c r="A1728" s="5"/>
      <c r="B1728" s="1"/>
      <c r="C1728" s="2"/>
      <c r="D1728" s="59"/>
      <c r="E1728" s="85"/>
      <c r="F1728" s="7"/>
    </row>
    <row r="1729" spans="1:6">
      <c r="A1729" s="5"/>
      <c r="B1729" s="1"/>
      <c r="C1729" s="2"/>
      <c r="D1729" s="59"/>
      <c r="E1729" s="85"/>
      <c r="F1729" s="7"/>
    </row>
    <row r="1730" spans="1:6">
      <c r="A1730" s="5"/>
      <c r="B1730" s="1"/>
      <c r="C1730" s="2"/>
      <c r="D1730" s="59"/>
      <c r="E1730" s="85"/>
      <c r="F1730" s="7"/>
    </row>
    <row r="1731" spans="1:6">
      <c r="A1731" s="5"/>
      <c r="B1731" s="1"/>
      <c r="C1731" s="2"/>
      <c r="D1731" s="59"/>
      <c r="E1731" s="85"/>
      <c r="F1731" s="7"/>
    </row>
    <row r="1732" spans="1:6">
      <c r="A1732" s="5"/>
      <c r="B1732" s="1"/>
      <c r="C1732" s="2"/>
      <c r="D1732" s="59"/>
      <c r="E1732" s="85"/>
      <c r="F1732" s="7"/>
    </row>
    <row r="1733" spans="1:6">
      <c r="A1733" s="5"/>
      <c r="B1733" s="1"/>
      <c r="C1733" s="2"/>
      <c r="D1733" s="59"/>
      <c r="E1733" s="85"/>
      <c r="F1733" s="7"/>
    </row>
    <row r="1734" spans="1:6">
      <c r="A1734" s="5"/>
      <c r="B1734" s="1"/>
      <c r="C1734" s="2"/>
      <c r="D1734" s="59"/>
      <c r="E1734" s="85"/>
      <c r="F1734" s="7"/>
    </row>
    <row r="1735" spans="1:6">
      <c r="A1735" s="5"/>
      <c r="B1735" s="1"/>
      <c r="C1735" s="2"/>
      <c r="D1735" s="59"/>
      <c r="E1735" s="85"/>
      <c r="F1735" s="7"/>
    </row>
    <row r="1736" spans="1:6">
      <c r="A1736" s="5"/>
      <c r="B1736" s="1"/>
      <c r="C1736" s="2"/>
      <c r="D1736" s="59"/>
      <c r="E1736" s="85"/>
      <c r="F1736" s="7"/>
    </row>
    <row r="1737" spans="1:6">
      <c r="A1737" s="5"/>
      <c r="B1737" s="1"/>
      <c r="C1737" s="2"/>
      <c r="D1737" s="59"/>
      <c r="E1737" s="85"/>
      <c r="F1737" s="7"/>
    </row>
    <row r="1738" spans="1:6">
      <c r="A1738" s="5"/>
      <c r="B1738" s="1"/>
      <c r="C1738" s="2"/>
      <c r="D1738" s="59"/>
      <c r="E1738" s="85"/>
      <c r="F1738" s="7"/>
    </row>
    <row r="1739" spans="1:6">
      <c r="A1739" s="5"/>
      <c r="B1739" s="1"/>
      <c r="C1739" s="2"/>
      <c r="D1739" s="59"/>
      <c r="E1739" s="85"/>
      <c r="F1739" s="7"/>
    </row>
    <row r="1740" spans="1:6">
      <c r="A1740" s="5"/>
      <c r="B1740" s="1"/>
      <c r="C1740" s="2"/>
      <c r="D1740" s="59"/>
      <c r="E1740" s="85"/>
      <c r="F1740" s="7"/>
    </row>
    <row r="1741" spans="1:6">
      <c r="A1741" s="5"/>
      <c r="B1741" s="1"/>
      <c r="C1741" s="2"/>
      <c r="D1741" s="59"/>
      <c r="E1741" s="85"/>
      <c r="F1741" s="7"/>
    </row>
    <row r="1742" spans="1:6">
      <c r="A1742" s="5"/>
      <c r="B1742" s="1"/>
      <c r="C1742" s="2"/>
      <c r="D1742" s="59"/>
      <c r="E1742" s="85"/>
      <c r="F1742" s="7"/>
    </row>
    <row r="1743" spans="1:6">
      <c r="A1743" s="5"/>
      <c r="B1743" s="1"/>
      <c r="C1743" s="2"/>
      <c r="D1743" s="59"/>
      <c r="E1743" s="85"/>
      <c r="F1743" s="7"/>
    </row>
    <row r="1744" spans="1:6">
      <c r="A1744" s="5"/>
      <c r="B1744" s="1"/>
      <c r="C1744" s="2"/>
      <c r="D1744" s="59"/>
      <c r="E1744" s="85"/>
      <c r="F1744" s="7"/>
    </row>
    <row r="1745" spans="1:6">
      <c r="A1745" s="5"/>
      <c r="B1745" s="1"/>
      <c r="C1745" s="2"/>
      <c r="D1745" s="59"/>
      <c r="E1745" s="85"/>
      <c r="F1745" s="7"/>
    </row>
    <row r="1746" spans="1:6">
      <c r="A1746" s="5"/>
      <c r="B1746" s="1"/>
      <c r="C1746" s="2"/>
      <c r="D1746" s="59"/>
      <c r="E1746" s="85"/>
      <c r="F1746" s="7"/>
    </row>
    <row r="1747" spans="1:6">
      <c r="A1747" s="5"/>
      <c r="B1747" s="1"/>
      <c r="C1747" s="2"/>
      <c r="D1747" s="59"/>
      <c r="E1747" s="85"/>
      <c r="F1747" s="7"/>
    </row>
    <row r="1748" spans="1:6">
      <c r="A1748" s="5"/>
      <c r="B1748" s="1"/>
      <c r="C1748" s="2"/>
      <c r="D1748" s="59"/>
      <c r="E1748" s="85"/>
      <c r="F1748" s="7"/>
    </row>
    <row r="1749" spans="1:6">
      <c r="A1749" s="5"/>
      <c r="B1749" s="1"/>
      <c r="C1749" s="2"/>
      <c r="D1749" s="59"/>
      <c r="E1749" s="85"/>
      <c r="F1749" s="7"/>
    </row>
    <row r="1750" spans="1:6">
      <c r="A1750" s="5"/>
      <c r="B1750" s="1"/>
      <c r="C1750" s="2"/>
      <c r="D1750" s="59"/>
      <c r="E1750" s="85"/>
      <c r="F1750" s="7"/>
    </row>
    <row r="1751" spans="1:6">
      <c r="A1751" s="5"/>
      <c r="B1751" s="1"/>
      <c r="C1751" s="2"/>
      <c r="D1751" s="59"/>
      <c r="E1751" s="85"/>
      <c r="F1751" s="7"/>
    </row>
    <row r="1752" spans="1:6">
      <c r="A1752" s="5"/>
      <c r="B1752" s="1"/>
      <c r="C1752" s="2"/>
      <c r="D1752" s="59"/>
      <c r="E1752" s="85"/>
      <c r="F1752" s="7"/>
    </row>
    <row r="1753" spans="1:6">
      <c r="A1753" s="5"/>
      <c r="B1753" s="1"/>
      <c r="C1753" s="2"/>
      <c r="D1753" s="59"/>
      <c r="E1753" s="85"/>
      <c r="F1753" s="7"/>
    </row>
    <row r="1754" spans="1:6">
      <c r="A1754" s="5"/>
      <c r="B1754" s="1"/>
      <c r="C1754" s="2"/>
      <c r="D1754" s="59"/>
      <c r="E1754" s="85"/>
      <c r="F1754" s="7"/>
    </row>
    <row r="1755" spans="1:6">
      <c r="A1755" s="5"/>
      <c r="B1755" s="1"/>
      <c r="C1755" s="2"/>
      <c r="D1755" s="59"/>
      <c r="E1755" s="85"/>
      <c r="F1755" s="7"/>
    </row>
    <row r="1756" spans="1:6">
      <c r="A1756" s="5"/>
      <c r="B1756" s="1"/>
      <c r="C1756" s="2"/>
      <c r="D1756" s="59"/>
      <c r="E1756" s="85"/>
      <c r="F1756" s="7"/>
    </row>
    <row r="1757" spans="1:6">
      <c r="A1757" s="5"/>
      <c r="B1757" s="1"/>
      <c r="C1757" s="2"/>
      <c r="D1757" s="59"/>
      <c r="E1757" s="85"/>
      <c r="F1757" s="7"/>
    </row>
    <row r="1758" spans="1:6">
      <c r="A1758" s="5"/>
      <c r="B1758" s="1"/>
      <c r="C1758" s="2"/>
      <c r="D1758" s="59"/>
      <c r="E1758" s="85"/>
      <c r="F1758" s="7"/>
    </row>
    <row r="1759" spans="1:6">
      <c r="A1759" s="5"/>
      <c r="B1759" s="1"/>
      <c r="C1759" s="2"/>
      <c r="D1759" s="59"/>
      <c r="E1759" s="85"/>
      <c r="F1759" s="7"/>
    </row>
    <row r="1760" spans="1:6">
      <c r="A1760" s="5"/>
      <c r="B1760" s="1"/>
      <c r="C1760" s="2"/>
      <c r="D1760" s="59"/>
      <c r="E1760" s="85"/>
      <c r="F1760" s="7"/>
    </row>
    <row r="1761" spans="1:6">
      <c r="A1761" s="5"/>
      <c r="B1761" s="1"/>
      <c r="C1761" s="2"/>
      <c r="D1761" s="59"/>
      <c r="E1761" s="85"/>
      <c r="F1761" s="7"/>
    </row>
    <row r="1762" spans="1:6">
      <c r="A1762" s="5"/>
      <c r="B1762" s="1"/>
      <c r="C1762" s="2"/>
      <c r="D1762" s="59"/>
      <c r="E1762" s="85"/>
      <c r="F1762" s="7"/>
    </row>
    <row r="1763" spans="1:6">
      <c r="A1763" s="5"/>
      <c r="B1763" s="1"/>
      <c r="C1763" s="2"/>
      <c r="D1763" s="59"/>
      <c r="E1763" s="85"/>
      <c r="F1763" s="7"/>
    </row>
    <row r="1764" spans="1:6">
      <c r="A1764" s="5"/>
      <c r="B1764" s="1"/>
      <c r="C1764" s="2"/>
      <c r="D1764" s="59"/>
      <c r="E1764" s="85"/>
      <c r="F1764" s="7"/>
    </row>
    <row r="1765" spans="1:6">
      <c r="A1765" s="5"/>
      <c r="B1765" s="1"/>
      <c r="C1765" s="2"/>
      <c r="D1765" s="59"/>
      <c r="E1765" s="85"/>
      <c r="F1765" s="7"/>
    </row>
    <row r="1766" spans="1:6">
      <c r="A1766" s="5"/>
      <c r="B1766" s="1"/>
      <c r="C1766" s="2"/>
      <c r="D1766" s="59"/>
      <c r="E1766" s="85"/>
      <c r="F1766" s="7"/>
    </row>
    <row r="1767" spans="1:6">
      <c r="A1767" s="5"/>
      <c r="B1767" s="1"/>
      <c r="C1767" s="2"/>
      <c r="D1767" s="59"/>
      <c r="E1767" s="85"/>
      <c r="F1767" s="7"/>
    </row>
    <row r="1768" spans="1:6">
      <c r="A1768" s="5"/>
      <c r="B1768" s="1"/>
      <c r="C1768" s="2"/>
      <c r="D1768" s="59"/>
      <c r="E1768" s="85"/>
      <c r="F1768" s="7"/>
    </row>
    <row r="1769" spans="1:6">
      <c r="A1769" s="5"/>
      <c r="B1769" s="1"/>
      <c r="C1769" s="2"/>
      <c r="D1769" s="59"/>
      <c r="E1769" s="85"/>
      <c r="F1769" s="7"/>
    </row>
    <row r="1770" spans="1:6">
      <c r="A1770" s="5"/>
      <c r="B1770" s="1"/>
      <c r="C1770" s="2"/>
      <c r="D1770" s="59"/>
      <c r="E1770" s="85"/>
      <c r="F1770" s="7"/>
    </row>
    <row r="1771" spans="1:6">
      <c r="A1771" s="5"/>
      <c r="B1771" s="1"/>
      <c r="C1771" s="2"/>
      <c r="D1771" s="59"/>
      <c r="E1771" s="85"/>
      <c r="F1771" s="7"/>
    </row>
    <row r="1772" spans="1:6">
      <c r="A1772" s="5"/>
      <c r="B1772" s="1"/>
      <c r="C1772" s="2"/>
      <c r="D1772" s="59"/>
      <c r="E1772" s="85"/>
      <c r="F1772" s="7"/>
    </row>
    <row r="1773" spans="1:6">
      <c r="A1773" s="5"/>
      <c r="B1773" s="1"/>
      <c r="C1773" s="2"/>
      <c r="D1773" s="59"/>
      <c r="E1773" s="85"/>
      <c r="F1773" s="7"/>
    </row>
    <row r="1774" spans="1:6">
      <c r="A1774" s="5"/>
      <c r="B1774" s="1"/>
      <c r="C1774" s="2"/>
      <c r="D1774" s="59"/>
      <c r="E1774" s="85"/>
      <c r="F1774" s="7"/>
    </row>
    <row r="1775" spans="1:6">
      <c r="A1775" s="5"/>
      <c r="B1775" s="1"/>
      <c r="C1775" s="2"/>
      <c r="D1775" s="59"/>
      <c r="E1775" s="85"/>
      <c r="F1775" s="7"/>
    </row>
    <row r="1776" spans="1:6">
      <c r="A1776" s="5"/>
      <c r="B1776" s="1"/>
      <c r="C1776" s="2"/>
      <c r="D1776" s="59"/>
      <c r="E1776" s="85"/>
      <c r="F1776" s="7"/>
    </row>
    <row r="1777" spans="1:6">
      <c r="A1777" s="5"/>
      <c r="B1777" s="1"/>
      <c r="C1777" s="2"/>
      <c r="D1777" s="59"/>
      <c r="E1777" s="85"/>
      <c r="F1777" s="7"/>
    </row>
    <row r="1778" spans="1:6">
      <c r="A1778" s="5"/>
      <c r="B1778" s="1"/>
      <c r="C1778" s="2"/>
      <c r="D1778" s="59"/>
      <c r="E1778" s="85"/>
      <c r="F1778" s="7"/>
    </row>
    <row r="1779" spans="1:6">
      <c r="A1779" s="5"/>
      <c r="B1779" s="1"/>
      <c r="C1779" s="2"/>
      <c r="D1779" s="59"/>
      <c r="E1779" s="85"/>
      <c r="F1779" s="7"/>
    </row>
    <row r="1780" spans="1:6">
      <c r="A1780" s="5"/>
      <c r="B1780" s="1"/>
      <c r="C1780" s="2"/>
      <c r="D1780" s="59"/>
      <c r="E1780" s="85"/>
      <c r="F1780" s="7"/>
    </row>
    <row r="1781" spans="1:6">
      <c r="A1781" s="5"/>
      <c r="B1781" s="1"/>
      <c r="C1781" s="2"/>
      <c r="D1781" s="59"/>
      <c r="E1781" s="85"/>
      <c r="F1781" s="7"/>
    </row>
    <row r="1782" spans="1:6">
      <c r="A1782" s="5"/>
      <c r="B1782" s="1"/>
      <c r="C1782" s="2"/>
      <c r="D1782" s="59"/>
      <c r="E1782" s="85"/>
      <c r="F1782" s="7"/>
    </row>
    <row r="1783" spans="1:6">
      <c r="A1783" s="5"/>
      <c r="B1783" s="1"/>
      <c r="C1783" s="2"/>
      <c r="D1783" s="59"/>
      <c r="E1783" s="85"/>
      <c r="F1783" s="7"/>
    </row>
    <row r="1784" spans="1:6">
      <c r="A1784" s="5"/>
      <c r="B1784" s="1"/>
      <c r="C1784" s="2"/>
      <c r="D1784" s="59"/>
      <c r="E1784" s="85"/>
      <c r="F1784" s="7"/>
    </row>
    <row r="1785" spans="1:6">
      <c r="A1785" s="5"/>
      <c r="B1785" s="1"/>
      <c r="C1785" s="2"/>
      <c r="D1785" s="59"/>
      <c r="E1785" s="85"/>
      <c r="F1785" s="7"/>
    </row>
    <row r="1786" spans="1:6">
      <c r="A1786" s="5"/>
      <c r="B1786" s="1"/>
      <c r="C1786" s="2"/>
      <c r="D1786" s="59"/>
      <c r="E1786" s="85"/>
      <c r="F1786" s="7"/>
    </row>
    <row r="1787" spans="1:6">
      <c r="A1787" s="5"/>
      <c r="B1787" s="1"/>
      <c r="C1787" s="2"/>
      <c r="D1787" s="59"/>
      <c r="E1787" s="85"/>
      <c r="F1787" s="7"/>
    </row>
    <row r="1788" spans="1:6">
      <c r="A1788" s="5"/>
      <c r="B1788" s="1"/>
      <c r="C1788" s="2"/>
      <c r="D1788" s="59"/>
      <c r="E1788" s="85"/>
      <c r="F1788" s="7"/>
    </row>
    <row r="1789" spans="1:6">
      <c r="A1789" s="5"/>
      <c r="B1789" s="1"/>
      <c r="C1789" s="2"/>
      <c r="D1789" s="59"/>
      <c r="E1789" s="85"/>
      <c r="F1789" s="7"/>
    </row>
    <row r="1790" spans="1:6">
      <c r="A1790" s="5"/>
      <c r="B1790" s="1"/>
      <c r="C1790" s="2"/>
      <c r="D1790" s="59"/>
      <c r="E1790" s="85"/>
      <c r="F1790" s="7"/>
    </row>
    <row r="1791" spans="1:6">
      <c r="A1791" s="5"/>
      <c r="B1791" s="1"/>
      <c r="C1791" s="2"/>
      <c r="D1791" s="59"/>
      <c r="E1791" s="85"/>
      <c r="F1791" s="7"/>
    </row>
    <row r="1792" spans="1:6">
      <c r="A1792" s="5"/>
      <c r="B1792" s="1"/>
      <c r="C1792" s="2"/>
      <c r="D1792" s="59"/>
      <c r="E1792" s="85"/>
      <c r="F1792" s="7"/>
    </row>
    <row r="1793" spans="1:6">
      <c r="A1793" s="5"/>
      <c r="B1793" s="1"/>
      <c r="C1793" s="2"/>
      <c r="D1793" s="59"/>
      <c r="E1793" s="85"/>
      <c r="F1793" s="7"/>
    </row>
    <row r="1794" spans="1:6">
      <c r="A1794" s="5"/>
      <c r="B1794" s="1"/>
      <c r="C1794" s="2"/>
      <c r="D1794" s="59"/>
      <c r="E1794" s="85"/>
      <c r="F1794" s="7"/>
    </row>
    <row r="1795" spans="1:6">
      <c r="A1795" s="5"/>
      <c r="B1795" s="1"/>
      <c r="C1795" s="2"/>
      <c r="D1795" s="59"/>
      <c r="E1795" s="85"/>
      <c r="F1795" s="7"/>
    </row>
    <row r="1796" spans="1:6">
      <c r="A1796" s="5"/>
      <c r="B1796" s="1"/>
      <c r="C1796" s="2"/>
      <c r="D1796" s="59"/>
      <c r="E1796" s="85"/>
      <c r="F1796" s="7"/>
    </row>
    <row r="1797" spans="1:6">
      <c r="A1797" s="5"/>
      <c r="B1797" s="1"/>
      <c r="C1797" s="2"/>
      <c r="D1797" s="59"/>
      <c r="E1797" s="85"/>
      <c r="F1797" s="7"/>
    </row>
    <row r="1798" spans="1:6">
      <c r="A1798" s="5"/>
      <c r="B1798" s="1"/>
      <c r="C1798" s="2"/>
      <c r="D1798" s="59"/>
      <c r="E1798" s="85"/>
      <c r="F1798" s="7"/>
    </row>
    <row r="1799" spans="1:6">
      <c r="A1799" s="5"/>
      <c r="B1799" s="1"/>
      <c r="C1799" s="2"/>
      <c r="D1799" s="59"/>
      <c r="E1799" s="85"/>
      <c r="F1799" s="7"/>
    </row>
    <row r="1800" spans="1:6">
      <c r="A1800" s="5"/>
      <c r="B1800" s="1"/>
      <c r="C1800" s="2"/>
      <c r="D1800" s="59"/>
      <c r="E1800" s="85"/>
      <c r="F1800" s="7"/>
    </row>
    <row r="1801" spans="1:6">
      <c r="A1801" s="5"/>
      <c r="B1801" s="1"/>
      <c r="C1801" s="2"/>
      <c r="D1801" s="59"/>
      <c r="E1801" s="85"/>
      <c r="F1801" s="7"/>
    </row>
    <row r="1802" spans="1:6">
      <c r="A1802" s="5"/>
      <c r="B1802" s="1"/>
      <c r="C1802" s="2"/>
      <c r="D1802" s="59"/>
      <c r="E1802" s="85"/>
      <c r="F1802" s="7"/>
    </row>
    <row r="1803" spans="1:6">
      <c r="A1803" s="5"/>
      <c r="B1803" s="1"/>
      <c r="C1803" s="2"/>
      <c r="D1803" s="59"/>
      <c r="E1803" s="85"/>
      <c r="F1803" s="7"/>
    </row>
    <row r="1804" spans="1:6">
      <c r="A1804" s="5"/>
      <c r="B1804" s="1"/>
      <c r="C1804" s="2"/>
      <c r="D1804" s="59"/>
      <c r="E1804" s="85"/>
      <c r="F1804" s="7"/>
    </row>
    <row r="1805" spans="1:6">
      <c r="A1805" s="5"/>
      <c r="B1805" s="1"/>
      <c r="C1805" s="2"/>
      <c r="D1805" s="59"/>
      <c r="E1805" s="85"/>
      <c r="F1805" s="7"/>
    </row>
    <row r="1806" spans="1:6">
      <c r="A1806" s="5"/>
      <c r="B1806" s="1"/>
      <c r="C1806" s="2"/>
      <c r="D1806" s="59"/>
      <c r="E1806" s="85"/>
      <c r="F1806" s="7"/>
    </row>
    <row r="1807" spans="1:6">
      <c r="A1807" s="5"/>
      <c r="B1807" s="1"/>
      <c r="C1807" s="2"/>
      <c r="D1807" s="59"/>
      <c r="E1807" s="85"/>
      <c r="F1807" s="7"/>
    </row>
    <row r="1808" spans="1:6">
      <c r="A1808" s="5"/>
      <c r="B1808" s="1"/>
      <c r="C1808" s="2"/>
      <c r="D1808" s="59"/>
      <c r="E1808" s="85"/>
      <c r="F1808" s="7"/>
    </row>
    <row r="1809" spans="1:6">
      <c r="A1809" s="5"/>
      <c r="B1809" s="1"/>
      <c r="C1809" s="2"/>
      <c r="D1809" s="59"/>
      <c r="E1809" s="85"/>
      <c r="F1809" s="7"/>
    </row>
    <row r="1810" spans="1:6">
      <c r="A1810" s="5"/>
      <c r="B1810" s="1"/>
      <c r="C1810" s="2"/>
      <c r="D1810" s="59"/>
      <c r="E1810" s="85"/>
      <c r="F1810" s="7"/>
    </row>
    <row r="1811" spans="1:6">
      <c r="A1811" s="5"/>
      <c r="B1811" s="1"/>
      <c r="C1811" s="2"/>
      <c r="D1811" s="59"/>
      <c r="E1811" s="85"/>
      <c r="F1811" s="7"/>
    </row>
    <row r="1812" spans="1:6">
      <c r="A1812" s="5"/>
      <c r="B1812" s="1"/>
      <c r="C1812" s="2"/>
      <c r="D1812" s="59"/>
      <c r="E1812" s="85"/>
      <c r="F1812" s="7"/>
    </row>
    <row r="1813" spans="1:6">
      <c r="A1813" s="5"/>
      <c r="B1813" s="1"/>
      <c r="C1813" s="2"/>
      <c r="D1813" s="59"/>
      <c r="E1813" s="85"/>
      <c r="F1813" s="7"/>
    </row>
    <row r="1814" spans="1:6">
      <c r="A1814" s="5"/>
      <c r="B1814" s="1"/>
      <c r="C1814" s="2"/>
      <c r="D1814" s="59"/>
      <c r="E1814" s="85"/>
      <c r="F1814" s="7"/>
    </row>
    <row r="1815" spans="1:6">
      <c r="A1815" s="5"/>
      <c r="B1815" s="1"/>
      <c r="C1815" s="2"/>
      <c r="D1815" s="59"/>
      <c r="E1815" s="85"/>
      <c r="F1815" s="7"/>
    </row>
    <row r="1816" spans="1:6">
      <c r="A1816" s="5"/>
      <c r="B1816" s="1"/>
      <c r="C1816" s="2"/>
      <c r="D1816" s="59"/>
      <c r="E1816" s="85"/>
      <c r="F1816" s="7"/>
    </row>
    <row r="1817" spans="1:6">
      <c r="A1817" s="5"/>
      <c r="B1817" s="1"/>
      <c r="C1817" s="2"/>
      <c r="D1817" s="59"/>
      <c r="E1817" s="85"/>
      <c r="F1817" s="7"/>
    </row>
    <row r="1818" spans="1:6">
      <c r="A1818" s="5"/>
      <c r="B1818" s="1"/>
      <c r="C1818" s="2"/>
      <c r="D1818" s="59"/>
      <c r="E1818" s="85"/>
      <c r="F1818" s="7"/>
    </row>
    <row r="1819" spans="1:6">
      <c r="A1819" s="5"/>
      <c r="B1819" s="1"/>
      <c r="C1819" s="2"/>
      <c r="D1819" s="59"/>
      <c r="E1819" s="85"/>
      <c r="F1819" s="7"/>
    </row>
    <row r="1820" spans="1:6">
      <c r="A1820" s="5"/>
      <c r="B1820" s="1"/>
      <c r="C1820" s="2"/>
      <c r="D1820" s="59"/>
      <c r="E1820" s="85"/>
      <c r="F1820" s="7"/>
    </row>
    <row r="1821" spans="1:6">
      <c r="A1821" s="5"/>
      <c r="B1821" s="1"/>
      <c r="C1821" s="2"/>
      <c r="D1821" s="59"/>
      <c r="E1821" s="85"/>
      <c r="F1821" s="7"/>
    </row>
    <row r="1822" spans="1:6">
      <c r="A1822" s="5"/>
      <c r="B1822" s="1"/>
      <c r="C1822" s="2"/>
      <c r="D1822" s="59"/>
      <c r="E1822" s="85"/>
      <c r="F1822" s="7"/>
    </row>
    <row r="1823" spans="1:6">
      <c r="A1823" s="5"/>
      <c r="B1823" s="1"/>
      <c r="C1823" s="2"/>
      <c r="D1823" s="59"/>
      <c r="E1823" s="85"/>
      <c r="F1823" s="7"/>
    </row>
    <row r="1824" spans="1:6">
      <c r="A1824" s="5"/>
      <c r="B1824" s="1"/>
      <c r="C1824" s="2"/>
      <c r="D1824" s="59"/>
      <c r="E1824" s="85"/>
      <c r="F1824" s="7"/>
    </row>
    <row r="1825" spans="1:6">
      <c r="A1825" s="5"/>
      <c r="B1825" s="1"/>
      <c r="C1825" s="2"/>
      <c r="D1825" s="59"/>
      <c r="E1825" s="85"/>
      <c r="F1825" s="7"/>
    </row>
    <row r="1826" spans="1:6">
      <c r="A1826" s="5"/>
      <c r="B1826" s="1"/>
      <c r="C1826" s="2"/>
      <c r="D1826" s="59"/>
      <c r="E1826" s="85"/>
      <c r="F1826" s="7"/>
    </row>
    <row r="1827" spans="1:6">
      <c r="A1827" s="5"/>
      <c r="B1827" s="1"/>
      <c r="C1827" s="2"/>
      <c r="D1827" s="59"/>
      <c r="E1827" s="85"/>
      <c r="F1827" s="7"/>
    </row>
    <row r="1828" spans="1:6">
      <c r="A1828" s="5"/>
      <c r="B1828" s="1"/>
      <c r="C1828" s="2"/>
      <c r="D1828" s="59"/>
      <c r="E1828" s="85"/>
      <c r="F1828" s="7"/>
    </row>
    <row r="1829" spans="1:6">
      <c r="A1829" s="5"/>
      <c r="B1829" s="1"/>
      <c r="C1829" s="2"/>
      <c r="D1829" s="59"/>
      <c r="E1829" s="85"/>
      <c r="F1829" s="7"/>
    </row>
    <row r="1830" spans="1:6">
      <c r="A1830" s="5"/>
      <c r="B1830" s="1"/>
      <c r="C1830" s="2"/>
      <c r="D1830" s="59"/>
      <c r="E1830" s="85"/>
      <c r="F1830" s="7"/>
    </row>
    <row r="1831" spans="1:6">
      <c r="A1831" s="5"/>
      <c r="B1831" s="1"/>
      <c r="C1831" s="2"/>
      <c r="D1831" s="59"/>
      <c r="E1831" s="85"/>
      <c r="F1831" s="7"/>
    </row>
    <row r="1832" spans="1:6">
      <c r="A1832" s="5"/>
      <c r="B1832" s="1"/>
      <c r="C1832" s="2"/>
      <c r="D1832" s="59"/>
      <c r="E1832" s="85"/>
      <c r="F1832" s="7"/>
    </row>
    <row r="1833" spans="1:6">
      <c r="A1833" s="5"/>
      <c r="B1833" s="1"/>
      <c r="C1833" s="2"/>
      <c r="D1833" s="59"/>
      <c r="E1833" s="85"/>
      <c r="F1833" s="7"/>
    </row>
    <row r="1834" spans="1:6">
      <c r="A1834" s="5"/>
      <c r="B1834" s="1"/>
      <c r="C1834" s="2"/>
      <c r="D1834" s="59"/>
      <c r="E1834" s="85"/>
      <c r="F1834" s="7"/>
    </row>
    <row r="1835" spans="1:6">
      <c r="A1835" s="5"/>
      <c r="B1835" s="1"/>
      <c r="C1835" s="2"/>
      <c r="D1835" s="59"/>
      <c r="E1835" s="85"/>
      <c r="F1835" s="7"/>
    </row>
    <row r="1836" spans="1:6">
      <c r="A1836" s="5"/>
      <c r="B1836" s="1"/>
      <c r="C1836" s="2"/>
      <c r="D1836" s="59"/>
      <c r="E1836" s="85"/>
      <c r="F1836" s="7"/>
    </row>
    <row r="1837" spans="1:6">
      <c r="A1837" s="5"/>
      <c r="B1837" s="1"/>
      <c r="C1837" s="2"/>
      <c r="D1837" s="59"/>
      <c r="E1837" s="85"/>
      <c r="F1837" s="7"/>
    </row>
    <row r="1838" spans="1:6">
      <c r="A1838" s="5"/>
      <c r="B1838" s="1"/>
      <c r="C1838" s="2"/>
      <c r="D1838" s="59"/>
      <c r="E1838" s="85"/>
      <c r="F1838" s="7"/>
    </row>
    <row r="1839" spans="1:6">
      <c r="A1839" s="5"/>
      <c r="B1839" s="1"/>
      <c r="C1839" s="2"/>
      <c r="D1839" s="59"/>
      <c r="E1839" s="85"/>
      <c r="F1839" s="7"/>
    </row>
    <row r="1840" spans="1:6">
      <c r="A1840" s="5"/>
      <c r="B1840" s="1"/>
      <c r="C1840" s="2"/>
      <c r="D1840" s="59"/>
      <c r="E1840" s="85"/>
      <c r="F1840" s="7"/>
    </row>
    <row r="1841" spans="1:6">
      <c r="A1841" s="5"/>
      <c r="B1841" s="1"/>
      <c r="C1841" s="2"/>
      <c r="D1841" s="59"/>
      <c r="E1841" s="85"/>
      <c r="F1841" s="7"/>
    </row>
    <row r="1842" spans="1:6">
      <c r="A1842" s="5"/>
      <c r="B1842" s="1"/>
      <c r="C1842" s="2"/>
      <c r="D1842" s="59"/>
      <c r="E1842" s="85"/>
      <c r="F1842" s="7"/>
    </row>
    <row r="1843" spans="1:6">
      <c r="A1843" s="5"/>
      <c r="B1843" s="1"/>
      <c r="C1843" s="2"/>
      <c r="D1843" s="59"/>
      <c r="E1843" s="85"/>
      <c r="F1843" s="7"/>
    </row>
    <row r="1844" spans="1:6">
      <c r="A1844" s="5"/>
      <c r="B1844" s="1"/>
      <c r="C1844" s="2"/>
      <c r="D1844" s="59"/>
      <c r="E1844" s="85"/>
      <c r="F1844" s="7"/>
    </row>
    <row r="1845" spans="1:6">
      <c r="A1845" s="5"/>
      <c r="B1845" s="1"/>
      <c r="C1845" s="2"/>
      <c r="D1845" s="59"/>
      <c r="E1845" s="85"/>
      <c r="F1845" s="7"/>
    </row>
    <row r="1846" spans="1:6">
      <c r="A1846" s="5"/>
      <c r="B1846" s="1"/>
      <c r="C1846" s="2"/>
      <c r="D1846" s="59"/>
      <c r="E1846" s="85"/>
      <c r="F1846" s="7"/>
    </row>
    <row r="1847" spans="1:6">
      <c r="A1847" s="5"/>
      <c r="B1847" s="1"/>
      <c r="C1847" s="2"/>
      <c r="D1847" s="59"/>
      <c r="E1847" s="85"/>
      <c r="F1847" s="7"/>
    </row>
    <row r="1848" spans="1:6">
      <c r="A1848" s="5"/>
      <c r="B1848" s="1"/>
      <c r="C1848" s="2"/>
      <c r="D1848" s="59"/>
      <c r="E1848" s="85"/>
      <c r="F1848" s="7"/>
    </row>
    <row r="1849" spans="1:6">
      <c r="A1849" s="5"/>
      <c r="B1849" s="1"/>
      <c r="C1849" s="2"/>
      <c r="D1849" s="59"/>
      <c r="E1849" s="85"/>
      <c r="F1849" s="7"/>
    </row>
    <row r="1850" spans="1:6">
      <c r="A1850" s="5"/>
      <c r="B1850" s="1"/>
      <c r="C1850" s="2"/>
      <c r="D1850" s="59"/>
      <c r="E1850" s="85"/>
      <c r="F1850" s="7"/>
    </row>
    <row r="1851" spans="1:6">
      <c r="A1851" s="5"/>
      <c r="B1851" s="1"/>
      <c r="C1851" s="2"/>
      <c r="D1851" s="59"/>
      <c r="E1851" s="85"/>
      <c r="F1851" s="7"/>
    </row>
    <row r="1852" spans="1:6">
      <c r="A1852" s="5"/>
      <c r="B1852" s="1"/>
      <c r="C1852" s="2"/>
      <c r="D1852" s="59"/>
      <c r="E1852" s="85"/>
      <c r="F1852" s="7"/>
    </row>
    <row r="1853" spans="1:6">
      <c r="A1853" s="5"/>
      <c r="B1853" s="1"/>
      <c r="C1853" s="2"/>
      <c r="D1853" s="59"/>
      <c r="E1853" s="85"/>
      <c r="F1853" s="7"/>
    </row>
    <row r="1854" spans="1:6">
      <c r="A1854" s="5"/>
      <c r="B1854" s="1"/>
      <c r="C1854" s="2"/>
      <c r="D1854" s="59"/>
      <c r="E1854" s="85"/>
      <c r="F1854" s="7"/>
    </row>
    <row r="1855" spans="1:6">
      <c r="A1855" s="5"/>
      <c r="B1855" s="1"/>
      <c r="C1855" s="2"/>
      <c r="D1855" s="59"/>
      <c r="E1855" s="85"/>
      <c r="F1855" s="7"/>
    </row>
    <row r="1856" spans="1:6">
      <c r="A1856" s="5"/>
      <c r="B1856" s="1"/>
      <c r="C1856" s="2"/>
      <c r="D1856" s="59"/>
      <c r="E1856" s="85"/>
      <c r="F1856" s="7"/>
    </row>
    <row r="1857" spans="1:6">
      <c r="A1857" s="5"/>
      <c r="B1857" s="1"/>
      <c r="C1857" s="2"/>
      <c r="D1857" s="59"/>
      <c r="E1857" s="85"/>
      <c r="F1857" s="7"/>
    </row>
    <row r="1858" spans="1:6">
      <c r="A1858" s="5"/>
      <c r="B1858" s="1"/>
      <c r="C1858" s="2"/>
      <c r="D1858" s="59"/>
      <c r="E1858" s="85"/>
      <c r="F1858" s="7"/>
    </row>
    <row r="1859" spans="1:6">
      <c r="A1859" s="5"/>
      <c r="B1859" s="1"/>
      <c r="C1859" s="2"/>
      <c r="D1859" s="59"/>
      <c r="E1859" s="85"/>
      <c r="F1859" s="7"/>
    </row>
    <row r="1860" spans="1:6">
      <c r="A1860" s="5"/>
      <c r="B1860" s="1"/>
      <c r="C1860" s="2"/>
      <c r="D1860" s="59"/>
      <c r="E1860" s="85"/>
      <c r="F1860" s="7"/>
    </row>
    <row r="1861" spans="1:6">
      <c r="A1861" s="5"/>
      <c r="B1861" s="1"/>
      <c r="C1861" s="2"/>
      <c r="D1861" s="59"/>
      <c r="E1861" s="85"/>
      <c r="F1861" s="7"/>
    </row>
    <row r="1862" spans="1:6">
      <c r="A1862" s="5"/>
      <c r="B1862" s="1"/>
      <c r="C1862" s="2"/>
      <c r="D1862" s="59"/>
      <c r="E1862" s="85"/>
      <c r="F1862" s="7"/>
    </row>
    <row r="1863" spans="1:6">
      <c r="A1863" s="5"/>
      <c r="B1863" s="1"/>
      <c r="C1863" s="2"/>
      <c r="D1863" s="59"/>
      <c r="E1863" s="85"/>
      <c r="F1863" s="7"/>
    </row>
    <row r="1864" spans="1:6">
      <c r="A1864" s="5"/>
      <c r="B1864" s="1"/>
      <c r="C1864" s="2"/>
      <c r="D1864" s="59"/>
      <c r="E1864" s="85"/>
      <c r="F1864" s="7"/>
    </row>
    <row r="1865" spans="1:6">
      <c r="A1865" s="5"/>
      <c r="B1865" s="1"/>
      <c r="C1865" s="2"/>
      <c r="D1865" s="59"/>
      <c r="E1865" s="85"/>
      <c r="F1865" s="7"/>
    </row>
    <row r="1866" spans="1:6">
      <c r="A1866" s="5"/>
      <c r="B1866" s="1"/>
      <c r="C1866" s="2"/>
      <c r="D1866" s="59"/>
      <c r="E1866" s="85"/>
      <c r="F1866" s="7"/>
    </row>
    <row r="1867" spans="1:6">
      <c r="A1867" s="5"/>
      <c r="B1867" s="1"/>
      <c r="C1867" s="2"/>
      <c r="D1867" s="59"/>
      <c r="E1867" s="85"/>
      <c r="F1867" s="7"/>
    </row>
    <row r="1868" spans="1:6">
      <c r="A1868" s="5"/>
      <c r="B1868" s="1"/>
      <c r="C1868" s="2"/>
      <c r="D1868" s="59"/>
      <c r="E1868" s="85"/>
      <c r="F1868" s="7"/>
    </row>
    <row r="1869" spans="1:6">
      <c r="A1869" s="5"/>
      <c r="B1869" s="1"/>
      <c r="C1869" s="2"/>
      <c r="D1869" s="59"/>
      <c r="E1869" s="85"/>
      <c r="F1869" s="7"/>
    </row>
    <row r="1870" spans="1:6">
      <c r="A1870" s="5"/>
      <c r="B1870" s="1"/>
      <c r="C1870" s="2"/>
      <c r="D1870" s="59"/>
      <c r="E1870" s="85"/>
      <c r="F1870" s="7"/>
    </row>
    <row r="1871" spans="1:6">
      <c r="A1871" s="5"/>
      <c r="B1871" s="1"/>
      <c r="C1871" s="2"/>
      <c r="D1871" s="59"/>
      <c r="E1871" s="85"/>
      <c r="F1871" s="7"/>
    </row>
    <row r="1872" spans="1:6">
      <c r="A1872" s="5"/>
      <c r="B1872" s="1"/>
      <c r="C1872" s="2"/>
      <c r="D1872" s="59"/>
      <c r="E1872" s="85"/>
      <c r="F1872" s="7"/>
    </row>
    <row r="1873" spans="1:6">
      <c r="A1873" s="5"/>
      <c r="B1873" s="1"/>
      <c r="C1873" s="2"/>
      <c r="D1873" s="59"/>
      <c r="E1873" s="85"/>
      <c r="F1873" s="7"/>
    </row>
    <row r="1874" spans="1:6">
      <c r="A1874" s="5"/>
      <c r="B1874" s="1"/>
      <c r="C1874" s="2"/>
      <c r="D1874" s="59"/>
      <c r="E1874" s="85"/>
      <c r="F1874" s="7"/>
    </row>
    <row r="1875" spans="1:6">
      <c r="A1875" s="5"/>
      <c r="B1875" s="1"/>
      <c r="C1875" s="2"/>
      <c r="D1875" s="59"/>
      <c r="E1875" s="85"/>
      <c r="F1875" s="7"/>
    </row>
    <row r="1876" spans="1:6">
      <c r="A1876" s="5"/>
      <c r="B1876" s="1"/>
      <c r="C1876" s="2"/>
      <c r="D1876" s="59"/>
      <c r="E1876" s="85"/>
      <c r="F1876" s="7"/>
    </row>
    <row r="1877" spans="1:6">
      <c r="A1877" s="5"/>
      <c r="B1877" s="1"/>
      <c r="C1877" s="2"/>
      <c r="D1877" s="59"/>
      <c r="E1877" s="85"/>
      <c r="F1877" s="7"/>
    </row>
    <row r="1878" spans="1:6">
      <c r="A1878" s="5"/>
      <c r="B1878" s="1"/>
      <c r="C1878" s="2"/>
      <c r="D1878" s="59"/>
      <c r="E1878" s="85"/>
      <c r="F1878" s="7"/>
    </row>
    <row r="1879" spans="1:6">
      <c r="A1879" s="5"/>
      <c r="B1879" s="1"/>
      <c r="C1879" s="2"/>
      <c r="D1879" s="59"/>
      <c r="E1879" s="85"/>
      <c r="F1879" s="7"/>
    </row>
    <row r="1880" spans="1:6">
      <c r="A1880" s="5"/>
      <c r="B1880" s="1"/>
      <c r="C1880" s="2"/>
      <c r="D1880" s="59"/>
      <c r="E1880" s="85"/>
      <c r="F1880" s="7"/>
    </row>
    <row r="1881" spans="1:6">
      <c r="A1881" s="5"/>
      <c r="B1881" s="1"/>
      <c r="C1881" s="2"/>
      <c r="D1881" s="59"/>
      <c r="E1881" s="85"/>
      <c r="F1881" s="7"/>
    </row>
    <row r="1882" spans="1:6">
      <c r="A1882" s="5"/>
      <c r="B1882" s="1"/>
      <c r="C1882" s="2"/>
      <c r="D1882" s="59"/>
      <c r="E1882" s="85"/>
      <c r="F1882" s="7"/>
    </row>
    <row r="1883" spans="1:6">
      <c r="A1883" s="5"/>
      <c r="B1883" s="1"/>
      <c r="C1883" s="2"/>
      <c r="D1883" s="59"/>
      <c r="E1883" s="85"/>
      <c r="F1883" s="7"/>
    </row>
    <row r="1884" spans="1:6">
      <c r="A1884" s="5"/>
      <c r="B1884" s="1"/>
      <c r="C1884" s="2"/>
      <c r="D1884" s="59"/>
      <c r="E1884" s="85"/>
      <c r="F1884" s="7"/>
    </row>
    <row r="1885" spans="1:6">
      <c r="A1885" s="5"/>
      <c r="B1885" s="1"/>
      <c r="C1885" s="2"/>
      <c r="D1885" s="59"/>
      <c r="E1885" s="85"/>
      <c r="F1885" s="7"/>
    </row>
    <row r="1886" spans="1:6">
      <c r="A1886" s="5"/>
      <c r="B1886" s="1"/>
      <c r="C1886" s="2"/>
      <c r="D1886" s="59"/>
      <c r="E1886" s="85"/>
      <c r="F1886" s="7"/>
    </row>
    <row r="1887" spans="1:6">
      <c r="A1887" s="5"/>
      <c r="B1887" s="1"/>
      <c r="C1887" s="2"/>
      <c r="D1887" s="59"/>
      <c r="E1887" s="85"/>
      <c r="F1887" s="7"/>
    </row>
    <row r="1888" spans="1:6">
      <c r="A1888" s="5"/>
      <c r="B1888" s="1"/>
      <c r="C1888" s="2"/>
      <c r="D1888" s="59"/>
      <c r="E1888" s="85"/>
      <c r="F1888" s="7"/>
    </row>
    <row r="1889" spans="1:6">
      <c r="A1889" s="5"/>
      <c r="B1889" s="1"/>
      <c r="C1889" s="2"/>
      <c r="D1889" s="59"/>
      <c r="E1889" s="85"/>
      <c r="F1889" s="7"/>
    </row>
    <row r="1890" spans="1:6">
      <c r="A1890" s="5"/>
      <c r="B1890" s="1"/>
      <c r="C1890" s="2"/>
      <c r="D1890" s="59"/>
      <c r="E1890" s="85"/>
      <c r="F1890" s="7"/>
    </row>
    <row r="1891" spans="1:6">
      <c r="A1891" s="5"/>
      <c r="B1891" s="1"/>
      <c r="C1891" s="2"/>
      <c r="D1891" s="59"/>
      <c r="E1891" s="85"/>
      <c r="F1891" s="7"/>
    </row>
    <row r="1892" spans="1:6">
      <c r="A1892" s="5"/>
      <c r="B1892" s="1"/>
      <c r="C1892" s="2"/>
      <c r="D1892" s="59"/>
      <c r="E1892" s="85"/>
      <c r="F1892" s="7"/>
    </row>
    <row r="1893" spans="1:6">
      <c r="A1893" s="5"/>
      <c r="B1893" s="1"/>
      <c r="C1893" s="2"/>
      <c r="D1893" s="59"/>
      <c r="E1893" s="85"/>
      <c r="F1893" s="7"/>
    </row>
    <row r="1894" spans="1:6">
      <c r="A1894" s="5"/>
      <c r="B1894" s="1"/>
      <c r="C1894" s="2"/>
      <c r="D1894" s="59"/>
      <c r="E1894" s="85"/>
      <c r="F1894" s="7"/>
    </row>
    <row r="1895" spans="1:6">
      <c r="A1895" s="5"/>
      <c r="B1895" s="1"/>
      <c r="C1895" s="2"/>
      <c r="D1895" s="59"/>
      <c r="E1895" s="85"/>
      <c r="F1895" s="7"/>
    </row>
    <row r="1896" spans="1:6">
      <c r="A1896" s="5"/>
      <c r="B1896" s="1"/>
      <c r="C1896" s="2"/>
      <c r="D1896" s="59"/>
      <c r="E1896" s="85"/>
      <c r="F1896" s="7"/>
    </row>
    <row r="1897" spans="1:6">
      <c r="A1897" s="5"/>
      <c r="B1897" s="1"/>
      <c r="C1897" s="2"/>
      <c r="D1897" s="59"/>
      <c r="E1897" s="85"/>
      <c r="F1897" s="7"/>
    </row>
    <row r="1898" spans="1:6">
      <c r="A1898" s="5"/>
      <c r="B1898" s="1"/>
      <c r="C1898" s="2"/>
      <c r="D1898" s="59"/>
      <c r="E1898" s="85"/>
      <c r="F1898" s="7"/>
    </row>
    <row r="1899" spans="1:6">
      <c r="A1899" s="5"/>
      <c r="B1899" s="1"/>
      <c r="C1899" s="2"/>
      <c r="D1899" s="59"/>
      <c r="E1899" s="85"/>
      <c r="F1899" s="7"/>
    </row>
    <row r="1900" spans="1:6">
      <c r="A1900" s="5"/>
      <c r="B1900" s="1"/>
      <c r="C1900" s="2"/>
      <c r="D1900" s="59"/>
      <c r="E1900" s="85"/>
      <c r="F1900" s="7"/>
    </row>
    <row r="1901" spans="1:6">
      <c r="A1901" s="5"/>
      <c r="B1901" s="1"/>
      <c r="C1901" s="2"/>
      <c r="D1901" s="59"/>
      <c r="E1901" s="85"/>
      <c r="F1901" s="7"/>
    </row>
    <row r="1902" spans="1:6">
      <c r="A1902" s="5"/>
      <c r="B1902" s="1"/>
      <c r="C1902" s="2"/>
      <c r="D1902" s="59"/>
      <c r="E1902" s="85"/>
      <c r="F1902" s="7"/>
    </row>
    <row r="1903" spans="1:6">
      <c r="A1903" s="5"/>
      <c r="B1903" s="1"/>
      <c r="C1903" s="2"/>
      <c r="D1903" s="59"/>
      <c r="E1903" s="85"/>
      <c r="F1903" s="7"/>
    </row>
    <row r="1904" spans="1:6">
      <c r="A1904" s="5"/>
      <c r="B1904" s="1"/>
      <c r="C1904" s="2"/>
      <c r="D1904" s="59"/>
      <c r="E1904" s="85"/>
      <c r="F1904" s="7"/>
    </row>
    <row r="1905" spans="1:6">
      <c r="A1905" s="5"/>
      <c r="B1905" s="1"/>
      <c r="C1905" s="2"/>
      <c r="D1905" s="59"/>
      <c r="E1905" s="85"/>
      <c r="F1905" s="7"/>
    </row>
    <row r="1906" spans="1:6">
      <c r="A1906" s="5"/>
      <c r="B1906" s="1"/>
      <c r="C1906" s="2"/>
      <c r="D1906" s="59"/>
      <c r="E1906" s="85"/>
      <c r="F1906" s="7"/>
    </row>
    <row r="1907" spans="1:6">
      <c r="A1907" s="5"/>
      <c r="B1907" s="1"/>
      <c r="C1907" s="2"/>
      <c r="D1907" s="59"/>
      <c r="E1907" s="85"/>
      <c r="F1907" s="7"/>
    </row>
    <row r="1908" spans="1:6">
      <c r="A1908" s="5"/>
      <c r="B1908" s="1"/>
      <c r="C1908" s="2"/>
      <c r="D1908" s="59"/>
      <c r="E1908" s="85"/>
      <c r="F1908" s="7"/>
    </row>
    <row r="1909" spans="1:6">
      <c r="A1909" s="5"/>
      <c r="B1909" s="1"/>
      <c r="C1909" s="2"/>
      <c r="D1909" s="59"/>
      <c r="E1909" s="85"/>
      <c r="F1909" s="7"/>
    </row>
    <row r="1910" spans="1:6">
      <c r="A1910" s="5"/>
      <c r="B1910" s="1"/>
      <c r="C1910" s="2"/>
      <c r="D1910" s="59"/>
      <c r="E1910" s="85"/>
      <c r="F1910" s="7"/>
    </row>
    <row r="1911" spans="1:6">
      <c r="A1911" s="5"/>
      <c r="B1911" s="1"/>
      <c r="C1911" s="2"/>
      <c r="D1911" s="59"/>
      <c r="E1911" s="85"/>
      <c r="F1911" s="7"/>
    </row>
    <row r="1912" spans="1:6">
      <c r="A1912" s="5"/>
      <c r="B1912" s="1"/>
      <c r="C1912" s="2"/>
      <c r="D1912" s="59"/>
      <c r="E1912" s="85"/>
      <c r="F1912" s="7"/>
    </row>
    <row r="1913" spans="1:6">
      <c r="A1913" s="5"/>
      <c r="B1913" s="1"/>
      <c r="C1913" s="2"/>
      <c r="D1913" s="59"/>
      <c r="E1913" s="85"/>
      <c r="F1913" s="7"/>
    </row>
    <row r="1914" spans="1:6">
      <c r="A1914" s="5"/>
      <c r="B1914" s="1"/>
      <c r="C1914" s="2"/>
      <c r="D1914" s="59"/>
      <c r="E1914" s="85"/>
      <c r="F1914" s="7"/>
    </row>
    <row r="1915" spans="1:6">
      <c r="A1915" s="5"/>
      <c r="B1915" s="1"/>
      <c r="C1915" s="2"/>
      <c r="D1915" s="59"/>
      <c r="E1915" s="85"/>
      <c r="F1915" s="7"/>
    </row>
    <row r="1916" spans="1:6">
      <c r="A1916" s="5"/>
      <c r="B1916" s="1"/>
      <c r="C1916" s="2"/>
      <c r="D1916" s="59"/>
      <c r="E1916" s="85"/>
      <c r="F1916" s="7"/>
    </row>
    <row r="1917" spans="1:6">
      <c r="A1917" s="5"/>
      <c r="B1917" s="1"/>
      <c r="C1917" s="2"/>
      <c r="D1917" s="59"/>
      <c r="E1917" s="85"/>
      <c r="F1917" s="7"/>
    </row>
    <row r="1918" spans="1:6">
      <c r="A1918" s="5"/>
      <c r="B1918" s="1"/>
      <c r="C1918" s="2"/>
      <c r="D1918" s="59"/>
      <c r="E1918" s="85"/>
      <c r="F1918" s="7"/>
    </row>
    <row r="1919" spans="1:6">
      <c r="A1919" s="5"/>
      <c r="B1919" s="1"/>
      <c r="C1919" s="2"/>
      <c r="D1919" s="59"/>
      <c r="E1919" s="85"/>
      <c r="F1919" s="7"/>
    </row>
    <row r="1920" spans="1:6">
      <c r="A1920" s="5"/>
      <c r="B1920" s="1"/>
      <c r="C1920" s="2"/>
      <c r="D1920" s="59"/>
      <c r="E1920" s="85"/>
      <c r="F1920" s="7"/>
    </row>
    <row r="1921" spans="1:6">
      <c r="A1921" s="5"/>
      <c r="B1921" s="1"/>
      <c r="C1921" s="2"/>
      <c r="D1921" s="59"/>
      <c r="E1921" s="85"/>
      <c r="F1921" s="7"/>
    </row>
    <row r="1922" spans="1:6">
      <c r="A1922" s="5"/>
      <c r="B1922" s="1"/>
      <c r="C1922" s="2"/>
      <c r="D1922" s="59"/>
      <c r="E1922" s="85"/>
      <c r="F1922" s="7"/>
    </row>
    <row r="1923" spans="1:6">
      <c r="A1923" s="5"/>
      <c r="B1923" s="1"/>
      <c r="C1923" s="2"/>
      <c r="D1923" s="59"/>
      <c r="E1923" s="85"/>
      <c r="F1923" s="7"/>
    </row>
    <row r="1924" spans="1:6">
      <c r="A1924" s="5"/>
      <c r="B1924" s="1"/>
      <c r="C1924" s="2"/>
      <c r="D1924" s="59"/>
      <c r="E1924" s="85"/>
      <c r="F1924" s="7"/>
    </row>
    <row r="1925" spans="1:6">
      <c r="A1925" s="5"/>
      <c r="B1925" s="1"/>
      <c r="C1925" s="2"/>
      <c r="D1925" s="59"/>
      <c r="E1925" s="85"/>
      <c r="F1925" s="7"/>
    </row>
    <row r="1926" spans="1:6">
      <c r="A1926" s="5"/>
      <c r="B1926" s="1"/>
      <c r="C1926" s="2"/>
      <c r="D1926" s="59"/>
      <c r="E1926" s="85"/>
      <c r="F1926" s="7"/>
    </row>
    <row r="1927" spans="1:6">
      <c r="A1927" s="5"/>
      <c r="B1927" s="1"/>
      <c r="C1927" s="2"/>
      <c r="D1927" s="59"/>
      <c r="E1927" s="85"/>
      <c r="F1927" s="7"/>
    </row>
    <row r="1928" spans="1:6">
      <c r="A1928" s="5"/>
      <c r="B1928" s="1"/>
      <c r="C1928" s="2"/>
      <c r="D1928" s="59"/>
      <c r="E1928" s="85"/>
      <c r="F1928" s="7"/>
    </row>
    <row r="1929" spans="1:6">
      <c r="A1929" s="5"/>
      <c r="B1929" s="1"/>
      <c r="C1929" s="2"/>
      <c r="D1929" s="59"/>
      <c r="E1929" s="85"/>
      <c r="F1929" s="7"/>
    </row>
    <row r="1930" spans="1:6">
      <c r="A1930" s="5"/>
      <c r="B1930" s="1"/>
      <c r="C1930" s="2"/>
      <c r="D1930" s="59"/>
      <c r="E1930" s="85"/>
      <c r="F1930" s="7"/>
    </row>
    <row r="1931" spans="1:6">
      <c r="A1931" s="5"/>
      <c r="B1931" s="1"/>
      <c r="C1931" s="2"/>
      <c r="D1931" s="59"/>
      <c r="E1931" s="85"/>
      <c r="F1931" s="7"/>
    </row>
    <row r="1932" spans="1:6">
      <c r="A1932" s="5"/>
      <c r="B1932" s="1"/>
      <c r="C1932" s="2"/>
      <c r="D1932" s="59"/>
      <c r="E1932" s="85"/>
      <c r="F1932" s="7"/>
    </row>
    <row r="1933" spans="1:6">
      <c r="A1933" s="5"/>
      <c r="B1933" s="1"/>
      <c r="C1933" s="2"/>
      <c r="D1933" s="59"/>
      <c r="E1933" s="85"/>
      <c r="F1933" s="7"/>
    </row>
    <row r="1934" spans="1:6">
      <c r="A1934" s="5"/>
      <c r="B1934" s="1"/>
      <c r="C1934" s="2"/>
      <c r="D1934" s="59"/>
      <c r="E1934" s="85"/>
      <c r="F1934" s="7"/>
    </row>
    <row r="1935" spans="1:6">
      <c r="A1935" s="5"/>
      <c r="B1935" s="1"/>
      <c r="C1935" s="2"/>
      <c r="D1935" s="59"/>
      <c r="E1935" s="85"/>
      <c r="F1935" s="7"/>
    </row>
    <row r="1936" spans="1:6">
      <c r="A1936" s="5"/>
      <c r="B1936" s="1"/>
      <c r="C1936" s="2"/>
      <c r="D1936" s="59"/>
      <c r="E1936" s="85"/>
      <c r="F1936" s="7"/>
    </row>
    <row r="1937" spans="1:6">
      <c r="A1937" s="5"/>
      <c r="B1937" s="1"/>
      <c r="C1937" s="2"/>
      <c r="D1937" s="59"/>
      <c r="E1937" s="85"/>
      <c r="F1937" s="7"/>
    </row>
    <row r="1938" spans="1:6">
      <c r="A1938" s="5"/>
      <c r="B1938" s="1"/>
      <c r="C1938" s="2"/>
      <c r="D1938" s="59"/>
      <c r="E1938" s="85"/>
      <c r="F1938" s="7"/>
    </row>
    <row r="1939" spans="1:6">
      <c r="A1939" s="5"/>
      <c r="B1939" s="1"/>
      <c r="C1939" s="2"/>
      <c r="D1939" s="59"/>
      <c r="E1939" s="85"/>
      <c r="F1939" s="7"/>
    </row>
    <row r="1940" spans="1:6">
      <c r="A1940" s="5"/>
      <c r="B1940" s="1"/>
      <c r="C1940" s="2"/>
      <c r="D1940" s="59"/>
      <c r="E1940" s="85"/>
      <c r="F1940" s="7"/>
    </row>
    <row r="1941" spans="1:6">
      <c r="A1941" s="5"/>
      <c r="B1941" s="1"/>
      <c r="C1941" s="2"/>
      <c r="D1941" s="59"/>
      <c r="E1941" s="85"/>
      <c r="F1941" s="7"/>
    </row>
    <row r="1942" spans="1:6">
      <c r="A1942" s="5"/>
      <c r="B1942" s="1"/>
      <c r="C1942" s="2"/>
      <c r="D1942" s="59"/>
      <c r="E1942" s="85"/>
      <c r="F1942" s="7"/>
    </row>
    <row r="1943" spans="1:6">
      <c r="A1943" s="5"/>
      <c r="B1943" s="1"/>
      <c r="C1943" s="2"/>
      <c r="D1943" s="59"/>
      <c r="E1943" s="85"/>
      <c r="F1943" s="7"/>
    </row>
    <row r="1944" spans="1:6">
      <c r="A1944" s="5"/>
      <c r="B1944" s="1"/>
      <c r="C1944" s="2"/>
      <c r="D1944" s="59"/>
      <c r="E1944" s="85"/>
      <c r="F1944" s="7"/>
    </row>
    <row r="1945" spans="1:6">
      <c r="A1945" s="5"/>
      <c r="B1945" s="1"/>
      <c r="C1945" s="2"/>
      <c r="D1945" s="59"/>
      <c r="E1945" s="85"/>
      <c r="F1945" s="7"/>
    </row>
    <row r="1946" spans="1:6">
      <c r="A1946" s="5"/>
      <c r="B1946" s="1"/>
      <c r="C1946" s="2"/>
      <c r="D1946" s="59"/>
      <c r="E1946" s="85"/>
      <c r="F1946" s="7"/>
    </row>
    <row r="1947" spans="1:6">
      <c r="A1947" s="5"/>
      <c r="B1947" s="1"/>
      <c r="C1947" s="2"/>
      <c r="D1947" s="59"/>
      <c r="E1947" s="85"/>
      <c r="F1947" s="7"/>
    </row>
    <row r="1948" spans="1:6">
      <c r="A1948" s="5"/>
      <c r="B1948" s="1"/>
      <c r="C1948" s="2"/>
      <c r="D1948" s="59"/>
      <c r="E1948" s="85"/>
      <c r="F1948" s="7"/>
    </row>
    <row r="1949" spans="1:6">
      <c r="A1949" s="5"/>
      <c r="B1949" s="1"/>
      <c r="C1949" s="2"/>
      <c r="D1949" s="59"/>
      <c r="E1949" s="85"/>
      <c r="F1949" s="7"/>
    </row>
    <row r="1950" spans="1:6">
      <c r="A1950" s="5"/>
      <c r="B1950" s="1"/>
      <c r="C1950" s="2"/>
      <c r="D1950" s="59"/>
      <c r="E1950" s="85"/>
      <c r="F1950" s="7"/>
    </row>
    <row r="1951" spans="1:6">
      <c r="A1951" s="5"/>
      <c r="B1951" s="1"/>
      <c r="C1951" s="2"/>
      <c r="D1951" s="59"/>
      <c r="E1951" s="85"/>
      <c r="F1951" s="7"/>
    </row>
    <row r="1952" spans="1:6">
      <c r="A1952" s="5"/>
      <c r="B1952" s="1"/>
      <c r="C1952" s="2"/>
      <c r="D1952" s="59"/>
      <c r="E1952" s="85"/>
      <c r="F1952" s="7"/>
    </row>
    <row r="1953" spans="1:6">
      <c r="A1953" s="5"/>
      <c r="B1953" s="1"/>
      <c r="C1953" s="2"/>
      <c r="D1953" s="59"/>
      <c r="E1953" s="85"/>
      <c r="F1953" s="7"/>
    </row>
    <row r="1954" spans="1:6">
      <c r="A1954" s="5"/>
      <c r="B1954" s="1"/>
      <c r="C1954" s="2"/>
      <c r="D1954" s="59"/>
      <c r="E1954" s="85"/>
      <c r="F1954" s="7"/>
    </row>
    <row r="1955" spans="1:6">
      <c r="A1955" s="5"/>
      <c r="B1955" s="1"/>
      <c r="C1955" s="2"/>
      <c r="D1955" s="59"/>
      <c r="E1955" s="85"/>
      <c r="F1955" s="7"/>
    </row>
  </sheetData>
  <sheetProtection algorithmName="SHA-512" hashValue="meEjDMJJ/Rd/KUeZ+oXbJF1DlUj/dDzH4OLkYrJ4+Yqy3SIMNykwwy6ipIr92MvSuvi8EmrojYrYJH/eJucDpQ==" saltValue="aZjJuUDqgWpWvFkkg9ZBCg==" spinCount="100000" sheet="1" objects="1" scenarios="1" selectLockedCells="1"/>
  <mergeCells count="15">
    <mergeCell ref="A17:E17"/>
    <mergeCell ref="B5:F5"/>
    <mergeCell ref="A7:A8"/>
    <mergeCell ref="B7:B8"/>
    <mergeCell ref="C7:C8"/>
    <mergeCell ref="D7:D8"/>
    <mergeCell ref="E7:E8"/>
    <mergeCell ref="F7:F8"/>
    <mergeCell ref="A130:E130"/>
    <mergeCell ref="A20:E20"/>
    <mergeCell ref="A56:E56"/>
    <mergeCell ref="A86:E86"/>
    <mergeCell ref="A124:E124"/>
    <mergeCell ref="A127:E127"/>
    <mergeCell ref="A129:F129"/>
  </mergeCells>
  <pageMargins left="0.62992125984251968" right="0.39370078740157483" top="0.19685039370078741" bottom="0.98425196850393704" header="0.51181102362204722" footer="0.19685039370078741"/>
  <pageSetup paperSize="9" scale="69" orientation="portrait" r:id="rId1"/>
  <headerFooter>
    <oddFooter>&amp;R&amp;P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9">
    <tabColor indexed="47"/>
  </sheetPr>
  <dimension ref="A1:G1972"/>
  <sheetViews>
    <sheetView topLeftCell="A12" workbookViewId="0">
      <selection activeCell="E13" sqref="E13:E32"/>
    </sheetView>
  </sheetViews>
  <sheetFormatPr defaultRowHeight="12.75"/>
  <cols>
    <col min="1" max="1" width="9.42578125" style="10" customWidth="1"/>
    <col min="2" max="2" width="79.140625" style="4" customWidth="1"/>
    <col min="3" max="3" width="9.140625" style="3"/>
    <col min="4" max="4" width="11.42578125" style="63" customWidth="1"/>
    <col min="5" max="5" width="12.7109375" style="89" customWidth="1"/>
    <col min="6" max="6" width="12.140625" style="9" customWidth="1"/>
    <col min="7" max="16384" width="9.140625" style="1"/>
  </cols>
  <sheetData>
    <row r="1" spans="1:6">
      <c r="A1" s="5"/>
      <c r="B1" s="1"/>
      <c r="C1" s="2"/>
      <c r="D1" s="59"/>
      <c r="E1" s="85"/>
      <c r="F1" s="7"/>
    </row>
    <row r="2" spans="1:6">
      <c r="A2" s="5"/>
      <c r="B2" s="1"/>
      <c r="C2" s="2"/>
      <c r="D2" s="59"/>
      <c r="E2" s="85"/>
      <c r="F2" s="7"/>
    </row>
    <row r="3" spans="1:6">
      <c r="A3" s="5"/>
      <c r="B3" s="1"/>
      <c r="C3" s="2"/>
      <c r="D3" s="59"/>
      <c r="E3" s="85"/>
      <c r="F3" s="7"/>
    </row>
    <row r="4" spans="1:6">
      <c r="A4" s="11"/>
      <c r="B4" s="12"/>
      <c r="C4" s="13"/>
      <c r="D4" s="60"/>
      <c r="E4" s="86"/>
      <c r="F4" s="15"/>
    </row>
    <row r="5" spans="1:6" ht="15.95" customHeight="1">
      <c r="A5" s="19"/>
      <c r="B5" s="868"/>
      <c r="C5" s="868"/>
      <c r="D5" s="868"/>
      <c r="E5" s="868"/>
      <c r="F5" s="868"/>
    </row>
    <row r="6" spans="1:6" ht="18.75" thickBot="1">
      <c r="A6" s="51" t="s">
        <v>18</v>
      </c>
      <c r="B6" s="50" t="s">
        <v>60</v>
      </c>
      <c r="C6" s="8"/>
      <c r="D6" s="61"/>
      <c r="E6" s="87"/>
      <c r="F6" s="17"/>
    </row>
    <row r="7" spans="1:6" s="2" customFormat="1" ht="12.75" customHeight="1">
      <c r="A7" s="869" t="s">
        <v>3</v>
      </c>
      <c r="B7" s="871" t="s">
        <v>0</v>
      </c>
      <c r="C7" s="871" t="s">
        <v>1</v>
      </c>
      <c r="D7" s="871" t="s">
        <v>2</v>
      </c>
      <c r="E7" s="873" t="s">
        <v>42</v>
      </c>
      <c r="F7" s="875" t="s">
        <v>55</v>
      </c>
    </row>
    <row r="8" spans="1:6" ht="26.25" customHeight="1" thickBot="1">
      <c r="A8" s="870"/>
      <c r="B8" s="872"/>
      <c r="C8" s="872"/>
      <c r="D8" s="872"/>
      <c r="E8" s="887"/>
      <c r="F8" s="876"/>
    </row>
    <row r="9" spans="1:6" ht="12.75" customHeight="1">
      <c r="A9" s="524"/>
      <c r="B9" s="525" t="s">
        <v>71</v>
      </c>
      <c r="C9" s="526"/>
      <c r="D9" s="526"/>
      <c r="E9" s="601"/>
      <c r="F9" s="527"/>
    </row>
    <row r="10" spans="1:6">
      <c r="A10" s="528"/>
      <c r="B10" s="501"/>
      <c r="C10" s="529"/>
      <c r="D10" s="529"/>
      <c r="E10" s="598"/>
      <c r="F10" s="530"/>
    </row>
    <row r="11" spans="1:6" ht="38.25">
      <c r="A11" s="150" t="s">
        <v>14</v>
      </c>
      <c r="B11" s="509" t="s">
        <v>1268</v>
      </c>
      <c r="C11" s="163" t="s">
        <v>12</v>
      </c>
      <c r="D11" s="163">
        <v>1</v>
      </c>
      <c r="E11" s="122"/>
      <c r="F11" s="117">
        <f t="shared" ref="F11:F27" si="0">D11*E11</f>
        <v>0</v>
      </c>
    </row>
    <row r="12" spans="1:6">
      <c r="A12" s="531"/>
      <c r="B12" s="532" t="s">
        <v>35</v>
      </c>
      <c r="C12" s="163"/>
      <c r="D12" s="163"/>
      <c r="E12" s="602"/>
      <c r="F12" s="117"/>
    </row>
    <row r="13" spans="1:6" ht="38.25">
      <c r="A13" s="531" t="s">
        <v>15</v>
      </c>
      <c r="B13" s="509" t="s">
        <v>1269</v>
      </c>
      <c r="C13" s="163" t="s">
        <v>12</v>
      </c>
      <c r="D13" s="163">
        <v>1</v>
      </c>
      <c r="E13" s="122"/>
      <c r="F13" s="117">
        <f t="shared" si="0"/>
        <v>0</v>
      </c>
    </row>
    <row r="14" spans="1:6">
      <c r="A14" s="531" t="s">
        <v>16</v>
      </c>
      <c r="B14" s="509" t="s">
        <v>204</v>
      </c>
      <c r="C14" s="163" t="s">
        <v>12</v>
      </c>
      <c r="D14" s="163">
        <v>1</v>
      </c>
      <c r="E14" s="122"/>
      <c r="F14" s="117">
        <f t="shared" si="0"/>
        <v>0</v>
      </c>
    </row>
    <row r="15" spans="1:6">
      <c r="A15" s="531" t="s">
        <v>17</v>
      </c>
      <c r="B15" s="509" t="s">
        <v>1233</v>
      </c>
      <c r="C15" s="163" t="s">
        <v>12</v>
      </c>
      <c r="D15" s="163">
        <v>1</v>
      </c>
      <c r="E15" s="122"/>
      <c r="F15" s="117">
        <f t="shared" si="0"/>
        <v>0</v>
      </c>
    </row>
    <row r="16" spans="1:6" ht="25.5">
      <c r="A16" s="531" t="s">
        <v>18</v>
      </c>
      <c r="B16" s="509" t="s">
        <v>1270</v>
      </c>
      <c r="C16" s="163" t="s">
        <v>12</v>
      </c>
      <c r="D16" s="163">
        <v>1</v>
      </c>
      <c r="E16" s="122"/>
      <c r="F16" s="117">
        <f t="shared" si="0"/>
        <v>0</v>
      </c>
    </row>
    <row r="17" spans="1:6" ht="38.25">
      <c r="A17" s="531" t="s">
        <v>19</v>
      </c>
      <c r="B17" s="509" t="s">
        <v>1271</v>
      </c>
      <c r="C17" s="163" t="s">
        <v>12</v>
      </c>
      <c r="D17" s="163">
        <v>1</v>
      </c>
      <c r="E17" s="122"/>
      <c r="F17" s="117">
        <f t="shared" si="0"/>
        <v>0</v>
      </c>
    </row>
    <row r="18" spans="1:6" ht="76.5">
      <c r="A18" s="531" t="s">
        <v>20</v>
      </c>
      <c r="B18" s="509" t="s">
        <v>1272</v>
      </c>
      <c r="C18" s="163" t="s">
        <v>12</v>
      </c>
      <c r="D18" s="163">
        <v>6</v>
      </c>
      <c r="E18" s="122"/>
      <c r="F18" s="117">
        <f t="shared" si="0"/>
        <v>0</v>
      </c>
    </row>
    <row r="19" spans="1:6">
      <c r="A19" s="531" t="s">
        <v>21</v>
      </c>
      <c r="B19" s="509" t="s">
        <v>1273</v>
      </c>
      <c r="C19" s="163" t="s">
        <v>12</v>
      </c>
      <c r="D19" s="163">
        <v>6</v>
      </c>
      <c r="E19" s="122"/>
      <c r="F19" s="117">
        <f t="shared" si="0"/>
        <v>0</v>
      </c>
    </row>
    <row r="20" spans="1:6" ht="51">
      <c r="A20" s="531" t="s">
        <v>22</v>
      </c>
      <c r="B20" s="509" t="s">
        <v>1274</v>
      </c>
      <c r="C20" s="163" t="s">
        <v>12</v>
      </c>
      <c r="D20" s="163">
        <v>1</v>
      </c>
      <c r="E20" s="122"/>
      <c r="F20" s="117">
        <f t="shared" si="0"/>
        <v>0</v>
      </c>
    </row>
    <row r="21" spans="1:6">
      <c r="A21" s="150" t="s">
        <v>26</v>
      </c>
      <c r="B21" s="509" t="s">
        <v>1275</v>
      </c>
      <c r="C21" s="163" t="s">
        <v>12</v>
      </c>
      <c r="D21" s="163">
        <v>1</v>
      </c>
      <c r="E21" s="122"/>
      <c r="F21" s="117">
        <f t="shared" si="0"/>
        <v>0</v>
      </c>
    </row>
    <row r="22" spans="1:6">
      <c r="A22" s="150" t="s">
        <v>27</v>
      </c>
      <c r="B22" s="509" t="s">
        <v>1276</v>
      </c>
      <c r="C22" s="163" t="s">
        <v>12</v>
      </c>
      <c r="D22" s="163">
        <v>1</v>
      </c>
      <c r="E22" s="122"/>
      <c r="F22" s="117">
        <f t="shared" si="0"/>
        <v>0</v>
      </c>
    </row>
    <row r="23" spans="1:6" ht="25.5">
      <c r="A23" s="150" t="s">
        <v>29</v>
      </c>
      <c r="B23" s="509" t="s">
        <v>61</v>
      </c>
      <c r="C23" s="163" t="s">
        <v>25</v>
      </c>
      <c r="D23" s="163">
        <v>1</v>
      </c>
      <c r="E23" s="122"/>
      <c r="F23" s="117">
        <f t="shared" si="0"/>
        <v>0</v>
      </c>
    </row>
    <row r="24" spans="1:6" ht="25.5">
      <c r="A24" s="150" t="s">
        <v>30</v>
      </c>
      <c r="B24" s="509" t="s">
        <v>62</v>
      </c>
      <c r="C24" s="163" t="s">
        <v>25</v>
      </c>
      <c r="D24" s="163">
        <v>1</v>
      </c>
      <c r="E24" s="122"/>
      <c r="F24" s="117">
        <f t="shared" si="0"/>
        <v>0</v>
      </c>
    </row>
    <row r="25" spans="1:6">
      <c r="A25" s="150" t="s">
        <v>31</v>
      </c>
      <c r="B25" s="509" t="s">
        <v>1277</v>
      </c>
      <c r="C25" s="163" t="s">
        <v>25</v>
      </c>
      <c r="D25" s="163">
        <v>1</v>
      </c>
      <c r="E25" s="122"/>
      <c r="F25" s="117">
        <f t="shared" si="0"/>
        <v>0</v>
      </c>
    </row>
    <row r="26" spans="1:6" ht="25.5">
      <c r="A26" s="150" t="s">
        <v>32</v>
      </c>
      <c r="B26" s="509" t="s">
        <v>36</v>
      </c>
      <c r="C26" s="163" t="s">
        <v>1267</v>
      </c>
      <c r="D26" s="163">
        <v>1</v>
      </c>
      <c r="E26" s="122"/>
      <c r="F26" s="117">
        <f t="shared" ref="F26:F32" si="1">D26*E26</f>
        <v>0</v>
      </c>
    </row>
    <row r="27" spans="1:6" ht="25.5">
      <c r="A27" s="150" t="s">
        <v>33</v>
      </c>
      <c r="B27" s="509" t="s">
        <v>1278</v>
      </c>
      <c r="C27" s="163" t="s">
        <v>25</v>
      </c>
      <c r="D27" s="163">
        <v>1</v>
      </c>
      <c r="E27" s="122"/>
      <c r="F27" s="117">
        <f t="shared" si="0"/>
        <v>0</v>
      </c>
    </row>
    <row r="28" spans="1:6">
      <c r="A28" s="150" t="s">
        <v>34</v>
      </c>
      <c r="B28" s="509" t="s">
        <v>37</v>
      </c>
      <c r="C28" s="163" t="s">
        <v>13</v>
      </c>
      <c r="D28" s="163">
        <v>50</v>
      </c>
      <c r="E28" s="122"/>
      <c r="F28" s="117">
        <f t="shared" si="1"/>
        <v>0</v>
      </c>
    </row>
    <row r="29" spans="1:6">
      <c r="A29" s="150" t="s">
        <v>44</v>
      </c>
      <c r="B29" s="509" t="s">
        <v>38</v>
      </c>
      <c r="C29" s="143" t="s">
        <v>13</v>
      </c>
      <c r="D29" s="163">
        <v>200</v>
      </c>
      <c r="E29" s="122"/>
      <c r="F29" s="117">
        <f t="shared" si="1"/>
        <v>0</v>
      </c>
    </row>
    <row r="30" spans="1:6">
      <c r="A30" s="150" t="s">
        <v>45</v>
      </c>
      <c r="B30" s="509" t="s">
        <v>1254</v>
      </c>
      <c r="C30" s="143" t="s">
        <v>25</v>
      </c>
      <c r="D30" s="163">
        <v>200</v>
      </c>
      <c r="E30" s="122"/>
      <c r="F30" s="117">
        <f t="shared" si="1"/>
        <v>0</v>
      </c>
    </row>
    <row r="31" spans="1:6">
      <c r="A31" s="150" t="s">
        <v>53</v>
      </c>
      <c r="B31" s="509" t="s">
        <v>1279</v>
      </c>
      <c r="C31" s="143" t="s">
        <v>25</v>
      </c>
      <c r="D31" s="163">
        <v>1</v>
      </c>
      <c r="E31" s="122"/>
      <c r="F31" s="117">
        <f t="shared" si="1"/>
        <v>0</v>
      </c>
    </row>
    <row r="32" spans="1:6" ht="15.75" customHeight="1">
      <c r="A32" s="150" t="s">
        <v>54</v>
      </c>
      <c r="B32" s="509" t="s">
        <v>1263</v>
      </c>
      <c r="C32" s="143" t="s">
        <v>25</v>
      </c>
      <c r="D32" s="163">
        <v>1</v>
      </c>
      <c r="E32" s="122"/>
      <c r="F32" s="117">
        <f t="shared" si="1"/>
        <v>0</v>
      </c>
    </row>
    <row r="33" spans="1:7" ht="13.5" thickBot="1">
      <c r="A33" s="510"/>
      <c r="B33" s="511"/>
      <c r="C33" s="512"/>
      <c r="D33" s="513"/>
      <c r="E33" s="603"/>
      <c r="F33" s="515"/>
    </row>
    <row r="34" spans="1:7" ht="13.5" customHeight="1" thickBot="1">
      <c r="A34" s="877" t="s">
        <v>141</v>
      </c>
      <c r="B34" s="878"/>
      <c r="C34" s="878"/>
      <c r="D34" s="878"/>
      <c r="E34" s="879"/>
      <c r="F34" s="96">
        <f>SUM(F11:F32)</f>
        <v>0</v>
      </c>
    </row>
    <row r="35" spans="1:7">
      <c r="A35" s="25"/>
      <c r="B35" s="25"/>
      <c r="C35" s="29"/>
      <c r="D35" s="59"/>
      <c r="E35" s="85"/>
      <c r="F35" s="7"/>
    </row>
    <row r="36" spans="1:7">
      <c r="A36" s="25"/>
      <c r="B36" s="25"/>
      <c r="C36" s="29"/>
      <c r="D36" s="59"/>
      <c r="E36" s="85"/>
      <c r="F36" s="7"/>
    </row>
    <row r="37" spans="1:7" ht="18">
      <c r="A37" s="881"/>
      <c r="B37" s="881"/>
      <c r="C37" s="881"/>
      <c r="D37" s="881"/>
      <c r="E37" s="881"/>
      <c r="F37" s="18"/>
      <c r="G37" s="16"/>
    </row>
    <row r="38" spans="1:7" ht="18">
      <c r="A38" s="25"/>
      <c r="B38" s="26"/>
      <c r="C38" s="29"/>
      <c r="D38" s="59"/>
      <c r="E38" s="85"/>
      <c r="F38" s="7"/>
      <c r="G38" s="16"/>
    </row>
    <row r="39" spans="1:7" ht="18">
      <c r="A39" s="23"/>
      <c r="B39" s="24"/>
      <c r="C39" s="32"/>
      <c r="D39" s="59"/>
      <c r="E39" s="85"/>
      <c r="F39" s="7"/>
      <c r="G39" s="16"/>
    </row>
    <row r="40" spans="1:7" ht="18.75" customHeight="1">
      <c r="A40" s="25"/>
      <c r="B40" s="28"/>
      <c r="C40" s="32"/>
      <c r="D40" s="59"/>
      <c r="E40" s="85"/>
      <c r="F40" s="7"/>
      <c r="G40" s="16"/>
    </row>
    <row r="41" spans="1:7" ht="18">
      <c r="A41" s="25"/>
      <c r="B41" s="28"/>
      <c r="C41" s="32"/>
      <c r="D41" s="59"/>
      <c r="E41" s="85"/>
      <c r="F41" s="7"/>
      <c r="G41" s="16"/>
    </row>
    <row r="42" spans="1:7" ht="18">
      <c r="A42" s="25"/>
      <c r="B42" s="28"/>
      <c r="C42" s="32"/>
      <c r="D42" s="59"/>
      <c r="E42" s="85"/>
      <c r="F42" s="7"/>
      <c r="G42" s="16"/>
    </row>
    <row r="43" spans="1:7" ht="18">
      <c r="A43" s="25"/>
      <c r="B43" s="28"/>
      <c r="C43" s="32"/>
      <c r="D43" s="59"/>
      <c r="E43" s="85"/>
      <c r="F43" s="7"/>
      <c r="G43" s="16"/>
    </row>
    <row r="44" spans="1:7" ht="18">
      <c r="A44" s="25"/>
      <c r="B44" s="28"/>
      <c r="C44" s="32"/>
      <c r="D44" s="59"/>
      <c r="E44" s="85"/>
      <c r="F44" s="7"/>
      <c r="G44" s="16"/>
    </row>
    <row r="45" spans="1:7" ht="18">
      <c r="A45" s="25"/>
      <c r="B45" s="28"/>
      <c r="C45" s="32"/>
      <c r="D45" s="59"/>
      <c r="E45" s="85"/>
      <c r="F45" s="7"/>
      <c r="G45" s="16"/>
    </row>
    <row r="46" spans="1:7" ht="18">
      <c r="A46" s="25"/>
      <c r="B46" s="28"/>
      <c r="C46" s="32"/>
      <c r="D46" s="59"/>
      <c r="E46" s="85"/>
      <c r="F46" s="7"/>
      <c r="G46" s="16"/>
    </row>
    <row r="47" spans="1:7" ht="18">
      <c r="A47" s="25"/>
      <c r="B47" s="28"/>
      <c r="C47" s="32"/>
      <c r="D47" s="59"/>
      <c r="E47" s="85"/>
      <c r="F47" s="7"/>
      <c r="G47" s="16"/>
    </row>
    <row r="48" spans="1:7" ht="18">
      <c r="A48" s="25"/>
      <c r="B48" s="26"/>
      <c r="C48" s="29"/>
      <c r="D48" s="59"/>
      <c r="E48" s="85"/>
      <c r="F48" s="7"/>
      <c r="G48" s="16"/>
    </row>
    <row r="49" spans="1:7" ht="18">
      <c r="A49" s="25"/>
      <c r="B49" s="25"/>
      <c r="C49" s="32"/>
      <c r="D49" s="59"/>
      <c r="E49" s="85"/>
      <c r="F49" s="7"/>
      <c r="G49" s="16"/>
    </row>
    <row r="50" spans="1:7" ht="18">
      <c r="A50" s="27"/>
      <c r="B50" s="30"/>
      <c r="C50" s="32"/>
      <c r="D50" s="59"/>
      <c r="E50" s="85"/>
      <c r="F50" s="7"/>
      <c r="G50" s="16"/>
    </row>
    <row r="51" spans="1:7" ht="18">
      <c r="A51" s="25"/>
      <c r="B51" s="26"/>
      <c r="C51" s="32"/>
      <c r="D51" s="59"/>
      <c r="E51" s="85"/>
      <c r="F51" s="7"/>
      <c r="G51" s="16"/>
    </row>
    <row r="52" spans="1:7" ht="18">
      <c r="A52" s="25"/>
      <c r="B52" s="26"/>
      <c r="C52" s="32"/>
      <c r="D52" s="59"/>
      <c r="E52" s="85"/>
      <c r="F52" s="7"/>
      <c r="G52" s="16"/>
    </row>
    <row r="53" spans="1:7" ht="18">
      <c r="A53" s="25"/>
      <c r="B53" s="25"/>
      <c r="C53" s="32"/>
      <c r="D53" s="59"/>
      <c r="E53" s="85"/>
      <c r="F53" s="7"/>
      <c r="G53" s="16"/>
    </row>
    <row r="54" spans="1:7" ht="18">
      <c r="A54" s="25"/>
      <c r="B54" s="26"/>
      <c r="C54" s="29"/>
      <c r="D54" s="59"/>
      <c r="E54" s="85"/>
      <c r="F54" s="7"/>
      <c r="G54" s="16"/>
    </row>
    <row r="55" spans="1:7" ht="18">
      <c r="A55" s="25"/>
      <c r="B55" s="26"/>
      <c r="C55" s="32"/>
      <c r="D55" s="59"/>
      <c r="E55" s="85"/>
      <c r="F55" s="7"/>
      <c r="G55" s="16"/>
    </row>
    <row r="56" spans="1:7" ht="18">
      <c r="A56" s="25"/>
      <c r="B56" s="26"/>
      <c r="C56" s="32"/>
      <c r="D56" s="59"/>
      <c r="E56" s="85"/>
      <c r="F56" s="7"/>
      <c r="G56" s="16"/>
    </row>
    <row r="57" spans="1:7" ht="18">
      <c r="A57" s="25"/>
      <c r="B57" s="33"/>
      <c r="C57" s="32"/>
      <c r="D57" s="59"/>
      <c r="E57" s="85"/>
      <c r="F57" s="7"/>
      <c r="G57" s="16"/>
    </row>
    <row r="58" spans="1:7" ht="18">
      <c r="A58" s="25"/>
      <c r="B58" s="26"/>
      <c r="C58" s="29"/>
      <c r="D58" s="59"/>
      <c r="E58" s="85"/>
      <c r="F58" s="7"/>
      <c r="G58" s="16"/>
    </row>
    <row r="59" spans="1:7" ht="18">
      <c r="A59" s="25"/>
      <c r="B59" s="26"/>
      <c r="C59" s="32"/>
      <c r="D59" s="59"/>
      <c r="E59" s="85"/>
      <c r="F59" s="7"/>
      <c r="G59" s="16"/>
    </row>
    <row r="60" spans="1:7" ht="18">
      <c r="A60" s="25"/>
      <c r="B60" s="26"/>
      <c r="C60" s="32"/>
      <c r="D60" s="59"/>
      <c r="E60" s="85"/>
      <c r="F60" s="7"/>
      <c r="G60" s="16"/>
    </row>
    <row r="61" spans="1:7" ht="18">
      <c r="A61" s="25"/>
      <c r="B61" s="25"/>
      <c r="C61" s="32"/>
      <c r="D61" s="59"/>
      <c r="E61" s="85"/>
      <c r="F61" s="7"/>
      <c r="G61" s="16"/>
    </row>
    <row r="62" spans="1:7" ht="18">
      <c r="A62" s="25"/>
      <c r="B62" s="26"/>
      <c r="C62" s="29"/>
      <c r="D62" s="59"/>
      <c r="E62" s="85"/>
      <c r="F62" s="7"/>
      <c r="G62" s="16"/>
    </row>
    <row r="63" spans="1:7" ht="18">
      <c r="A63" s="25"/>
      <c r="B63" s="54"/>
      <c r="C63" s="32"/>
      <c r="D63" s="59"/>
      <c r="E63" s="85"/>
      <c r="F63" s="7"/>
      <c r="G63" s="16"/>
    </row>
    <row r="64" spans="1:7" ht="18">
      <c r="A64" s="25"/>
      <c r="B64" s="26"/>
      <c r="C64" s="32"/>
      <c r="D64" s="59"/>
      <c r="E64" s="85"/>
      <c r="F64" s="7"/>
      <c r="G64" s="16"/>
    </row>
    <row r="65" spans="1:7" ht="18">
      <c r="A65" s="25"/>
      <c r="B65" s="25"/>
      <c r="C65" s="32"/>
      <c r="D65" s="59"/>
      <c r="E65" s="85"/>
      <c r="F65" s="7"/>
      <c r="G65" s="16"/>
    </row>
    <row r="66" spans="1:7" ht="18">
      <c r="A66" s="25"/>
      <c r="B66" s="25"/>
      <c r="C66" s="32"/>
      <c r="D66" s="59"/>
      <c r="E66" s="85"/>
      <c r="F66" s="7"/>
      <c r="G66" s="16"/>
    </row>
    <row r="67" spans="1:7" ht="18">
      <c r="A67" s="25"/>
      <c r="B67" s="25"/>
      <c r="C67" s="32"/>
      <c r="D67" s="59"/>
      <c r="E67" s="85"/>
      <c r="F67" s="7"/>
      <c r="G67" s="16"/>
    </row>
    <row r="68" spans="1:7" ht="18">
      <c r="A68" s="25"/>
      <c r="B68" s="26"/>
      <c r="C68" s="29"/>
      <c r="D68" s="59"/>
      <c r="E68" s="85"/>
      <c r="F68" s="7"/>
      <c r="G68" s="16"/>
    </row>
    <row r="69" spans="1:7" ht="18">
      <c r="A69" s="25"/>
      <c r="B69" s="26"/>
      <c r="C69" s="32"/>
      <c r="D69" s="59"/>
      <c r="E69" s="85"/>
      <c r="F69" s="7"/>
      <c r="G69" s="16"/>
    </row>
    <row r="70" spans="1:7" ht="18">
      <c r="A70" s="25"/>
      <c r="B70" s="30"/>
      <c r="C70" s="32"/>
      <c r="D70" s="59"/>
      <c r="E70" s="85"/>
      <c r="F70" s="7"/>
      <c r="G70" s="16"/>
    </row>
    <row r="71" spans="1:7" ht="18">
      <c r="A71" s="25"/>
      <c r="B71" s="26"/>
      <c r="C71" s="32"/>
      <c r="D71" s="59"/>
      <c r="E71" s="85"/>
      <c r="F71" s="7"/>
      <c r="G71" s="16"/>
    </row>
    <row r="72" spans="1:7" ht="18">
      <c r="A72" s="25"/>
      <c r="B72" s="26"/>
      <c r="C72" s="32"/>
      <c r="D72" s="59"/>
      <c r="E72" s="85"/>
      <c r="F72" s="7"/>
      <c r="G72" s="16"/>
    </row>
    <row r="73" spans="1:7" ht="18">
      <c r="A73" s="881"/>
      <c r="B73" s="881"/>
      <c r="C73" s="881"/>
      <c r="D73" s="881"/>
      <c r="E73" s="881"/>
      <c r="F73" s="18"/>
      <c r="G73" s="16"/>
    </row>
    <row r="74" spans="1:7" ht="18">
      <c r="A74" s="25"/>
      <c r="B74" s="26"/>
      <c r="C74" s="29"/>
      <c r="D74" s="59"/>
      <c r="E74" s="85"/>
      <c r="F74" s="7"/>
      <c r="G74" s="16"/>
    </row>
    <row r="75" spans="1:7" ht="18">
      <c r="A75" s="23"/>
      <c r="B75" s="24"/>
      <c r="C75" s="29"/>
      <c r="D75" s="59"/>
      <c r="E75" s="85"/>
      <c r="F75" s="7"/>
      <c r="G75" s="16"/>
    </row>
    <row r="76" spans="1:7" ht="18.75" customHeight="1">
      <c r="A76" s="20"/>
      <c r="B76" s="31"/>
      <c r="C76" s="29"/>
      <c r="D76" s="59"/>
      <c r="E76" s="85"/>
      <c r="F76" s="7"/>
      <c r="G76" s="16"/>
    </row>
    <row r="77" spans="1:7" ht="18">
      <c r="A77" s="20"/>
      <c r="B77" s="20"/>
      <c r="C77" s="34"/>
      <c r="D77" s="59"/>
      <c r="E77" s="85"/>
      <c r="F77" s="7"/>
      <c r="G77" s="16"/>
    </row>
    <row r="78" spans="1:7" ht="18">
      <c r="A78" s="20"/>
      <c r="B78" s="35"/>
      <c r="C78" s="34"/>
      <c r="D78" s="59"/>
      <c r="E78" s="85"/>
      <c r="F78" s="7"/>
      <c r="G78" s="16"/>
    </row>
    <row r="79" spans="1:7" ht="18">
      <c r="A79" s="20"/>
      <c r="B79" s="36"/>
      <c r="C79" s="34"/>
      <c r="D79" s="59"/>
      <c r="E79" s="85"/>
      <c r="F79" s="7"/>
      <c r="G79" s="16"/>
    </row>
    <row r="80" spans="1:7" ht="18">
      <c r="A80" s="20"/>
      <c r="B80" s="36"/>
      <c r="C80" s="34"/>
      <c r="D80" s="59"/>
      <c r="E80" s="85"/>
      <c r="F80" s="7"/>
      <c r="G80" s="16"/>
    </row>
    <row r="81" spans="1:7" ht="18">
      <c r="A81" s="20"/>
      <c r="B81" s="37"/>
      <c r="C81" s="34"/>
      <c r="D81" s="59"/>
      <c r="E81" s="85"/>
      <c r="F81" s="7"/>
      <c r="G81" s="16"/>
    </row>
    <row r="82" spans="1:7" ht="18">
      <c r="A82" s="20"/>
      <c r="B82" s="37"/>
      <c r="C82" s="34"/>
      <c r="D82" s="59"/>
      <c r="E82" s="85"/>
      <c r="F82" s="7"/>
      <c r="G82" s="16"/>
    </row>
    <row r="83" spans="1:7" ht="18">
      <c r="A83" s="38"/>
      <c r="B83" s="37"/>
      <c r="C83" s="34"/>
      <c r="D83" s="59"/>
      <c r="E83" s="85"/>
      <c r="F83" s="7"/>
      <c r="G83" s="16"/>
    </row>
    <row r="84" spans="1:7" ht="18">
      <c r="A84" s="20"/>
      <c r="B84" s="37"/>
      <c r="C84" s="34"/>
      <c r="D84" s="59"/>
      <c r="E84" s="85"/>
      <c r="F84" s="7"/>
      <c r="G84" s="16"/>
    </row>
    <row r="85" spans="1:7" ht="18">
      <c r="A85" s="20"/>
      <c r="B85" s="31"/>
      <c r="C85" s="34"/>
      <c r="D85" s="59"/>
      <c r="E85" s="85"/>
      <c r="F85" s="7"/>
      <c r="G85" s="16"/>
    </row>
    <row r="86" spans="1:7" ht="18">
      <c r="A86" s="20"/>
      <c r="B86" s="31"/>
      <c r="C86" s="34"/>
      <c r="D86" s="59"/>
      <c r="E86" s="85"/>
      <c r="F86" s="7"/>
      <c r="G86" s="16"/>
    </row>
    <row r="87" spans="1:7" ht="18">
      <c r="A87" s="20"/>
      <c r="B87" s="20"/>
      <c r="C87" s="34"/>
      <c r="D87" s="59"/>
      <c r="E87" s="85"/>
      <c r="F87" s="7"/>
      <c r="G87" s="16"/>
    </row>
    <row r="88" spans="1:7" ht="18">
      <c r="A88" s="20"/>
      <c r="B88" s="37"/>
      <c r="C88" s="34"/>
      <c r="D88" s="59"/>
      <c r="E88" s="85"/>
      <c r="F88" s="7"/>
      <c r="G88" s="16"/>
    </row>
    <row r="89" spans="1:7" ht="18">
      <c r="A89" s="20"/>
      <c r="B89" s="31"/>
      <c r="C89" s="34"/>
      <c r="D89" s="59"/>
      <c r="E89" s="85"/>
      <c r="F89" s="7"/>
      <c r="G89" s="16"/>
    </row>
    <row r="90" spans="1:7" ht="18">
      <c r="A90" s="20"/>
      <c r="B90" s="35"/>
      <c r="C90" s="34"/>
      <c r="D90" s="59"/>
      <c r="E90" s="85"/>
      <c r="F90" s="7"/>
      <c r="G90" s="16"/>
    </row>
    <row r="91" spans="1:7" ht="18">
      <c r="A91" s="26"/>
      <c r="B91" s="54"/>
      <c r="C91" s="55"/>
      <c r="D91" s="59"/>
      <c r="E91" s="85"/>
      <c r="F91" s="7"/>
      <c r="G91" s="16"/>
    </row>
    <row r="92" spans="1:7" ht="18">
      <c r="A92" s="26"/>
      <c r="B92" s="54"/>
      <c r="C92" s="55"/>
      <c r="D92" s="59"/>
      <c r="E92" s="85"/>
      <c r="F92" s="7"/>
      <c r="G92" s="16"/>
    </row>
    <row r="93" spans="1:7" ht="18">
      <c r="A93" s="26"/>
      <c r="B93" s="54"/>
      <c r="C93" s="55"/>
      <c r="D93" s="59"/>
      <c r="E93" s="85"/>
      <c r="F93" s="7"/>
      <c r="G93" s="16"/>
    </row>
    <row r="94" spans="1:7" ht="18">
      <c r="A94" s="26"/>
      <c r="B94" s="54"/>
      <c r="C94" s="55"/>
      <c r="D94" s="59"/>
      <c r="E94" s="85"/>
      <c r="F94" s="7"/>
      <c r="G94" s="16"/>
    </row>
    <row r="95" spans="1:7" ht="18">
      <c r="A95" s="26"/>
      <c r="B95" s="54"/>
      <c r="C95" s="55"/>
      <c r="D95" s="59"/>
      <c r="E95" s="85"/>
      <c r="F95" s="7"/>
      <c r="G95" s="16"/>
    </row>
    <row r="96" spans="1:7" ht="18">
      <c r="A96" s="20"/>
      <c r="B96" s="26"/>
      <c r="C96" s="29"/>
      <c r="D96" s="59"/>
      <c r="E96" s="85"/>
      <c r="F96" s="7"/>
      <c r="G96" s="16"/>
    </row>
    <row r="97" spans="1:7" ht="18">
      <c r="A97" s="20"/>
      <c r="B97" s="20"/>
      <c r="C97" s="34"/>
      <c r="D97" s="59"/>
      <c r="E97" s="85"/>
      <c r="F97" s="7"/>
      <c r="G97" s="16"/>
    </row>
    <row r="98" spans="1:7" ht="18">
      <c r="A98" s="20"/>
      <c r="B98" s="35"/>
      <c r="C98" s="34"/>
      <c r="D98" s="59"/>
      <c r="E98" s="85"/>
      <c r="F98" s="7"/>
      <c r="G98" s="16"/>
    </row>
    <row r="99" spans="1:7" ht="18">
      <c r="A99" s="20"/>
      <c r="B99" s="31"/>
      <c r="C99" s="34"/>
      <c r="D99" s="59"/>
      <c r="E99" s="85"/>
      <c r="F99" s="7"/>
      <c r="G99" s="16"/>
    </row>
    <row r="100" spans="1:7" ht="18">
      <c r="A100" s="20"/>
      <c r="B100" s="31"/>
      <c r="C100" s="34"/>
      <c r="D100" s="59"/>
      <c r="E100" s="85"/>
      <c r="F100" s="7"/>
      <c r="G100" s="16"/>
    </row>
    <row r="101" spans="1:7" ht="18">
      <c r="A101" s="20"/>
      <c r="B101" s="20"/>
      <c r="C101" s="34"/>
      <c r="D101" s="59"/>
      <c r="E101" s="85"/>
      <c r="F101" s="7"/>
      <c r="G101" s="16"/>
    </row>
    <row r="102" spans="1:7" ht="18">
      <c r="A102" s="25"/>
      <c r="B102" s="26"/>
      <c r="C102" s="29"/>
      <c r="D102" s="59"/>
      <c r="E102" s="85"/>
      <c r="F102" s="7"/>
      <c r="G102" s="16"/>
    </row>
    <row r="103" spans="1:7" ht="18">
      <c r="A103" s="881"/>
      <c r="B103" s="881"/>
      <c r="C103" s="881"/>
      <c r="D103" s="881"/>
      <c r="E103" s="881"/>
      <c r="F103" s="18"/>
      <c r="G103" s="16"/>
    </row>
    <row r="104" spans="1:7" ht="18">
      <c r="A104" s="25"/>
      <c r="B104" s="26"/>
      <c r="C104" s="29"/>
      <c r="D104" s="59"/>
      <c r="E104" s="85"/>
      <c r="F104" s="7"/>
      <c r="G104" s="16"/>
    </row>
    <row r="105" spans="1:7" ht="18">
      <c r="A105" s="23"/>
      <c r="B105" s="24"/>
      <c r="C105" s="29"/>
      <c r="D105" s="59"/>
      <c r="E105" s="85"/>
      <c r="F105" s="7"/>
      <c r="G105" s="16"/>
    </row>
    <row r="106" spans="1:7" ht="18.75" customHeight="1">
      <c r="A106" s="25"/>
      <c r="B106" s="26"/>
      <c r="C106" s="29"/>
      <c r="D106" s="59"/>
      <c r="E106" s="85"/>
      <c r="F106" s="7"/>
      <c r="G106" s="16"/>
    </row>
    <row r="107" spans="1:7" ht="18">
      <c r="A107" s="20"/>
      <c r="B107" s="39"/>
      <c r="C107" s="21"/>
      <c r="D107" s="59"/>
      <c r="E107" s="85"/>
      <c r="F107" s="7"/>
      <c r="G107" s="16"/>
    </row>
    <row r="108" spans="1:7" ht="18">
      <c r="A108" s="20"/>
      <c r="B108" s="39"/>
      <c r="C108" s="21"/>
      <c r="D108" s="59"/>
      <c r="E108" s="85"/>
      <c r="F108" s="7"/>
      <c r="G108" s="16"/>
    </row>
    <row r="109" spans="1:7" ht="18">
      <c r="A109" s="20"/>
      <c r="B109" s="39"/>
      <c r="C109" s="21"/>
      <c r="D109" s="59"/>
      <c r="E109" s="85"/>
      <c r="F109" s="7"/>
      <c r="G109" s="16"/>
    </row>
    <row r="110" spans="1:7" ht="18">
      <c r="A110" s="20"/>
      <c r="B110" s="39"/>
      <c r="C110" s="21"/>
      <c r="D110" s="59"/>
      <c r="E110" s="85"/>
      <c r="F110" s="7"/>
      <c r="G110" s="16"/>
    </row>
    <row r="111" spans="1:7" ht="18">
      <c r="A111" s="22"/>
      <c r="B111" s="40"/>
      <c r="C111" s="21"/>
      <c r="D111" s="59"/>
      <c r="E111" s="85"/>
      <c r="F111" s="7"/>
      <c r="G111" s="16"/>
    </row>
    <row r="112" spans="1:7" ht="18">
      <c r="A112" s="25"/>
      <c r="B112" s="40"/>
      <c r="C112" s="29"/>
      <c r="D112" s="59"/>
      <c r="E112" s="85"/>
      <c r="F112" s="7"/>
      <c r="G112" s="16"/>
    </row>
    <row r="113" spans="1:7" ht="18">
      <c r="A113" s="22"/>
      <c r="B113" s="41"/>
      <c r="C113" s="21"/>
      <c r="D113" s="59"/>
      <c r="E113" s="85"/>
      <c r="F113" s="7"/>
      <c r="G113" s="16"/>
    </row>
    <row r="114" spans="1:7" ht="18">
      <c r="A114" s="22"/>
      <c r="B114" s="42"/>
      <c r="C114" s="21"/>
      <c r="D114" s="59"/>
      <c r="E114" s="85"/>
      <c r="F114" s="7"/>
      <c r="G114" s="16"/>
    </row>
    <row r="115" spans="1:7" ht="18">
      <c r="A115" s="20"/>
      <c r="B115" s="43"/>
      <c r="C115" s="44"/>
      <c r="D115" s="59"/>
      <c r="E115" s="85"/>
      <c r="F115" s="7"/>
      <c r="G115" s="16"/>
    </row>
    <row r="116" spans="1:7" ht="18">
      <c r="A116" s="20"/>
      <c r="B116" s="43"/>
      <c r="C116" s="44"/>
      <c r="D116" s="59"/>
      <c r="E116" s="85"/>
      <c r="F116" s="7"/>
      <c r="G116" s="16"/>
    </row>
    <row r="117" spans="1:7" ht="18">
      <c r="A117" s="22"/>
      <c r="B117" s="43"/>
      <c r="C117" s="44"/>
      <c r="D117" s="59"/>
      <c r="E117" s="85"/>
      <c r="F117" s="7"/>
      <c r="G117" s="16"/>
    </row>
    <row r="118" spans="1:7" ht="18">
      <c r="A118" s="25"/>
      <c r="B118" s="40"/>
      <c r="C118" s="29"/>
      <c r="D118" s="59"/>
      <c r="E118" s="85"/>
      <c r="F118" s="7"/>
      <c r="G118" s="16"/>
    </row>
    <row r="119" spans="1:7" ht="18">
      <c r="A119" s="22"/>
      <c r="B119" s="41"/>
      <c r="C119" s="29"/>
      <c r="D119" s="59"/>
      <c r="E119" s="85"/>
      <c r="F119" s="7"/>
      <c r="G119" s="16"/>
    </row>
    <row r="120" spans="1:7" ht="18">
      <c r="A120" s="25"/>
      <c r="B120" s="40"/>
      <c r="C120" s="29"/>
      <c r="D120" s="59"/>
      <c r="E120" s="85"/>
      <c r="F120" s="7"/>
      <c r="G120" s="16"/>
    </row>
    <row r="121" spans="1:7" ht="18">
      <c r="A121" s="22"/>
      <c r="B121" s="43"/>
      <c r="C121" s="45"/>
      <c r="D121" s="59"/>
      <c r="E121" s="85"/>
      <c r="F121" s="7"/>
      <c r="G121" s="16"/>
    </row>
    <row r="122" spans="1:7" ht="18">
      <c r="A122" s="22"/>
      <c r="B122" s="43"/>
      <c r="C122" s="45"/>
      <c r="D122" s="59"/>
      <c r="E122" s="85"/>
      <c r="F122" s="7"/>
      <c r="G122" s="16"/>
    </row>
    <row r="123" spans="1:7" ht="18">
      <c r="A123" s="22"/>
      <c r="B123" s="43"/>
      <c r="C123" s="44"/>
      <c r="D123" s="59"/>
      <c r="E123" s="85"/>
      <c r="F123" s="7"/>
      <c r="G123" s="16"/>
    </row>
    <row r="124" spans="1:7" ht="18">
      <c r="A124" s="22"/>
      <c r="B124" s="43"/>
      <c r="C124" s="44"/>
      <c r="D124" s="59"/>
      <c r="E124" s="85"/>
      <c r="F124" s="7"/>
      <c r="G124" s="16"/>
    </row>
    <row r="125" spans="1:7" ht="18">
      <c r="A125" s="22"/>
      <c r="B125" s="43"/>
      <c r="C125" s="44"/>
      <c r="D125" s="59"/>
      <c r="E125" s="85"/>
      <c r="F125" s="7"/>
      <c r="G125" s="16"/>
    </row>
    <row r="126" spans="1:7" ht="18">
      <c r="A126" s="22"/>
      <c r="B126" s="43"/>
      <c r="C126" s="44"/>
      <c r="D126" s="59"/>
      <c r="E126" s="85"/>
      <c r="F126" s="7"/>
      <c r="G126" s="16"/>
    </row>
    <row r="127" spans="1:7" ht="18">
      <c r="A127" s="22"/>
      <c r="B127" s="43"/>
      <c r="C127" s="44"/>
      <c r="D127" s="59"/>
      <c r="E127" s="85"/>
      <c r="F127" s="7"/>
      <c r="G127" s="16"/>
    </row>
    <row r="128" spans="1:7" ht="18">
      <c r="A128" s="22"/>
      <c r="B128" s="43"/>
      <c r="C128" s="44"/>
      <c r="D128" s="59"/>
      <c r="E128" s="85"/>
      <c r="F128" s="7"/>
      <c r="G128" s="16"/>
    </row>
    <row r="129" spans="1:7" ht="18">
      <c r="A129" s="22"/>
      <c r="B129" s="43"/>
      <c r="C129" s="44"/>
      <c r="D129" s="59"/>
      <c r="E129" s="85"/>
      <c r="F129" s="7"/>
      <c r="G129" s="16"/>
    </row>
    <row r="130" spans="1:7" ht="18">
      <c r="A130" s="22"/>
      <c r="B130" s="43"/>
      <c r="C130" s="44"/>
      <c r="D130" s="59"/>
      <c r="E130" s="85"/>
      <c r="F130" s="7"/>
      <c r="G130" s="16"/>
    </row>
    <row r="131" spans="1:7" ht="18">
      <c r="A131" s="20"/>
      <c r="B131" s="43"/>
      <c r="C131" s="44"/>
      <c r="D131" s="59"/>
      <c r="E131" s="85"/>
      <c r="F131" s="7"/>
      <c r="G131" s="16"/>
    </row>
    <row r="132" spans="1:7" ht="18">
      <c r="A132" s="20"/>
      <c r="B132" s="43"/>
      <c r="C132" s="44"/>
      <c r="D132" s="59"/>
      <c r="E132" s="85"/>
      <c r="F132" s="7"/>
      <c r="G132" s="16"/>
    </row>
    <row r="133" spans="1:7" ht="18">
      <c r="A133" s="20"/>
      <c r="B133" s="40"/>
      <c r="C133" s="21"/>
      <c r="D133" s="59"/>
      <c r="E133" s="85"/>
      <c r="F133" s="7"/>
      <c r="G133" s="16"/>
    </row>
    <row r="134" spans="1:7" ht="18">
      <c r="A134" s="20"/>
      <c r="B134" s="40"/>
      <c r="C134" s="21"/>
      <c r="D134" s="59"/>
      <c r="E134" s="85"/>
      <c r="F134" s="7"/>
      <c r="G134" s="16"/>
    </row>
    <row r="135" spans="1:7" ht="18">
      <c r="A135" s="20"/>
      <c r="B135" s="40"/>
      <c r="C135" s="21"/>
      <c r="D135" s="59"/>
      <c r="E135" s="85"/>
      <c r="F135" s="7"/>
      <c r="G135" s="16"/>
    </row>
    <row r="136" spans="1:7" ht="18">
      <c r="A136" s="20"/>
      <c r="B136" s="40"/>
      <c r="C136" s="21"/>
      <c r="D136" s="59"/>
      <c r="E136" s="85"/>
      <c r="F136" s="7"/>
      <c r="G136" s="16"/>
    </row>
    <row r="137" spans="1:7" ht="18">
      <c r="A137" s="20"/>
      <c r="B137" s="40"/>
      <c r="C137" s="21"/>
      <c r="D137" s="59"/>
      <c r="E137" s="85"/>
      <c r="F137" s="7"/>
      <c r="G137" s="16"/>
    </row>
    <row r="138" spans="1:7" ht="18">
      <c r="A138" s="20"/>
      <c r="B138" s="40"/>
      <c r="C138" s="21"/>
      <c r="D138" s="59"/>
      <c r="E138" s="85"/>
      <c r="F138" s="7"/>
      <c r="G138" s="16"/>
    </row>
    <row r="139" spans="1:7" ht="18">
      <c r="A139" s="20"/>
      <c r="B139" s="40"/>
      <c r="C139" s="21"/>
      <c r="D139" s="59"/>
      <c r="E139" s="85"/>
      <c r="F139" s="7"/>
      <c r="G139" s="16"/>
    </row>
    <row r="140" spans="1:7" ht="18">
      <c r="A140" s="20"/>
      <c r="B140" s="31"/>
      <c r="C140" s="21"/>
      <c r="D140" s="59"/>
      <c r="E140" s="85"/>
      <c r="F140" s="7"/>
      <c r="G140" s="16"/>
    </row>
    <row r="141" spans="1:7" ht="18">
      <c r="A141" s="881"/>
      <c r="B141" s="881"/>
      <c r="C141" s="881"/>
      <c r="D141" s="881"/>
      <c r="E141" s="881"/>
      <c r="F141" s="18"/>
      <c r="G141" s="16"/>
    </row>
    <row r="142" spans="1:7" ht="18">
      <c r="A142" s="48"/>
      <c r="B142" s="64"/>
      <c r="C142" s="95"/>
      <c r="D142" s="52"/>
      <c r="E142" s="88"/>
      <c r="F142" s="18"/>
      <c r="G142" s="16"/>
    </row>
    <row r="143" spans="1:7" ht="18">
      <c r="A143" s="48"/>
      <c r="B143" s="64"/>
      <c r="C143" s="95"/>
      <c r="D143" s="52"/>
      <c r="E143" s="88"/>
      <c r="F143" s="18"/>
      <c r="G143" s="16"/>
    </row>
    <row r="144" spans="1:7" ht="18.75" customHeight="1">
      <c r="A144" s="882"/>
      <c r="B144" s="882"/>
      <c r="C144" s="882"/>
      <c r="D144" s="882"/>
      <c r="E144" s="882"/>
      <c r="F144" s="46"/>
      <c r="G144" s="16"/>
    </row>
    <row r="145" spans="1:7" ht="18.75" customHeight="1">
      <c r="A145" s="31"/>
      <c r="B145" s="47"/>
      <c r="C145" s="2"/>
      <c r="D145" s="59"/>
      <c r="E145" s="85"/>
      <c r="F145" s="7"/>
      <c r="G145" s="16"/>
    </row>
    <row r="146" spans="1:7" ht="18.75" customHeight="1">
      <c r="A146" s="883"/>
      <c r="B146" s="883"/>
      <c r="C146" s="883"/>
      <c r="D146" s="883"/>
      <c r="E146" s="883"/>
      <c r="F146" s="883"/>
      <c r="G146" s="16"/>
    </row>
    <row r="147" spans="1:7" ht="18.75" customHeight="1">
      <c r="A147" s="880"/>
      <c r="B147" s="880"/>
      <c r="C147" s="880"/>
      <c r="D147" s="880"/>
      <c r="E147" s="880"/>
      <c r="F147" s="18"/>
      <c r="G147" s="16"/>
    </row>
    <row r="148" spans="1:7" ht="18">
      <c r="A148" s="5"/>
      <c r="B148" s="1"/>
      <c r="C148" s="2"/>
      <c r="D148" s="59"/>
      <c r="E148" s="85"/>
      <c r="F148" s="7"/>
      <c r="G148" s="16"/>
    </row>
    <row r="149" spans="1:7">
      <c r="A149" s="5"/>
      <c r="B149" s="1"/>
      <c r="C149" s="2"/>
      <c r="D149" s="59"/>
      <c r="E149" s="85"/>
      <c r="F149" s="7"/>
    </row>
    <row r="150" spans="1:7">
      <c r="A150" s="5"/>
      <c r="B150" s="1"/>
      <c r="C150" s="2"/>
      <c r="D150" s="59"/>
      <c r="E150" s="85"/>
      <c r="F150" s="7"/>
    </row>
    <row r="151" spans="1:7">
      <c r="A151" s="5"/>
      <c r="B151" s="1"/>
      <c r="C151" s="2"/>
      <c r="D151" s="59"/>
      <c r="E151" s="85"/>
      <c r="F151" s="7"/>
    </row>
    <row r="152" spans="1:7">
      <c r="A152" s="5"/>
      <c r="B152" s="1"/>
      <c r="C152" s="2"/>
      <c r="D152" s="59"/>
      <c r="E152" s="85"/>
      <c r="F152" s="7"/>
    </row>
    <row r="153" spans="1:7">
      <c r="A153" s="5"/>
      <c r="B153" s="1"/>
      <c r="C153" s="2"/>
      <c r="D153" s="59"/>
      <c r="E153" s="85"/>
      <c r="F153" s="7"/>
    </row>
    <row r="154" spans="1:7">
      <c r="A154" s="5"/>
      <c r="B154" s="1"/>
      <c r="C154" s="2"/>
      <c r="D154" s="59"/>
      <c r="E154" s="85"/>
      <c r="F154" s="7"/>
    </row>
    <row r="155" spans="1:7">
      <c r="A155" s="5"/>
      <c r="B155" s="1"/>
      <c r="C155" s="2"/>
      <c r="D155" s="59"/>
      <c r="E155" s="85"/>
      <c r="F155" s="7"/>
    </row>
    <row r="156" spans="1:7">
      <c r="A156" s="5"/>
      <c r="B156" s="1"/>
      <c r="C156" s="2"/>
      <c r="D156" s="59"/>
      <c r="E156" s="85"/>
      <c r="F156" s="7"/>
    </row>
    <row r="157" spans="1:7">
      <c r="A157" s="5"/>
      <c r="B157" s="1"/>
      <c r="C157" s="2"/>
      <c r="D157" s="59"/>
      <c r="E157" s="85"/>
      <c r="F157" s="7"/>
    </row>
    <row r="158" spans="1:7">
      <c r="A158" s="5"/>
      <c r="B158" s="1"/>
      <c r="C158" s="2"/>
      <c r="D158" s="59"/>
      <c r="E158" s="85"/>
      <c r="F158" s="7"/>
    </row>
    <row r="159" spans="1:7">
      <c r="A159" s="5"/>
      <c r="B159" s="1"/>
      <c r="C159" s="2"/>
      <c r="D159" s="59"/>
      <c r="E159" s="85"/>
      <c r="F159" s="7"/>
    </row>
    <row r="160" spans="1:7">
      <c r="A160" s="5"/>
      <c r="B160" s="1"/>
      <c r="C160" s="2"/>
      <c r="D160" s="59"/>
      <c r="E160" s="85"/>
      <c r="F160" s="7"/>
    </row>
    <row r="161" spans="1:6">
      <c r="A161" s="5"/>
      <c r="B161" s="1"/>
      <c r="C161" s="2"/>
      <c r="D161" s="59"/>
      <c r="E161" s="85"/>
      <c r="F161" s="7"/>
    </row>
    <row r="162" spans="1:6">
      <c r="A162" s="5"/>
      <c r="B162" s="1"/>
      <c r="C162" s="2"/>
      <c r="D162" s="59"/>
      <c r="E162" s="85"/>
      <c r="F162" s="7"/>
    </row>
    <row r="163" spans="1:6">
      <c r="A163" s="5"/>
      <c r="B163" s="1"/>
      <c r="C163" s="2"/>
      <c r="D163" s="59"/>
      <c r="E163" s="85"/>
      <c r="F163" s="7"/>
    </row>
    <row r="164" spans="1:6">
      <c r="A164" s="5"/>
      <c r="B164" s="1"/>
      <c r="C164" s="2"/>
      <c r="D164" s="59"/>
      <c r="E164" s="85"/>
      <c r="F164" s="7"/>
    </row>
    <row r="165" spans="1:6">
      <c r="A165" s="5"/>
      <c r="B165" s="1"/>
      <c r="C165" s="2"/>
      <c r="D165" s="59"/>
      <c r="E165" s="85"/>
      <c r="F165" s="7"/>
    </row>
    <row r="166" spans="1:6">
      <c r="A166" s="5"/>
      <c r="B166" s="1"/>
      <c r="C166" s="2"/>
      <c r="D166" s="59"/>
      <c r="E166" s="85"/>
      <c r="F166" s="7"/>
    </row>
    <row r="167" spans="1:6">
      <c r="A167" s="5"/>
      <c r="B167" s="1"/>
      <c r="C167" s="2"/>
      <c r="D167" s="59"/>
      <c r="E167" s="85"/>
      <c r="F167" s="7"/>
    </row>
    <row r="168" spans="1:6">
      <c r="A168" s="5"/>
      <c r="B168" s="1"/>
      <c r="C168" s="2"/>
      <c r="D168" s="59"/>
      <c r="E168" s="85"/>
      <c r="F168" s="7"/>
    </row>
    <row r="169" spans="1:6">
      <c r="A169" s="5"/>
      <c r="B169" s="1"/>
      <c r="C169" s="2"/>
      <c r="D169" s="59"/>
      <c r="E169" s="85"/>
      <c r="F169" s="7"/>
    </row>
    <row r="170" spans="1:6">
      <c r="A170" s="5"/>
      <c r="B170" s="1"/>
      <c r="C170" s="2"/>
      <c r="D170" s="59"/>
      <c r="E170" s="85"/>
      <c r="F170" s="7"/>
    </row>
    <row r="171" spans="1:6">
      <c r="A171" s="5"/>
      <c r="B171" s="1"/>
      <c r="C171" s="2"/>
      <c r="D171" s="59"/>
      <c r="E171" s="85"/>
      <c r="F171" s="7"/>
    </row>
    <row r="172" spans="1:6">
      <c r="A172" s="5"/>
      <c r="B172" s="1"/>
      <c r="C172" s="2"/>
      <c r="D172" s="59"/>
      <c r="E172" s="85"/>
      <c r="F172" s="7"/>
    </row>
    <row r="173" spans="1:6">
      <c r="A173" s="5"/>
      <c r="B173" s="1"/>
      <c r="C173" s="2"/>
      <c r="D173" s="59"/>
      <c r="E173" s="85"/>
      <c r="F173" s="7"/>
    </row>
    <row r="174" spans="1:6">
      <c r="A174" s="5"/>
      <c r="B174" s="1"/>
      <c r="C174" s="2"/>
      <c r="D174" s="59"/>
      <c r="E174" s="85"/>
      <c r="F174" s="7"/>
    </row>
    <row r="175" spans="1:6">
      <c r="A175" s="5"/>
      <c r="B175" s="1"/>
      <c r="C175" s="2"/>
      <c r="D175" s="59"/>
      <c r="E175" s="85"/>
      <c r="F175" s="7"/>
    </row>
    <row r="176" spans="1:6">
      <c r="A176" s="5"/>
      <c r="B176" s="1"/>
      <c r="C176" s="2"/>
      <c r="D176" s="59"/>
      <c r="E176" s="85"/>
      <c r="F176" s="7"/>
    </row>
    <row r="177" spans="1:6">
      <c r="A177" s="5"/>
      <c r="B177" s="1"/>
      <c r="C177" s="2"/>
      <c r="D177" s="59"/>
      <c r="E177" s="85"/>
      <c r="F177" s="7"/>
    </row>
    <row r="178" spans="1:6">
      <c r="A178" s="5"/>
      <c r="B178" s="1"/>
      <c r="C178" s="2"/>
      <c r="D178" s="59"/>
      <c r="E178" s="85"/>
      <c r="F178" s="7"/>
    </row>
    <row r="179" spans="1:6">
      <c r="A179" s="5"/>
      <c r="B179" s="1"/>
      <c r="C179" s="2"/>
      <c r="D179" s="59"/>
      <c r="E179" s="85"/>
      <c r="F179" s="7"/>
    </row>
    <row r="180" spans="1:6">
      <c r="A180" s="5"/>
      <c r="B180" s="1"/>
      <c r="C180" s="2"/>
      <c r="D180" s="59"/>
      <c r="E180" s="85"/>
      <c r="F180" s="7"/>
    </row>
    <row r="181" spans="1:6">
      <c r="A181" s="5"/>
      <c r="B181" s="1"/>
      <c r="C181" s="2"/>
      <c r="D181" s="59"/>
      <c r="E181" s="85"/>
      <c r="F181" s="7"/>
    </row>
    <row r="182" spans="1:6">
      <c r="A182" s="5"/>
      <c r="B182" s="1"/>
      <c r="C182" s="2"/>
      <c r="D182" s="59"/>
      <c r="E182" s="85"/>
      <c r="F182" s="7"/>
    </row>
    <row r="183" spans="1:6">
      <c r="A183" s="5"/>
      <c r="B183" s="1"/>
      <c r="C183" s="2"/>
      <c r="D183" s="59"/>
      <c r="E183" s="85"/>
      <c r="F183" s="7"/>
    </row>
    <row r="184" spans="1:6">
      <c r="A184" s="5"/>
      <c r="B184" s="1"/>
      <c r="C184" s="2"/>
      <c r="D184" s="59"/>
      <c r="E184" s="85"/>
      <c r="F184" s="7"/>
    </row>
    <row r="185" spans="1:6">
      <c r="A185" s="5"/>
      <c r="B185" s="1"/>
      <c r="C185" s="2"/>
      <c r="D185" s="59"/>
      <c r="E185" s="85"/>
      <c r="F185" s="7"/>
    </row>
    <row r="186" spans="1:6">
      <c r="A186" s="5"/>
      <c r="B186" s="1"/>
      <c r="C186" s="2"/>
      <c r="D186" s="59"/>
      <c r="E186" s="85"/>
      <c r="F186" s="7"/>
    </row>
    <row r="187" spans="1:6">
      <c r="A187" s="5"/>
      <c r="B187" s="1"/>
      <c r="C187" s="2"/>
      <c r="D187" s="59"/>
      <c r="E187" s="85"/>
      <c r="F187" s="7"/>
    </row>
    <row r="188" spans="1:6">
      <c r="A188" s="5"/>
      <c r="B188" s="1"/>
      <c r="C188" s="2"/>
      <c r="D188" s="59"/>
      <c r="E188" s="85"/>
      <c r="F188" s="7"/>
    </row>
    <row r="189" spans="1:6">
      <c r="A189" s="5"/>
      <c r="B189" s="1"/>
      <c r="C189" s="2"/>
      <c r="D189" s="59"/>
      <c r="E189" s="85"/>
      <c r="F189" s="7"/>
    </row>
    <row r="190" spans="1:6">
      <c r="A190" s="5"/>
      <c r="B190" s="1"/>
      <c r="C190" s="2"/>
      <c r="D190" s="59"/>
      <c r="E190" s="85"/>
      <c r="F190" s="7"/>
    </row>
    <row r="191" spans="1:6">
      <c r="A191" s="5"/>
      <c r="B191" s="1"/>
      <c r="C191" s="2"/>
      <c r="D191" s="59"/>
      <c r="E191" s="85"/>
      <c r="F191" s="7"/>
    </row>
    <row r="192" spans="1:6">
      <c r="A192" s="5"/>
      <c r="B192" s="1"/>
      <c r="C192" s="2"/>
      <c r="D192" s="59"/>
      <c r="E192" s="85"/>
      <c r="F192" s="7"/>
    </row>
    <row r="193" spans="1:6">
      <c r="A193" s="5"/>
      <c r="B193" s="1"/>
      <c r="C193" s="2"/>
      <c r="D193" s="59"/>
      <c r="E193" s="85"/>
      <c r="F193" s="7"/>
    </row>
    <row r="194" spans="1:6">
      <c r="A194" s="5"/>
      <c r="B194" s="1"/>
      <c r="C194" s="2"/>
      <c r="D194" s="59"/>
      <c r="E194" s="85"/>
      <c r="F194" s="7"/>
    </row>
    <row r="195" spans="1:6">
      <c r="A195" s="5"/>
      <c r="B195" s="1"/>
      <c r="C195" s="2"/>
      <c r="D195" s="59"/>
      <c r="E195" s="85"/>
      <c r="F195" s="7"/>
    </row>
    <row r="196" spans="1:6">
      <c r="A196" s="5"/>
      <c r="B196" s="1"/>
      <c r="C196" s="2"/>
      <c r="D196" s="59"/>
      <c r="E196" s="85"/>
      <c r="F196" s="7"/>
    </row>
    <row r="197" spans="1:6">
      <c r="A197" s="5"/>
      <c r="B197" s="1"/>
      <c r="C197" s="2"/>
      <c r="D197" s="59"/>
      <c r="E197" s="85"/>
      <c r="F197" s="7"/>
    </row>
    <row r="198" spans="1:6">
      <c r="A198" s="5"/>
      <c r="B198" s="1"/>
      <c r="C198" s="2"/>
      <c r="D198" s="59"/>
      <c r="E198" s="85"/>
      <c r="F198" s="7"/>
    </row>
    <row r="199" spans="1:6">
      <c r="A199" s="5"/>
      <c r="B199" s="1"/>
      <c r="C199" s="2"/>
      <c r="D199" s="59"/>
      <c r="E199" s="85"/>
      <c r="F199" s="7"/>
    </row>
    <row r="200" spans="1:6">
      <c r="A200" s="5"/>
      <c r="B200" s="1"/>
      <c r="C200" s="2"/>
      <c r="D200" s="59"/>
      <c r="E200" s="85"/>
      <c r="F200" s="7"/>
    </row>
    <row r="201" spans="1:6">
      <c r="A201" s="5"/>
      <c r="B201" s="1"/>
      <c r="C201" s="2"/>
      <c r="D201" s="59"/>
      <c r="E201" s="85"/>
      <c r="F201" s="7"/>
    </row>
    <row r="202" spans="1:6">
      <c r="A202" s="5"/>
      <c r="B202" s="1"/>
      <c r="C202" s="2"/>
      <c r="D202" s="59"/>
      <c r="E202" s="85"/>
      <c r="F202" s="7"/>
    </row>
    <row r="203" spans="1:6">
      <c r="A203" s="5"/>
      <c r="B203" s="1"/>
      <c r="C203" s="2"/>
      <c r="D203" s="59"/>
      <c r="E203" s="85"/>
      <c r="F203" s="7"/>
    </row>
    <row r="204" spans="1:6">
      <c r="A204" s="5"/>
      <c r="B204" s="1"/>
      <c r="C204" s="2"/>
      <c r="D204" s="59"/>
      <c r="E204" s="85"/>
      <c r="F204" s="7"/>
    </row>
    <row r="205" spans="1:6">
      <c r="A205" s="5"/>
      <c r="B205" s="1"/>
      <c r="C205" s="2"/>
      <c r="D205" s="59"/>
      <c r="E205" s="85"/>
      <c r="F205" s="7"/>
    </row>
    <row r="206" spans="1:6">
      <c r="A206" s="5"/>
      <c r="B206" s="1"/>
      <c r="C206" s="2"/>
      <c r="D206" s="59"/>
      <c r="E206" s="85"/>
      <c r="F206" s="7"/>
    </row>
    <row r="207" spans="1:6">
      <c r="A207" s="5"/>
      <c r="B207" s="1"/>
      <c r="C207" s="2"/>
      <c r="D207" s="59"/>
      <c r="E207" s="85"/>
      <c r="F207" s="7"/>
    </row>
    <row r="208" spans="1:6">
      <c r="A208" s="5"/>
      <c r="B208" s="1"/>
      <c r="C208" s="2"/>
      <c r="D208" s="59"/>
      <c r="E208" s="85"/>
      <c r="F208" s="7"/>
    </row>
    <row r="209" spans="1:6">
      <c r="A209" s="5"/>
      <c r="B209" s="1"/>
      <c r="C209" s="2"/>
      <c r="D209" s="59"/>
      <c r="E209" s="85"/>
      <c r="F209" s="7"/>
    </row>
    <row r="210" spans="1:6">
      <c r="A210" s="5"/>
      <c r="B210" s="1"/>
      <c r="C210" s="2"/>
      <c r="D210" s="59"/>
      <c r="E210" s="85"/>
      <c r="F210" s="7"/>
    </row>
    <row r="211" spans="1:6">
      <c r="A211" s="5"/>
      <c r="B211" s="1"/>
      <c r="C211" s="2"/>
      <c r="D211" s="59"/>
      <c r="E211" s="85"/>
      <c r="F211" s="7"/>
    </row>
    <row r="212" spans="1:6">
      <c r="A212" s="5"/>
      <c r="B212" s="1"/>
      <c r="C212" s="2"/>
      <c r="D212" s="59"/>
      <c r="E212" s="85"/>
      <c r="F212" s="7"/>
    </row>
    <row r="213" spans="1:6">
      <c r="A213" s="5"/>
      <c r="B213" s="1"/>
      <c r="C213" s="2"/>
      <c r="D213" s="59"/>
      <c r="E213" s="85"/>
      <c r="F213" s="7"/>
    </row>
    <row r="214" spans="1:6">
      <c r="A214" s="5"/>
      <c r="B214" s="1"/>
      <c r="C214" s="2"/>
      <c r="D214" s="59"/>
      <c r="E214" s="85"/>
      <c r="F214" s="7"/>
    </row>
    <row r="215" spans="1:6">
      <c r="A215" s="5"/>
      <c r="B215" s="1"/>
      <c r="C215" s="2"/>
      <c r="D215" s="59"/>
      <c r="E215" s="85"/>
      <c r="F215" s="7"/>
    </row>
    <row r="216" spans="1:6">
      <c r="A216" s="5"/>
      <c r="B216" s="1"/>
      <c r="C216" s="2"/>
      <c r="D216" s="59"/>
      <c r="E216" s="85"/>
      <c r="F216" s="7"/>
    </row>
    <row r="217" spans="1:6">
      <c r="A217" s="5"/>
      <c r="B217" s="1"/>
      <c r="C217" s="2"/>
      <c r="D217" s="59"/>
      <c r="E217" s="85"/>
      <c r="F217" s="7"/>
    </row>
    <row r="218" spans="1:6">
      <c r="A218" s="5"/>
      <c r="B218" s="1"/>
      <c r="C218" s="2"/>
      <c r="D218" s="59"/>
      <c r="E218" s="85"/>
      <c r="F218" s="7"/>
    </row>
    <row r="219" spans="1:6">
      <c r="A219" s="5"/>
      <c r="B219" s="1"/>
      <c r="C219" s="2"/>
      <c r="D219" s="59"/>
      <c r="E219" s="85"/>
      <c r="F219" s="7"/>
    </row>
    <row r="220" spans="1:6">
      <c r="A220" s="5"/>
      <c r="B220" s="1"/>
      <c r="C220" s="2"/>
      <c r="D220" s="59"/>
      <c r="E220" s="85"/>
      <c r="F220" s="7"/>
    </row>
    <row r="221" spans="1:6">
      <c r="A221" s="5"/>
      <c r="B221" s="1"/>
      <c r="C221" s="2"/>
      <c r="D221" s="59"/>
      <c r="E221" s="85"/>
      <c r="F221" s="7"/>
    </row>
    <row r="222" spans="1:6">
      <c r="A222" s="5"/>
      <c r="B222" s="1"/>
      <c r="C222" s="2"/>
      <c r="D222" s="59"/>
      <c r="E222" s="85"/>
      <c r="F222" s="7"/>
    </row>
    <row r="223" spans="1:6">
      <c r="A223" s="5"/>
      <c r="B223" s="1"/>
      <c r="C223" s="2"/>
      <c r="D223" s="59"/>
      <c r="E223" s="85"/>
      <c r="F223" s="7"/>
    </row>
    <row r="224" spans="1:6">
      <c r="A224" s="5"/>
      <c r="B224" s="1"/>
      <c r="C224" s="2"/>
      <c r="D224" s="59"/>
      <c r="E224" s="85"/>
      <c r="F224" s="7"/>
    </row>
    <row r="225" spans="1:6">
      <c r="A225" s="5"/>
      <c r="B225" s="1"/>
      <c r="C225" s="2"/>
      <c r="D225" s="59"/>
      <c r="E225" s="85"/>
      <c r="F225" s="7"/>
    </row>
    <row r="226" spans="1:6">
      <c r="A226" s="5"/>
      <c r="B226" s="1"/>
      <c r="C226" s="2"/>
      <c r="D226" s="59"/>
      <c r="E226" s="85"/>
      <c r="F226" s="7"/>
    </row>
    <row r="227" spans="1:6">
      <c r="A227" s="5"/>
      <c r="B227" s="1"/>
      <c r="C227" s="2"/>
      <c r="D227" s="59"/>
      <c r="E227" s="85"/>
      <c r="F227" s="7"/>
    </row>
    <row r="228" spans="1:6">
      <c r="A228" s="5"/>
      <c r="B228" s="1"/>
      <c r="C228" s="2"/>
      <c r="D228" s="59"/>
      <c r="E228" s="85"/>
      <c r="F228" s="7"/>
    </row>
    <row r="229" spans="1:6">
      <c r="A229" s="5"/>
      <c r="B229" s="1"/>
      <c r="C229" s="2"/>
      <c r="D229" s="59"/>
      <c r="E229" s="85"/>
      <c r="F229" s="7"/>
    </row>
    <row r="230" spans="1:6">
      <c r="A230" s="5"/>
      <c r="B230" s="1"/>
      <c r="C230" s="2"/>
      <c r="D230" s="59"/>
      <c r="E230" s="85"/>
      <c r="F230" s="7"/>
    </row>
    <row r="231" spans="1:6">
      <c r="A231" s="5"/>
      <c r="B231" s="1"/>
      <c r="C231" s="2"/>
      <c r="D231" s="59"/>
      <c r="E231" s="85"/>
      <c r="F231" s="7"/>
    </row>
    <row r="232" spans="1:6">
      <c r="A232" s="5"/>
      <c r="B232" s="1"/>
      <c r="C232" s="2"/>
      <c r="D232" s="59"/>
      <c r="E232" s="85"/>
      <c r="F232" s="7"/>
    </row>
    <row r="233" spans="1:6">
      <c r="A233" s="5"/>
      <c r="B233" s="1"/>
      <c r="C233" s="2"/>
      <c r="D233" s="59"/>
      <c r="E233" s="85"/>
      <c r="F233" s="7"/>
    </row>
    <row r="234" spans="1:6">
      <c r="A234" s="5"/>
      <c r="B234" s="1"/>
      <c r="C234" s="2"/>
      <c r="D234" s="59"/>
      <c r="E234" s="85"/>
      <c r="F234" s="7"/>
    </row>
    <row r="235" spans="1:6">
      <c r="A235" s="5"/>
      <c r="B235" s="1"/>
      <c r="C235" s="2"/>
      <c r="D235" s="59"/>
      <c r="E235" s="85"/>
      <c r="F235" s="7"/>
    </row>
    <row r="236" spans="1:6">
      <c r="A236" s="5"/>
      <c r="B236" s="1"/>
      <c r="C236" s="2"/>
      <c r="D236" s="59"/>
      <c r="E236" s="85"/>
      <c r="F236" s="7"/>
    </row>
    <row r="237" spans="1:6">
      <c r="A237" s="5"/>
      <c r="B237" s="1"/>
      <c r="C237" s="2"/>
      <c r="D237" s="59"/>
      <c r="E237" s="85"/>
      <c r="F237" s="7"/>
    </row>
    <row r="238" spans="1:6">
      <c r="A238" s="5"/>
      <c r="B238" s="1"/>
      <c r="C238" s="2"/>
      <c r="D238" s="59"/>
      <c r="E238" s="85"/>
      <c r="F238" s="7"/>
    </row>
    <row r="239" spans="1:6">
      <c r="A239" s="5"/>
      <c r="B239" s="1"/>
      <c r="C239" s="2"/>
      <c r="D239" s="59"/>
      <c r="E239" s="85"/>
      <c r="F239" s="7"/>
    </row>
    <row r="240" spans="1:6">
      <c r="A240" s="5"/>
      <c r="B240" s="1"/>
      <c r="C240" s="2"/>
      <c r="D240" s="59"/>
      <c r="E240" s="85"/>
      <c r="F240" s="7"/>
    </row>
    <row r="241" spans="1:6">
      <c r="A241" s="5"/>
      <c r="B241" s="1"/>
      <c r="C241" s="2"/>
      <c r="D241" s="59"/>
      <c r="E241" s="85"/>
      <c r="F241" s="7"/>
    </row>
    <row r="242" spans="1:6">
      <c r="A242" s="5"/>
      <c r="B242" s="1"/>
      <c r="C242" s="2"/>
      <c r="D242" s="59"/>
      <c r="E242" s="85"/>
      <c r="F242" s="7"/>
    </row>
    <row r="243" spans="1:6">
      <c r="A243" s="5"/>
      <c r="B243" s="1"/>
      <c r="C243" s="2"/>
      <c r="D243" s="59"/>
      <c r="E243" s="85"/>
      <c r="F243" s="7"/>
    </row>
    <row r="244" spans="1:6">
      <c r="A244" s="5"/>
      <c r="B244" s="1"/>
      <c r="C244" s="2"/>
      <c r="D244" s="59"/>
      <c r="E244" s="85"/>
      <c r="F244" s="7"/>
    </row>
    <row r="245" spans="1:6">
      <c r="A245" s="5"/>
      <c r="B245" s="1"/>
      <c r="C245" s="2"/>
      <c r="D245" s="59"/>
      <c r="E245" s="85"/>
      <c r="F245" s="7"/>
    </row>
    <row r="246" spans="1:6">
      <c r="A246" s="5"/>
      <c r="B246" s="1"/>
      <c r="C246" s="2"/>
      <c r="D246" s="59"/>
      <c r="E246" s="85"/>
      <c r="F246" s="7"/>
    </row>
    <row r="247" spans="1:6">
      <c r="A247" s="5"/>
      <c r="B247" s="1"/>
      <c r="C247" s="2"/>
      <c r="D247" s="59"/>
      <c r="E247" s="85"/>
      <c r="F247" s="7"/>
    </row>
    <row r="248" spans="1:6">
      <c r="A248" s="5"/>
      <c r="B248" s="1"/>
      <c r="C248" s="2"/>
      <c r="D248" s="59"/>
      <c r="E248" s="85"/>
      <c r="F248" s="7"/>
    </row>
    <row r="249" spans="1:6">
      <c r="A249" s="5"/>
      <c r="B249" s="1"/>
      <c r="C249" s="2"/>
      <c r="D249" s="59"/>
      <c r="E249" s="85"/>
      <c r="F249" s="7"/>
    </row>
    <row r="250" spans="1:6">
      <c r="A250" s="5"/>
      <c r="B250" s="1"/>
      <c r="C250" s="2"/>
      <c r="D250" s="59"/>
      <c r="E250" s="85"/>
      <c r="F250" s="7"/>
    </row>
    <row r="251" spans="1:6">
      <c r="A251" s="5"/>
      <c r="B251" s="1"/>
      <c r="C251" s="2"/>
      <c r="D251" s="59"/>
      <c r="E251" s="85"/>
      <c r="F251" s="7"/>
    </row>
    <row r="252" spans="1:6">
      <c r="A252" s="5"/>
      <c r="B252" s="1"/>
      <c r="C252" s="2"/>
      <c r="D252" s="59"/>
      <c r="E252" s="85"/>
      <c r="F252" s="7"/>
    </row>
    <row r="253" spans="1:6">
      <c r="A253" s="5"/>
      <c r="B253" s="1"/>
      <c r="C253" s="2"/>
      <c r="D253" s="59"/>
      <c r="E253" s="85"/>
      <c r="F253" s="7"/>
    </row>
    <row r="254" spans="1:6">
      <c r="A254" s="5"/>
      <c r="B254" s="1"/>
      <c r="C254" s="2"/>
      <c r="D254" s="59"/>
      <c r="E254" s="85"/>
      <c r="F254" s="7"/>
    </row>
    <row r="255" spans="1:6">
      <c r="A255" s="5"/>
      <c r="B255" s="1"/>
      <c r="C255" s="2"/>
      <c r="D255" s="59"/>
      <c r="E255" s="85"/>
      <c r="F255" s="7"/>
    </row>
    <row r="256" spans="1:6">
      <c r="A256" s="5"/>
      <c r="B256" s="1"/>
      <c r="C256" s="2"/>
      <c r="D256" s="59"/>
      <c r="E256" s="85"/>
      <c r="F256" s="7"/>
    </row>
    <row r="257" spans="1:6">
      <c r="A257" s="5"/>
      <c r="B257" s="1"/>
      <c r="C257" s="2"/>
      <c r="D257" s="59"/>
      <c r="E257" s="85"/>
      <c r="F257" s="7"/>
    </row>
    <row r="258" spans="1:6">
      <c r="A258" s="5"/>
      <c r="B258" s="1"/>
      <c r="C258" s="2"/>
      <c r="D258" s="59"/>
      <c r="E258" s="85"/>
      <c r="F258" s="7"/>
    </row>
    <row r="259" spans="1:6">
      <c r="A259" s="5"/>
      <c r="B259" s="1"/>
      <c r="C259" s="2"/>
      <c r="D259" s="59"/>
      <c r="E259" s="85"/>
      <c r="F259" s="7"/>
    </row>
    <row r="260" spans="1:6">
      <c r="A260" s="5"/>
      <c r="B260" s="1"/>
      <c r="C260" s="2"/>
      <c r="D260" s="59"/>
      <c r="E260" s="85"/>
      <c r="F260" s="7"/>
    </row>
    <row r="261" spans="1:6">
      <c r="A261" s="5"/>
      <c r="B261" s="1"/>
      <c r="C261" s="2"/>
      <c r="D261" s="59"/>
      <c r="E261" s="85"/>
      <c r="F261" s="7"/>
    </row>
    <row r="262" spans="1:6">
      <c r="A262" s="5"/>
      <c r="B262" s="1"/>
      <c r="C262" s="2"/>
      <c r="D262" s="59"/>
      <c r="E262" s="85"/>
      <c r="F262" s="7"/>
    </row>
    <row r="263" spans="1:6">
      <c r="A263" s="5"/>
      <c r="B263" s="1"/>
      <c r="C263" s="2"/>
      <c r="D263" s="59"/>
      <c r="E263" s="85"/>
      <c r="F263" s="7"/>
    </row>
    <row r="264" spans="1:6">
      <c r="A264" s="5"/>
      <c r="B264" s="1"/>
      <c r="C264" s="2"/>
      <c r="D264" s="59"/>
      <c r="E264" s="85"/>
      <c r="F264" s="7"/>
    </row>
    <row r="265" spans="1:6">
      <c r="A265" s="5"/>
      <c r="B265" s="1"/>
      <c r="C265" s="2"/>
      <c r="D265" s="59"/>
      <c r="E265" s="85"/>
      <c r="F265" s="7"/>
    </row>
    <row r="266" spans="1:6">
      <c r="A266" s="5"/>
      <c r="B266" s="1"/>
      <c r="C266" s="2"/>
      <c r="D266" s="59"/>
      <c r="E266" s="85"/>
      <c r="F266" s="7"/>
    </row>
    <row r="267" spans="1:6">
      <c r="A267" s="5"/>
      <c r="B267" s="1"/>
      <c r="C267" s="2"/>
      <c r="D267" s="59"/>
      <c r="E267" s="85"/>
      <c r="F267" s="7"/>
    </row>
    <row r="268" spans="1:6">
      <c r="A268" s="5"/>
      <c r="B268" s="1"/>
      <c r="C268" s="2"/>
      <c r="D268" s="59"/>
      <c r="E268" s="85"/>
      <c r="F268" s="7"/>
    </row>
    <row r="269" spans="1:6">
      <c r="A269" s="5"/>
      <c r="B269" s="1"/>
      <c r="C269" s="2"/>
      <c r="D269" s="59"/>
      <c r="E269" s="85"/>
      <c r="F269" s="7"/>
    </row>
    <row r="270" spans="1:6">
      <c r="A270" s="5"/>
      <c r="B270" s="1"/>
      <c r="C270" s="2"/>
      <c r="D270" s="59"/>
      <c r="E270" s="85"/>
      <c r="F270" s="7"/>
    </row>
    <row r="271" spans="1:6">
      <c r="A271" s="5"/>
      <c r="B271" s="1"/>
      <c r="C271" s="2"/>
      <c r="D271" s="59"/>
      <c r="E271" s="85"/>
      <c r="F271" s="7"/>
    </row>
    <row r="272" spans="1:6">
      <c r="A272" s="5"/>
      <c r="B272" s="1"/>
      <c r="C272" s="2"/>
      <c r="D272" s="59"/>
      <c r="E272" s="85"/>
      <c r="F272" s="7"/>
    </row>
    <row r="273" spans="1:6">
      <c r="A273" s="5"/>
      <c r="B273" s="1"/>
      <c r="C273" s="2"/>
      <c r="D273" s="59"/>
      <c r="E273" s="85"/>
      <c r="F273" s="7"/>
    </row>
    <row r="274" spans="1:6">
      <c r="A274" s="5"/>
      <c r="B274" s="1"/>
      <c r="C274" s="2"/>
      <c r="D274" s="59"/>
      <c r="E274" s="85"/>
      <c r="F274" s="7"/>
    </row>
    <row r="275" spans="1:6">
      <c r="A275" s="5"/>
      <c r="B275" s="1"/>
      <c r="C275" s="2"/>
      <c r="D275" s="59"/>
      <c r="E275" s="85"/>
      <c r="F275" s="7"/>
    </row>
    <row r="276" spans="1:6">
      <c r="A276" s="5"/>
      <c r="B276" s="1"/>
      <c r="C276" s="2"/>
      <c r="D276" s="59"/>
      <c r="E276" s="85"/>
      <c r="F276" s="7"/>
    </row>
    <row r="277" spans="1:6">
      <c r="A277" s="5"/>
      <c r="B277" s="1"/>
      <c r="C277" s="2"/>
      <c r="D277" s="59"/>
      <c r="E277" s="85"/>
      <c r="F277" s="7"/>
    </row>
    <row r="278" spans="1:6">
      <c r="A278" s="5"/>
      <c r="B278" s="1"/>
      <c r="C278" s="2"/>
      <c r="D278" s="59"/>
      <c r="E278" s="85"/>
      <c r="F278" s="7"/>
    </row>
    <row r="279" spans="1:6">
      <c r="A279" s="5"/>
      <c r="B279" s="1"/>
      <c r="C279" s="2"/>
      <c r="D279" s="59"/>
      <c r="E279" s="85"/>
      <c r="F279" s="7"/>
    </row>
    <row r="280" spans="1:6">
      <c r="A280" s="5"/>
      <c r="B280" s="1"/>
      <c r="C280" s="2"/>
      <c r="D280" s="59"/>
      <c r="E280" s="85"/>
      <c r="F280" s="7"/>
    </row>
    <row r="281" spans="1:6">
      <c r="A281" s="5"/>
      <c r="B281" s="1"/>
      <c r="C281" s="2"/>
      <c r="D281" s="59"/>
      <c r="E281" s="85"/>
      <c r="F281" s="7"/>
    </row>
    <row r="282" spans="1:6">
      <c r="A282" s="5"/>
      <c r="B282" s="1"/>
      <c r="C282" s="2"/>
      <c r="D282" s="59"/>
      <c r="E282" s="85"/>
      <c r="F282" s="7"/>
    </row>
    <row r="283" spans="1:6">
      <c r="A283" s="5"/>
      <c r="B283" s="1"/>
      <c r="C283" s="2"/>
      <c r="D283" s="59"/>
      <c r="E283" s="85"/>
      <c r="F283" s="7"/>
    </row>
    <row r="284" spans="1:6">
      <c r="A284" s="5"/>
      <c r="B284" s="1"/>
      <c r="C284" s="2"/>
      <c r="D284" s="59"/>
      <c r="E284" s="85"/>
      <c r="F284" s="7"/>
    </row>
    <row r="285" spans="1:6">
      <c r="A285" s="5"/>
      <c r="B285" s="1"/>
      <c r="C285" s="2"/>
      <c r="D285" s="59"/>
      <c r="E285" s="85"/>
      <c r="F285" s="7"/>
    </row>
    <row r="286" spans="1:6">
      <c r="A286" s="5"/>
      <c r="B286" s="1"/>
      <c r="C286" s="2"/>
      <c r="D286" s="59"/>
      <c r="E286" s="85"/>
      <c r="F286" s="7"/>
    </row>
    <row r="287" spans="1:6">
      <c r="A287" s="5"/>
      <c r="B287" s="1"/>
      <c r="C287" s="2"/>
      <c r="D287" s="59"/>
      <c r="E287" s="85"/>
      <c r="F287" s="7"/>
    </row>
    <row r="288" spans="1:6">
      <c r="A288" s="5"/>
      <c r="B288" s="1"/>
      <c r="C288" s="2"/>
      <c r="D288" s="59"/>
      <c r="E288" s="85"/>
      <c r="F288" s="7"/>
    </row>
    <row r="289" spans="1:6">
      <c r="A289" s="5"/>
      <c r="B289" s="1"/>
      <c r="C289" s="2"/>
      <c r="D289" s="59"/>
      <c r="E289" s="85"/>
      <c r="F289" s="7"/>
    </row>
    <row r="290" spans="1:6">
      <c r="A290" s="5"/>
      <c r="B290" s="1"/>
      <c r="C290" s="2"/>
      <c r="D290" s="59"/>
      <c r="E290" s="85"/>
      <c r="F290" s="7"/>
    </row>
    <row r="291" spans="1:6">
      <c r="A291" s="5"/>
      <c r="B291" s="1"/>
      <c r="C291" s="2"/>
      <c r="D291" s="59"/>
      <c r="E291" s="85"/>
      <c r="F291" s="7"/>
    </row>
    <row r="292" spans="1:6">
      <c r="A292" s="5"/>
      <c r="B292" s="1"/>
      <c r="C292" s="2"/>
      <c r="D292" s="59"/>
      <c r="E292" s="85"/>
      <c r="F292" s="7"/>
    </row>
    <row r="293" spans="1:6">
      <c r="A293" s="5"/>
      <c r="B293" s="1"/>
      <c r="C293" s="2"/>
      <c r="D293" s="59"/>
      <c r="E293" s="85"/>
      <c r="F293" s="7"/>
    </row>
    <row r="294" spans="1:6">
      <c r="A294" s="5"/>
      <c r="B294" s="1"/>
      <c r="C294" s="2"/>
      <c r="D294" s="59"/>
      <c r="E294" s="85"/>
      <c r="F294" s="7"/>
    </row>
    <row r="295" spans="1:6">
      <c r="A295" s="5"/>
      <c r="B295" s="1"/>
      <c r="C295" s="2"/>
      <c r="D295" s="59"/>
      <c r="E295" s="85"/>
      <c r="F295" s="7"/>
    </row>
    <row r="296" spans="1:6">
      <c r="A296" s="5"/>
      <c r="B296" s="1"/>
      <c r="C296" s="2"/>
      <c r="D296" s="59"/>
      <c r="E296" s="85"/>
      <c r="F296" s="7"/>
    </row>
    <row r="297" spans="1:6">
      <c r="A297" s="5"/>
      <c r="B297" s="1"/>
      <c r="C297" s="2"/>
      <c r="D297" s="59"/>
      <c r="E297" s="85"/>
      <c r="F297" s="7"/>
    </row>
    <row r="298" spans="1:6">
      <c r="A298" s="5"/>
      <c r="B298" s="1"/>
      <c r="C298" s="2"/>
      <c r="D298" s="59"/>
      <c r="E298" s="85"/>
      <c r="F298" s="7"/>
    </row>
    <row r="299" spans="1:6">
      <c r="A299" s="5"/>
      <c r="B299" s="1"/>
      <c r="C299" s="2"/>
      <c r="D299" s="59"/>
      <c r="E299" s="85"/>
      <c r="F299" s="7"/>
    </row>
    <row r="300" spans="1:6">
      <c r="A300" s="5"/>
      <c r="B300" s="1"/>
      <c r="C300" s="2"/>
      <c r="D300" s="59"/>
      <c r="E300" s="85"/>
      <c r="F300" s="7"/>
    </row>
    <row r="301" spans="1:6">
      <c r="A301" s="5"/>
      <c r="B301" s="1"/>
      <c r="C301" s="2"/>
      <c r="D301" s="59"/>
      <c r="E301" s="85"/>
      <c r="F301" s="7"/>
    </row>
    <row r="302" spans="1:6">
      <c r="A302" s="5"/>
      <c r="B302" s="1"/>
      <c r="C302" s="2"/>
      <c r="D302" s="59"/>
      <c r="E302" s="85"/>
      <c r="F302" s="7"/>
    </row>
    <row r="303" spans="1:6">
      <c r="A303" s="5"/>
      <c r="B303" s="1"/>
      <c r="C303" s="2"/>
      <c r="D303" s="59"/>
      <c r="E303" s="85"/>
      <c r="F303" s="7"/>
    </row>
    <row r="304" spans="1:6">
      <c r="A304" s="5"/>
      <c r="B304" s="1"/>
      <c r="C304" s="2"/>
      <c r="D304" s="59"/>
      <c r="E304" s="85"/>
      <c r="F304" s="7"/>
    </row>
    <row r="305" spans="1:6">
      <c r="A305" s="5"/>
      <c r="B305" s="1"/>
      <c r="C305" s="2"/>
      <c r="D305" s="59"/>
      <c r="E305" s="85"/>
      <c r="F305" s="7"/>
    </row>
    <row r="306" spans="1:6">
      <c r="A306" s="5"/>
      <c r="B306" s="1"/>
      <c r="C306" s="2"/>
      <c r="D306" s="59"/>
      <c r="E306" s="85"/>
      <c r="F306" s="7"/>
    </row>
    <row r="307" spans="1:6">
      <c r="A307" s="5"/>
      <c r="B307" s="1"/>
      <c r="C307" s="2"/>
      <c r="D307" s="59"/>
      <c r="E307" s="85"/>
      <c r="F307" s="7"/>
    </row>
    <row r="308" spans="1:6">
      <c r="A308" s="5"/>
      <c r="B308" s="1"/>
      <c r="C308" s="2"/>
      <c r="D308" s="59"/>
      <c r="E308" s="85"/>
      <c r="F308" s="7"/>
    </row>
    <row r="309" spans="1:6">
      <c r="A309" s="5"/>
      <c r="B309" s="1"/>
      <c r="C309" s="2"/>
      <c r="D309" s="59"/>
      <c r="E309" s="85"/>
      <c r="F309" s="7"/>
    </row>
    <row r="310" spans="1:6">
      <c r="A310" s="5"/>
      <c r="B310" s="1"/>
      <c r="C310" s="2"/>
      <c r="D310" s="59"/>
      <c r="E310" s="85"/>
      <c r="F310" s="7"/>
    </row>
    <row r="311" spans="1:6">
      <c r="A311" s="5"/>
      <c r="B311" s="1"/>
      <c r="C311" s="2"/>
      <c r="D311" s="59"/>
      <c r="E311" s="85"/>
      <c r="F311" s="7"/>
    </row>
    <row r="312" spans="1:6">
      <c r="A312" s="5"/>
      <c r="B312" s="1"/>
      <c r="C312" s="2"/>
      <c r="D312" s="59"/>
      <c r="E312" s="85"/>
      <c r="F312" s="7"/>
    </row>
    <row r="313" spans="1:6">
      <c r="A313" s="5"/>
      <c r="B313" s="1"/>
      <c r="C313" s="2"/>
      <c r="D313" s="59"/>
      <c r="E313" s="85"/>
      <c r="F313" s="7"/>
    </row>
    <row r="314" spans="1:6">
      <c r="A314" s="5"/>
      <c r="B314" s="1"/>
      <c r="C314" s="2"/>
      <c r="D314" s="59"/>
      <c r="E314" s="85"/>
      <c r="F314" s="7"/>
    </row>
    <row r="315" spans="1:6">
      <c r="A315" s="5"/>
      <c r="B315" s="1"/>
      <c r="C315" s="2"/>
      <c r="D315" s="59"/>
      <c r="E315" s="85"/>
      <c r="F315" s="7"/>
    </row>
    <row r="316" spans="1:6">
      <c r="A316" s="5"/>
      <c r="B316" s="1"/>
      <c r="C316" s="2"/>
      <c r="D316" s="59"/>
      <c r="E316" s="85"/>
      <c r="F316" s="7"/>
    </row>
    <row r="317" spans="1:6">
      <c r="A317" s="5"/>
      <c r="B317" s="1"/>
      <c r="C317" s="2"/>
      <c r="D317" s="59"/>
      <c r="E317" s="85"/>
      <c r="F317" s="7"/>
    </row>
    <row r="318" spans="1:6">
      <c r="A318" s="5"/>
      <c r="B318" s="1"/>
      <c r="C318" s="2"/>
      <c r="D318" s="59"/>
      <c r="E318" s="85"/>
      <c r="F318" s="7"/>
    </row>
    <row r="319" spans="1:6">
      <c r="A319" s="5"/>
      <c r="B319" s="1"/>
      <c r="C319" s="2"/>
      <c r="D319" s="59"/>
      <c r="E319" s="85"/>
      <c r="F319" s="7"/>
    </row>
    <row r="320" spans="1:6">
      <c r="A320" s="5"/>
      <c r="B320" s="1"/>
      <c r="C320" s="2"/>
      <c r="D320" s="59"/>
      <c r="E320" s="85"/>
      <c r="F320" s="7"/>
    </row>
    <row r="321" spans="1:6">
      <c r="A321" s="5"/>
      <c r="B321" s="1"/>
      <c r="C321" s="2"/>
      <c r="D321" s="59"/>
      <c r="E321" s="85"/>
      <c r="F321" s="7"/>
    </row>
    <row r="322" spans="1:6">
      <c r="A322" s="5"/>
      <c r="B322" s="1"/>
      <c r="C322" s="2"/>
      <c r="D322" s="59"/>
      <c r="E322" s="85"/>
      <c r="F322" s="7"/>
    </row>
    <row r="323" spans="1:6">
      <c r="A323" s="5"/>
      <c r="B323" s="1"/>
      <c r="C323" s="2"/>
      <c r="D323" s="59"/>
      <c r="E323" s="85"/>
      <c r="F323" s="7"/>
    </row>
    <row r="324" spans="1:6">
      <c r="A324" s="5"/>
      <c r="B324" s="1"/>
      <c r="C324" s="2"/>
      <c r="D324" s="59"/>
      <c r="E324" s="85"/>
      <c r="F324" s="7"/>
    </row>
    <row r="325" spans="1:6">
      <c r="A325" s="5"/>
      <c r="B325" s="1"/>
      <c r="C325" s="2"/>
      <c r="D325" s="59"/>
      <c r="E325" s="85"/>
      <c r="F325" s="7"/>
    </row>
    <row r="326" spans="1:6">
      <c r="A326" s="5"/>
      <c r="B326" s="1"/>
      <c r="C326" s="2"/>
      <c r="D326" s="59"/>
      <c r="E326" s="85"/>
      <c r="F326" s="7"/>
    </row>
    <row r="327" spans="1:6">
      <c r="A327" s="5"/>
      <c r="B327" s="1"/>
      <c r="C327" s="2"/>
      <c r="D327" s="59"/>
      <c r="E327" s="85"/>
      <c r="F327" s="7"/>
    </row>
    <row r="328" spans="1:6">
      <c r="A328" s="5"/>
      <c r="B328" s="1"/>
      <c r="C328" s="2"/>
      <c r="D328" s="59"/>
      <c r="E328" s="85"/>
      <c r="F328" s="7"/>
    </row>
    <row r="329" spans="1:6">
      <c r="A329" s="5"/>
      <c r="B329" s="1"/>
      <c r="C329" s="2"/>
      <c r="D329" s="59"/>
      <c r="E329" s="85"/>
      <c r="F329" s="7"/>
    </row>
    <row r="330" spans="1:6">
      <c r="A330" s="5"/>
      <c r="B330" s="1"/>
      <c r="C330" s="2"/>
      <c r="D330" s="59"/>
      <c r="E330" s="85"/>
      <c r="F330" s="7"/>
    </row>
    <row r="331" spans="1:6">
      <c r="A331" s="5"/>
      <c r="B331" s="1"/>
      <c r="C331" s="2"/>
      <c r="D331" s="59"/>
      <c r="E331" s="85"/>
      <c r="F331" s="7"/>
    </row>
    <row r="332" spans="1:6">
      <c r="A332" s="5"/>
      <c r="B332" s="1"/>
      <c r="C332" s="2"/>
      <c r="D332" s="59"/>
      <c r="E332" s="85"/>
      <c r="F332" s="7"/>
    </row>
    <row r="333" spans="1:6">
      <c r="A333" s="5"/>
      <c r="B333" s="1"/>
      <c r="C333" s="2"/>
      <c r="D333" s="59"/>
      <c r="E333" s="85"/>
      <c r="F333" s="7"/>
    </row>
    <row r="334" spans="1:6">
      <c r="A334" s="5"/>
      <c r="B334" s="1"/>
      <c r="C334" s="2"/>
      <c r="D334" s="59"/>
      <c r="E334" s="85"/>
      <c r="F334" s="7"/>
    </row>
    <row r="335" spans="1:6">
      <c r="A335" s="5"/>
      <c r="B335" s="1"/>
      <c r="C335" s="2"/>
      <c r="D335" s="59"/>
      <c r="E335" s="85"/>
      <c r="F335" s="7"/>
    </row>
    <row r="336" spans="1:6">
      <c r="A336" s="5"/>
      <c r="B336" s="1"/>
      <c r="C336" s="2"/>
      <c r="D336" s="59"/>
      <c r="E336" s="85"/>
      <c r="F336" s="7"/>
    </row>
    <row r="337" spans="1:6">
      <c r="A337" s="5"/>
      <c r="B337" s="1"/>
      <c r="C337" s="2"/>
      <c r="D337" s="59"/>
      <c r="E337" s="85"/>
      <c r="F337" s="7"/>
    </row>
    <row r="338" spans="1:6">
      <c r="A338" s="5"/>
      <c r="B338" s="1"/>
      <c r="C338" s="2"/>
      <c r="D338" s="59"/>
      <c r="E338" s="85"/>
      <c r="F338" s="7"/>
    </row>
    <row r="339" spans="1:6">
      <c r="A339" s="5"/>
      <c r="B339" s="1"/>
      <c r="C339" s="2"/>
      <c r="D339" s="59"/>
      <c r="E339" s="85"/>
      <c r="F339" s="7"/>
    </row>
    <row r="340" spans="1:6">
      <c r="A340" s="5"/>
      <c r="B340" s="1"/>
      <c r="C340" s="2"/>
      <c r="D340" s="59"/>
      <c r="E340" s="85"/>
      <c r="F340" s="7"/>
    </row>
    <row r="341" spans="1:6">
      <c r="A341" s="5"/>
      <c r="B341" s="1"/>
      <c r="C341" s="2"/>
      <c r="D341" s="59"/>
      <c r="E341" s="85"/>
      <c r="F341" s="7"/>
    </row>
    <row r="342" spans="1:6">
      <c r="A342" s="5"/>
      <c r="B342" s="1"/>
      <c r="C342" s="2"/>
      <c r="D342" s="59"/>
      <c r="E342" s="85"/>
      <c r="F342" s="7"/>
    </row>
    <row r="343" spans="1:6">
      <c r="A343" s="5"/>
      <c r="B343" s="1"/>
      <c r="C343" s="2"/>
      <c r="D343" s="59"/>
      <c r="E343" s="85"/>
      <c r="F343" s="7"/>
    </row>
    <row r="344" spans="1:6">
      <c r="A344" s="5"/>
      <c r="B344" s="1"/>
      <c r="C344" s="2"/>
      <c r="D344" s="59"/>
      <c r="E344" s="85"/>
      <c r="F344" s="7"/>
    </row>
    <row r="345" spans="1:6">
      <c r="A345" s="5"/>
      <c r="B345" s="1"/>
      <c r="C345" s="2"/>
      <c r="D345" s="59"/>
      <c r="E345" s="85"/>
      <c r="F345" s="7"/>
    </row>
    <row r="346" spans="1:6">
      <c r="A346" s="5"/>
      <c r="B346" s="1"/>
      <c r="C346" s="2"/>
      <c r="D346" s="59"/>
      <c r="E346" s="85"/>
      <c r="F346" s="7"/>
    </row>
    <row r="347" spans="1:6">
      <c r="A347" s="5"/>
      <c r="B347" s="1"/>
      <c r="C347" s="2"/>
      <c r="D347" s="59"/>
      <c r="E347" s="85"/>
      <c r="F347" s="7"/>
    </row>
    <row r="348" spans="1:6">
      <c r="A348" s="5"/>
      <c r="B348" s="1"/>
      <c r="C348" s="2"/>
      <c r="D348" s="59"/>
      <c r="E348" s="85"/>
      <c r="F348" s="7"/>
    </row>
    <row r="349" spans="1:6">
      <c r="A349" s="5"/>
      <c r="B349" s="1"/>
      <c r="C349" s="2"/>
      <c r="D349" s="59"/>
      <c r="E349" s="85"/>
      <c r="F349" s="7"/>
    </row>
    <row r="350" spans="1:6">
      <c r="A350" s="5"/>
      <c r="B350" s="1"/>
      <c r="C350" s="2"/>
      <c r="D350" s="59"/>
      <c r="E350" s="85"/>
      <c r="F350" s="7"/>
    </row>
    <row r="351" spans="1:6">
      <c r="A351" s="5"/>
      <c r="B351" s="1"/>
      <c r="C351" s="2"/>
      <c r="D351" s="59"/>
      <c r="E351" s="85"/>
      <c r="F351" s="7"/>
    </row>
    <row r="352" spans="1:6">
      <c r="A352" s="5"/>
      <c r="B352" s="1"/>
      <c r="C352" s="2"/>
      <c r="D352" s="59"/>
      <c r="E352" s="85"/>
      <c r="F352" s="7"/>
    </row>
    <row r="353" spans="1:6">
      <c r="A353" s="5"/>
      <c r="B353" s="1"/>
      <c r="C353" s="2"/>
      <c r="D353" s="59"/>
      <c r="E353" s="85"/>
      <c r="F353" s="7"/>
    </row>
    <row r="354" spans="1:6">
      <c r="A354" s="5"/>
      <c r="B354" s="1"/>
      <c r="C354" s="2"/>
      <c r="D354" s="59"/>
      <c r="E354" s="85"/>
      <c r="F354" s="7"/>
    </row>
    <row r="355" spans="1:6">
      <c r="A355" s="5"/>
      <c r="B355" s="1"/>
      <c r="C355" s="2"/>
      <c r="D355" s="59"/>
      <c r="E355" s="85"/>
      <c r="F355" s="7"/>
    </row>
    <row r="356" spans="1:6">
      <c r="A356" s="5"/>
      <c r="B356" s="1"/>
      <c r="C356" s="2"/>
      <c r="D356" s="59"/>
      <c r="E356" s="85"/>
      <c r="F356" s="7"/>
    </row>
    <row r="357" spans="1:6">
      <c r="A357" s="5"/>
      <c r="B357" s="1"/>
      <c r="C357" s="2"/>
      <c r="D357" s="59"/>
      <c r="E357" s="85"/>
      <c r="F357" s="7"/>
    </row>
    <row r="358" spans="1:6">
      <c r="A358" s="5"/>
      <c r="B358" s="1"/>
      <c r="C358" s="2"/>
      <c r="D358" s="59"/>
      <c r="E358" s="85"/>
      <c r="F358" s="7"/>
    </row>
    <row r="359" spans="1:6">
      <c r="A359" s="5"/>
      <c r="B359" s="1"/>
      <c r="C359" s="2"/>
      <c r="D359" s="59"/>
      <c r="E359" s="85"/>
      <c r="F359" s="7"/>
    </row>
    <row r="360" spans="1:6">
      <c r="A360" s="5"/>
      <c r="B360" s="1"/>
      <c r="C360" s="2"/>
      <c r="D360" s="59"/>
      <c r="E360" s="85"/>
      <c r="F360" s="7"/>
    </row>
    <row r="361" spans="1:6">
      <c r="A361" s="5"/>
      <c r="B361" s="1"/>
      <c r="C361" s="2"/>
      <c r="D361" s="59"/>
      <c r="E361" s="85"/>
      <c r="F361" s="7"/>
    </row>
    <row r="362" spans="1:6">
      <c r="A362" s="5"/>
      <c r="B362" s="1"/>
      <c r="C362" s="2"/>
      <c r="D362" s="59"/>
      <c r="E362" s="85"/>
      <c r="F362" s="7"/>
    </row>
    <row r="363" spans="1:6">
      <c r="A363" s="5"/>
      <c r="B363" s="1"/>
      <c r="C363" s="2"/>
      <c r="D363" s="59"/>
      <c r="E363" s="85"/>
      <c r="F363" s="7"/>
    </row>
    <row r="364" spans="1:6">
      <c r="A364" s="5"/>
      <c r="B364" s="1"/>
      <c r="C364" s="2"/>
      <c r="D364" s="59"/>
      <c r="E364" s="85"/>
      <c r="F364" s="7"/>
    </row>
    <row r="365" spans="1:6">
      <c r="A365" s="5"/>
      <c r="B365" s="1"/>
      <c r="C365" s="2"/>
      <c r="D365" s="59"/>
      <c r="E365" s="85"/>
      <c r="F365" s="7"/>
    </row>
    <row r="366" spans="1:6">
      <c r="A366" s="5"/>
      <c r="B366" s="1"/>
      <c r="C366" s="2"/>
      <c r="D366" s="59"/>
      <c r="E366" s="85"/>
      <c r="F366" s="7"/>
    </row>
    <row r="367" spans="1:6">
      <c r="A367" s="5"/>
      <c r="B367" s="1"/>
      <c r="C367" s="2"/>
      <c r="D367" s="59"/>
      <c r="E367" s="85"/>
      <c r="F367" s="7"/>
    </row>
    <row r="368" spans="1:6">
      <c r="A368" s="5"/>
      <c r="B368" s="1"/>
      <c r="C368" s="2"/>
      <c r="D368" s="59"/>
      <c r="E368" s="85"/>
      <c r="F368" s="7"/>
    </row>
    <row r="369" spans="1:6">
      <c r="A369" s="5"/>
      <c r="B369" s="1"/>
      <c r="C369" s="2"/>
      <c r="D369" s="59"/>
      <c r="E369" s="85"/>
      <c r="F369" s="7"/>
    </row>
    <row r="370" spans="1:6">
      <c r="A370" s="5"/>
      <c r="B370" s="1"/>
      <c r="C370" s="2"/>
      <c r="D370" s="59"/>
      <c r="E370" s="85"/>
      <c r="F370" s="7"/>
    </row>
    <row r="371" spans="1:6">
      <c r="A371" s="5"/>
      <c r="B371" s="1"/>
      <c r="C371" s="2"/>
      <c r="D371" s="59"/>
      <c r="E371" s="85"/>
      <c r="F371" s="7"/>
    </row>
    <row r="372" spans="1:6">
      <c r="A372" s="5"/>
      <c r="B372" s="1"/>
      <c r="C372" s="2"/>
      <c r="D372" s="59"/>
      <c r="E372" s="85"/>
      <c r="F372" s="7"/>
    </row>
    <row r="373" spans="1:6">
      <c r="A373" s="5"/>
      <c r="B373" s="1"/>
      <c r="C373" s="2"/>
      <c r="D373" s="59"/>
      <c r="E373" s="85"/>
      <c r="F373" s="7"/>
    </row>
    <row r="374" spans="1:6">
      <c r="A374" s="5"/>
      <c r="B374" s="1"/>
      <c r="C374" s="2"/>
      <c r="D374" s="59"/>
      <c r="E374" s="85"/>
      <c r="F374" s="7"/>
    </row>
    <row r="375" spans="1:6">
      <c r="A375" s="5"/>
      <c r="B375" s="1"/>
      <c r="C375" s="2"/>
      <c r="D375" s="59"/>
      <c r="E375" s="85"/>
      <c r="F375" s="7"/>
    </row>
    <row r="376" spans="1:6">
      <c r="A376" s="5"/>
      <c r="B376" s="1"/>
      <c r="C376" s="2"/>
      <c r="D376" s="59"/>
      <c r="E376" s="85"/>
      <c r="F376" s="7"/>
    </row>
    <row r="377" spans="1:6">
      <c r="A377" s="5"/>
      <c r="B377" s="1"/>
      <c r="C377" s="2"/>
      <c r="D377" s="59"/>
      <c r="E377" s="85"/>
      <c r="F377" s="7"/>
    </row>
    <row r="378" spans="1:6">
      <c r="A378" s="5"/>
      <c r="B378" s="1"/>
      <c r="C378" s="2"/>
      <c r="D378" s="59"/>
      <c r="E378" s="85"/>
      <c r="F378" s="7"/>
    </row>
    <row r="379" spans="1:6">
      <c r="A379" s="5"/>
      <c r="B379" s="1"/>
      <c r="C379" s="2"/>
      <c r="D379" s="59"/>
      <c r="E379" s="85"/>
      <c r="F379" s="7"/>
    </row>
    <row r="380" spans="1:6">
      <c r="A380" s="5"/>
      <c r="B380" s="1"/>
      <c r="C380" s="2"/>
      <c r="D380" s="59"/>
      <c r="E380" s="85"/>
      <c r="F380" s="7"/>
    </row>
    <row r="381" spans="1:6">
      <c r="A381" s="5"/>
      <c r="B381" s="1"/>
      <c r="C381" s="2"/>
      <c r="D381" s="59"/>
      <c r="E381" s="85"/>
      <c r="F381" s="7"/>
    </row>
    <row r="382" spans="1:6">
      <c r="A382" s="5"/>
      <c r="B382" s="1"/>
      <c r="C382" s="2"/>
      <c r="D382" s="59"/>
      <c r="E382" s="85"/>
      <c r="F382" s="7"/>
    </row>
    <row r="383" spans="1:6">
      <c r="A383" s="5"/>
      <c r="B383" s="1"/>
      <c r="C383" s="2"/>
      <c r="D383" s="59"/>
      <c r="E383" s="85"/>
      <c r="F383" s="7"/>
    </row>
    <row r="384" spans="1:6">
      <c r="A384" s="5"/>
      <c r="B384" s="1"/>
      <c r="C384" s="2"/>
      <c r="D384" s="59"/>
      <c r="E384" s="85"/>
      <c r="F384" s="7"/>
    </row>
    <row r="385" spans="1:6">
      <c r="A385" s="5"/>
      <c r="B385" s="1"/>
      <c r="C385" s="2"/>
      <c r="D385" s="59"/>
      <c r="E385" s="85"/>
      <c r="F385" s="7"/>
    </row>
    <row r="386" spans="1:6">
      <c r="A386" s="5"/>
      <c r="B386" s="1"/>
      <c r="C386" s="2"/>
      <c r="D386" s="59"/>
      <c r="E386" s="85"/>
      <c r="F386" s="7"/>
    </row>
    <row r="387" spans="1:6">
      <c r="A387" s="5"/>
      <c r="B387" s="1"/>
      <c r="C387" s="2"/>
      <c r="D387" s="59"/>
      <c r="E387" s="85"/>
      <c r="F387" s="7"/>
    </row>
    <row r="388" spans="1:6">
      <c r="A388" s="5"/>
      <c r="B388" s="1"/>
      <c r="C388" s="2"/>
      <c r="D388" s="59"/>
      <c r="E388" s="85"/>
      <c r="F388" s="7"/>
    </row>
    <row r="389" spans="1:6">
      <c r="A389" s="5"/>
      <c r="B389" s="1"/>
      <c r="C389" s="2"/>
      <c r="D389" s="59"/>
      <c r="E389" s="85"/>
      <c r="F389" s="7"/>
    </row>
    <row r="390" spans="1:6">
      <c r="A390" s="5"/>
      <c r="B390" s="1"/>
      <c r="C390" s="2"/>
      <c r="D390" s="59"/>
      <c r="E390" s="85"/>
      <c r="F390" s="7"/>
    </row>
    <row r="391" spans="1:6">
      <c r="A391" s="5"/>
      <c r="B391" s="1"/>
      <c r="C391" s="2"/>
      <c r="D391" s="59"/>
      <c r="E391" s="85"/>
      <c r="F391" s="7"/>
    </row>
    <row r="392" spans="1:6">
      <c r="A392" s="5"/>
      <c r="B392" s="1"/>
      <c r="C392" s="2"/>
      <c r="D392" s="59"/>
      <c r="E392" s="85"/>
      <c r="F392" s="7"/>
    </row>
    <row r="393" spans="1:6">
      <c r="A393" s="5"/>
      <c r="B393" s="1"/>
      <c r="C393" s="2"/>
      <c r="D393" s="59"/>
      <c r="E393" s="85"/>
      <c r="F393" s="7"/>
    </row>
    <row r="394" spans="1:6">
      <c r="A394" s="5"/>
      <c r="B394" s="1"/>
      <c r="C394" s="2"/>
      <c r="D394" s="59"/>
      <c r="E394" s="85"/>
      <c r="F394" s="7"/>
    </row>
    <row r="395" spans="1:6">
      <c r="A395" s="5"/>
      <c r="B395" s="1"/>
      <c r="C395" s="2"/>
      <c r="D395" s="59"/>
      <c r="E395" s="85"/>
      <c r="F395" s="7"/>
    </row>
    <row r="396" spans="1:6">
      <c r="A396" s="5"/>
      <c r="B396" s="1"/>
      <c r="C396" s="2"/>
      <c r="D396" s="59"/>
      <c r="E396" s="85"/>
      <c r="F396" s="7"/>
    </row>
    <row r="397" spans="1:6">
      <c r="A397" s="5"/>
      <c r="B397" s="1"/>
      <c r="C397" s="2"/>
      <c r="D397" s="59"/>
      <c r="E397" s="85"/>
      <c r="F397" s="7"/>
    </row>
    <row r="398" spans="1:6">
      <c r="A398" s="5"/>
      <c r="B398" s="1"/>
      <c r="C398" s="2"/>
      <c r="D398" s="59"/>
      <c r="E398" s="85"/>
      <c r="F398" s="7"/>
    </row>
    <row r="399" spans="1:6">
      <c r="A399" s="5"/>
      <c r="B399" s="1"/>
      <c r="C399" s="2"/>
      <c r="D399" s="59"/>
      <c r="E399" s="85"/>
      <c r="F399" s="7"/>
    </row>
    <row r="400" spans="1:6">
      <c r="A400" s="5"/>
      <c r="B400" s="1"/>
      <c r="C400" s="2"/>
      <c r="D400" s="59"/>
      <c r="E400" s="85"/>
      <c r="F400" s="7"/>
    </row>
    <row r="401" spans="1:6">
      <c r="A401" s="5"/>
      <c r="B401" s="1"/>
      <c r="C401" s="2"/>
      <c r="D401" s="59"/>
      <c r="E401" s="85"/>
      <c r="F401" s="7"/>
    </row>
    <row r="402" spans="1:6">
      <c r="A402" s="5"/>
      <c r="B402" s="1"/>
      <c r="C402" s="2"/>
      <c r="D402" s="59"/>
      <c r="E402" s="85"/>
      <c r="F402" s="7"/>
    </row>
    <row r="403" spans="1:6">
      <c r="A403" s="5"/>
      <c r="B403" s="1"/>
      <c r="C403" s="2"/>
      <c r="D403" s="59"/>
      <c r="E403" s="85"/>
      <c r="F403" s="7"/>
    </row>
    <row r="404" spans="1:6">
      <c r="A404" s="5"/>
      <c r="B404" s="1"/>
      <c r="C404" s="2"/>
      <c r="D404" s="59"/>
      <c r="E404" s="85"/>
      <c r="F404" s="7"/>
    </row>
    <row r="405" spans="1:6">
      <c r="A405" s="5"/>
      <c r="B405" s="1"/>
      <c r="C405" s="2"/>
      <c r="D405" s="59"/>
      <c r="E405" s="85"/>
      <c r="F405" s="7"/>
    </row>
    <row r="406" spans="1:6">
      <c r="A406" s="5"/>
      <c r="B406" s="1"/>
      <c r="C406" s="2"/>
      <c r="D406" s="59"/>
      <c r="E406" s="85"/>
      <c r="F406" s="7"/>
    </row>
    <row r="407" spans="1:6">
      <c r="A407" s="5"/>
      <c r="B407" s="1"/>
      <c r="C407" s="2"/>
      <c r="D407" s="59"/>
      <c r="E407" s="85"/>
      <c r="F407" s="7"/>
    </row>
    <row r="408" spans="1:6">
      <c r="A408" s="5"/>
      <c r="B408" s="1"/>
      <c r="C408" s="2"/>
      <c r="D408" s="59"/>
      <c r="E408" s="85"/>
      <c r="F408" s="7"/>
    </row>
    <row r="409" spans="1:6">
      <c r="A409" s="5"/>
      <c r="B409" s="1"/>
      <c r="C409" s="2"/>
      <c r="D409" s="59"/>
      <c r="E409" s="85"/>
      <c r="F409" s="7"/>
    </row>
    <row r="410" spans="1:6">
      <c r="A410" s="5"/>
      <c r="B410" s="1"/>
      <c r="C410" s="2"/>
      <c r="D410" s="59"/>
      <c r="E410" s="85"/>
      <c r="F410" s="7"/>
    </row>
    <row r="411" spans="1:6">
      <c r="A411" s="5"/>
      <c r="B411" s="1"/>
      <c r="C411" s="2"/>
      <c r="D411" s="59"/>
      <c r="E411" s="85"/>
      <c r="F411" s="7"/>
    </row>
    <row r="412" spans="1:6">
      <c r="A412" s="5"/>
      <c r="B412" s="1"/>
      <c r="C412" s="2"/>
      <c r="D412" s="59"/>
      <c r="E412" s="85"/>
      <c r="F412" s="7"/>
    </row>
    <row r="413" spans="1:6">
      <c r="A413" s="5"/>
      <c r="B413" s="1"/>
      <c r="C413" s="2"/>
      <c r="D413" s="59"/>
      <c r="E413" s="85"/>
      <c r="F413" s="7"/>
    </row>
    <row r="414" spans="1:6">
      <c r="A414" s="5"/>
      <c r="B414" s="1"/>
      <c r="C414" s="2"/>
      <c r="D414" s="59"/>
      <c r="E414" s="85"/>
      <c r="F414" s="7"/>
    </row>
    <row r="415" spans="1:6">
      <c r="A415" s="5"/>
      <c r="B415" s="1"/>
      <c r="C415" s="2"/>
      <c r="D415" s="59"/>
      <c r="E415" s="85"/>
      <c r="F415" s="7"/>
    </row>
    <row r="416" spans="1:6">
      <c r="A416" s="5"/>
      <c r="B416" s="1"/>
      <c r="C416" s="2"/>
      <c r="D416" s="59"/>
      <c r="E416" s="85"/>
      <c r="F416" s="7"/>
    </row>
    <row r="417" spans="1:6">
      <c r="A417" s="5"/>
      <c r="B417" s="1"/>
      <c r="C417" s="2"/>
      <c r="D417" s="59"/>
      <c r="E417" s="85"/>
      <c r="F417" s="7"/>
    </row>
    <row r="418" spans="1:6">
      <c r="A418" s="5"/>
      <c r="B418" s="1"/>
      <c r="C418" s="2"/>
      <c r="D418" s="59"/>
      <c r="E418" s="85"/>
      <c r="F418" s="7"/>
    </row>
    <row r="419" spans="1:6">
      <c r="A419" s="5"/>
      <c r="B419" s="1"/>
      <c r="C419" s="2"/>
      <c r="D419" s="59"/>
      <c r="E419" s="85"/>
      <c r="F419" s="7"/>
    </row>
    <row r="420" spans="1:6">
      <c r="A420" s="5"/>
      <c r="B420" s="1"/>
      <c r="C420" s="2"/>
      <c r="D420" s="59"/>
      <c r="E420" s="85"/>
      <c r="F420" s="7"/>
    </row>
    <row r="421" spans="1:6">
      <c r="A421" s="5"/>
      <c r="B421" s="1"/>
      <c r="C421" s="2"/>
      <c r="D421" s="59"/>
      <c r="E421" s="85"/>
      <c r="F421" s="7"/>
    </row>
    <row r="422" spans="1:6">
      <c r="A422" s="5"/>
      <c r="B422" s="1"/>
      <c r="C422" s="2"/>
      <c r="D422" s="59"/>
      <c r="E422" s="85"/>
      <c r="F422" s="7"/>
    </row>
    <row r="423" spans="1:6">
      <c r="A423" s="5"/>
      <c r="B423" s="1"/>
      <c r="C423" s="2"/>
      <c r="D423" s="59"/>
      <c r="E423" s="85"/>
      <c r="F423" s="7"/>
    </row>
    <row r="424" spans="1:6">
      <c r="A424" s="5"/>
      <c r="B424" s="1"/>
      <c r="C424" s="2"/>
      <c r="D424" s="59"/>
      <c r="E424" s="85"/>
      <c r="F424" s="7"/>
    </row>
    <row r="425" spans="1:6">
      <c r="A425" s="5"/>
      <c r="B425" s="1"/>
      <c r="C425" s="2"/>
      <c r="D425" s="59"/>
      <c r="E425" s="85"/>
      <c r="F425" s="7"/>
    </row>
    <row r="426" spans="1:6">
      <c r="A426" s="5"/>
      <c r="B426" s="1"/>
      <c r="C426" s="2"/>
      <c r="D426" s="59"/>
      <c r="E426" s="85"/>
      <c r="F426" s="7"/>
    </row>
    <row r="427" spans="1:6">
      <c r="A427" s="5"/>
      <c r="B427" s="1"/>
      <c r="C427" s="2"/>
      <c r="D427" s="59"/>
      <c r="E427" s="85"/>
      <c r="F427" s="7"/>
    </row>
    <row r="428" spans="1:6">
      <c r="A428" s="5"/>
      <c r="B428" s="1"/>
      <c r="C428" s="2"/>
      <c r="D428" s="59"/>
      <c r="E428" s="85"/>
      <c r="F428" s="7"/>
    </row>
    <row r="429" spans="1:6">
      <c r="A429" s="5"/>
      <c r="B429" s="1"/>
      <c r="C429" s="2"/>
      <c r="D429" s="59"/>
      <c r="E429" s="85"/>
      <c r="F429" s="7"/>
    </row>
    <row r="430" spans="1:6">
      <c r="A430" s="5"/>
      <c r="B430" s="1"/>
      <c r="C430" s="2"/>
      <c r="D430" s="59"/>
      <c r="E430" s="85"/>
      <c r="F430" s="7"/>
    </row>
    <row r="431" spans="1:6">
      <c r="A431" s="5"/>
      <c r="B431" s="1"/>
      <c r="C431" s="2"/>
      <c r="D431" s="59"/>
      <c r="E431" s="85"/>
      <c r="F431" s="7"/>
    </row>
    <row r="432" spans="1:6">
      <c r="A432" s="5"/>
      <c r="B432" s="1"/>
      <c r="C432" s="2"/>
      <c r="D432" s="59"/>
      <c r="E432" s="85"/>
      <c r="F432" s="7"/>
    </row>
    <row r="433" spans="1:6">
      <c r="A433" s="5"/>
      <c r="B433" s="1"/>
      <c r="C433" s="2"/>
      <c r="D433" s="59"/>
      <c r="E433" s="85"/>
      <c r="F433" s="7"/>
    </row>
    <row r="434" spans="1:6">
      <c r="A434" s="5"/>
      <c r="B434" s="1"/>
      <c r="C434" s="2"/>
      <c r="D434" s="59"/>
      <c r="E434" s="85"/>
      <c r="F434" s="7"/>
    </row>
    <row r="435" spans="1:6">
      <c r="A435" s="5"/>
      <c r="B435" s="1"/>
      <c r="C435" s="2"/>
      <c r="D435" s="59"/>
      <c r="E435" s="85"/>
      <c r="F435" s="7"/>
    </row>
    <row r="436" spans="1:6">
      <c r="A436" s="5"/>
      <c r="B436" s="1"/>
      <c r="C436" s="2"/>
      <c r="D436" s="59"/>
      <c r="E436" s="85"/>
      <c r="F436" s="7"/>
    </row>
    <row r="437" spans="1:6">
      <c r="A437" s="5"/>
      <c r="B437" s="1"/>
      <c r="C437" s="2"/>
      <c r="D437" s="59"/>
      <c r="E437" s="85"/>
      <c r="F437" s="7"/>
    </row>
    <row r="438" spans="1:6">
      <c r="A438" s="5"/>
      <c r="B438" s="1"/>
      <c r="C438" s="2"/>
      <c r="D438" s="59"/>
      <c r="E438" s="85"/>
      <c r="F438" s="7"/>
    </row>
    <row r="439" spans="1:6">
      <c r="A439" s="5"/>
      <c r="B439" s="1"/>
      <c r="C439" s="2"/>
      <c r="D439" s="59"/>
      <c r="E439" s="85"/>
      <c r="F439" s="7"/>
    </row>
    <row r="440" spans="1:6">
      <c r="A440" s="5"/>
      <c r="B440" s="1"/>
      <c r="C440" s="2"/>
      <c r="D440" s="59"/>
      <c r="E440" s="85"/>
      <c r="F440" s="7"/>
    </row>
    <row r="441" spans="1:6">
      <c r="A441" s="5"/>
      <c r="B441" s="1"/>
      <c r="C441" s="2"/>
      <c r="D441" s="59"/>
      <c r="E441" s="85"/>
      <c r="F441" s="7"/>
    </row>
    <row r="442" spans="1:6">
      <c r="A442" s="5"/>
      <c r="B442" s="1"/>
      <c r="C442" s="2"/>
      <c r="D442" s="59"/>
      <c r="E442" s="85"/>
      <c r="F442" s="7"/>
    </row>
    <row r="443" spans="1:6">
      <c r="A443" s="5"/>
      <c r="B443" s="1"/>
      <c r="C443" s="2"/>
      <c r="D443" s="59"/>
      <c r="E443" s="85"/>
      <c r="F443" s="7"/>
    </row>
    <row r="444" spans="1:6">
      <c r="A444" s="5"/>
      <c r="B444" s="1"/>
      <c r="C444" s="2"/>
      <c r="D444" s="59"/>
      <c r="E444" s="85"/>
      <c r="F444" s="7"/>
    </row>
    <row r="445" spans="1:6">
      <c r="A445" s="5"/>
      <c r="B445" s="1"/>
      <c r="C445" s="2"/>
      <c r="D445" s="59"/>
      <c r="E445" s="85"/>
      <c r="F445" s="7"/>
    </row>
    <row r="446" spans="1:6">
      <c r="A446" s="5"/>
      <c r="B446" s="1"/>
      <c r="C446" s="2"/>
      <c r="D446" s="59"/>
      <c r="E446" s="85"/>
      <c r="F446" s="7"/>
    </row>
    <row r="447" spans="1:6">
      <c r="A447" s="5"/>
      <c r="B447" s="1"/>
      <c r="C447" s="2"/>
      <c r="D447" s="59"/>
      <c r="E447" s="85"/>
      <c r="F447" s="7"/>
    </row>
    <row r="448" spans="1:6">
      <c r="A448" s="5"/>
      <c r="B448" s="1"/>
      <c r="C448" s="2"/>
      <c r="D448" s="59"/>
      <c r="E448" s="85"/>
      <c r="F448" s="7"/>
    </row>
    <row r="449" spans="1:6">
      <c r="A449" s="5"/>
      <c r="B449" s="1"/>
      <c r="C449" s="2"/>
      <c r="D449" s="59"/>
      <c r="E449" s="85"/>
      <c r="F449" s="7"/>
    </row>
    <row r="450" spans="1:6">
      <c r="A450" s="5"/>
      <c r="B450" s="1"/>
      <c r="C450" s="2"/>
      <c r="D450" s="59"/>
      <c r="E450" s="85"/>
      <c r="F450" s="7"/>
    </row>
    <row r="451" spans="1:6">
      <c r="A451" s="5"/>
      <c r="B451" s="1"/>
      <c r="C451" s="2"/>
      <c r="D451" s="59"/>
      <c r="E451" s="85"/>
      <c r="F451" s="7"/>
    </row>
    <row r="452" spans="1:6">
      <c r="A452" s="5"/>
      <c r="B452" s="1"/>
      <c r="C452" s="2"/>
      <c r="D452" s="59"/>
      <c r="E452" s="85"/>
      <c r="F452" s="7"/>
    </row>
    <row r="453" spans="1:6">
      <c r="A453" s="5"/>
      <c r="B453" s="1"/>
      <c r="C453" s="2"/>
      <c r="D453" s="59"/>
      <c r="E453" s="85"/>
      <c r="F453" s="7"/>
    </row>
    <row r="454" spans="1:6">
      <c r="A454" s="5"/>
      <c r="B454" s="1"/>
      <c r="C454" s="2"/>
      <c r="D454" s="59"/>
      <c r="E454" s="85"/>
      <c r="F454" s="7"/>
    </row>
    <row r="455" spans="1:6">
      <c r="A455" s="5"/>
      <c r="B455" s="1"/>
      <c r="C455" s="2"/>
      <c r="D455" s="59"/>
      <c r="E455" s="85"/>
      <c r="F455" s="7"/>
    </row>
    <row r="456" spans="1:6">
      <c r="A456" s="5"/>
      <c r="B456" s="1"/>
      <c r="C456" s="2"/>
      <c r="D456" s="59"/>
      <c r="E456" s="85"/>
      <c r="F456" s="7"/>
    </row>
    <row r="457" spans="1:6">
      <c r="A457" s="5"/>
      <c r="B457" s="1"/>
      <c r="C457" s="2"/>
      <c r="D457" s="59"/>
      <c r="E457" s="85"/>
      <c r="F457" s="7"/>
    </row>
    <row r="458" spans="1:6">
      <c r="A458" s="5"/>
      <c r="B458" s="1"/>
      <c r="C458" s="2"/>
      <c r="D458" s="59"/>
      <c r="E458" s="85"/>
      <c r="F458" s="7"/>
    </row>
    <row r="459" spans="1:6">
      <c r="A459" s="5"/>
      <c r="B459" s="1"/>
      <c r="C459" s="2"/>
      <c r="D459" s="59"/>
      <c r="E459" s="85"/>
      <c r="F459" s="7"/>
    </row>
    <row r="460" spans="1:6">
      <c r="A460" s="5"/>
      <c r="B460" s="1"/>
      <c r="C460" s="2"/>
      <c r="D460" s="59"/>
      <c r="E460" s="85"/>
      <c r="F460" s="7"/>
    </row>
    <row r="461" spans="1:6">
      <c r="A461" s="5"/>
      <c r="B461" s="1"/>
      <c r="C461" s="2"/>
      <c r="D461" s="59"/>
      <c r="E461" s="85"/>
      <c r="F461" s="7"/>
    </row>
    <row r="462" spans="1:6">
      <c r="A462" s="5"/>
      <c r="B462" s="1"/>
      <c r="C462" s="2"/>
      <c r="D462" s="59"/>
      <c r="E462" s="85"/>
      <c r="F462" s="7"/>
    </row>
    <row r="463" spans="1:6">
      <c r="A463" s="5"/>
      <c r="B463" s="1"/>
      <c r="C463" s="2"/>
      <c r="D463" s="59"/>
      <c r="E463" s="85"/>
      <c r="F463" s="7"/>
    </row>
    <row r="464" spans="1:6">
      <c r="A464" s="5"/>
      <c r="B464" s="1"/>
      <c r="C464" s="2"/>
      <c r="D464" s="59"/>
      <c r="E464" s="85"/>
      <c r="F464" s="7"/>
    </row>
    <row r="465" spans="1:6">
      <c r="A465" s="5"/>
      <c r="B465" s="1"/>
      <c r="C465" s="2"/>
      <c r="D465" s="59"/>
      <c r="E465" s="85"/>
      <c r="F465" s="7"/>
    </row>
    <row r="466" spans="1:6">
      <c r="A466" s="5"/>
      <c r="B466" s="1"/>
      <c r="C466" s="2"/>
      <c r="D466" s="59"/>
      <c r="E466" s="85"/>
      <c r="F466" s="7"/>
    </row>
    <row r="467" spans="1:6">
      <c r="A467" s="5"/>
      <c r="B467" s="1"/>
      <c r="C467" s="2"/>
      <c r="D467" s="59"/>
      <c r="E467" s="85"/>
      <c r="F467" s="7"/>
    </row>
    <row r="468" spans="1:6">
      <c r="A468" s="5"/>
      <c r="B468" s="1"/>
      <c r="C468" s="2"/>
      <c r="D468" s="59"/>
      <c r="E468" s="85"/>
      <c r="F468" s="7"/>
    </row>
    <row r="469" spans="1:6">
      <c r="A469" s="5"/>
      <c r="B469" s="1"/>
      <c r="C469" s="2"/>
      <c r="D469" s="59"/>
      <c r="E469" s="85"/>
      <c r="F469" s="7"/>
    </row>
    <row r="470" spans="1:6">
      <c r="A470" s="5"/>
      <c r="B470" s="1"/>
      <c r="C470" s="2"/>
      <c r="D470" s="59"/>
      <c r="E470" s="85"/>
      <c r="F470" s="7"/>
    </row>
    <row r="471" spans="1:6">
      <c r="A471" s="5"/>
      <c r="B471" s="1"/>
      <c r="C471" s="2"/>
      <c r="D471" s="59"/>
      <c r="E471" s="85"/>
      <c r="F471" s="7"/>
    </row>
    <row r="472" spans="1:6">
      <c r="A472" s="5"/>
      <c r="B472" s="1"/>
      <c r="C472" s="2"/>
      <c r="D472" s="59"/>
      <c r="E472" s="85"/>
      <c r="F472" s="7"/>
    </row>
    <row r="473" spans="1:6">
      <c r="A473" s="5"/>
      <c r="B473" s="1"/>
      <c r="C473" s="2"/>
      <c r="D473" s="59"/>
      <c r="E473" s="85"/>
      <c r="F473" s="7"/>
    </row>
    <row r="474" spans="1:6">
      <c r="A474" s="5"/>
      <c r="B474" s="1"/>
      <c r="C474" s="2"/>
      <c r="D474" s="59"/>
      <c r="E474" s="85"/>
      <c r="F474" s="7"/>
    </row>
    <row r="475" spans="1:6">
      <c r="A475" s="5"/>
      <c r="B475" s="1"/>
      <c r="C475" s="2"/>
      <c r="D475" s="59"/>
      <c r="E475" s="85"/>
      <c r="F475" s="7"/>
    </row>
    <row r="476" spans="1:6">
      <c r="A476" s="5"/>
      <c r="B476" s="1"/>
      <c r="C476" s="2"/>
      <c r="D476" s="59"/>
      <c r="E476" s="85"/>
      <c r="F476" s="7"/>
    </row>
    <row r="477" spans="1:6">
      <c r="A477" s="5"/>
      <c r="B477" s="1"/>
      <c r="C477" s="2"/>
      <c r="D477" s="59"/>
      <c r="E477" s="85"/>
      <c r="F477" s="7"/>
    </row>
    <row r="478" spans="1:6">
      <c r="A478" s="5"/>
      <c r="B478" s="1"/>
      <c r="C478" s="2"/>
      <c r="D478" s="59"/>
      <c r="E478" s="85"/>
      <c r="F478" s="7"/>
    </row>
    <row r="479" spans="1:6">
      <c r="A479" s="5"/>
      <c r="B479" s="1"/>
      <c r="C479" s="2"/>
      <c r="D479" s="59"/>
      <c r="E479" s="85"/>
      <c r="F479" s="7"/>
    </row>
    <row r="480" spans="1:6">
      <c r="A480" s="5"/>
      <c r="B480" s="1"/>
      <c r="C480" s="2"/>
      <c r="D480" s="59"/>
      <c r="E480" s="85"/>
      <c r="F480" s="7"/>
    </row>
    <row r="481" spans="1:6">
      <c r="A481" s="5"/>
      <c r="B481" s="1"/>
      <c r="C481" s="2"/>
      <c r="D481" s="59"/>
      <c r="E481" s="85"/>
      <c r="F481" s="7"/>
    </row>
    <row r="482" spans="1:6">
      <c r="A482" s="5"/>
      <c r="B482" s="1"/>
      <c r="C482" s="2"/>
      <c r="D482" s="59"/>
      <c r="E482" s="85"/>
      <c r="F482" s="7"/>
    </row>
    <row r="483" spans="1:6">
      <c r="A483" s="5"/>
      <c r="B483" s="1"/>
      <c r="C483" s="2"/>
      <c r="D483" s="59"/>
      <c r="E483" s="85"/>
      <c r="F483" s="7"/>
    </row>
    <row r="484" spans="1:6">
      <c r="A484" s="5"/>
      <c r="B484" s="1"/>
      <c r="C484" s="2"/>
      <c r="D484" s="59"/>
      <c r="E484" s="85"/>
      <c r="F484" s="7"/>
    </row>
    <row r="485" spans="1:6">
      <c r="A485" s="5"/>
      <c r="B485" s="1"/>
      <c r="C485" s="2"/>
      <c r="D485" s="59"/>
      <c r="E485" s="85"/>
      <c r="F485" s="7"/>
    </row>
    <row r="486" spans="1:6">
      <c r="A486" s="5"/>
      <c r="B486" s="1"/>
      <c r="C486" s="2"/>
      <c r="D486" s="59"/>
      <c r="E486" s="85"/>
      <c r="F486" s="7"/>
    </row>
    <row r="487" spans="1:6">
      <c r="A487" s="5"/>
      <c r="B487" s="1"/>
      <c r="C487" s="2"/>
      <c r="D487" s="59"/>
      <c r="E487" s="85"/>
      <c r="F487" s="7"/>
    </row>
    <row r="488" spans="1:6">
      <c r="A488" s="5"/>
      <c r="B488" s="1"/>
      <c r="C488" s="2"/>
      <c r="D488" s="59"/>
      <c r="E488" s="85"/>
      <c r="F488" s="7"/>
    </row>
    <row r="489" spans="1:6">
      <c r="A489" s="5"/>
      <c r="B489" s="1"/>
      <c r="C489" s="2"/>
      <c r="D489" s="59"/>
      <c r="E489" s="85"/>
      <c r="F489" s="7"/>
    </row>
    <row r="490" spans="1:6">
      <c r="A490" s="5"/>
      <c r="B490" s="1"/>
      <c r="C490" s="2"/>
      <c r="D490" s="59"/>
      <c r="E490" s="85"/>
      <c r="F490" s="7"/>
    </row>
    <row r="491" spans="1:6">
      <c r="A491" s="5"/>
      <c r="B491" s="1"/>
      <c r="C491" s="2"/>
      <c r="D491" s="59"/>
      <c r="E491" s="85"/>
      <c r="F491" s="7"/>
    </row>
    <row r="492" spans="1:6">
      <c r="A492" s="5"/>
      <c r="B492" s="1"/>
      <c r="C492" s="2"/>
      <c r="D492" s="59"/>
      <c r="E492" s="85"/>
      <c r="F492" s="7"/>
    </row>
    <row r="493" spans="1:6">
      <c r="A493" s="5"/>
      <c r="B493" s="1"/>
      <c r="C493" s="2"/>
      <c r="D493" s="59"/>
      <c r="E493" s="85"/>
      <c r="F493" s="7"/>
    </row>
    <row r="494" spans="1:6">
      <c r="A494" s="5"/>
      <c r="B494" s="1"/>
      <c r="C494" s="2"/>
      <c r="D494" s="59"/>
      <c r="E494" s="85"/>
      <c r="F494" s="7"/>
    </row>
    <row r="495" spans="1:6">
      <c r="A495" s="5"/>
      <c r="B495" s="1"/>
      <c r="C495" s="2"/>
      <c r="D495" s="59"/>
      <c r="E495" s="85"/>
      <c r="F495" s="7"/>
    </row>
    <row r="496" spans="1:6">
      <c r="A496" s="5"/>
      <c r="B496" s="1"/>
      <c r="C496" s="2"/>
      <c r="D496" s="59"/>
      <c r="E496" s="85"/>
      <c r="F496" s="7"/>
    </row>
    <row r="497" spans="1:6">
      <c r="A497" s="5"/>
      <c r="B497" s="1"/>
      <c r="C497" s="2"/>
      <c r="D497" s="59"/>
      <c r="E497" s="85"/>
      <c r="F497" s="7"/>
    </row>
    <row r="498" spans="1:6">
      <c r="A498" s="5"/>
      <c r="B498" s="1"/>
      <c r="C498" s="2"/>
      <c r="D498" s="59"/>
      <c r="E498" s="85"/>
      <c r="F498" s="7"/>
    </row>
    <row r="499" spans="1:6">
      <c r="A499" s="5"/>
      <c r="B499" s="1"/>
      <c r="C499" s="2"/>
      <c r="D499" s="59"/>
      <c r="E499" s="85"/>
      <c r="F499" s="7"/>
    </row>
    <row r="500" spans="1:6">
      <c r="A500" s="5"/>
      <c r="B500" s="1"/>
      <c r="C500" s="2"/>
      <c r="D500" s="59"/>
      <c r="E500" s="85"/>
      <c r="F500" s="7"/>
    </row>
    <row r="501" spans="1:6">
      <c r="A501" s="5"/>
      <c r="B501" s="1"/>
      <c r="C501" s="2"/>
      <c r="D501" s="59"/>
      <c r="E501" s="85"/>
      <c r="F501" s="7"/>
    </row>
    <row r="502" spans="1:6">
      <c r="A502" s="5"/>
      <c r="B502" s="1"/>
      <c r="C502" s="2"/>
      <c r="D502" s="59"/>
      <c r="E502" s="85"/>
      <c r="F502" s="7"/>
    </row>
    <row r="503" spans="1:6">
      <c r="A503" s="5"/>
      <c r="B503" s="1"/>
      <c r="C503" s="2"/>
      <c r="D503" s="59"/>
      <c r="E503" s="85"/>
      <c r="F503" s="7"/>
    </row>
    <row r="504" spans="1:6">
      <c r="A504" s="5"/>
      <c r="B504" s="1"/>
      <c r="C504" s="2"/>
      <c r="D504" s="59"/>
      <c r="E504" s="85"/>
      <c r="F504" s="7"/>
    </row>
    <row r="505" spans="1:6">
      <c r="A505" s="5"/>
      <c r="B505" s="1"/>
      <c r="C505" s="2"/>
      <c r="D505" s="59"/>
      <c r="E505" s="85"/>
      <c r="F505" s="7"/>
    </row>
    <row r="506" spans="1:6">
      <c r="A506" s="5"/>
      <c r="B506" s="1"/>
      <c r="C506" s="2"/>
      <c r="D506" s="59"/>
      <c r="E506" s="85"/>
      <c r="F506" s="7"/>
    </row>
    <row r="507" spans="1:6">
      <c r="A507" s="5"/>
      <c r="B507" s="1"/>
      <c r="C507" s="2"/>
      <c r="D507" s="59"/>
      <c r="E507" s="85"/>
      <c r="F507" s="7"/>
    </row>
    <row r="508" spans="1:6">
      <c r="A508" s="5"/>
      <c r="B508" s="1"/>
      <c r="C508" s="2"/>
      <c r="D508" s="59"/>
      <c r="E508" s="85"/>
      <c r="F508" s="7"/>
    </row>
    <row r="509" spans="1:6">
      <c r="A509" s="5"/>
      <c r="B509" s="1"/>
      <c r="C509" s="2"/>
      <c r="D509" s="59"/>
      <c r="E509" s="85"/>
      <c r="F509" s="7"/>
    </row>
    <row r="510" spans="1:6">
      <c r="A510" s="5"/>
      <c r="B510" s="1"/>
      <c r="C510" s="2"/>
      <c r="D510" s="59"/>
      <c r="E510" s="85"/>
      <c r="F510" s="7"/>
    </row>
    <row r="511" spans="1:6">
      <c r="A511" s="5"/>
      <c r="B511" s="1"/>
      <c r="C511" s="2"/>
      <c r="D511" s="59"/>
      <c r="E511" s="85"/>
      <c r="F511" s="7"/>
    </row>
    <row r="512" spans="1:6">
      <c r="A512" s="5"/>
      <c r="B512" s="1"/>
      <c r="C512" s="2"/>
      <c r="D512" s="59"/>
      <c r="E512" s="85"/>
      <c r="F512" s="7"/>
    </row>
    <row r="513" spans="1:6">
      <c r="A513" s="5"/>
      <c r="B513" s="1"/>
      <c r="C513" s="2"/>
      <c r="D513" s="59"/>
      <c r="E513" s="85"/>
      <c r="F513" s="7"/>
    </row>
    <row r="514" spans="1:6">
      <c r="A514" s="5"/>
      <c r="B514" s="1"/>
      <c r="C514" s="2"/>
      <c r="D514" s="59"/>
      <c r="E514" s="85"/>
      <c r="F514" s="7"/>
    </row>
    <row r="515" spans="1:6">
      <c r="A515" s="5"/>
      <c r="B515" s="1"/>
      <c r="C515" s="2"/>
      <c r="D515" s="59"/>
      <c r="E515" s="85"/>
      <c r="F515" s="7"/>
    </row>
    <row r="516" spans="1:6">
      <c r="A516" s="5"/>
      <c r="B516" s="1"/>
      <c r="C516" s="2"/>
      <c r="D516" s="59"/>
      <c r="E516" s="85"/>
      <c r="F516" s="7"/>
    </row>
    <row r="517" spans="1:6">
      <c r="A517" s="5"/>
      <c r="B517" s="1"/>
      <c r="C517" s="2"/>
      <c r="D517" s="59"/>
      <c r="E517" s="85"/>
      <c r="F517" s="7"/>
    </row>
    <row r="518" spans="1:6">
      <c r="A518" s="5"/>
      <c r="B518" s="1"/>
      <c r="C518" s="2"/>
      <c r="D518" s="59"/>
      <c r="E518" s="85"/>
      <c r="F518" s="7"/>
    </row>
    <row r="519" spans="1:6">
      <c r="A519" s="5"/>
      <c r="B519" s="1"/>
      <c r="C519" s="2"/>
      <c r="D519" s="59"/>
      <c r="E519" s="85"/>
      <c r="F519" s="7"/>
    </row>
    <row r="520" spans="1:6">
      <c r="A520" s="5"/>
      <c r="B520" s="1"/>
      <c r="C520" s="2"/>
      <c r="D520" s="59"/>
      <c r="E520" s="85"/>
      <c r="F520" s="7"/>
    </row>
    <row r="521" spans="1:6">
      <c r="A521" s="5"/>
      <c r="B521" s="1"/>
      <c r="C521" s="2"/>
      <c r="D521" s="59"/>
      <c r="E521" s="85"/>
      <c r="F521" s="7"/>
    </row>
    <row r="522" spans="1:6">
      <c r="A522" s="5"/>
      <c r="B522" s="1"/>
      <c r="C522" s="2"/>
      <c r="D522" s="59"/>
      <c r="E522" s="85"/>
      <c r="F522" s="7"/>
    </row>
    <row r="523" spans="1:6">
      <c r="A523" s="5"/>
      <c r="B523" s="1"/>
      <c r="C523" s="2"/>
      <c r="D523" s="59"/>
      <c r="E523" s="85"/>
      <c r="F523" s="7"/>
    </row>
    <row r="524" spans="1:6">
      <c r="A524" s="5"/>
      <c r="B524" s="1"/>
      <c r="C524" s="2"/>
      <c r="D524" s="59"/>
      <c r="E524" s="85"/>
      <c r="F524" s="7"/>
    </row>
    <row r="525" spans="1:6">
      <c r="A525" s="5"/>
      <c r="B525" s="1"/>
      <c r="C525" s="2"/>
      <c r="D525" s="59"/>
      <c r="E525" s="85"/>
      <c r="F525" s="7"/>
    </row>
    <row r="526" spans="1:6">
      <c r="A526" s="5"/>
      <c r="B526" s="1"/>
      <c r="C526" s="2"/>
      <c r="D526" s="59"/>
      <c r="E526" s="85"/>
      <c r="F526" s="7"/>
    </row>
    <row r="527" spans="1:6">
      <c r="A527" s="5"/>
      <c r="B527" s="1"/>
      <c r="C527" s="2"/>
      <c r="D527" s="59"/>
      <c r="E527" s="85"/>
      <c r="F527" s="7"/>
    </row>
    <row r="528" spans="1:6">
      <c r="A528" s="5"/>
      <c r="B528" s="1"/>
      <c r="C528" s="2"/>
      <c r="D528" s="59"/>
      <c r="E528" s="85"/>
      <c r="F528" s="7"/>
    </row>
    <row r="529" spans="1:6">
      <c r="A529" s="5"/>
      <c r="B529" s="1"/>
      <c r="C529" s="2"/>
      <c r="D529" s="59"/>
      <c r="E529" s="85"/>
      <c r="F529" s="7"/>
    </row>
    <row r="530" spans="1:6">
      <c r="A530" s="5"/>
      <c r="B530" s="1"/>
      <c r="C530" s="2"/>
      <c r="D530" s="59"/>
      <c r="E530" s="85"/>
      <c r="F530" s="7"/>
    </row>
    <row r="531" spans="1:6">
      <c r="A531" s="5"/>
      <c r="B531" s="1"/>
      <c r="C531" s="2"/>
      <c r="D531" s="59"/>
      <c r="E531" s="85"/>
      <c r="F531" s="7"/>
    </row>
    <row r="532" spans="1:6">
      <c r="A532" s="5"/>
      <c r="B532" s="1"/>
      <c r="C532" s="2"/>
      <c r="D532" s="59"/>
      <c r="E532" s="85"/>
      <c r="F532" s="7"/>
    </row>
    <row r="533" spans="1:6">
      <c r="A533" s="5"/>
      <c r="B533" s="1"/>
      <c r="C533" s="2"/>
      <c r="D533" s="59"/>
      <c r="E533" s="85"/>
      <c r="F533" s="7"/>
    </row>
    <row r="534" spans="1:6">
      <c r="A534" s="5"/>
      <c r="B534" s="1"/>
      <c r="C534" s="2"/>
      <c r="D534" s="59"/>
      <c r="E534" s="85"/>
      <c r="F534" s="7"/>
    </row>
    <row r="535" spans="1:6">
      <c r="A535" s="5"/>
      <c r="B535" s="1"/>
      <c r="C535" s="2"/>
      <c r="D535" s="59"/>
      <c r="E535" s="85"/>
      <c r="F535" s="7"/>
    </row>
    <row r="536" spans="1:6">
      <c r="A536" s="5"/>
      <c r="B536" s="1"/>
      <c r="C536" s="2"/>
      <c r="D536" s="59"/>
      <c r="E536" s="85"/>
      <c r="F536" s="7"/>
    </row>
    <row r="537" spans="1:6">
      <c r="A537" s="5"/>
      <c r="B537" s="1"/>
      <c r="C537" s="2"/>
      <c r="D537" s="59"/>
      <c r="E537" s="85"/>
      <c r="F537" s="7"/>
    </row>
    <row r="538" spans="1:6">
      <c r="A538" s="5"/>
      <c r="B538" s="1"/>
      <c r="C538" s="2"/>
      <c r="D538" s="59"/>
      <c r="E538" s="85"/>
      <c r="F538" s="7"/>
    </row>
    <row r="539" spans="1:6">
      <c r="A539" s="5"/>
      <c r="B539" s="1"/>
      <c r="C539" s="2"/>
      <c r="D539" s="59"/>
      <c r="E539" s="85"/>
      <c r="F539" s="7"/>
    </row>
    <row r="540" spans="1:6">
      <c r="A540" s="5"/>
      <c r="B540" s="1"/>
      <c r="C540" s="2"/>
      <c r="D540" s="59"/>
      <c r="E540" s="85"/>
      <c r="F540" s="7"/>
    </row>
    <row r="541" spans="1:6">
      <c r="A541" s="5"/>
      <c r="B541" s="1"/>
      <c r="C541" s="2"/>
      <c r="D541" s="59"/>
      <c r="E541" s="85"/>
      <c r="F541" s="7"/>
    </row>
    <row r="542" spans="1:6">
      <c r="A542" s="5"/>
      <c r="B542" s="1"/>
      <c r="C542" s="2"/>
      <c r="D542" s="59"/>
      <c r="E542" s="85"/>
      <c r="F542" s="7"/>
    </row>
    <row r="543" spans="1:6">
      <c r="A543" s="5"/>
      <c r="B543" s="1"/>
      <c r="C543" s="2"/>
      <c r="D543" s="59"/>
      <c r="E543" s="85"/>
      <c r="F543" s="7"/>
    </row>
    <row r="544" spans="1:6">
      <c r="A544" s="5"/>
      <c r="B544" s="1"/>
      <c r="C544" s="2"/>
      <c r="D544" s="59"/>
      <c r="E544" s="85"/>
      <c r="F544" s="7"/>
    </row>
    <row r="545" spans="1:6">
      <c r="A545" s="5"/>
      <c r="B545" s="1"/>
      <c r="C545" s="2"/>
      <c r="D545" s="59"/>
      <c r="E545" s="85"/>
      <c r="F545" s="7"/>
    </row>
    <row r="546" spans="1:6">
      <c r="A546" s="5"/>
      <c r="B546" s="1"/>
      <c r="C546" s="2"/>
      <c r="D546" s="59"/>
      <c r="E546" s="85"/>
      <c r="F546" s="7"/>
    </row>
    <row r="547" spans="1:6">
      <c r="A547" s="5"/>
      <c r="B547" s="1"/>
      <c r="C547" s="2"/>
      <c r="D547" s="59"/>
      <c r="E547" s="85"/>
      <c r="F547" s="7"/>
    </row>
    <row r="548" spans="1:6">
      <c r="A548" s="5"/>
      <c r="B548" s="1"/>
      <c r="C548" s="2"/>
      <c r="D548" s="59"/>
      <c r="E548" s="85"/>
      <c r="F548" s="7"/>
    </row>
    <row r="549" spans="1:6">
      <c r="A549" s="5"/>
      <c r="B549" s="1"/>
      <c r="C549" s="2"/>
      <c r="D549" s="59"/>
      <c r="E549" s="85"/>
      <c r="F549" s="7"/>
    </row>
    <row r="550" spans="1:6">
      <c r="A550" s="5"/>
      <c r="B550" s="1"/>
      <c r="C550" s="2"/>
      <c r="D550" s="59"/>
      <c r="E550" s="85"/>
      <c r="F550" s="7"/>
    </row>
    <row r="551" spans="1:6">
      <c r="A551" s="5"/>
      <c r="B551" s="1"/>
      <c r="C551" s="2"/>
      <c r="D551" s="59"/>
      <c r="E551" s="85"/>
      <c r="F551" s="7"/>
    </row>
    <row r="552" spans="1:6">
      <c r="A552" s="5"/>
      <c r="B552" s="1"/>
      <c r="C552" s="2"/>
      <c r="D552" s="59"/>
      <c r="E552" s="85"/>
      <c r="F552" s="7"/>
    </row>
    <row r="553" spans="1:6">
      <c r="A553" s="5"/>
      <c r="B553" s="1"/>
      <c r="C553" s="2"/>
      <c r="D553" s="59"/>
      <c r="E553" s="85"/>
      <c r="F553" s="7"/>
    </row>
    <row r="554" spans="1:6">
      <c r="A554" s="5"/>
      <c r="B554" s="1"/>
      <c r="C554" s="2"/>
      <c r="D554" s="59"/>
      <c r="E554" s="85"/>
      <c r="F554" s="7"/>
    </row>
    <row r="555" spans="1:6">
      <c r="A555" s="5"/>
      <c r="B555" s="1"/>
      <c r="C555" s="2"/>
      <c r="D555" s="59"/>
      <c r="E555" s="85"/>
      <c r="F555" s="7"/>
    </row>
    <row r="556" spans="1:6">
      <c r="A556" s="5"/>
      <c r="B556" s="1"/>
      <c r="C556" s="2"/>
      <c r="D556" s="59"/>
      <c r="E556" s="85"/>
      <c r="F556" s="7"/>
    </row>
    <row r="557" spans="1:6">
      <c r="A557" s="5"/>
      <c r="B557" s="1"/>
      <c r="C557" s="2"/>
      <c r="D557" s="59"/>
      <c r="E557" s="85"/>
      <c r="F557" s="7"/>
    </row>
    <row r="558" spans="1:6">
      <c r="A558" s="5"/>
      <c r="B558" s="1"/>
      <c r="C558" s="2"/>
      <c r="D558" s="59"/>
      <c r="E558" s="85"/>
      <c r="F558" s="7"/>
    </row>
    <row r="559" spans="1:6">
      <c r="A559" s="5"/>
      <c r="B559" s="1"/>
      <c r="C559" s="2"/>
      <c r="D559" s="59"/>
      <c r="E559" s="85"/>
      <c r="F559" s="7"/>
    </row>
    <row r="560" spans="1:6">
      <c r="A560" s="5"/>
      <c r="B560" s="1"/>
      <c r="C560" s="2"/>
      <c r="D560" s="59"/>
      <c r="E560" s="85"/>
      <c r="F560" s="7"/>
    </row>
    <row r="561" spans="1:6">
      <c r="A561" s="5"/>
      <c r="B561" s="1"/>
      <c r="C561" s="2"/>
      <c r="D561" s="59"/>
      <c r="E561" s="85"/>
      <c r="F561" s="7"/>
    </row>
    <row r="562" spans="1:6">
      <c r="A562" s="5"/>
      <c r="B562" s="1"/>
      <c r="C562" s="2"/>
      <c r="D562" s="59"/>
      <c r="E562" s="85"/>
      <c r="F562" s="7"/>
    </row>
    <row r="563" spans="1:6">
      <c r="A563" s="5"/>
      <c r="B563" s="1"/>
      <c r="C563" s="2"/>
      <c r="D563" s="59"/>
      <c r="E563" s="85"/>
      <c r="F563" s="7"/>
    </row>
    <row r="564" spans="1:6">
      <c r="A564" s="5"/>
      <c r="B564" s="1"/>
      <c r="C564" s="2"/>
      <c r="D564" s="59"/>
      <c r="E564" s="85"/>
      <c r="F564" s="7"/>
    </row>
    <row r="565" spans="1:6">
      <c r="A565" s="5"/>
      <c r="B565" s="1"/>
      <c r="C565" s="2"/>
      <c r="D565" s="59"/>
      <c r="E565" s="85"/>
      <c r="F565" s="7"/>
    </row>
    <row r="566" spans="1:6">
      <c r="A566" s="5"/>
      <c r="B566" s="1"/>
      <c r="C566" s="2"/>
      <c r="D566" s="59"/>
      <c r="E566" s="85"/>
      <c r="F566" s="7"/>
    </row>
    <row r="567" spans="1:6">
      <c r="A567" s="5"/>
      <c r="B567" s="1"/>
      <c r="C567" s="2"/>
      <c r="D567" s="59"/>
      <c r="E567" s="85"/>
      <c r="F567" s="7"/>
    </row>
    <row r="568" spans="1:6">
      <c r="A568" s="5"/>
      <c r="B568" s="1"/>
      <c r="C568" s="2"/>
      <c r="D568" s="59"/>
      <c r="E568" s="85"/>
      <c r="F568" s="7"/>
    </row>
    <row r="569" spans="1:6">
      <c r="A569" s="5"/>
      <c r="B569" s="1"/>
      <c r="C569" s="2"/>
      <c r="D569" s="59"/>
      <c r="E569" s="85"/>
      <c r="F569" s="7"/>
    </row>
    <row r="570" spans="1:6">
      <c r="A570" s="5"/>
      <c r="B570" s="1"/>
      <c r="C570" s="2"/>
      <c r="D570" s="59"/>
      <c r="E570" s="85"/>
      <c r="F570" s="7"/>
    </row>
    <row r="571" spans="1:6">
      <c r="A571" s="5"/>
      <c r="B571" s="1"/>
      <c r="C571" s="2"/>
      <c r="D571" s="59"/>
      <c r="E571" s="85"/>
      <c r="F571" s="7"/>
    </row>
    <row r="572" spans="1:6">
      <c r="A572" s="5"/>
      <c r="B572" s="1"/>
      <c r="C572" s="2"/>
      <c r="D572" s="59"/>
      <c r="E572" s="85"/>
      <c r="F572" s="7"/>
    </row>
    <row r="573" spans="1:6">
      <c r="A573" s="5"/>
      <c r="B573" s="1"/>
      <c r="C573" s="2"/>
      <c r="D573" s="59"/>
      <c r="E573" s="85"/>
      <c r="F573" s="7"/>
    </row>
    <row r="574" spans="1:6">
      <c r="A574" s="5"/>
      <c r="B574" s="1"/>
      <c r="C574" s="2"/>
      <c r="D574" s="59"/>
      <c r="E574" s="85"/>
      <c r="F574" s="7"/>
    </row>
    <row r="575" spans="1:6">
      <c r="A575" s="5"/>
      <c r="B575" s="1"/>
      <c r="C575" s="2"/>
      <c r="D575" s="59"/>
      <c r="E575" s="85"/>
      <c r="F575" s="7"/>
    </row>
    <row r="576" spans="1:6">
      <c r="A576" s="5"/>
      <c r="B576" s="1"/>
      <c r="C576" s="2"/>
      <c r="D576" s="59"/>
      <c r="E576" s="85"/>
      <c r="F576" s="7"/>
    </row>
    <row r="577" spans="1:6">
      <c r="A577" s="5"/>
      <c r="B577" s="1"/>
      <c r="C577" s="2"/>
      <c r="D577" s="59"/>
      <c r="E577" s="85"/>
      <c r="F577" s="7"/>
    </row>
    <row r="578" spans="1:6">
      <c r="A578" s="5"/>
      <c r="B578" s="1"/>
      <c r="C578" s="2"/>
      <c r="D578" s="59"/>
      <c r="E578" s="85"/>
      <c r="F578" s="7"/>
    </row>
    <row r="579" spans="1:6">
      <c r="A579" s="5"/>
      <c r="B579" s="1"/>
      <c r="C579" s="2"/>
      <c r="D579" s="59"/>
      <c r="E579" s="85"/>
      <c r="F579" s="7"/>
    </row>
    <row r="580" spans="1:6">
      <c r="A580" s="5"/>
      <c r="B580" s="1"/>
      <c r="C580" s="2"/>
      <c r="D580" s="59"/>
      <c r="E580" s="85"/>
      <c r="F580" s="7"/>
    </row>
    <row r="581" spans="1:6">
      <c r="A581" s="5"/>
      <c r="B581" s="1"/>
      <c r="C581" s="2"/>
      <c r="D581" s="59"/>
      <c r="E581" s="85"/>
      <c r="F581" s="7"/>
    </row>
    <row r="582" spans="1:6">
      <c r="A582" s="5"/>
      <c r="B582" s="1"/>
      <c r="C582" s="2"/>
      <c r="D582" s="59"/>
      <c r="E582" s="85"/>
      <c r="F582" s="7"/>
    </row>
    <row r="583" spans="1:6">
      <c r="A583" s="5"/>
      <c r="B583" s="1"/>
      <c r="C583" s="2"/>
      <c r="D583" s="59"/>
      <c r="E583" s="85"/>
      <c r="F583" s="7"/>
    </row>
    <row r="584" spans="1:6">
      <c r="A584" s="5"/>
      <c r="B584" s="1"/>
      <c r="C584" s="2"/>
      <c r="D584" s="59"/>
      <c r="E584" s="85"/>
      <c r="F584" s="7"/>
    </row>
    <row r="585" spans="1:6">
      <c r="A585" s="5"/>
      <c r="B585" s="1"/>
      <c r="C585" s="2"/>
      <c r="D585" s="59"/>
      <c r="E585" s="85"/>
      <c r="F585" s="7"/>
    </row>
    <row r="586" spans="1:6">
      <c r="A586" s="5"/>
      <c r="B586" s="1"/>
      <c r="C586" s="2"/>
      <c r="D586" s="59"/>
      <c r="E586" s="85"/>
      <c r="F586" s="7"/>
    </row>
    <row r="587" spans="1:6">
      <c r="A587" s="5"/>
      <c r="B587" s="1"/>
      <c r="C587" s="2"/>
      <c r="D587" s="59"/>
      <c r="E587" s="85"/>
      <c r="F587" s="7"/>
    </row>
    <row r="588" spans="1:6">
      <c r="A588" s="5"/>
      <c r="B588" s="1"/>
      <c r="C588" s="2"/>
      <c r="D588" s="59"/>
      <c r="E588" s="85"/>
      <c r="F588" s="7"/>
    </row>
    <row r="589" spans="1:6">
      <c r="A589" s="5"/>
      <c r="B589" s="1"/>
      <c r="C589" s="2"/>
      <c r="D589" s="59"/>
      <c r="E589" s="85"/>
      <c r="F589" s="7"/>
    </row>
    <row r="590" spans="1:6">
      <c r="A590" s="5"/>
      <c r="B590" s="1"/>
      <c r="C590" s="2"/>
      <c r="D590" s="59"/>
      <c r="E590" s="85"/>
      <c r="F590" s="7"/>
    </row>
    <row r="591" spans="1:6">
      <c r="A591" s="5"/>
      <c r="B591" s="1"/>
      <c r="C591" s="2"/>
      <c r="D591" s="59"/>
      <c r="E591" s="85"/>
      <c r="F591" s="7"/>
    </row>
    <row r="592" spans="1:6">
      <c r="A592" s="5"/>
      <c r="B592" s="1"/>
      <c r="C592" s="2"/>
      <c r="D592" s="59"/>
      <c r="E592" s="85"/>
      <c r="F592" s="7"/>
    </row>
    <row r="593" spans="1:6">
      <c r="A593" s="5"/>
      <c r="B593" s="1"/>
      <c r="C593" s="2"/>
      <c r="D593" s="59"/>
      <c r="E593" s="85"/>
      <c r="F593" s="7"/>
    </row>
    <row r="594" spans="1:6">
      <c r="A594" s="5"/>
      <c r="B594" s="1"/>
      <c r="C594" s="2"/>
      <c r="D594" s="59"/>
      <c r="E594" s="85"/>
      <c r="F594" s="7"/>
    </row>
    <row r="595" spans="1:6">
      <c r="A595" s="5"/>
      <c r="B595" s="1"/>
      <c r="C595" s="2"/>
      <c r="D595" s="59"/>
      <c r="E595" s="85"/>
      <c r="F595" s="7"/>
    </row>
    <row r="596" spans="1:6">
      <c r="A596" s="5"/>
      <c r="B596" s="1"/>
      <c r="C596" s="2"/>
      <c r="D596" s="59"/>
      <c r="E596" s="85"/>
      <c r="F596" s="7"/>
    </row>
    <row r="597" spans="1:6">
      <c r="A597" s="5"/>
      <c r="B597" s="1"/>
      <c r="C597" s="2"/>
      <c r="D597" s="59"/>
      <c r="E597" s="85"/>
      <c r="F597" s="7"/>
    </row>
    <row r="598" spans="1:6">
      <c r="A598" s="5"/>
      <c r="B598" s="1"/>
      <c r="C598" s="2"/>
      <c r="D598" s="59"/>
      <c r="E598" s="85"/>
      <c r="F598" s="7"/>
    </row>
    <row r="599" spans="1:6">
      <c r="A599" s="5"/>
      <c r="B599" s="1"/>
      <c r="C599" s="2"/>
      <c r="D599" s="59"/>
      <c r="E599" s="85"/>
      <c r="F599" s="7"/>
    </row>
    <row r="600" spans="1:6">
      <c r="A600" s="5"/>
      <c r="B600" s="1"/>
      <c r="C600" s="2"/>
      <c r="D600" s="59"/>
      <c r="E600" s="85"/>
      <c r="F600" s="7"/>
    </row>
    <row r="601" spans="1:6">
      <c r="A601" s="5"/>
      <c r="B601" s="1"/>
      <c r="C601" s="2"/>
      <c r="D601" s="59"/>
      <c r="E601" s="85"/>
      <c r="F601" s="7"/>
    </row>
    <row r="602" spans="1:6">
      <c r="A602" s="5"/>
      <c r="B602" s="1"/>
      <c r="C602" s="2"/>
      <c r="D602" s="59"/>
      <c r="E602" s="85"/>
      <c r="F602" s="7"/>
    </row>
    <row r="603" spans="1:6">
      <c r="A603" s="5"/>
      <c r="B603" s="1"/>
      <c r="C603" s="2"/>
      <c r="D603" s="59"/>
      <c r="E603" s="85"/>
      <c r="F603" s="7"/>
    </row>
    <row r="604" spans="1:6">
      <c r="A604" s="5"/>
      <c r="B604" s="1"/>
      <c r="C604" s="2"/>
      <c r="D604" s="59"/>
      <c r="E604" s="85"/>
      <c r="F604" s="7"/>
    </row>
    <row r="605" spans="1:6">
      <c r="A605" s="5"/>
      <c r="B605" s="1"/>
      <c r="C605" s="2"/>
      <c r="D605" s="59"/>
      <c r="E605" s="85"/>
      <c r="F605" s="7"/>
    </row>
    <row r="606" spans="1:6">
      <c r="A606" s="5"/>
      <c r="B606" s="1"/>
      <c r="C606" s="2"/>
      <c r="D606" s="59"/>
      <c r="E606" s="85"/>
      <c r="F606" s="7"/>
    </row>
    <row r="607" spans="1:6">
      <c r="A607" s="5"/>
      <c r="B607" s="1"/>
      <c r="C607" s="2"/>
      <c r="D607" s="59"/>
      <c r="E607" s="85"/>
      <c r="F607" s="7"/>
    </row>
    <row r="608" spans="1:6">
      <c r="A608" s="5"/>
      <c r="B608" s="1"/>
      <c r="C608" s="2"/>
      <c r="D608" s="59"/>
      <c r="E608" s="85"/>
      <c r="F608" s="7"/>
    </row>
    <row r="609" spans="1:6">
      <c r="A609" s="5"/>
      <c r="B609" s="1"/>
      <c r="C609" s="2"/>
      <c r="D609" s="59"/>
      <c r="E609" s="85"/>
      <c r="F609" s="7"/>
    </row>
    <row r="610" spans="1:6">
      <c r="A610" s="5"/>
      <c r="B610" s="1"/>
      <c r="C610" s="2"/>
      <c r="D610" s="59"/>
      <c r="E610" s="85"/>
      <c r="F610" s="7"/>
    </row>
    <row r="611" spans="1:6">
      <c r="A611" s="5"/>
      <c r="B611" s="1"/>
      <c r="C611" s="2"/>
      <c r="D611" s="59"/>
      <c r="E611" s="85"/>
      <c r="F611" s="7"/>
    </row>
    <row r="612" spans="1:6">
      <c r="A612" s="5"/>
      <c r="B612" s="1"/>
      <c r="C612" s="2"/>
      <c r="D612" s="59"/>
      <c r="E612" s="85"/>
      <c r="F612" s="7"/>
    </row>
    <row r="613" spans="1:6">
      <c r="A613" s="5"/>
      <c r="B613" s="1"/>
      <c r="C613" s="2"/>
      <c r="D613" s="59"/>
      <c r="E613" s="85"/>
      <c r="F613" s="7"/>
    </row>
    <row r="614" spans="1:6">
      <c r="A614" s="5"/>
      <c r="B614" s="1"/>
      <c r="C614" s="2"/>
      <c r="D614" s="59"/>
      <c r="E614" s="85"/>
      <c r="F614" s="7"/>
    </row>
    <row r="615" spans="1:6">
      <c r="A615" s="5"/>
      <c r="B615" s="1"/>
      <c r="C615" s="2"/>
      <c r="D615" s="59"/>
      <c r="E615" s="85"/>
      <c r="F615" s="7"/>
    </row>
    <row r="616" spans="1:6">
      <c r="A616" s="5"/>
      <c r="B616" s="1"/>
      <c r="C616" s="2"/>
      <c r="D616" s="59"/>
      <c r="E616" s="85"/>
      <c r="F616" s="7"/>
    </row>
    <row r="617" spans="1:6">
      <c r="A617" s="5"/>
      <c r="B617" s="1"/>
      <c r="C617" s="2"/>
      <c r="D617" s="59"/>
      <c r="E617" s="85"/>
      <c r="F617" s="7"/>
    </row>
    <row r="618" spans="1:6">
      <c r="A618" s="5"/>
      <c r="B618" s="1"/>
      <c r="C618" s="2"/>
      <c r="D618" s="59"/>
      <c r="E618" s="85"/>
      <c r="F618" s="7"/>
    </row>
    <row r="619" spans="1:6">
      <c r="A619" s="5"/>
      <c r="B619" s="1"/>
      <c r="C619" s="2"/>
      <c r="D619" s="59"/>
      <c r="E619" s="85"/>
      <c r="F619" s="7"/>
    </row>
    <row r="620" spans="1:6">
      <c r="A620" s="5"/>
      <c r="B620" s="1"/>
      <c r="C620" s="2"/>
      <c r="D620" s="59"/>
      <c r="E620" s="85"/>
      <c r="F620" s="7"/>
    </row>
    <row r="621" spans="1:6">
      <c r="A621" s="5"/>
      <c r="B621" s="1"/>
      <c r="C621" s="2"/>
      <c r="D621" s="59"/>
      <c r="E621" s="85"/>
      <c r="F621" s="7"/>
    </row>
    <row r="622" spans="1:6">
      <c r="A622" s="5"/>
      <c r="B622" s="1"/>
      <c r="C622" s="2"/>
      <c r="D622" s="59"/>
      <c r="E622" s="85"/>
      <c r="F622" s="7"/>
    </row>
    <row r="623" spans="1:6">
      <c r="A623" s="5"/>
      <c r="B623" s="1"/>
      <c r="C623" s="2"/>
      <c r="D623" s="59"/>
      <c r="E623" s="85"/>
      <c r="F623" s="7"/>
    </row>
    <row r="624" spans="1:6">
      <c r="A624" s="5"/>
      <c r="B624" s="1"/>
      <c r="C624" s="2"/>
      <c r="D624" s="59"/>
      <c r="E624" s="85"/>
      <c r="F624" s="7"/>
    </row>
    <row r="625" spans="1:6">
      <c r="A625" s="5"/>
      <c r="B625" s="1"/>
      <c r="C625" s="2"/>
      <c r="D625" s="59"/>
      <c r="E625" s="85"/>
      <c r="F625" s="7"/>
    </row>
    <row r="626" spans="1:6">
      <c r="A626" s="5"/>
      <c r="B626" s="1"/>
      <c r="C626" s="2"/>
      <c r="D626" s="59"/>
      <c r="E626" s="85"/>
      <c r="F626" s="7"/>
    </row>
    <row r="627" spans="1:6">
      <c r="A627" s="5"/>
      <c r="B627" s="1"/>
      <c r="C627" s="2"/>
      <c r="D627" s="59"/>
      <c r="E627" s="85"/>
      <c r="F627" s="7"/>
    </row>
    <row r="628" spans="1:6">
      <c r="A628" s="5"/>
      <c r="B628" s="1"/>
      <c r="C628" s="2"/>
      <c r="D628" s="59"/>
      <c r="E628" s="85"/>
      <c r="F628" s="7"/>
    </row>
    <row r="629" spans="1:6">
      <c r="A629" s="5"/>
      <c r="B629" s="1"/>
      <c r="C629" s="2"/>
      <c r="D629" s="59"/>
      <c r="E629" s="85"/>
      <c r="F629" s="7"/>
    </row>
    <row r="630" spans="1:6">
      <c r="A630" s="5"/>
      <c r="B630" s="1"/>
      <c r="C630" s="2"/>
      <c r="D630" s="59"/>
      <c r="E630" s="85"/>
      <c r="F630" s="7"/>
    </row>
    <row r="631" spans="1:6">
      <c r="A631" s="5"/>
      <c r="B631" s="1"/>
      <c r="C631" s="2"/>
      <c r="D631" s="59"/>
      <c r="E631" s="85"/>
      <c r="F631" s="7"/>
    </row>
    <row r="632" spans="1:6">
      <c r="A632" s="5"/>
      <c r="B632" s="1"/>
      <c r="C632" s="2"/>
      <c r="D632" s="59"/>
      <c r="E632" s="85"/>
      <c r="F632" s="7"/>
    </row>
    <row r="633" spans="1:6">
      <c r="A633" s="5"/>
      <c r="B633" s="1"/>
      <c r="C633" s="2"/>
      <c r="D633" s="59"/>
      <c r="E633" s="85"/>
      <c r="F633" s="7"/>
    </row>
    <row r="634" spans="1:6">
      <c r="A634" s="5"/>
      <c r="B634" s="1"/>
      <c r="C634" s="2"/>
      <c r="D634" s="59"/>
      <c r="E634" s="85"/>
      <c r="F634" s="7"/>
    </row>
    <row r="635" spans="1:6">
      <c r="A635" s="5"/>
      <c r="B635" s="1"/>
      <c r="C635" s="2"/>
      <c r="D635" s="59"/>
      <c r="E635" s="85"/>
      <c r="F635" s="7"/>
    </row>
    <row r="636" spans="1:6">
      <c r="A636" s="5"/>
      <c r="B636" s="1"/>
      <c r="C636" s="2"/>
      <c r="D636" s="59"/>
      <c r="E636" s="85"/>
      <c r="F636" s="7"/>
    </row>
    <row r="637" spans="1:6">
      <c r="A637" s="5"/>
      <c r="B637" s="1"/>
      <c r="C637" s="2"/>
      <c r="D637" s="59"/>
      <c r="E637" s="85"/>
      <c r="F637" s="7"/>
    </row>
    <row r="638" spans="1:6">
      <c r="A638" s="5"/>
      <c r="B638" s="1"/>
      <c r="C638" s="2"/>
      <c r="D638" s="59"/>
      <c r="E638" s="85"/>
      <c r="F638" s="7"/>
    </row>
    <row r="639" spans="1:6">
      <c r="A639" s="5"/>
      <c r="B639" s="1"/>
      <c r="C639" s="2"/>
      <c r="D639" s="59"/>
      <c r="E639" s="85"/>
      <c r="F639" s="7"/>
    </row>
    <row r="640" spans="1:6">
      <c r="A640" s="5"/>
      <c r="B640" s="1"/>
      <c r="C640" s="2"/>
      <c r="D640" s="59"/>
      <c r="E640" s="85"/>
      <c r="F640" s="7"/>
    </row>
    <row r="641" spans="1:6">
      <c r="A641" s="5"/>
      <c r="B641" s="1"/>
      <c r="C641" s="2"/>
      <c r="D641" s="59"/>
      <c r="E641" s="85"/>
      <c r="F641" s="7"/>
    </row>
    <row r="642" spans="1:6">
      <c r="A642" s="5"/>
      <c r="B642" s="1"/>
      <c r="C642" s="2"/>
      <c r="D642" s="59"/>
      <c r="E642" s="85"/>
      <c r="F642" s="7"/>
    </row>
    <row r="643" spans="1:6">
      <c r="A643" s="5"/>
      <c r="B643" s="1"/>
      <c r="C643" s="2"/>
      <c r="D643" s="59"/>
      <c r="E643" s="85"/>
      <c r="F643" s="7"/>
    </row>
    <row r="644" spans="1:6">
      <c r="A644" s="5"/>
      <c r="B644" s="1"/>
      <c r="C644" s="2"/>
      <c r="D644" s="59"/>
      <c r="E644" s="85"/>
      <c r="F644" s="7"/>
    </row>
    <row r="645" spans="1:6">
      <c r="A645" s="5"/>
      <c r="B645" s="1"/>
      <c r="C645" s="2"/>
      <c r="D645" s="59"/>
      <c r="E645" s="85"/>
      <c r="F645" s="7"/>
    </row>
    <row r="646" spans="1:6">
      <c r="A646" s="5"/>
      <c r="B646" s="1"/>
      <c r="C646" s="2"/>
      <c r="D646" s="59"/>
      <c r="E646" s="85"/>
      <c r="F646" s="7"/>
    </row>
    <row r="647" spans="1:6">
      <c r="A647" s="5"/>
      <c r="B647" s="1"/>
      <c r="C647" s="2"/>
      <c r="D647" s="59"/>
      <c r="E647" s="85"/>
      <c r="F647" s="7"/>
    </row>
    <row r="648" spans="1:6">
      <c r="A648" s="5"/>
      <c r="B648" s="1"/>
      <c r="C648" s="2"/>
      <c r="D648" s="59"/>
      <c r="E648" s="85"/>
      <c r="F648" s="7"/>
    </row>
    <row r="649" spans="1:6">
      <c r="A649" s="5"/>
      <c r="B649" s="1"/>
      <c r="C649" s="2"/>
      <c r="D649" s="59"/>
      <c r="E649" s="85"/>
      <c r="F649" s="7"/>
    </row>
    <row r="650" spans="1:6">
      <c r="A650" s="5"/>
      <c r="B650" s="1"/>
      <c r="C650" s="2"/>
      <c r="D650" s="59"/>
      <c r="E650" s="85"/>
      <c r="F650" s="7"/>
    </row>
    <row r="651" spans="1:6">
      <c r="A651" s="5"/>
      <c r="B651" s="1"/>
      <c r="C651" s="2"/>
      <c r="D651" s="59"/>
      <c r="E651" s="85"/>
      <c r="F651" s="7"/>
    </row>
    <row r="652" spans="1:6">
      <c r="A652" s="5"/>
      <c r="B652" s="1"/>
      <c r="C652" s="2"/>
      <c r="D652" s="59"/>
      <c r="E652" s="85"/>
      <c r="F652" s="7"/>
    </row>
    <row r="653" spans="1:6">
      <c r="A653" s="5"/>
      <c r="B653" s="1"/>
      <c r="C653" s="2"/>
      <c r="D653" s="59"/>
      <c r="E653" s="85"/>
      <c r="F653" s="7"/>
    </row>
    <row r="654" spans="1:6">
      <c r="A654" s="5"/>
      <c r="B654" s="1"/>
      <c r="C654" s="2"/>
      <c r="D654" s="59"/>
      <c r="E654" s="85"/>
      <c r="F654" s="7"/>
    </row>
    <row r="655" spans="1:6">
      <c r="A655" s="5"/>
      <c r="B655" s="1"/>
      <c r="C655" s="2"/>
      <c r="D655" s="59"/>
      <c r="E655" s="85"/>
      <c r="F655" s="7"/>
    </row>
    <row r="656" spans="1:6">
      <c r="A656" s="5"/>
      <c r="B656" s="1"/>
      <c r="C656" s="2"/>
      <c r="D656" s="59"/>
      <c r="E656" s="85"/>
      <c r="F656" s="7"/>
    </row>
    <row r="657" spans="1:6">
      <c r="A657" s="5"/>
      <c r="B657" s="1"/>
      <c r="C657" s="2"/>
      <c r="D657" s="59"/>
      <c r="E657" s="85"/>
      <c r="F657" s="7"/>
    </row>
    <row r="658" spans="1:6">
      <c r="A658" s="5"/>
      <c r="B658" s="1"/>
      <c r="C658" s="2"/>
      <c r="D658" s="59"/>
      <c r="E658" s="85"/>
      <c r="F658" s="7"/>
    </row>
    <row r="659" spans="1:6">
      <c r="A659" s="5"/>
      <c r="B659" s="1"/>
      <c r="C659" s="2"/>
      <c r="D659" s="59"/>
      <c r="E659" s="85"/>
      <c r="F659" s="7"/>
    </row>
    <row r="660" spans="1:6">
      <c r="A660" s="5"/>
      <c r="B660" s="1"/>
      <c r="C660" s="2"/>
      <c r="D660" s="59"/>
      <c r="E660" s="85"/>
      <c r="F660" s="7"/>
    </row>
    <row r="661" spans="1:6">
      <c r="A661" s="5"/>
      <c r="B661" s="1"/>
      <c r="C661" s="2"/>
      <c r="D661" s="59"/>
      <c r="E661" s="85"/>
      <c r="F661" s="7"/>
    </row>
    <row r="662" spans="1:6">
      <c r="A662" s="5"/>
      <c r="B662" s="1"/>
      <c r="C662" s="2"/>
      <c r="D662" s="59"/>
      <c r="E662" s="85"/>
      <c r="F662" s="7"/>
    </row>
    <row r="663" spans="1:6">
      <c r="A663" s="5"/>
      <c r="B663" s="1"/>
      <c r="C663" s="2"/>
      <c r="D663" s="59"/>
      <c r="E663" s="85"/>
      <c r="F663" s="7"/>
    </row>
    <row r="664" spans="1:6">
      <c r="A664" s="5"/>
      <c r="B664" s="1"/>
      <c r="C664" s="2"/>
      <c r="D664" s="59"/>
      <c r="E664" s="85"/>
      <c r="F664" s="7"/>
    </row>
    <row r="665" spans="1:6">
      <c r="A665" s="5"/>
      <c r="B665" s="1"/>
      <c r="C665" s="2"/>
      <c r="D665" s="59"/>
      <c r="E665" s="85"/>
      <c r="F665" s="7"/>
    </row>
    <row r="666" spans="1:6">
      <c r="A666" s="5"/>
      <c r="B666" s="1"/>
      <c r="C666" s="2"/>
      <c r="D666" s="59"/>
      <c r="E666" s="85"/>
      <c r="F666" s="7"/>
    </row>
    <row r="667" spans="1:6">
      <c r="A667" s="5"/>
      <c r="B667" s="1"/>
      <c r="C667" s="2"/>
      <c r="D667" s="59"/>
      <c r="E667" s="85"/>
      <c r="F667" s="7"/>
    </row>
    <row r="668" spans="1:6">
      <c r="A668" s="5"/>
      <c r="B668" s="1"/>
      <c r="C668" s="2"/>
      <c r="D668" s="59"/>
      <c r="E668" s="85"/>
      <c r="F668" s="7"/>
    </row>
    <row r="669" spans="1:6">
      <c r="A669" s="5"/>
      <c r="B669" s="1"/>
      <c r="C669" s="2"/>
      <c r="D669" s="59"/>
      <c r="E669" s="85"/>
      <c r="F669" s="7"/>
    </row>
    <row r="670" spans="1:6">
      <c r="A670" s="5"/>
      <c r="B670" s="1"/>
      <c r="C670" s="2"/>
      <c r="D670" s="59"/>
      <c r="E670" s="85"/>
      <c r="F670" s="7"/>
    </row>
    <row r="671" spans="1:6">
      <c r="A671" s="5"/>
      <c r="B671" s="1"/>
      <c r="C671" s="2"/>
      <c r="D671" s="59"/>
      <c r="E671" s="85"/>
      <c r="F671" s="7"/>
    </row>
    <row r="672" spans="1:6">
      <c r="A672" s="5"/>
      <c r="B672" s="1"/>
      <c r="C672" s="2"/>
      <c r="D672" s="59"/>
      <c r="E672" s="85"/>
      <c r="F672" s="7"/>
    </row>
    <row r="673" spans="1:6">
      <c r="A673" s="5"/>
      <c r="B673" s="1"/>
      <c r="C673" s="2"/>
      <c r="D673" s="59"/>
      <c r="E673" s="85"/>
      <c r="F673" s="7"/>
    </row>
    <row r="674" spans="1:6">
      <c r="A674" s="5"/>
      <c r="B674" s="1"/>
      <c r="C674" s="2"/>
      <c r="D674" s="59"/>
      <c r="E674" s="85"/>
      <c r="F674" s="7"/>
    </row>
    <row r="675" spans="1:6">
      <c r="A675" s="5"/>
      <c r="B675" s="1"/>
      <c r="C675" s="2"/>
      <c r="D675" s="59"/>
      <c r="E675" s="85"/>
      <c r="F675" s="7"/>
    </row>
    <row r="676" spans="1:6">
      <c r="A676" s="5"/>
      <c r="B676" s="1"/>
      <c r="C676" s="2"/>
      <c r="D676" s="59"/>
      <c r="E676" s="85"/>
      <c r="F676" s="7"/>
    </row>
    <row r="677" spans="1:6">
      <c r="A677" s="5"/>
      <c r="B677" s="1"/>
      <c r="C677" s="2"/>
      <c r="D677" s="59"/>
      <c r="E677" s="85"/>
      <c r="F677" s="7"/>
    </row>
    <row r="678" spans="1:6">
      <c r="A678" s="5"/>
      <c r="B678" s="1"/>
      <c r="C678" s="2"/>
      <c r="D678" s="59"/>
      <c r="E678" s="85"/>
      <c r="F678" s="7"/>
    </row>
    <row r="679" spans="1:6">
      <c r="A679" s="5"/>
      <c r="B679" s="1"/>
      <c r="C679" s="2"/>
      <c r="D679" s="59"/>
      <c r="E679" s="85"/>
      <c r="F679" s="7"/>
    </row>
    <row r="680" spans="1:6">
      <c r="A680" s="5"/>
      <c r="B680" s="1"/>
      <c r="C680" s="2"/>
      <c r="D680" s="59"/>
      <c r="E680" s="85"/>
      <c r="F680" s="7"/>
    </row>
    <row r="681" spans="1:6">
      <c r="A681" s="5"/>
      <c r="B681" s="1"/>
      <c r="C681" s="2"/>
      <c r="D681" s="59"/>
      <c r="E681" s="85"/>
      <c r="F681" s="7"/>
    </row>
    <row r="682" spans="1:6">
      <c r="A682" s="5"/>
      <c r="B682" s="1"/>
      <c r="C682" s="2"/>
      <c r="D682" s="59"/>
      <c r="E682" s="85"/>
      <c r="F682" s="7"/>
    </row>
    <row r="683" spans="1:6">
      <c r="A683" s="5"/>
      <c r="B683" s="1"/>
      <c r="C683" s="2"/>
      <c r="D683" s="59"/>
      <c r="E683" s="85"/>
      <c r="F683" s="7"/>
    </row>
    <row r="684" spans="1:6">
      <c r="A684" s="5"/>
      <c r="B684" s="1"/>
      <c r="C684" s="2"/>
      <c r="D684" s="59"/>
      <c r="E684" s="85"/>
      <c r="F684" s="7"/>
    </row>
    <row r="685" spans="1:6">
      <c r="A685" s="5"/>
      <c r="B685" s="1"/>
      <c r="C685" s="2"/>
      <c r="D685" s="59"/>
      <c r="E685" s="85"/>
      <c r="F685" s="7"/>
    </row>
    <row r="686" spans="1:6">
      <c r="A686" s="5"/>
      <c r="B686" s="1"/>
      <c r="C686" s="2"/>
      <c r="D686" s="59"/>
      <c r="E686" s="85"/>
      <c r="F686" s="7"/>
    </row>
    <row r="687" spans="1:6">
      <c r="A687" s="5"/>
      <c r="B687" s="1"/>
      <c r="C687" s="2"/>
      <c r="D687" s="59"/>
      <c r="E687" s="85"/>
      <c r="F687" s="7"/>
    </row>
    <row r="688" spans="1:6">
      <c r="A688" s="5"/>
      <c r="B688" s="1"/>
      <c r="C688" s="2"/>
      <c r="D688" s="59"/>
      <c r="E688" s="85"/>
      <c r="F688" s="7"/>
    </row>
    <row r="689" spans="1:6">
      <c r="A689" s="5"/>
      <c r="B689" s="1"/>
      <c r="C689" s="2"/>
      <c r="D689" s="59"/>
      <c r="E689" s="85"/>
      <c r="F689" s="7"/>
    </row>
    <row r="690" spans="1:6">
      <c r="A690" s="5"/>
      <c r="B690" s="1"/>
      <c r="C690" s="2"/>
      <c r="D690" s="59"/>
      <c r="E690" s="85"/>
      <c r="F690" s="7"/>
    </row>
    <row r="691" spans="1:6">
      <c r="A691" s="5"/>
      <c r="B691" s="1"/>
      <c r="C691" s="2"/>
      <c r="D691" s="59"/>
      <c r="E691" s="85"/>
      <c r="F691" s="7"/>
    </row>
    <row r="692" spans="1:6">
      <c r="A692" s="5"/>
      <c r="B692" s="1"/>
      <c r="C692" s="2"/>
      <c r="D692" s="59"/>
      <c r="E692" s="85"/>
      <c r="F692" s="7"/>
    </row>
    <row r="693" spans="1:6">
      <c r="A693" s="5"/>
      <c r="B693" s="1"/>
      <c r="C693" s="2"/>
      <c r="D693" s="59"/>
      <c r="E693" s="85"/>
      <c r="F693" s="7"/>
    </row>
    <row r="694" spans="1:6">
      <c r="A694" s="5"/>
      <c r="B694" s="1"/>
      <c r="C694" s="2"/>
      <c r="D694" s="59"/>
      <c r="E694" s="85"/>
      <c r="F694" s="7"/>
    </row>
    <row r="695" spans="1:6">
      <c r="A695" s="5"/>
      <c r="B695" s="1"/>
      <c r="C695" s="2"/>
      <c r="D695" s="59"/>
      <c r="E695" s="85"/>
      <c r="F695" s="7"/>
    </row>
    <row r="696" spans="1:6">
      <c r="A696" s="5"/>
      <c r="B696" s="1"/>
      <c r="C696" s="2"/>
      <c r="D696" s="59"/>
      <c r="E696" s="85"/>
      <c r="F696" s="7"/>
    </row>
    <row r="697" spans="1:6">
      <c r="A697" s="5"/>
      <c r="B697" s="1"/>
      <c r="C697" s="2"/>
      <c r="D697" s="59"/>
      <c r="E697" s="85"/>
      <c r="F697" s="7"/>
    </row>
    <row r="698" spans="1:6">
      <c r="A698" s="5"/>
      <c r="B698" s="1"/>
      <c r="C698" s="2"/>
      <c r="D698" s="59"/>
      <c r="E698" s="85"/>
      <c r="F698" s="7"/>
    </row>
    <row r="699" spans="1:6">
      <c r="A699" s="5"/>
      <c r="B699" s="1"/>
      <c r="C699" s="2"/>
      <c r="D699" s="59"/>
      <c r="E699" s="85"/>
      <c r="F699" s="7"/>
    </row>
    <row r="700" spans="1:6">
      <c r="A700" s="5"/>
      <c r="B700" s="1"/>
      <c r="C700" s="2"/>
      <c r="D700" s="59"/>
      <c r="E700" s="85"/>
      <c r="F700" s="7"/>
    </row>
    <row r="701" spans="1:6">
      <c r="A701" s="5"/>
      <c r="B701" s="1"/>
      <c r="C701" s="2"/>
      <c r="D701" s="59"/>
      <c r="E701" s="85"/>
      <c r="F701" s="7"/>
    </row>
    <row r="702" spans="1:6">
      <c r="A702" s="5"/>
      <c r="B702" s="1"/>
      <c r="C702" s="2"/>
      <c r="D702" s="59"/>
      <c r="E702" s="85"/>
      <c r="F702" s="7"/>
    </row>
    <row r="703" spans="1:6">
      <c r="A703" s="5"/>
      <c r="B703" s="1"/>
      <c r="C703" s="2"/>
      <c r="D703" s="59"/>
      <c r="E703" s="85"/>
      <c r="F703" s="7"/>
    </row>
    <row r="704" spans="1:6">
      <c r="A704" s="5"/>
      <c r="B704" s="1"/>
      <c r="C704" s="2"/>
      <c r="D704" s="59"/>
      <c r="E704" s="85"/>
      <c r="F704" s="7"/>
    </row>
    <row r="705" spans="1:6">
      <c r="A705" s="5"/>
      <c r="B705" s="1"/>
      <c r="C705" s="2"/>
      <c r="D705" s="59"/>
      <c r="E705" s="85"/>
      <c r="F705" s="7"/>
    </row>
    <row r="706" spans="1:6">
      <c r="A706" s="5"/>
      <c r="B706" s="1"/>
      <c r="C706" s="2"/>
      <c r="D706" s="59"/>
      <c r="E706" s="85"/>
      <c r="F706" s="7"/>
    </row>
    <row r="707" spans="1:6">
      <c r="A707" s="5"/>
      <c r="B707" s="1"/>
      <c r="C707" s="2"/>
      <c r="D707" s="59"/>
      <c r="E707" s="85"/>
      <c r="F707" s="7"/>
    </row>
    <row r="708" spans="1:6">
      <c r="A708" s="5"/>
      <c r="B708" s="1"/>
      <c r="C708" s="2"/>
      <c r="D708" s="59"/>
      <c r="E708" s="85"/>
      <c r="F708" s="7"/>
    </row>
    <row r="709" spans="1:6">
      <c r="A709" s="5"/>
      <c r="B709" s="1"/>
      <c r="C709" s="2"/>
      <c r="D709" s="59"/>
      <c r="E709" s="85"/>
      <c r="F709" s="7"/>
    </row>
    <row r="710" spans="1:6">
      <c r="A710" s="5"/>
      <c r="B710" s="1"/>
      <c r="C710" s="2"/>
      <c r="D710" s="59"/>
      <c r="E710" s="85"/>
      <c r="F710" s="7"/>
    </row>
    <row r="711" spans="1:6">
      <c r="A711" s="5"/>
      <c r="B711" s="1"/>
      <c r="C711" s="2"/>
      <c r="D711" s="59"/>
      <c r="E711" s="85"/>
      <c r="F711" s="7"/>
    </row>
    <row r="712" spans="1:6">
      <c r="A712" s="5"/>
      <c r="B712" s="1"/>
      <c r="C712" s="2"/>
      <c r="D712" s="59"/>
      <c r="E712" s="85"/>
      <c r="F712" s="7"/>
    </row>
    <row r="713" spans="1:6">
      <c r="A713" s="5"/>
      <c r="B713" s="1"/>
      <c r="C713" s="2"/>
      <c r="D713" s="59"/>
      <c r="E713" s="85"/>
      <c r="F713" s="7"/>
    </row>
    <row r="714" spans="1:6">
      <c r="A714" s="5"/>
      <c r="B714" s="1"/>
      <c r="C714" s="2"/>
      <c r="D714" s="59"/>
      <c r="E714" s="85"/>
      <c r="F714" s="7"/>
    </row>
    <row r="715" spans="1:6">
      <c r="A715" s="5"/>
      <c r="B715" s="1"/>
      <c r="C715" s="2"/>
      <c r="D715" s="59"/>
      <c r="E715" s="85"/>
      <c r="F715" s="7"/>
    </row>
    <row r="716" spans="1:6">
      <c r="A716" s="5"/>
      <c r="B716" s="1"/>
      <c r="C716" s="2"/>
      <c r="D716" s="59"/>
      <c r="E716" s="85"/>
      <c r="F716" s="7"/>
    </row>
    <row r="717" spans="1:6">
      <c r="A717" s="5"/>
      <c r="B717" s="1"/>
      <c r="C717" s="2"/>
      <c r="D717" s="59"/>
      <c r="E717" s="85"/>
      <c r="F717" s="7"/>
    </row>
    <row r="718" spans="1:6">
      <c r="A718" s="5"/>
      <c r="B718" s="1"/>
      <c r="C718" s="2"/>
      <c r="D718" s="59"/>
      <c r="E718" s="85"/>
      <c r="F718" s="7"/>
    </row>
    <row r="719" spans="1:6">
      <c r="A719" s="5"/>
      <c r="B719" s="1"/>
      <c r="C719" s="2"/>
      <c r="D719" s="59"/>
      <c r="E719" s="85"/>
      <c r="F719" s="7"/>
    </row>
    <row r="720" spans="1:6">
      <c r="A720" s="5"/>
      <c r="B720" s="1"/>
      <c r="C720" s="2"/>
      <c r="D720" s="59"/>
      <c r="E720" s="85"/>
      <c r="F720" s="7"/>
    </row>
    <row r="721" spans="1:6">
      <c r="A721" s="5"/>
      <c r="B721" s="1"/>
      <c r="C721" s="2"/>
      <c r="D721" s="59"/>
      <c r="E721" s="85"/>
      <c r="F721" s="7"/>
    </row>
    <row r="722" spans="1:6">
      <c r="A722" s="5"/>
      <c r="B722" s="1"/>
      <c r="C722" s="2"/>
      <c r="D722" s="59"/>
      <c r="E722" s="85"/>
      <c r="F722" s="7"/>
    </row>
    <row r="723" spans="1:6">
      <c r="A723" s="5"/>
      <c r="B723" s="1"/>
      <c r="C723" s="2"/>
      <c r="D723" s="59"/>
      <c r="E723" s="85"/>
      <c r="F723" s="7"/>
    </row>
    <row r="724" spans="1:6">
      <c r="A724" s="5"/>
      <c r="B724" s="1"/>
      <c r="C724" s="2"/>
      <c r="D724" s="59"/>
      <c r="E724" s="85"/>
      <c r="F724" s="7"/>
    </row>
    <row r="725" spans="1:6">
      <c r="A725" s="5"/>
      <c r="B725" s="1"/>
      <c r="C725" s="2"/>
      <c r="D725" s="59"/>
      <c r="E725" s="85"/>
      <c r="F725" s="7"/>
    </row>
    <row r="726" spans="1:6">
      <c r="A726" s="5"/>
      <c r="B726" s="1"/>
      <c r="C726" s="2"/>
      <c r="D726" s="59"/>
      <c r="E726" s="85"/>
      <c r="F726" s="7"/>
    </row>
    <row r="727" spans="1:6">
      <c r="A727" s="5"/>
      <c r="B727" s="1"/>
      <c r="C727" s="2"/>
      <c r="D727" s="59"/>
      <c r="E727" s="85"/>
      <c r="F727" s="7"/>
    </row>
    <row r="728" spans="1:6">
      <c r="A728" s="5"/>
      <c r="B728" s="1"/>
      <c r="C728" s="2"/>
      <c r="D728" s="59"/>
      <c r="E728" s="85"/>
      <c r="F728" s="7"/>
    </row>
    <row r="729" spans="1:6">
      <c r="A729" s="5"/>
      <c r="B729" s="1"/>
      <c r="C729" s="2"/>
      <c r="D729" s="59"/>
      <c r="E729" s="85"/>
      <c r="F729" s="7"/>
    </row>
    <row r="730" spans="1:6">
      <c r="A730" s="5"/>
      <c r="B730" s="1"/>
      <c r="C730" s="2"/>
      <c r="D730" s="59"/>
      <c r="E730" s="85"/>
      <c r="F730" s="7"/>
    </row>
    <row r="731" spans="1:6">
      <c r="A731" s="5"/>
      <c r="B731" s="1"/>
      <c r="C731" s="2"/>
      <c r="D731" s="59"/>
      <c r="E731" s="85"/>
      <c r="F731" s="7"/>
    </row>
    <row r="732" spans="1:6">
      <c r="A732" s="5"/>
      <c r="B732" s="1"/>
      <c r="C732" s="2"/>
      <c r="D732" s="59"/>
      <c r="E732" s="85"/>
      <c r="F732" s="7"/>
    </row>
    <row r="733" spans="1:6">
      <c r="A733" s="5"/>
      <c r="B733" s="1"/>
      <c r="C733" s="2"/>
      <c r="D733" s="59"/>
      <c r="E733" s="85"/>
      <c r="F733" s="7"/>
    </row>
    <row r="734" spans="1:6">
      <c r="A734" s="5"/>
      <c r="B734" s="1"/>
      <c r="C734" s="2"/>
      <c r="D734" s="59"/>
      <c r="E734" s="85"/>
      <c r="F734" s="7"/>
    </row>
    <row r="735" spans="1:6">
      <c r="A735" s="5"/>
      <c r="B735" s="1"/>
      <c r="C735" s="2"/>
      <c r="D735" s="59"/>
      <c r="E735" s="85"/>
      <c r="F735" s="7"/>
    </row>
    <row r="736" spans="1:6">
      <c r="A736" s="5"/>
      <c r="B736" s="1"/>
      <c r="C736" s="2"/>
      <c r="D736" s="59"/>
      <c r="E736" s="85"/>
      <c r="F736" s="7"/>
    </row>
    <row r="737" spans="1:6">
      <c r="A737" s="5"/>
      <c r="B737" s="1"/>
      <c r="C737" s="2"/>
      <c r="D737" s="59"/>
      <c r="E737" s="85"/>
      <c r="F737" s="7"/>
    </row>
    <row r="738" spans="1:6">
      <c r="A738" s="5"/>
      <c r="B738" s="1"/>
      <c r="C738" s="2"/>
      <c r="D738" s="59"/>
      <c r="E738" s="85"/>
      <c r="F738" s="7"/>
    </row>
    <row r="739" spans="1:6">
      <c r="A739" s="5"/>
      <c r="B739" s="1"/>
      <c r="C739" s="2"/>
      <c r="D739" s="59"/>
      <c r="E739" s="85"/>
      <c r="F739" s="7"/>
    </row>
    <row r="740" spans="1:6">
      <c r="A740" s="5"/>
      <c r="B740" s="1"/>
      <c r="C740" s="2"/>
      <c r="D740" s="59"/>
      <c r="E740" s="85"/>
      <c r="F740" s="7"/>
    </row>
    <row r="741" spans="1:6">
      <c r="A741" s="5"/>
      <c r="B741" s="1"/>
      <c r="C741" s="2"/>
      <c r="D741" s="59"/>
      <c r="E741" s="85"/>
      <c r="F741" s="7"/>
    </row>
    <row r="742" spans="1:6">
      <c r="A742" s="5"/>
      <c r="B742" s="1"/>
      <c r="C742" s="2"/>
      <c r="D742" s="59"/>
      <c r="E742" s="85"/>
      <c r="F742" s="7"/>
    </row>
    <row r="743" spans="1:6">
      <c r="A743" s="5"/>
      <c r="B743" s="1"/>
      <c r="C743" s="2"/>
      <c r="D743" s="59"/>
      <c r="E743" s="85"/>
      <c r="F743" s="7"/>
    </row>
    <row r="744" spans="1:6">
      <c r="A744" s="5"/>
      <c r="B744" s="1"/>
      <c r="C744" s="2"/>
      <c r="D744" s="59"/>
      <c r="E744" s="85"/>
      <c r="F744" s="7"/>
    </row>
    <row r="745" spans="1:6">
      <c r="A745" s="5"/>
      <c r="B745" s="1"/>
      <c r="C745" s="2"/>
      <c r="D745" s="59"/>
      <c r="E745" s="85"/>
      <c r="F745" s="7"/>
    </row>
    <row r="746" spans="1:6">
      <c r="A746" s="5"/>
      <c r="B746" s="1"/>
      <c r="C746" s="2"/>
      <c r="D746" s="59"/>
      <c r="E746" s="85"/>
      <c r="F746" s="7"/>
    </row>
    <row r="747" spans="1:6">
      <c r="A747" s="5"/>
      <c r="B747" s="1"/>
      <c r="C747" s="2"/>
      <c r="D747" s="59"/>
      <c r="E747" s="85"/>
      <c r="F747" s="7"/>
    </row>
    <row r="748" spans="1:6">
      <c r="A748" s="5"/>
      <c r="B748" s="1"/>
      <c r="C748" s="2"/>
      <c r="D748" s="59"/>
      <c r="E748" s="85"/>
      <c r="F748" s="7"/>
    </row>
    <row r="749" spans="1:6">
      <c r="A749" s="5"/>
      <c r="B749" s="1"/>
      <c r="C749" s="2"/>
      <c r="D749" s="59"/>
      <c r="E749" s="85"/>
      <c r="F749" s="7"/>
    </row>
    <row r="750" spans="1:6">
      <c r="A750" s="5"/>
      <c r="B750" s="1"/>
      <c r="C750" s="2"/>
      <c r="D750" s="59"/>
      <c r="E750" s="85"/>
      <c r="F750" s="7"/>
    </row>
    <row r="751" spans="1:6">
      <c r="A751" s="5"/>
      <c r="B751" s="1"/>
      <c r="C751" s="2"/>
      <c r="D751" s="59"/>
      <c r="E751" s="85"/>
      <c r="F751" s="7"/>
    </row>
    <row r="752" spans="1:6">
      <c r="A752" s="5"/>
      <c r="B752" s="1"/>
      <c r="C752" s="2"/>
      <c r="D752" s="59"/>
      <c r="E752" s="85"/>
      <c r="F752" s="7"/>
    </row>
    <row r="753" spans="1:6">
      <c r="A753" s="5"/>
      <c r="B753" s="1"/>
      <c r="C753" s="2"/>
      <c r="D753" s="59"/>
      <c r="E753" s="85"/>
      <c r="F753" s="7"/>
    </row>
    <row r="754" spans="1:6">
      <c r="A754" s="5"/>
      <c r="B754" s="1"/>
      <c r="C754" s="2"/>
      <c r="D754" s="59"/>
      <c r="E754" s="85"/>
      <c r="F754" s="7"/>
    </row>
    <row r="755" spans="1:6">
      <c r="A755" s="5"/>
      <c r="B755" s="1"/>
      <c r="C755" s="2"/>
      <c r="D755" s="59"/>
      <c r="E755" s="85"/>
      <c r="F755" s="7"/>
    </row>
    <row r="756" spans="1:6">
      <c r="A756" s="5"/>
      <c r="B756" s="1"/>
      <c r="C756" s="2"/>
      <c r="D756" s="59"/>
      <c r="E756" s="85"/>
      <c r="F756" s="7"/>
    </row>
    <row r="757" spans="1:6">
      <c r="A757" s="5"/>
      <c r="B757" s="1"/>
      <c r="C757" s="2"/>
      <c r="D757" s="59"/>
      <c r="E757" s="85"/>
      <c r="F757" s="7"/>
    </row>
    <row r="758" spans="1:6">
      <c r="A758" s="5"/>
      <c r="B758" s="1"/>
      <c r="C758" s="2"/>
      <c r="D758" s="59"/>
      <c r="E758" s="85"/>
      <c r="F758" s="7"/>
    </row>
    <row r="759" spans="1:6">
      <c r="A759" s="5"/>
      <c r="B759" s="1"/>
      <c r="C759" s="2"/>
      <c r="D759" s="59"/>
      <c r="E759" s="85"/>
      <c r="F759" s="7"/>
    </row>
    <row r="760" spans="1:6">
      <c r="A760" s="5"/>
      <c r="B760" s="1"/>
      <c r="C760" s="2"/>
      <c r="D760" s="59"/>
      <c r="E760" s="85"/>
      <c r="F760" s="7"/>
    </row>
    <row r="761" spans="1:6">
      <c r="A761" s="5"/>
      <c r="B761" s="1"/>
      <c r="C761" s="2"/>
      <c r="D761" s="59"/>
      <c r="E761" s="85"/>
      <c r="F761" s="7"/>
    </row>
    <row r="762" spans="1:6">
      <c r="A762" s="5"/>
      <c r="B762" s="1"/>
      <c r="C762" s="2"/>
      <c r="D762" s="59"/>
      <c r="E762" s="85"/>
      <c r="F762" s="7"/>
    </row>
    <row r="763" spans="1:6">
      <c r="A763" s="5"/>
      <c r="B763" s="1"/>
      <c r="C763" s="2"/>
      <c r="D763" s="59"/>
      <c r="E763" s="85"/>
      <c r="F763" s="7"/>
    </row>
    <row r="764" spans="1:6">
      <c r="A764" s="5"/>
      <c r="B764" s="1"/>
      <c r="C764" s="2"/>
      <c r="D764" s="59"/>
      <c r="E764" s="85"/>
      <c r="F764" s="7"/>
    </row>
    <row r="765" spans="1:6">
      <c r="A765" s="5"/>
      <c r="B765" s="1"/>
      <c r="C765" s="2"/>
      <c r="D765" s="59"/>
      <c r="E765" s="85"/>
      <c r="F765" s="7"/>
    </row>
    <row r="766" spans="1:6">
      <c r="A766" s="5"/>
      <c r="B766" s="1"/>
      <c r="C766" s="2"/>
      <c r="D766" s="59"/>
      <c r="E766" s="85"/>
      <c r="F766" s="7"/>
    </row>
    <row r="767" spans="1:6">
      <c r="A767" s="5"/>
      <c r="B767" s="1"/>
      <c r="C767" s="2"/>
      <c r="D767" s="59"/>
      <c r="E767" s="85"/>
      <c r="F767" s="7"/>
    </row>
    <row r="768" spans="1:6">
      <c r="A768" s="5"/>
      <c r="B768" s="1"/>
      <c r="C768" s="2"/>
      <c r="D768" s="59"/>
      <c r="E768" s="85"/>
      <c r="F768" s="7"/>
    </row>
    <row r="769" spans="1:6">
      <c r="A769" s="5"/>
      <c r="B769" s="1"/>
      <c r="C769" s="2"/>
      <c r="D769" s="59"/>
      <c r="E769" s="85"/>
      <c r="F769" s="7"/>
    </row>
    <row r="770" spans="1:6">
      <c r="A770" s="5"/>
      <c r="B770" s="1"/>
      <c r="C770" s="2"/>
      <c r="D770" s="59"/>
      <c r="E770" s="85"/>
      <c r="F770" s="7"/>
    </row>
    <row r="771" spans="1:6">
      <c r="A771" s="5"/>
      <c r="B771" s="1"/>
      <c r="C771" s="2"/>
      <c r="D771" s="59"/>
      <c r="E771" s="85"/>
      <c r="F771" s="7"/>
    </row>
    <row r="772" spans="1:6">
      <c r="A772" s="5"/>
      <c r="B772" s="1"/>
      <c r="C772" s="2"/>
      <c r="D772" s="59"/>
      <c r="E772" s="85"/>
      <c r="F772" s="7"/>
    </row>
    <row r="773" spans="1:6">
      <c r="A773" s="5"/>
      <c r="B773" s="1"/>
      <c r="C773" s="2"/>
      <c r="D773" s="59"/>
      <c r="E773" s="85"/>
      <c r="F773" s="7"/>
    </row>
    <row r="774" spans="1:6">
      <c r="A774" s="5"/>
      <c r="B774" s="1"/>
      <c r="C774" s="2"/>
      <c r="D774" s="59"/>
      <c r="E774" s="85"/>
      <c r="F774" s="7"/>
    </row>
    <row r="775" spans="1:6">
      <c r="A775" s="5"/>
      <c r="B775" s="1"/>
      <c r="C775" s="2"/>
      <c r="D775" s="59"/>
      <c r="E775" s="85"/>
      <c r="F775" s="7"/>
    </row>
    <row r="776" spans="1:6">
      <c r="A776" s="5"/>
      <c r="B776" s="1"/>
      <c r="C776" s="2"/>
      <c r="D776" s="59"/>
      <c r="E776" s="85"/>
      <c r="F776" s="7"/>
    </row>
    <row r="777" spans="1:6">
      <c r="A777" s="5"/>
      <c r="B777" s="1"/>
      <c r="C777" s="2"/>
      <c r="D777" s="59"/>
      <c r="E777" s="85"/>
      <c r="F777" s="7"/>
    </row>
    <row r="778" spans="1:6">
      <c r="A778" s="5"/>
      <c r="B778" s="1"/>
      <c r="C778" s="2"/>
      <c r="D778" s="59"/>
      <c r="E778" s="85"/>
      <c r="F778" s="7"/>
    </row>
    <row r="779" spans="1:6">
      <c r="A779" s="5"/>
      <c r="B779" s="1"/>
      <c r="C779" s="2"/>
      <c r="D779" s="59"/>
      <c r="E779" s="85"/>
      <c r="F779" s="7"/>
    </row>
    <row r="780" spans="1:6">
      <c r="A780" s="5"/>
      <c r="B780" s="1"/>
      <c r="C780" s="2"/>
      <c r="D780" s="59"/>
      <c r="E780" s="85"/>
      <c r="F780" s="7"/>
    </row>
    <row r="781" spans="1:6">
      <c r="A781" s="5"/>
      <c r="B781" s="1"/>
      <c r="C781" s="2"/>
      <c r="D781" s="59"/>
      <c r="E781" s="85"/>
      <c r="F781" s="7"/>
    </row>
    <row r="782" spans="1:6">
      <c r="A782" s="5"/>
      <c r="B782" s="1"/>
      <c r="C782" s="2"/>
      <c r="D782" s="59"/>
      <c r="E782" s="85"/>
      <c r="F782" s="7"/>
    </row>
    <row r="783" spans="1:6">
      <c r="A783" s="5"/>
      <c r="B783" s="1"/>
      <c r="C783" s="2"/>
      <c r="D783" s="59"/>
      <c r="E783" s="85"/>
      <c r="F783" s="7"/>
    </row>
    <row r="784" spans="1:6">
      <c r="A784" s="5"/>
      <c r="B784" s="1"/>
      <c r="C784" s="2"/>
      <c r="D784" s="59"/>
      <c r="E784" s="85"/>
      <c r="F784" s="7"/>
    </row>
    <row r="785" spans="1:6">
      <c r="A785" s="5"/>
      <c r="B785" s="1"/>
      <c r="C785" s="2"/>
      <c r="D785" s="59"/>
      <c r="E785" s="85"/>
      <c r="F785" s="7"/>
    </row>
    <row r="786" spans="1:6">
      <c r="A786" s="5"/>
      <c r="B786" s="1"/>
      <c r="C786" s="2"/>
      <c r="D786" s="59"/>
      <c r="E786" s="85"/>
      <c r="F786" s="7"/>
    </row>
    <row r="787" spans="1:6">
      <c r="A787" s="5"/>
      <c r="B787" s="1"/>
      <c r="C787" s="2"/>
      <c r="D787" s="59"/>
      <c r="E787" s="85"/>
      <c r="F787" s="7"/>
    </row>
    <row r="788" spans="1:6">
      <c r="A788" s="5"/>
      <c r="B788" s="1"/>
      <c r="C788" s="2"/>
      <c r="D788" s="59"/>
      <c r="E788" s="85"/>
      <c r="F788" s="7"/>
    </row>
    <row r="789" spans="1:6">
      <c r="A789" s="5"/>
      <c r="B789" s="1"/>
      <c r="C789" s="2"/>
      <c r="D789" s="59"/>
      <c r="E789" s="85"/>
      <c r="F789" s="7"/>
    </row>
    <row r="790" spans="1:6">
      <c r="A790" s="5"/>
      <c r="B790" s="1"/>
      <c r="C790" s="2"/>
      <c r="D790" s="59"/>
      <c r="E790" s="85"/>
      <c r="F790" s="7"/>
    </row>
    <row r="791" spans="1:6">
      <c r="A791" s="5"/>
      <c r="B791" s="1"/>
      <c r="C791" s="2"/>
      <c r="D791" s="59"/>
      <c r="E791" s="85"/>
      <c r="F791" s="7"/>
    </row>
    <row r="792" spans="1:6">
      <c r="A792" s="5"/>
      <c r="B792" s="1"/>
      <c r="C792" s="2"/>
      <c r="D792" s="59"/>
      <c r="E792" s="85"/>
      <c r="F792" s="7"/>
    </row>
    <row r="793" spans="1:6">
      <c r="A793" s="5"/>
      <c r="B793" s="1"/>
      <c r="C793" s="2"/>
      <c r="D793" s="59"/>
      <c r="E793" s="85"/>
      <c r="F793" s="7"/>
    </row>
    <row r="794" spans="1:6">
      <c r="A794" s="5"/>
      <c r="B794" s="1"/>
      <c r="C794" s="2"/>
      <c r="D794" s="59"/>
      <c r="E794" s="85"/>
      <c r="F794" s="7"/>
    </row>
    <row r="795" spans="1:6">
      <c r="A795" s="5"/>
      <c r="B795" s="1"/>
      <c r="C795" s="2"/>
      <c r="D795" s="59"/>
      <c r="E795" s="85"/>
      <c r="F795" s="7"/>
    </row>
    <row r="796" spans="1:6">
      <c r="A796" s="5"/>
      <c r="B796" s="1"/>
      <c r="C796" s="2"/>
      <c r="D796" s="59"/>
      <c r="E796" s="85"/>
      <c r="F796" s="7"/>
    </row>
    <row r="797" spans="1:6">
      <c r="A797" s="5"/>
      <c r="B797" s="1"/>
      <c r="C797" s="2"/>
      <c r="D797" s="59"/>
      <c r="E797" s="85"/>
      <c r="F797" s="7"/>
    </row>
    <row r="798" spans="1:6">
      <c r="A798" s="5"/>
      <c r="B798" s="1"/>
      <c r="C798" s="2"/>
      <c r="D798" s="59"/>
      <c r="E798" s="85"/>
      <c r="F798" s="7"/>
    </row>
    <row r="799" spans="1:6">
      <c r="A799" s="5"/>
      <c r="B799" s="1"/>
      <c r="C799" s="2"/>
      <c r="D799" s="59"/>
      <c r="E799" s="85"/>
      <c r="F799" s="7"/>
    </row>
    <row r="800" spans="1:6">
      <c r="A800" s="5"/>
      <c r="B800" s="1"/>
      <c r="C800" s="2"/>
      <c r="D800" s="59"/>
      <c r="E800" s="85"/>
      <c r="F800" s="7"/>
    </row>
    <row r="801" spans="1:6">
      <c r="A801" s="5"/>
      <c r="B801" s="1"/>
      <c r="C801" s="2"/>
      <c r="D801" s="59"/>
      <c r="E801" s="85"/>
      <c r="F801" s="7"/>
    </row>
    <row r="802" spans="1:6">
      <c r="A802" s="5"/>
      <c r="B802" s="1"/>
      <c r="C802" s="2"/>
      <c r="D802" s="59"/>
      <c r="E802" s="85"/>
      <c r="F802" s="7"/>
    </row>
    <row r="803" spans="1:6">
      <c r="A803" s="5"/>
      <c r="B803" s="1"/>
      <c r="C803" s="2"/>
      <c r="D803" s="59"/>
      <c r="E803" s="85"/>
      <c r="F803" s="7"/>
    </row>
    <row r="804" spans="1:6">
      <c r="A804" s="5"/>
      <c r="B804" s="1"/>
      <c r="C804" s="2"/>
      <c r="D804" s="59"/>
      <c r="E804" s="85"/>
      <c r="F804" s="7"/>
    </row>
    <row r="805" spans="1:6">
      <c r="A805" s="5"/>
      <c r="B805" s="1"/>
      <c r="C805" s="2"/>
      <c r="D805" s="59"/>
      <c r="E805" s="85"/>
      <c r="F805" s="7"/>
    </row>
    <row r="806" spans="1:6">
      <c r="A806" s="5"/>
      <c r="B806" s="1"/>
      <c r="C806" s="2"/>
      <c r="D806" s="59"/>
      <c r="E806" s="85"/>
      <c r="F806" s="7"/>
    </row>
    <row r="807" spans="1:6">
      <c r="A807" s="5"/>
      <c r="B807" s="1"/>
      <c r="C807" s="2"/>
      <c r="D807" s="59"/>
      <c r="E807" s="85"/>
      <c r="F807" s="7"/>
    </row>
    <row r="808" spans="1:6">
      <c r="A808" s="5"/>
      <c r="B808" s="1"/>
      <c r="C808" s="2"/>
      <c r="D808" s="59"/>
      <c r="E808" s="85"/>
      <c r="F808" s="7"/>
    </row>
    <row r="809" spans="1:6">
      <c r="A809" s="5"/>
      <c r="B809" s="1"/>
      <c r="C809" s="2"/>
      <c r="D809" s="59"/>
      <c r="E809" s="85"/>
      <c r="F809" s="7"/>
    </row>
    <row r="810" spans="1:6">
      <c r="A810" s="5"/>
      <c r="B810" s="1"/>
      <c r="C810" s="2"/>
      <c r="D810" s="59"/>
      <c r="E810" s="85"/>
      <c r="F810" s="7"/>
    </row>
    <row r="811" spans="1:6">
      <c r="A811" s="5"/>
      <c r="B811" s="1"/>
      <c r="C811" s="2"/>
      <c r="D811" s="59"/>
      <c r="E811" s="85"/>
      <c r="F811" s="7"/>
    </row>
    <row r="812" spans="1:6">
      <c r="A812" s="5"/>
      <c r="B812" s="1"/>
      <c r="C812" s="2"/>
      <c r="D812" s="59"/>
      <c r="E812" s="85"/>
      <c r="F812" s="7"/>
    </row>
    <row r="813" spans="1:6">
      <c r="A813" s="5"/>
      <c r="B813" s="1"/>
      <c r="C813" s="2"/>
      <c r="D813" s="59"/>
      <c r="E813" s="85"/>
      <c r="F813" s="7"/>
    </row>
    <row r="814" spans="1:6">
      <c r="A814" s="5"/>
      <c r="B814" s="1"/>
      <c r="C814" s="2"/>
      <c r="D814" s="59"/>
      <c r="E814" s="85"/>
      <c r="F814" s="7"/>
    </row>
    <row r="815" spans="1:6">
      <c r="A815" s="5"/>
      <c r="B815" s="1"/>
      <c r="C815" s="2"/>
      <c r="D815" s="59"/>
      <c r="E815" s="85"/>
      <c r="F815" s="7"/>
    </row>
    <row r="816" spans="1:6">
      <c r="A816" s="5"/>
      <c r="B816" s="1"/>
      <c r="C816" s="2"/>
      <c r="D816" s="59"/>
      <c r="E816" s="85"/>
      <c r="F816" s="7"/>
    </row>
    <row r="817" spans="1:6">
      <c r="A817" s="5"/>
      <c r="B817" s="1"/>
      <c r="C817" s="2"/>
      <c r="D817" s="59"/>
      <c r="E817" s="85"/>
      <c r="F817" s="7"/>
    </row>
    <row r="818" spans="1:6">
      <c r="A818" s="5"/>
      <c r="B818" s="1"/>
      <c r="C818" s="2"/>
      <c r="D818" s="59"/>
      <c r="E818" s="85"/>
      <c r="F818" s="7"/>
    </row>
    <row r="819" spans="1:6">
      <c r="A819" s="5"/>
      <c r="B819" s="1"/>
      <c r="C819" s="2"/>
      <c r="D819" s="59"/>
      <c r="E819" s="85"/>
      <c r="F819" s="7"/>
    </row>
    <row r="820" spans="1:6">
      <c r="A820" s="5"/>
      <c r="B820" s="1"/>
      <c r="C820" s="2"/>
      <c r="D820" s="59"/>
      <c r="E820" s="85"/>
      <c r="F820" s="7"/>
    </row>
    <row r="821" spans="1:6">
      <c r="A821" s="5"/>
      <c r="B821" s="1"/>
      <c r="C821" s="2"/>
      <c r="D821" s="59"/>
      <c r="E821" s="85"/>
      <c r="F821" s="7"/>
    </row>
    <row r="822" spans="1:6">
      <c r="A822" s="5"/>
      <c r="B822" s="1"/>
      <c r="C822" s="2"/>
      <c r="D822" s="59"/>
      <c r="E822" s="85"/>
      <c r="F822" s="7"/>
    </row>
    <row r="823" spans="1:6">
      <c r="A823" s="5"/>
      <c r="B823" s="1"/>
      <c r="C823" s="2"/>
      <c r="D823" s="59"/>
      <c r="E823" s="85"/>
      <c r="F823" s="7"/>
    </row>
    <row r="824" spans="1:6">
      <c r="A824" s="5"/>
      <c r="B824" s="1"/>
      <c r="C824" s="2"/>
      <c r="D824" s="59"/>
      <c r="E824" s="85"/>
      <c r="F824" s="7"/>
    </row>
    <row r="825" spans="1:6">
      <c r="A825" s="5"/>
      <c r="B825" s="1"/>
      <c r="C825" s="2"/>
      <c r="D825" s="59"/>
      <c r="E825" s="85"/>
      <c r="F825" s="7"/>
    </row>
    <row r="826" spans="1:6">
      <c r="A826" s="5"/>
      <c r="B826" s="1"/>
      <c r="C826" s="2"/>
      <c r="D826" s="59"/>
      <c r="E826" s="85"/>
      <c r="F826" s="7"/>
    </row>
    <row r="827" spans="1:6">
      <c r="A827" s="5"/>
      <c r="B827" s="1"/>
      <c r="C827" s="2"/>
      <c r="D827" s="59"/>
      <c r="E827" s="85"/>
      <c r="F827" s="7"/>
    </row>
    <row r="828" spans="1:6">
      <c r="A828" s="5"/>
      <c r="B828" s="1"/>
      <c r="C828" s="2"/>
      <c r="D828" s="59"/>
      <c r="E828" s="85"/>
      <c r="F828" s="7"/>
    </row>
    <row r="829" spans="1:6">
      <c r="A829" s="5"/>
      <c r="B829" s="1"/>
      <c r="C829" s="2"/>
      <c r="D829" s="59"/>
      <c r="E829" s="85"/>
      <c r="F829" s="7"/>
    </row>
    <row r="830" spans="1:6">
      <c r="A830" s="5"/>
      <c r="B830" s="1"/>
      <c r="C830" s="2"/>
      <c r="D830" s="59"/>
      <c r="E830" s="85"/>
      <c r="F830" s="7"/>
    </row>
    <row r="831" spans="1:6">
      <c r="A831" s="5"/>
      <c r="B831" s="1"/>
      <c r="C831" s="2"/>
      <c r="D831" s="59"/>
      <c r="E831" s="85"/>
      <c r="F831" s="7"/>
    </row>
    <row r="832" spans="1:6">
      <c r="A832" s="5"/>
      <c r="B832" s="1"/>
      <c r="C832" s="2"/>
      <c r="D832" s="59"/>
      <c r="E832" s="85"/>
      <c r="F832" s="7"/>
    </row>
    <row r="833" spans="1:6">
      <c r="A833" s="5"/>
      <c r="B833" s="1"/>
      <c r="C833" s="2"/>
      <c r="D833" s="59"/>
      <c r="E833" s="85"/>
      <c r="F833" s="7"/>
    </row>
    <row r="834" spans="1:6">
      <c r="A834" s="5"/>
      <c r="B834" s="1"/>
      <c r="C834" s="2"/>
      <c r="D834" s="59"/>
      <c r="E834" s="85"/>
      <c r="F834" s="7"/>
    </row>
    <row r="835" spans="1:6">
      <c r="A835" s="5"/>
      <c r="B835" s="1"/>
      <c r="C835" s="2"/>
      <c r="D835" s="59"/>
      <c r="E835" s="85"/>
      <c r="F835" s="7"/>
    </row>
    <row r="836" spans="1:6">
      <c r="A836" s="5"/>
      <c r="B836" s="1"/>
      <c r="C836" s="2"/>
      <c r="D836" s="59"/>
      <c r="E836" s="85"/>
      <c r="F836" s="7"/>
    </row>
    <row r="837" spans="1:6">
      <c r="A837" s="5"/>
      <c r="B837" s="1"/>
      <c r="C837" s="2"/>
      <c r="D837" s="59"/>
      <c r="E837" s="85"/>
      <c r="F837" s="7"/>
    </row>
    <row r="838" spans="1:6">
      <c r="A838" s="5"/>
      <c r="B838" s="1"/>
      <c r="C838" s="2"/>
      <c r="D838" s="59"/>
      <c r="E838" s="85"/>
      <c r="F838" s="7"/>
    </row>
    <row r="839" spans="1:6">
      <c r="A839" s="5"/>
      <c r="B839" s="1"/>
      <c r="C839" s="2"/>
      <c r="D839" s="59"/>
      <c r="E839" s="85"/>
      <c r="F839" s="7"/>
    </row>
    <row r="840" spans="1:6">
      <c r="A840" s="5"/>
      <c r="B840" s="1"/>
      <c r="C840" s="2"/>
      <c r="D840" s="59"/>
      <c r="E840" s="85"/>
      <c r="F840" s="7"/>
    </row>
    <row r="841" spans="1:6">
      <c r="A841" s="5"/>
      <c r="B841" s="1"/>
      <c r="C841" s="2"/>
      <c r="D841" s="59"/>
      <c r="E841" s="85"/>
      <c r="F841" s="7"/>
    </row>
    <row r="842" spans="1:6">
      <c r="A842" s="5"/>
      <c r="B842" s="1"/>
      <c r="C842" s="2"/>
      <c r="D842" s="59"/>
      <c r="E842" s="85"/>
      <c r="F842" s="7"/>
    </row>
    <row r="843" spans="1:6">
      <c r="A843" s="5"/>
      <c r="B843" s="1"/>
      <c r="C843" s="2"/>
      <c r="D843" s="59"/>
      <c r="E843" s="85"/>
      <c r="F843" s="7"/>
    </row>
    <row r="844" spans="1:6">
      <c r="A844" s="5"/>
      <c r="B844" s="1"/>
      <c r="C844" s="2"/>
      <c r="D844" s="59"/>
      <c r="E844" s="85"/>
      <c r="F844" s="7"/>
    </row>
    <row r="845" spans="1:6">
      <c r="A845" s="5"/>
      <c r="B845" s="1"/>
      <c r="C845" s="2"/>
      <c r="D845" s="59"/>
      <c r="E845" s="85"/>
      <c r="F845" s="7"/>
    </row>
    <row r="846" spans="1:6">
      <c r="A846" s="5"/>
      <c r="B846" s="1"/>
      <c r="C846" s="2"/>
      <c r="D846" s="59"/>
      <c r="E846" s="85"/>
      <c r="F846" s="7"/>
    </row>
    <row r="847" spans="1:6">
      <c r="A847" s="5"/>
      <c r="B847" s="1"/>
      <c r="C847" s="2"/>
      <c r="D847" s="59"/>
      <c r="E847" s="85"/>
      <c r="F847" s="7"/>
    </row>
    <row r="848" spans="1:6">
      <c r="A848" s="5"/>
      <c r="B848" s="1"/>
      <c r="C848" s="2"/>
      <c r="D848" s="59"/>
      <c r="E848" s="85"/>
      <c r="F848" s="7"/>
    </row>
    <row r="849" spans="1:6">
      <c r="A849" s="5"/>
      <c r="B849" s="1"/>
      <c r="C849" s="2"/>
      <c r="D849" s="59"/>
      <c r="E849" s="85"/>
      <c r="F849" s="7"/>
    </row>
    <row r="850" spans="1:6">
      <c r="A850" s="5"/>
      <c r="B850" s="1"/>
      <c r="C850" s="2"/>
      <c r="D850" s="59"/>
      <c r="E850" s="85"/>
      <c r="F850" s="7"/>
    </row>
    <row r="851" spans="1:6">
      <c r="A851" s="5"/>
      <c r="B851" s="1"/>
      <c r="C851" s="2"/>
      <c r="D851" s="59"/>
      <c r="E851" s="85"/>
      <c r="F851" s="7"/>
    </row>
    <row r="852" spans="1:6">
      <c r="A852" s="5"/>
      <c r="B852" s="1"/>
      <c r="C852" s="2"/>
      <c r="D852" s="59"/>
      <c r="E852" s="85"/>
      <c r="F852" s="7"/>
    </row>
    <row r="853" spans="1:6">
      <c r="A853" s="5"/>
      <c r="B853" s="1"/>
      <c r="C853" s="2"/>
      <c r="D853" s="59"/>
      <c r="E853" s="85"/>
      <c r="F853" s="7"/>
    </row>
    <row r="854" spans="1:6">
      <c r="A854" s="5"/>
      <c r="B854" s="1"/>
      <c r="C854" s="2"/>
      <c r="D854" s="59"/>
      <c r="E854" s="85"/>
      <c r="F854" s="7"/>
    </row>
    <row r="855" spans="1:6">
      <c r="A855" s="5"/>
      <c r="B855" s="1"/>
      <c r="C855" s="2"/>
      <c r="D855" s="59"/>
      <c r="E855" s="85"/>
      <c r="F855" s="7"/>
    </row>
    <row r="856" spans="1:6">
      <c r="A856" s="5"/>
      <c r="B856" s="1"/>
      <c r="C856" s="2"/>
      <c r="D856" s="59"/>
      <c r="E856" s="85"/>
      <c r="F856" s="7"/>
    </row>
    <row r="857" spans="1:6">
      <c r="A857" s="5"/>
      <c r="B857" s="1"/>
      <c r="C857" s="2"/>
      <c r="D857" s="59"/>
      <c r="E857" s="85"/>
      <c r="F857" s="7"/>
    </row>
    <row r="858" spans="1:6">
      <c r="A858" s="5"/>
      <c r="B858" s="1"/>
      <c r="C858" s="2"/>
      <c r="D858" s="59"/>
      <c r="E858" s="85"/>
      <c r="F858" s="7"/>
    </row>
    <row r="859" spans="1:6">
      <c r="A859" s="5"/>
      <c r="B859" s="1"/>
      <c r="C859" s="2"/>
      <c r="D859" s="59"/>
      <c r="E859" s="85"/>
      <c r="F859" s="7"/>
    </row>
    <row r="860" spans="1:6">
      <c r="A860" s="5"/>
      <c r="B860" s="1"/>
      <c r="C860" s="2"/>
      <c r="D860" s="59"/>
      <c r="E860" s="85"/>
      <c r="F860" s="7"/>
    </row>
    <row r="861" spans="1:6">
      <c r="A861" s="5"/>
      <c r="B861" s="1"/>
      <c r="C861" s="2"/>
      <c r="D861" s="59"/>
      <c r="E861" s="85"/>
      <c r="F861" s="7"/>
    </row>
    <row r="862" spans="1:6">
      <c r="A862" s="5"/>
      <c r="B862" s="1"/>
      <c r="C862" s="2"/>
      <c r="D862" s="59"/>
      <c r="E862" s="85"/>
      <c r="F862" s="7"/>
    </row>
    <row r="863" spans="1:6">
      <c r="A863" s="5"/>
      <c r="B863" s="1"/>
      <c r="C863" s="2"/>
      <c r="D863" s="59"/>
      <c r="E863" s="85"/>
      <c r="F863" s="7"/>
    </row>
    <row r="864" spans="1:6">
      <c r="A864" s="5"/>
      <c r="B864" s="1"/>
      <c r="C864" s="2"/>
      <c r="D864" s="59"/>
      <c r="E864" s="85"/>
      <c r="F864" s="7"/>
    </row>
    <row r="865" spans="1:6">
      <c r="A865" s="5"/>
      <c r="B865" s="1"/>
      <c r="C865" s="2"/>
      <c r="D865" s="59"/>
      <c r="E865" s="85"/>
      <c r="F865" s="7"/>
    </row>
    <row r="866" spans="1:6">
      <c r="A866" s="5"/>
      <c r="B866" s="1"/>
      <c r="C866" s="2"/>
      <c r="D866" s="59"/>
      <c r="E866" s="85"/>
      <c r="F866" s="7"/>
    </row>
    <row r="867" spans="1:6">
      <c r="A867" s="5"/>
      <c r="B867" s="1"/>
      <c r="C867" s="2"/>
      <c r="D867" s="59"/>
      <c r="E867" s="85"/>
      <c r="F867" s="7"/>
    </row>
    <row r="868" spans="1:6">
      <c r="A868" s="5"/>
      <c r="B868" s="1"/>
      <c r="C868" s="2"/>
      <c r="D868" s="59"/>
      <c r="E868" s="85"/>
      <c r="F868" s="7"/>
    </row>
    <row r="869" spans="1:6">
      <c r="A869" s="5"/>
      <c r="B869" s="1"/>
      <c r="C869" s="2"/>
      <c r="D869" s="59"/>
      <c r="E869" s="85"/>
      <c r="F869" s="7"/>
    </row>
    <row r="870" spans="1:6">
      <c r="A870" s="5"/>
      <c r="B870" s="1"/>
      <c r="C870" s="2"/>
      <c r="D870" s="59"/>
      <c r="E870" s="85"/>
      <c r="F870" s="7"/>
    </row>
    <row r="871" spans="1:6">
      <c r="A871" s="5"/>
      <c r="B871" s="1"/>
      <c r="C871" s="2"/>
      <c r="D871" s="59"/>
      <c r="E871" s="85"/>
      <c r="F871" s="7"/>
    </row>
    <row r="872" spans="1:6">
      <c r="A872" s="5"/>
      <c r="B872" s="1"/>
      <c r="C872" s="2"/>
      <c r="D872" s="59"/>
      <c r="E872" s="85"/>
      <c r="F872" s="7"/>
    </row>
    <row r="873" spans="1:6">
      <c r="A873" s="5"/>
      <c r="B873" s="1"/>
      <c r="C873" s="2"/>
      <c r="D873" s="59"/>
      <c r="E873" s="85"/>
      <c r="F873" s="7"/>
    </row>
    <row r="874" spans="1:6">
      <c r="A874" s="5"/>
      <c r="B874" s="1"/>
      <c r="C874" s="2"/>
      <c r="D874" s="59"/>
      <c r="E874" s="85"/>
      <c r="F874" s="7"/>
    </row>
    <row r="875" spans="1:6">
      <c r="A875" s="5"/>
      <c r="B875" s="1"/>
      <c r="C875" s="2"/>
      <c r="D875" s="59"/>
      <c r="E875" s="85"/>
      <c r="F875" s="7"/>
    </row>
    <row r="876" spans="1:6">
      <c r="A876" s="5"/>
      <c r="B876" s="1"/>
      <c r="C876" s="2"/>
      <c r="D876" s="59"/>
      <c r="E876" s="85"/>
      <c r="F876" s="7"/>
    </row>
    <row r="877" spans="1:6">
      <c r="A877" s="5"/>
      <c r="B877" s="1"/>
      <c r="C877" s="2"/>
      <c r="D877" s="59"/>
      <c r="E877" s="85"/>
      <c r="F877" s="7"/>
    </row>
    <row r="878" spans="1:6">
      <c r="A878" s="5"/>
      <c r="B878" s="1"/>
      <c r="C878" s="2"/>
      <c r="D878" s="59"/>
      <c r="E878" s="85"/>
      <c r="F878" s="7"/>
    </row>
    <row r="879" spans="1:6">
      <c r="A879" s="5"/>
      <c r="B879" s="1"/>
      <c r="C879" s="2"/>
      <c r="D879" s="59"/>
      <c r="E879" s="85"/>
      <c r="F879" s="7"/>
    </row>
    <row r="880" spans="1:6">
      <c r="A880" s="5"/>
      <c r="B880" s="1"/>
      <c r="C880" s="2"/>
      <c r="D880" s="59"/>
      <c r="E880" s="85"/>
      <c r="F880" s="7"/>
    </row>
    <row r="881" spans="1:6">
      <c r="A881" s="5"/>
      <c r="B881" s="1"/>
      <c r="C881" s="2"/>
      <c r="D881" s="59"/>
      <c r="E881" s="85"/>
      <c r="F881" s="7"/>
    </row>
    <row r="882" spans="1:6">
      <c r="A882" s="5"/>
      <c r="B882" s="1"/>
      <c r="C882" s="2"/>
      <c r="D882" s="59"/>
      <c r="E882" s="85"/>
      <c r="F882" s="7"/>
    </row>
    <row r="883" spans="1:6">
      <c r="A883" s="5"/>
      <c r="B883" s="1"/>
      <c r="C883" s="2"/>
      <c r="D883" s="59"/>
      <c r="E883" s="85"/>
      <c r="F883" s="7"/>
    </row>
    <row r="884" spans="1:6">
      <c r="A884" s="5"/>
      <c r="B884" s="1"/>
      <c r="C884" s="2"/>
      <c r="D884" s="59"/>
      <c r="E884" s="85"/>
      <c r="F884" s="7"/>
    </row>
    <row r="885" spans="1:6">
      <c r="A885" s="5"/>
      <c r="B885" s="1"/>
      <c r="C885" s="2"/>
      <c r="D885" s="59"/>
      <c r="E885" s="85"/>
      <c r="F885" s="7"/>
    </row>
    <row r="886" spans="1:6">
      <c r="A886" s="5"/>
      <c r="B886" s="1"/>
      <c r="C886" s="2"/>
      <c r="D886" s="59"/>
      <c r="E886" s="85"/>
      <c r="F886" s="7"/>
    </row>
    <row r="887" spans="1:6">
      <c r="A887" s="5"/>
      <c r="B887" s="1"/>
      <c r="C887" s="2"/>
      <c r="D887" s="59"/>
      <c r="E887" s="85"/>
      <c r="F887" s="7"/>
    </row>
    <row r="888" spans="1:6">
      <c r="A888" s="5"/>
      <c r="B888" s="1"/>
      <c r="C888" s="2"/>
      <c r="D888" s="59"/>
      <c r="E888" s="85"/>
      <c r="F888" s="7"/>
    </row>
    <row r="889" spans="1:6">
      <c r="A889" s="5"/>
      <c r="B889" s="1"/>
      <c r="C889" s="2"/>
      <c r="D889" s="59"/>
      <c r="E889" s="85"/>
      <c r="F889" s="7"/>
    </row>
    <row r="890" spans="1:6">
      <c r="A890" s="5"/>
      <c r="B890" s="1"/>
      <c r="C890" s="2"/>
      <c r="D890" s="59"/>
      <c r="E890" s="85"/>
      <c r="F890" s="7"/>
    </row>
    <row r="891" spans="1:6">
      <c r="A891" s="5"/>
      <c r="B891" s="1"/>
      <c r="C891" s="2"/>
      <c r="D891" s="59"/>
      <c r="E891" s="85"/>
      <c r="F891" s="7"/>
    </row>
    <row r="892" spans="1:6">
      <c r="A892" s="5"/>
      <c r="B892" s="1"/>
      <c r="C892" s="2"/>
      <c r="D892" s="59"/>
      <c r="E892" s="85"/>
      <c r="F892" s="7"/>
    </row>
    <row r="893" spans="1:6">
      <c r="A893" s="5"/>
      <c r="B893" s="1"/>
      <c r="C893" s="2"/>
      <c r="D893" s="59"/>
      <c r="E893" s="85"/>
      <c r="F893" s="7"/>
    </row>
    <row r="894" spans="1:6">
      <c r="A894" s="5"/>
      <c r="B894" s="1"/>
      <c r="C894" s="2"/>
      <c r="D894" s="59"/>
      <c r="E894" s="85"/>
      <c r="F894" s="7"/>
    </row>
    <row r="895" spans="1:6">
      <c r="A895" s="5"/>
      <c r="B895" s="1"/>
      <c r="C895" s="2"/>
      <c r="D895" s="59"/>
      <c r="E895" s="85"/>
      <c r="F895" s="7"/>
    </row>
    <row r="896" spans="1:6">
      <c r="A896" s="5"/>
      <c r="B896" s="1"/>
      <c r="C896" s="2"/>
      <c r="D896" s="59"/>
      <c r="E896" s="85"/>
      <c r="F896" s="7"/>
    </row>
    <row r="897" spans="1:6">
      <c r="A897" s="5"/>
      <c r="B897" s="1"/>
      <c r="C897" s="2"/>
      <c r="D897" s="59"/>
      <c r="E897" s="85"/>
      <c r="F897" s="7"/>
    </row>
    <row r="898" spans="1:6">
      <c r="A898" s="5"/>
      <c r="B898" s="1"/>
      <c r="C898" s="2"/>
      <c r="D898" s="59"/>
      <c r="E898" s="85"/>
      <c r="F898" s="7"/>
    </row>
    <row r="899" spans="1:6">
      <c r="A899" s="5"/>
      <c r="B899" s="1"/>
      <c r="C899" s="2"/>
      <c r="D899" s="59"/>
      <c r="E899" s="85"/>
      <c r="F899" s="7"/>
    </row>
    <row r="900" spans="1:6">
      <c r="A900" s="5"/>
      <c r="B900" s="1"/>
      <c r="C900" s="2"/>
      <c r="D900" s="59"/>
      <c r="E900" s="85"/>
      <c r="F900" s="7"/>
    </row>
    <row r="901" spans="1:6">
      <c r="A901" s="5"/>
      <c r="B901" s="1"/>
      <c r="C901" s="2"/>
      <c r="D901" s="59"/>
      <c r="E901" s="85"/>
      <c r="F901" s="7"/>
    </row>
    <row r="902" spans="1:6">
      <c r="A902" s="5"/>
      <c r="B902" s="1"/>
      <c r="C902" s="2"/>
      <c r="D902" s="59"/>
      <c r="E902" s="85"/>
      <c r="F902" s="7"/>
    </row>
    <row r="903" spans="1:6">
      <c r="A903" s="5"/>
      <c r="B903" s="1"/>
      <c r="C903" s="2"/>
      <c r="D903" s="59"/>
      <c r="E903" s="85"/>
      <c r="F903" s="7"/>
    </row>
    <row r="904" spans="1:6">
      <c r="A904" s="5"/>
      <c r="B904" s="1"/>
      <c r="C904" s="2"/>
      <c r="D904" s="59"/>
      <c r="E904" s="85"/>
      <c r="F904" s="7"/>
    </row>
    <row r="905" spans="1:6">
      <c r="A905" s="5"/>
      <c r="B905" s="1"/>
      <c r="C905" s="2"/>
      <c r="D905" s="59"/>
      <c r="E905" s="85"/>
      <c r="F905" s="7"/>
    </row>
    <row r="906" spans="1:6">
      <c r="A906" s="5"/>
      <c r="B906" s="1"/>
      <c r="C906" s="2"/>
      <c r="D906" s="59"/>
      <c r="E906" s="85"/>
      <c r="F906" s="7"/>
    </row>
    <row r="907" spans="1:6">
      <c r="A907" s="5"/>
      <c r="B907" s="1"/>
      <c r="C907" s="2"/>
      <c r="D907" s="59"/>
      <c r="E907" s="85"/>
      <c r="F907" s="7"/>
    </row>
    <row r="908" spans="1:6">
      <c r="A908" s="5"/>
      <c r="B908" s="1"/>
      <c r="C908" s="2"/>
      <c r="D908" s="59"/>
      <c r="E908" s="85"/>
      <c r="F908" s="7"/>
    </row>
    <row r="909" spans="1:6">
      <c r="A909" s="5"/>
      <c r="B909" s="1"/>
      <c r="C909" s="2"/>
      <c r="D909" s="59"/>
      <c r="E909" s="85"/>
      <c r="F909" s="7"/>
    </row>
    <row r="910" spans="1:6">
      <c r="A910" s="5"/>
      <c r="B910" s="1"/>
      <c r="C910" s="2"/>
      <c r="D910" s="59"/>
      <c r="E910" s="85"/>
      <c r="F910" s="7"/>
    </row>
    <row r="911" spans="1:6">
      <c r="A911" s="5"/>
      <c r="B911" s="1"/>
      <c r="C911" s="2"/>
      <c r="D911" s="59"/>
      <c r="E911" s="85"/>
      <c r="F911" s="7"/>
    </row>
    <row r="912" spans="1:6">
      <c r="A912" s="5"/>
      <c r="B912" s="1"/>
      <c r="C912" s="2"/>
      <c r="D912" s="59"/>
      <c r="E912" s="85"/>
      <c r="F912" s="7"/>
    </row>
    <row r="913" spans="1:6">
      <c r="A913" s="5"/>
      <c r="B913" s="1"/>
      <c r="C913" s="2"/>
      <c r="D913" s="59"/>
      <c r="E913" s="85"/>
      <c r="F913" s="7"/>
    </row>
    <row r="914" spans="1:6">
      <c r="A914" s="5"/>
      <c r="B914" s="1"/>
      <c r="C914" s="2"/>
      <c r="D914" s="59"/>
      <c r="E914" s="85"/>
      <c r="F914" s="7"/>
    </row>
    <row r="915" spans="1:6">
      <c r="A915" s="5"/>
      <c r="B915" s="1"/>
      <c r="C915" s="2"/>
      <c r="D915" s="59"/>
      <c r="E915" s="85"/>
      <c r="F915" s="7"/>
    </row>
    <row r="916" spans="1:6">
      <c r="A916" s="5"/>
      <c r="B916" s="1"/>
      <c r="C916" s="2"/>
      <c r="D916" s="59"/>
      <c r="E916" s="85"/>
      <c r="F916" s="7"/>
    </row>
    <row r="917" spans="1:6">
      <c r="A917" s="5"/>
      <c r="B917" s="1"/>
      <c r="C917" s="2"/>
      <c r="D917" s="59"/>
      <c r="E917" s="85"/>
      <c r="F917" s="7"/>
    </row>
    <row r="918" spans="1:6">
      <c r="A918" s="5"/>
      <c r="B918" s="1"/>
      <c r="C918" s="2"/>
      <c r="D918" s="59"/>
      <c r="E918" s="85"/>
      <c r="F918" s="7"/>
    </row>
    <row r="919" spans="1:6">
      <c r="A919" s="5"/>
      <c r="B919" s="1"/>
      <c r="C919" s="2"/>
      <c r="D919" s="59"/>
      <c r="E919" s="85"/>
      <c r="F919" s="7"/>
    </row>
    <row r="920" spans="1:6">
      <c r="A920" s="5"/>
      <c r="B920" s="1"/>
      <c r="C920" s="2"/>
      <c r="D920" s="59"/>
      <c r="E920" s="85"/>
      <c r="F920" s="7"/>
    </row>
    <row r="921" spans="1:6">
      <c r="A921" s="5"/>
      <c r="B921" s="1"/>
      <c r="C921" s="2"/>
      <c r="D921" s="59"/>
      <c r="E921" s="85"/>
      <c r="F921" s="7"/>
    </row>
    <row r="922" spans="1:6">
      <c r="A922" s="5"/>
      <c r="B922" s="1"/>
      <c r="C922" s="2"/>
      <c r="D922" s="59"/>
      <c r="E922" s="85"/>
      <c r="F922" s="7"/>
    </row>
    <row r="923" spans="1:6">
      <c r="A923" s="5"/>
      <c r="B923" s="1"/>
      <c r="C923" s="2"/>
      <c r="D923" s="59"/>
      <c r="E923" s="85"/>
      <c r="F923" s="7"/>
    </row>
    <row r="924" spans="1:6">
      <c r="A924" s="5"/>
      <c r="B924" s="1"/>
      <c r="C924" s="2"/>
      <c r="D924" s="59"/>
      <c r="E924" s="85"/>
      <c r="F924" s="7"/>
    </row>
    <row r="925" spans="1:6">
      <c r="A925" s="5"/>
      <c r="B925" s="1"/>
      <c r="C925" s="2"/>
      <c r="D925" s="59"/>
      <c r="E925" s="85"/>
      <c r="F925" s="7"/>
    </row>
    <row r="926" spans="1:6">
      <c r="A926" s="5"/>
      <c r="B926" s="1"/>
      <c r="C926" s="2"/>
      <c r="D926" s="59"/>
      <c r="E926" s="85"/>
      <c r="F926" s="7"/>
    </row>
    <row r="927" spans="1:6">
      <c r="A927" s="5"/>
      <c r="B927" s="1"/>
      <c r="C927" s="2"/>
      <c r="D927" s="59"/>
      <c r="E927" s="85"/>
      <c r="F927" s="7"/>
    </row>
    <row r="928" spans="1:6">
      <c r="A928" s="5"/>
      <c r="B928" s="1"/>
      <c r="C928" s="2"/>
      <c r="D928" s="59"/>
      <c r="E928" s="85"/>
      <c r="F928" s="7"/>
    </row>
    <row r="929" spans="1:6">
      <c r="A929" s="5"/>
      <c r="B929" s="1"/>
      <c r="C929" s="2"/>
      <c r="D929" s="59"/>
      <c r="E929" s="85"/>
      <c r="F929" s="7"/>
    </row>
    <row r="930" spans="1:6">
      <c r="A930" s="5"/>
      <c r="B930" s="1"/>
      <c r="C930" s="2"/>
      <c r="D930" s="59"/>
      <c r="E930" s="85"/>
      <c r="F930" s="7"/>
    </row>
    <row r="931" spans="1:6">
      <c r="A931" s="5"/>
      <c r="B931" s="1"/>
      <c r="C931" s="2"/>
      <c r="D931" s="59"/>
      <c r="E931" s="85"/>
      <c r="F931" s="7"/>
    </row>
    <row r="932" spans="1:6">
      <c r="A932" s="5"/>
      <c r="B932" s="1"/>
      <c r="C932" s="2"/>
      <c r="D932" s="59"/>
      <c r="E932" s="85"/>
      <c r="F932" s="7"/>
    </row>
    <row r="933" spans="1:6">
      <c r="A933" s="5"/>
      <c r="B933" s="1"/>
      <c r="C933" s="2"/>
      <c r="D933" s="59"/>
      <c r="E933" s="85"/>
      <c r="F933" s="7"/>
    </row>
    <row r="934" spans="1:6">
      <c r="A934" s="5"/>
      <c r="B934" s="1"/>
      <c r="C934" s="2"/>
      <c r="D934" s="59"/>
      <c r="E934" s="85"/>
      <c r="F934" s="7"/>
    </row>
    <row r="935" spans="1:6">
      <c r="A935" s="5"/>
      <c r="B935" s="1"/>
      <c r="C935" s="2"/>
      <c r="D935" s="59"/>
      <c r="E935" s="85"/>
      <c r="F935" s="7"/>
    </row>
    <row r="936" spans="1:6">
      <c r="A936" s="5"/>
      <c r="B936" s="1"/>
      <c r="C936" s="2"/>
      <c r="D936" s="59"/>
      <c r="E936" s="85"/>
      <c r="F936" s="7"/>
    </row>
    <row r="937" spans="1:6">
      <c r="A937" s="5"/>
      <c r="B937" s="1"/>
      <c r="C937" s="2"/>
      <c r="D937" s="59"/>
      <c r="E937" s="85"/>
      <c r="F937" s="7"/>
    </row>
    <row r="938" spans="1:6">
      <c r="A938" s="5"/>
      <c r="B938" s="1"/>
      <c r="C938" s="2"/>
      <c r="D938" s="59"/>
      <c r="E938" s="85"/>
      <c r="F938" s="7"/>
    </row>
    <row r="939" spans="1:6">
      <c r="A939" s="5"/>
      <c r="B939" s="1"/>
      <c r="C939" s="2"/>
      <c r="D939" s="59"/>
      <c r="E939" s="85"/>
      <c r="F939" s="7"/>
    </row>
    <row r="940" spans="1:6">
      <c r="A940" s="5"/>
      <c r="B940" s="1"/>
      <c r="C940" s="2"/>
      <c r="D940" s="59"/>
      <c r="E940" s="85"/>
      <c r="F940" s="7"/>
    </row>
    <row r="941" spans="1:6">
      <c r="A941" s="5"/>
      <c r="B941" s="1"/>
      <c r="C941" s="2"/>
      <c r="D941" s="59"/>
      <c r="E941" s="85"/>
      <c r="F941" s="7"/>
    </row>
    <row r="942" spans="1:6">
      <c r="A942" s="5"/>
      <c r="B942" s="1"/>
      <c r="C942" s="2"/>
      <c r="D942" s="59"/>
      <c r="E942" s="85"/>
      <c r="F942" s="7"/>
    </row>
    <row r="943" spans="1:6">
      <c r="A943" s="5"/>
      <c r="B943" s="1"/>
      <c r="C943" s="2"/>
      <c r="D943" s="59"/>
      <c r="E943" s="85"/>
      <c r="F943" s="7"/>
    </row>
    <row r="944" spans="1:6">
      <c r="A944" s="5"/>
      <c r="B944" s="1"/>
      <c r="C944" s="2"/>
      <c r="D944" s="59"/>
      <c r="E944" s="85"/>
      <c r="F944" s="7"/>
    </row>
    <row r="945" spans="1:6">
      <c r="A945" s="5"/>
      <c r="B945" s="1"/>
      <c r="C945" s="2"/>
      <c r="D945" s="59"/>
      <c r="E945" s="85"/>
      <c r="F945" s="7"/>
    </row>
    <row r="946" spans="1:6">
      <c r="A946" s="5"/>
      <c r="B946" s="1"/>
      <c r="C946" s="2"/>
      <c r="D946" s="59"/>
      <c r="E946" s="85"/>
      <c r="F946" s="7"/>
    </row>
    <row r="947" spans="1:6">
      <c r="A947" s="5"/>
      <c r="B947" s="1"/>
      <c r="C947" s="2"/>
      <c r="D947" s="59"/>
      <c r="E947" s="85"/>
      <c r="F947" s="7"/>
    </row>
    <row r="948" spans="1:6">
      <c r="A948" s="5"/>
      <c r="B948" s="1"/>
      <c r="C948" s="2"/>
      <c r="D948" s="59"/>
      <c r="E948" s="85"/>
      <c r="F948" s="7"/>
    </row>
    <row r="949" spans="1:6">
      <c r="A949" s="5"/>
      <c r="B949" s="1"/>
      <c r="C949" s="2"/>
      <c r="D949" s="59"/>
      <c r="E949" s="85"/>
      <c r="F949" s="7"/>
    </row>
    <row r="950" spans="1:6">
      <c r="A950" s="5"/>
      <c r="B950" s="1"/>
      <c r="C950" s="2"/>
      <c r="D950" s="59"/>
      <c r="E950" s="85"/>
      <c r="F950" s="7"/>
    </row>
    <row r="951" spans="1:6">
      <c r="A951" s="5"/>
      <c r="B951" s="1"/>
      <c r="C951" s="2"/>
      <c r="D951" s="59"/>
      <c r="E951" s="85"/>
      <c r="F951" s="7"/>
    </row>
    <row r="952" spans="1:6">
      <c r="A952" s="5"/>
      <c r="B952" s="1"/>
      <c r="C952" s="2"/>
      <c r="D952" s="59"/>
      <c r="E952" s="85"/>
      <c r="F952" s="7"/>
    </row>
    <row r="953" spans="1:6">
      <c r="A953" s="5"/>
      <c r="B953" s="1"/>
      <c r="C953" s="2"/>
      <c r="D953" s="59"/>
      <c r="E953" s="85"/>
      <c r="F953" s="7"/>
    </row>
    <row r="954" spans="1:6">
      <c r="A954" s="5"/>
      <c r="B954" s="1"/>
      <c r="C954" s="2"/>
      <c r="D954" s="59"/>
      <c r="E954" s="85"/>
      <c r="F954" s="7"/>
    </row>
    <row r="955" spans="1:6">
      <c r="A955" s="5"/>
      <c r="B955" s="1"/>
      <c r="C955" s="2"/>
      <c r="D955" s="59"/>
      <c r="E955" s="85"/>
      <c r="F955" s="7"/>
    </row>
    <row r="956" spans="1:6">
      <c r="A956" s="5"/>
      <c r="B956" s="1"/>
      <c r="C956" s="2"/>
      <c r="D956" s="59"/>
      <c r="E956" s="85"/>
      <c r="F956" s="7"/>
    </row>
    <row r="957" spans="1:6">
      <c r="A957" s="5"/>
      <c r="B957" s="1"/>
      <c r="C957" s="2"/>
      <c r="D957" s="59"/>
      <c r="E957" s="85"/>
      <c r="F957" s="7"/>
    </row>
    <row r="958" spans="1:6">
      <c r="A958" s="5"/>
      <c r="B958" s="1"/>
      <c r="C958" s="2"/>
      <c r="D958" s="59"/>
      <c r="E958" s="85"/>
      <c r="F958" s="7"/>
    </row>
    <row r="959" spans="1:6">
      <c r="A959" s="5"/>
      <c r="B959" s="1"/>
      <c r="C959" s="2"/>
      <c r="D959" s="59"/>
      <c r="E959" s="85"/>
      <c r="F959" s="7"/>
    </row>
    <row r="960" spans="1:6">
      <c r="A960" s="5"/>
      <c r="B960" s="1"/>
      <c r="C960" s="2"/>
      <c r="D960" s="59"/>
      <c r="E960" s="85"/>
      <c r="F960" s="7"/>
    </row>
    <row r="961" spans="1:6">
      <c r="A961" s="5"/>
      <c r="B961" s="1"/>
      <c r="C961" s="2"/>
      <c r="D961" s="59"/>
      <c r="E961" s="85"/>
      <c r="F961" s="7"/>
    </row>
    <row r="962" spans="1:6">
      <c r="A962" s="5"/>
      <c r="B962" s="1"/>
      <c r="C962" s="2"/>
      <c r="D962" s="59"/>
      <c r="E962" s="85"/>
      <c r="F962" s="7"/>
    </row>
    <row r="963" spans="1:6">
      <c r="A963" s="5"/>
      <c r="B963" s="1"/>
      <c r="C963" s="2"/>
      <c r="D963" s="59"/>
      <c r="E963" s="85"/>
      <c r="F963" s="7"/>
    </row>
    <row r="964" spans="1:6">
      <c r="A964" s="5"/>
      <c r="B964" s="1"/>
      <c r="C964" s="2"/>
      <c r="D964" s="59"/>
      <c r="E964" s="85"/>
      <c r="F964" s="7"/>
    </row>
    <row r="965" spans="1:6">
      <c r="A965" s="5"/>
      <c r="B965" s="1"/>
      <c r="C965" s="2"/>
      <c r="D965" s="59"/>
      <c r="E965" s="85"/>
      <c r="F965" s="7"/>
    </row>
    <row r="966" spans="1:6">
      <c r="A966" s="5"/>
      <c r="B966" s="1"/>
      <c r="C966" s="2"/>
      <c r="D966" s="59"/>
      <c r="E966" s="85"/>
      <c r="F966" s="7"/>
    </row>
    <row r="967" spans="1:6">
      <c r="A967" s="5"/>
      <c r="B967" s="1"/>
      <c r="C967" s="2"/>
      <c r="D967" s="59"/>
      <c r="E967" s="85"/>
      <c r="F967" s="7"/>
    </row>
    <row r="968" spans="1:6">
      <c r="A968" s="5"/>
      <c r="B968" s="1"/>
      <c r="C968" s="2"/>
      <c r="D968" s="59"/>
      <c r="E968" s="85"/>
      <c r="F968" s="7"/>
    </row>
    <row r="969" spans="1:6">
      <c r="A969" s="5"/>
      <c r="B969" s="1"/>
      <c r="C969" s="2"/>
      <c r="D969" s="59"/>
      <c r="E969" s="85"/>
      <c r="F969" s="7"/>
    </row>
    <row r="970" spans="1:6">
      <c r="A970" s="5"/>
      <c r="B970" s="1"/>
      <c r="C970" s="2"/>
      <c r="D970" s="59"/>
      <c r="E970" s="85"/>
      <c r="F970" s="7"/>
    </row>
    <row r="971" spans="1:6">
      <c r="A971" s="5"/>
      <c r="B971" s="1"/>
      <c r="C971" s="2"/>
      <c r="D971" s="59"/>
      <c r="E971" s="85"/>
      <c r="F971" s="7"/>
    </row>
    <row r="972" spans="1:6">
      <c r="A972" s="5"/>
      <c r="B972" s="1"/>
      <c r="C972" s="2"/>
      <c r="D972" s="59"/>
      <c r="E972" s="85"/>
      <c r="F972" s="7"/>
    </row>
    <row r="973" spans="1:6">
      <c r="A973" s="5"/>
      <c r="B973" s="1"/>
      <c r="C973" s="2"/>
      <c r="D973" s="59"/>
      <c r="E973" s="85"/>
      <c r="F973" s="7"/>
    </row>
    <row r="974" spans="1:6">
      <c r="A974" s="5"/>
      <c r="B974" s="1"/>
      <c r="C974" s="2"/>
      <c r="D974" s="59"/>
      <c r="E974" s="85"/>
      <c r="F974" s="7"/>
    </row>
    <row r="975" spans="1:6">
      <c r="A975" s="5"/>
      <c r="B975" s="1"/>
      <c r="C975" s="2"/>
      <c r="D975" s="59"/>
      <c r="E975" s="85"/>
      <c r="F975" s="7"/>
    </row>
    <row r="976" spans="1:6">
      <c r="A976" s="5"/>
      <c r="B976" s="1"/>
      <c r="C976" s="2"/>
      <c r="D976" s="59"/>
      <c r="E976" s="85"/>
      <c r="F976" s="7"/>
    </row>
    <row r="977" spans="1:6">
      <c r="A977" s="5"/>
      <c r="B977" s="1"/>
      <c r="C977" s="2"/>
      <c r="D977" s="59"/>
      <c r="E977" s="85"/>
      <c r="F977" s="7"/>
    </row>
    <row r="978" spans="1:6">
      <c r="A978" s="5"/>
      <c r="B978" s="1"/>
      <c r="C978" s="2"/>
      <c r="D978" s="59"/>
      <c r="E978" s="85"/>
      <c r="F978" s="7"/>
    </row>
    <row r="979" spans="1:6">
      <c r="A979" s="5"/>
      <c r="B979" s="1"/>
      <c r="C979" s="2"/>
      <c r="D979" s="59"/>
      <c r="E979" s="85"/>
      <c r="F979" s="7"/>
    </row>
    <row r="980" spans="1:6">
      <c r="A980" s="5"/>
      <c r="B980" s="1"/>
      <c r="C980" s="2"/>
      <c r="D980" s="59"/>
      <c r="E980" s="85"/>
      <c r="F980" s="7"/>
    </row>
    <row r="981" spans="1:6">
      <c r="A981" s="5"/>
      <c r="B981" s="1"/>
      <c r="C981" s="2"/>
      <c r="D981" s="59"/>
      <c r="E981" s="85"/>
      <c r="F981" s="7"/>
    </row>
    <row r="982" spans="1:6">
      <c r="A982" s="5"/>
      <c r="B982" s="1"/>
      <c r="C982" s="2"/>
      <c r="D982" s="59"/>
      <c r="E982" s="85"/>
      <c r="F982" s="7"/>
    </row>
    <row r="983" spans="1:6">
      <c r="A983" s="5"/>
      <c r="B983" s="1"/>
      <c r="C983" s="2"/>
      <c r="D983" s="59"/>
      <c r="E983" s="85"/>
      <c r="F983" s="7"/>
    </row>
    <row r="984" spans="1:6">
      <c r="A984" s="5"/>
      <c r="B984" s="1"/>
      <c r="C984" s="2"/>
      <c r="D984" s="59"/>
      <c r="E984" s="85"/>
      <c r="F984" s="7"/>
    </row>
    <row r="985" spans="1:6">
      <c r="A985" s="5"/>
      <c r="B985" s="1"/>
      <c r="C985" s="2"/>
      <c r="D985" s="59"/>
      <c r="E985" s="85"/>
      <c r="F985" s="7"/>
    </row>
    <row r="986" spans="1:6">
      <c r="A986" s="5"/>
      <c r="B986" s="1"/>
      <c r="C986" s="2"/>
      <c r="D986" s="59"/>
      <c r="E986" s="85"/>
      <c r="F986" s="7"/>
    </row>
    <row r="987" spans="1:6">
      <c r="A987" s="5"/>
      <c r="B987" s="1"/>
      <c r="C987" s="2"/>
      <c r="D987" s="59"/>
      <c r="E987" s="85"/>
      <c r="F987" s="7"/>
    </row>
    <row r="988" spans="1:6">
      <c r="A988" s="5"/>
      <c r="B988" s="1"/>
      <c r="C988" s="2"/>
      <c r="D988" s="59"/>
      <c r="E988" s="85"/>
      <c r="F988" s="7"/>
    </row>
    <row r="989" spans="1:6">
      <c r="A989" s="5"/>
      <c r="B989" s="1"/>
      <c r="C989" s="2"/>
      <c r="D989" s="59"/>
      <c r="E989" s="85"/>
      <c r="F989" s="7"/>
    </row>
    <row r="990" spans="1:6">
      <c r="A990" s="5"/>
      <c r="B990" s="1"/>
      <c r="C990" s="2"/>
      <c r="D990" s="59"/>
      <c r="E990" s="85"/>
      <c r="F990" s="7"/>
    </row>
    <row r="991" spans="1:6">
      <c r="A991" s="5"/>
      <c r="B991" s="1"/>
      <c r="C991" s="2"/>
      <c r="D991" s="59"/>
      <c r="E991" s="85"/>
      <c r="F991" s="7"/>
    </row>
    <row r="992" spans="1:6">
      <c r="A992" s="5"/>
      <c r="B992" s="1"/>
      <c r="C992" s="2"/>
      <c r="D992" s="59"/>
      <c r="E992" s="85"/>
      <c r="F992" s="7"/>
    </row>
    <row r="993" spans="1:6">
      <c r="A993" s="5"/>
      <c r="B993" s="1"/>
      <c r="C993" s="2"/>
      <c r="D993" s="59"/>
      <c r="E993" s="85"/>
      <c r="F993" s="7"/>
    </row>
    <row r="994" spans="1:6">
      <c r="A994" s="5"/>
      <c r="B994" s="1"/>
      <c r="C994" s="2"/>
      <c r="D994" s="59"/>
      <c r="E994" s="85"/>
      <c r="F994" s="7"/>
    </row>
    <row r="995" spans="1:6">
      <c r="A995" s="5"/>
      <c r="B995" s="1"/>
      <c r="C995" s="2"/>
      <c r="D995" s="59"/>
      <c r="E995" s="85"/>
      <c r="F995" s="7"/>
    </row>
    <row r="996" spans="1:6">
      <c r="A996" s="5"/>
      <c r="B996" s="1"/>
      <c r="C996" s="2"/>
      <c r="D996" s="59"/>
      <c r="E996" s="85"/>
      <c r="F996" s="7"/>
    </row>
    <row r="997" spans="1:6">
      <c r="A997" s="5"/>
      <c r="B997" s="1"/>
      <c r="C997" s="2"/>
      <c r="D997" s="59"/>
      <c r="E997" s="85"/>
      <c r="F997" s="7"/>
    </row>
    <row r="998" spans="1:6">
      <c r="A998" s="5"/>
      <c r="B998" s="1"/>
      <c r="C998" s="2"/>
      <c r="D998" s="59"/>
      <c r="E998" s="85"/>
      <c r="F998" s="7"/>
    </row>
    <row r="999" spans="1:6">
      <c r="A999" s="5"/>
      <c r="B999" s="1"/>
      <c r="C999" s="2"/>
      <c r="D999" s="59"/>
      <c r="E999" s="85"/>
      <c r="F999" s="7"/>
    </row>
    <row r="1000" spans="1:6">
      <c r="A1000" s="5"/>
      <c r="B1000" s="1"/>
      <c r="C1000" s="2"/>
      <c r="D1000" s="59"/>
      <c r="E1000" s="85"/>
      <c r="F1000" s="7"/>
    </row>
    <row r="1001" spans="1:6">
      <c r="A1001" s="5"/>
      <c r="B1001" s="1"/>
      <c r="C1001" s="2"/>
      <c r="D1001" s="59"/>
      <c r="E1001" s="85"/>
      <c r="F1001" s="7"/>
    </row>
    <row r="1002" spans="1:6">
      <c r="A1002" s="5"/>
      <c r="B1002" s="1"/>
      <c r="C1002" s="2"/>
      <c r="D1002" s="59"/>
      <c r="E1002" s="85"/>
      <c r="F1002" s="7"/>
    </row>
    <row r="1003" spans="1:6">
      <c r="A1003" s="5"/>
      <c r="B1003" s="1"/>
      <c r="C1003" s="2"/>
      <c r="D1003" s="59"/>
      <c r="E1003" s="85"/>
      <c r="F1003" s="7"/>
    </row>
    <row r="1004" spans="1:6">
      <c r="A1004" s="5"/>
      <c r="B1004" s="1"/>
      <c r="C1004" s="2"/>
      <c r="D1004" s="59"/>
      <c r="E1004" s="85"/>
      <c r="F1004" s="7"/>
    </row>
    <row r="1005" spans="1:6">
      <c r="A1005" s="5"/>
      <c r="B1005" s="1"/>
      <c r="C1005" s="2"/>
      <c r="D1005" s="59"/>
      <c r="E1005" s="85"/>
      <c r="F1005" s="7"/>
    </row>
    <row r="1006" spans="1:6">
      <c r="A1006" s="5"/>
      <c r="B1006" s="1"/>
      <c r="C1006" s="2"/>
      <c r="D1006" s="59"/>
      <c r="E1006" s="85"/>
      <c r="F1006" s="7"/>
    </row>
    <row r="1007" spans="1:6">
      <c r="A1007" s="5"/>
      <c r="B1007" s="1"/>
      <c r="C1007" s="2"/>
      <c r="D1007" s="59"/>
      <c r="E1007" s="85"/>
      <c r="F1007" s="7"/>
    </row>
    <row r="1008" spans="1:6">
      <c r="A1008" s="5"/>
      <c r="B1008" s="1"/>
      <c r="C1008" s="2"/>
      <c r="D1008" s="59"/>
      <c r="E1008" s="85"/>
      <c r="F1008" s="7"/>
    </row>
    <row r="1009" spans="1:6">
      <c r="A1009" s="5"/>
      <c r="B1009" s="1"/>
      <c r="C1009" s="2"/>
      <c r="D1009" s="59"/>
      <c r="E1009" s="85"/>
      <c r="F1009" s="7"/>
    </row>
    <row r="1010" spans="1:6">
      <c r="A1010" s="5"/>
      <c r="B1010" s="1"/>
      <c r="C1010" s="2"/>
      <c r="D1010" s="59"/>
      <c r="E1010" s="85"/>
      <c r="F1010" s="7"/>
    </row>
    <row r="1011" spans="1:6">
      <c r="A1011" s="5"/>
      <c r="B1011" s="1"/>
      <c r="C1011" s="2"/>
      <c r="D1011" s="59"/>
      <c r="E1011" s="85"/>
      <c r="F1011" s="7"/>
    </row>
    <row r="1012" spans="1:6">
      <c r="A1012" s="5"/>
      <c r="B1012" s="1"/>
      <c r="C1012" s="2"/>
      <c r="D1012" s="59"/>
      <c r="E1012" s="85"/>
      <c r="F1012" s="7"/>
    </row>
    <row r="1013" spans="1:6">
      <c r="A1013" s="5"/>
      <c r="B1013" s="1"/>
      <c r="C1013" s="2"/>
      <c r="D1013" s="59"/>
      <c r="E1013" s="85"/>
      <c r="F1013" s="7"/>
    </row>
    <row r="1014" spans="1:6">
      <c r="A1014" s="5"/>
      <c r="B1014" s="1"/>
      <c r="C1014" s="2"/>
      <c r="D1014" s="59"/>
      <c r="E1014" s="85"/>
      <c r="F1014" s="7"/>
    </row>
    <row r="1015" spans="1:6">
      <c r="A1015" s="5"/>
      <c r="B1015" s="1"/>
      <c r="C1015" s="2"/>
      <c r="D1015" s="59"/>
      <c r="E1015" s="85"/>
      <c r="F1015" s="7"/>
    </row>
    <row r="1016" spans="1:6">
      <c r="A1016" s="5"/>
      <c r="B1016" s="1"/>
      <c r="C1016" s="2"/>
      <c r="D1016" s="59"/>
      <c r="E1016" s="85"/>
      <c r="F1016" s="7"/>
    </row>
    <row r="1017" spans="1:6">
      <c r="A1017" s="5"/>
      <c r="B1017" s="1"/>
      <c r="C1017" s="2"/>
      <c r="D1017" s="59"/>
      <c r="E1017" s="85"/>
      <c r="F1017" s="7"/>
    </row>
    <row r="1018" spans="1:6">
      <c r="A1018" s="5"/>
      <c r="B1018" s="1"/>
      <c r="C1018" s="2"/>
      <c r="D1018" s="59"/>
      <c r="E1018" s="85"/>
      <c r="F1018" s="7"/>
    </row>
    <row r="1019" spans="1:6">
      <c r="A1019" s="5"/>
      <c r="B1019" s="1"/>
      <c r="C1019" s="2"/>
      <c r="D1019" s="59"/>
      <c r="E1019" s="85"/>
      <c r="F1019" s="7"/>
    </row>
    <row r="1020" spans="1:6">
      <c r="A1020" s="5"/>
      <c r="B1020" s="1"/>
      <c r="C1020" s="2"/>
      <c r="D1020" s="59"/>
      <c r="E1020" s="85"/>
      <c r="F1020" s="7"/>
    </row>
    <row r="1021" spans="1:6">
      <c r="A1021" s="5"/>
      <c r="B1021" s="1"/>
      <c r="C1021" s="2"/>
      <c r="D1021" s="59"/>
      <c r="E1021" s="85"/>
      <c r="F1021" s="7"/>
    </row>
    <row r="1022" spans="1:6">
      <c r="A1022" s="5"/>
      <c r="B1022" s="1"/>
      <c r="C1022" s="2"/>
      <c r="D1022" s="59"/>
      <c r="E1022" s="85"/>
      <c r="F1022" s="7"/>
    </row>
    <row r="1023" spans="1:6">
      <c r="A1023" s="5"/>
      <c r="B1023" s="1"/>
      <c r="C1023" s="2"/>
      <c r="D1023" s="59"/>
      <c r="E1023" s="85"/>
      <c r="F1023" s="7"/>
    </row>
    <row r="1024" spans="1:6">
      <c r="A1024" s="5"/>
      <c r="B1024" s="1"/>
      <c r="C1024" s="2"/>
      <c r="D1024" s="59"/>
      <c r="E1024" s="85"/>
      <c r="F1024" s="7"/>
    </row>
    <row r="1025" spans="1:6">
      <c r="A1025" s="5"/>
      <c r="B1025" s="1"/>
      <c r="C1025" s="2"/>
      <c r="D1025" s="59"/>
      <c r="E1025" s="85"/>
      <c r="F1025" s="7"/>
    </row>
    <row r="1026" spans="1:6">
      <c r="A1026" s="5"/>
      <c r="B1026" s="1"/>
      <c r="C1026" s="2"/>
      <c r="D1026" s="59"/>
      <c r="E1026" s="85"/>
      <c r="F1026" s="7"/>
    </row>
    <row r="1027" spans="1:6">
      <c r="A1027" s="5"/>
      <c r="B1027" s="1"/>
      <c r="C1027" s="2"/>
      <c r="D1027" s="59"/>
      <c r="E1027" s="85"/>
      <c r="F1027" s="7"/>
    </row>
    <row r="1028" spans="1:6">
      <c r="A1028" s="5"/>
      <c r="B1028" s="1"/>
      <c r="C1028" s="2"/>
      <c r="D1028" s="59"/>
      <c r="E1028" s="85"/>
      <c r="F1028" s="7"/>
    </row>
    <row r="1029" spans="1:6">
      <c r="A1029" s="5"/>
      <c r="B1029" s="1"/>
      <c r="C1029" s="2"/>
      <c r="D1029" s="59"/>
      <c r="E1029" s="85"/>
      <c r="F1029" s="7"/>
    </row>
    <row r="1030" spans="1:6">
      <c r="A1030" s="5"/>
      <c r="B1030" s="1"/>
      <c r="C1030" s="2"/>
      <c r="D1030" s="59"/>
      <c r="E1030" s="85"/>
      <c r="F1030" s="7"/>
    </row>
    <row r="1031" spans="1:6">
      <c r="A1031" s="5"/>
      <c r="B1031" s="1"/>
      <c r="C1031" s="2"/>
      <c r="D1031" s="59"/>
      <c r="E1031" s="85"/>
      <c r="F1031" s="7"/>
    </row>
    <row r="1032" spans="1:6">
      <c r="A1032" s="5"/>
      <c r="B1032" s="1"/>
      <c r="C1032" s="2"/>
      <c r="D1032" s="59"/>
      <c r="E1032" s="85"/>
      <c r="F1032" s="7"/>
    </row>
    <row r="1033" spans="1:6">
      <c r="A1033" s="5"/>
      <c r="B1033" s="1"/>
      <c r="C1033" s="2"/>
      <c r="D1033" s="59"/>
      <c r="E1033" s="85"/>
      <c r="F1033" s="7"/>
    </row>
    <row r="1034" spans="1:6">
      <c r="A1034" s="5"/>
      <c r="B1034" s="1"/>
      <c r="C1034" s="2"/>
      <c r="D1034" s="59"/>
      <c r="E1034" s="85"/>
      <c r="F1034" s="7"/>
    </row>
    <row r="1035" spans="1:6">
      <c r="A1035" s="5"/>
      <c r="B1035" s="1"/>
      <c r="C1035" s="2"/>
      <c r="D1035" s="59"/>
      <c r="E1035" s="85"/>
      <c r="F1035" s="7"/>
    </row>
    <row r="1036" spans="1:6">
      <c r="A1036" s="5"/>
      <c r="B1036" s="1"/>
      <c r="C1036" s="2"/>
      <c r="D1036" s="59"/>
      <c r="E1036" s="85"/>
      <c r="F1036" s="7"/>
    </row>
    <row r="1037" spans="1:6">
      <c r="A1037" s="5"/>
      <c r="B1037" s="1"/>
      <c r="C1037" s="2"/>
      <c r="D1037" s="59"/>
      <c r="E1037" s="85"/>
      <c r="F1037" s="7"/>
    </row>
    <row r="1038" spans="1:6">
      <c r="A1038" s="5"/>
      <c r="B1038" s="1"/>
      <c r="C1038" s="2"/>
      <c r="D1038" s="59"/>
      <c r="E1038" s="85"/>
      <c r="F1038" s="7"/>
    </row>
    <row r="1039" spans="1:6">
      <c r="A1039" s="5"/>
      <c r="B1039" s="1"/>
      <c r="C1039" s="2"/>
      <c r="D1039" s="59"/>
      <c r="E1039" s="85"/>
      <c r="F1039" s="7"/>
    </row>
    <row r="1040" spans="1:6">
      <c r="A1040" s="5"/>
      <c r="B1040" s="1"/>
      <c r="C1040" s="2"/>
      <c r="D1040" s="59"/>
      <c r="E1040" s="85"/>
      <c r="F1040" s="7"/>
    </row>
    <row r="1041" spans="1:6">
      <c r="A1041" s="5"/>
      <c r="B1041" s="1"/>
      <c r="C1041" s="2"/>
      <c r="D1041" s="59"/>
      <c r="E1041" s="85"/>
      <c r="F1041" s="7"/>
    </row>
    <row r="1042" spans="1:6">
      <c r="A1042" s="5"/>
      <c r="B1042" s="1"/>
      <c r="C1042" s="2"/>
      <c r="D1042" s="59"/>
      <c r="E1042" s="85"/>
      <c r="F1042" s="7"/>
    </row>
    <row r="1043" spans="1:6">
      <c r="A1043" s="5"/>
      <c r="B1043" s="1"/>
      <c r="C1043" s="2"/>
      <c r="D1043" s="59"/>
      <c r="E1043" s="85"/>
      <c r="F1043" s="7"/>
    </row>
    <row r="1044" spans="1:6">
      <c r="A1044" s="5"/>
      <c r="B1044" s="1"/>
      <c r="C1044" s="2"/>
      <c r="D1044" s="59"/>
      <c r="E1044" s="85"/>
      <c r="F1044" s="7"/>
    </row>
    <row r="1045" spans="1:6">
      <c r="A1045" s="5"/>
      <c r="B1045" s="1"/>
      <c r="C1045" s="2"/>
      <c r="D1045" s="59"/>
      <c r="E1045" s="85"/>
      <c r="F1045" s="7"/>
    </row>
    <row r="1046" spans="1:6">
      <c r="A1046" s="5"/>
      <c r="B1046" s="1"/>
      <c r="C1046" s="2"/>
      <c r="D1046" s="59"/>
      <c r="E1046" s="85"/>
      <c r="F1046" s="7"/>
    </row>
    <row r="1047" spans="1:6">
      <c r="A1047" s="5"/>
      <c r="B1047" s="1"/>
      <c r="C1047" s="2"/>
      <c r="D1047" s="59"/>
      <c r="E1047" s="85"/>
      <c r="F1047" s="7"/>
    </row>
    <row r="1048" spans="1:6">
      <c r="A1048" s="5"/>
      <c r="B1048" s="1"/>
      <c r="C1048" s="2"/>
      <c r="D1048" s="59"/>
      <c r="E1048" s="85"/>
      <c r="F1048" s="7"/>
    </row>
    <row r="1049" spans="1:6">
      <c r="A1049" s="5"/>
      <c r="B1049" s="1"/>
      <c r="C1049" s="2"/>
      <c r="D1049" s="59"/>
      <c r="E1049" s="85"/>
      <c r="F1049" s="7"/>
    </row>
    <row r="1050" spans="1:6">
      <c r="A1050" s="5"/>
      <c r="B1050" s="1"/>
      <c r="C1050" s="2"/>
      <c r="D1050" s="59"/>
      <c r="E1050" s="85"/>
      <c r="F1050" s="7"/>
    </row>
    <row r="1051" spans="1:6">
      <c r="A1051" s="5"/>
      <c r="B1051" s="1"/>
      <c r="C1051" s="2"/>
      <c r="D1051" s="59"/>
      <c r="E1051" s="85"/>
      <c r="F1051" s="7"/>
    </row>
    <row r="1052" spans="1:6">
      <c r="A1052" s="5"/>
      <c r="B1052" s="1"/>
      <c r="C1052" s="2"/>
      <c r="D1052" s="59"/>
      <c r="E1052" s="85"/>
      <c r="F1052" s="7"/>
    </row>
    <row r="1053" spans="1:6">
      <c r="A1053" s="5"/>
      <c r="B1053" s="1"/>
      <c r="C1053" s="2"/>
      <c r="D1053" s="59"/>
      <c r="E1053" s="85"/>
      <c r="F1053" s="7"/>
    </row>
    <row r="1054" spans="1:6">
      <c r="A1054" s="5"/>
      <c r="B1054" s="1"/>
      <c r="C1054" s="2"/>
      <c r="D1054" s="59"/>
      <c r="E1054" s="85"/>
      <c r="F1054" s="7"/>
    </row>
    <row r="1055" spans="1:6">
      <c r="A1055" s="5"/>
      <c r="B1055" s="1"/>
      <c r="C1055" s="2"/>
      <c r="D1055" s="59"/>
      <c r="E1055" s="85"/>
      <c r="F1055" s="7"/>
    </row>
    <row r="1056" spans="1:6">
      <c r="A1056" s="5"/>
      <c r="B1056" s="1"/>
      <c r="C1056" s="2"/>
      <c r="D1056" s="59"/>
      <c r="E1056" s="85"/>
      <c r="F1056" s="7"/>
    </row>
    <row r="1057" spans="1:6">
      <c r="A1057" s="5"/>
      <c r="B1057" s="1"/>
      <c r="C1057" s="2"/>
      <c r="D1057" s="59"/>
      <c r="E1057" s="85"/>
      <c r="F1057" s="7"/>
    </row>
    <row r="1058" spans="1:6">
      <c r="A1058" s="5"/>
      <c r="B1058" s="1"/>
      <c r="C1058" s="2"/>
      <c r="D1058" s="59"/>
      <c r="E1058" s="85"/>
      <c r="F1058" s="7"/>
    </row>
    <row r="1059" spans="1:6">
      <c r="A1059" s="5"/>
      <c r="B1059" s="1"/>
      <c r="C1059" s="2"/>
      <c r="D1059" s="59"/>
      <c r="E1059" s="85"/>
      <c r="F1059" s="7"/>
    </row>
    <row r="1060" spans="1:6">
      <c r="A1060" s="5"/>
      <c r="B1060" s="1"/>
      <c r="C1060" s="2"/>
      <c r="D1060" s="59"/>
      <c r="E1060" s="85"/>
      <c r="F1060" s="7"/>
    </row>
    <row r="1061" spans="1:6">
      <c r="A1061" s="5"/>
      <c r="B1061" s="1"/>
      <c r="C1061" s="2"/>
      <c r="D1061" s="59"/>
      <c r="E1061" s="85"/>
      <c r="F1061" s="7"/>
    </row>
    <row r="1062" spans="1:6">
      <c r="A1062" s="5"/>
      <c r="B1062" s="1"/>
      <c r="C1062" s="2"/>
      <c r="D1062" s="59"/>
      <c r="E1062" s="85"/>
      <c r="F1062" s="7"/>
    </row>
    <row r="1063" spans="1:6">
      <c r="A1063" s="5"/>
      <c r="B1063" s="1"/>
      <c r="C1063" s="2"/>
      <c r="D1063" s="59"/>
      <c r="E1063" s="85"/>
      <c r="F1063" s="7"/>
    </row>
    <row r="1064" spans="1:6">
      <c r="A1064" s="5"/>
      <c r="B1064" s="1"/>
      <c r="C1064" s="2"/>
      <c r="D1064" s="59"/>
      <c r="E1064" s="85"/>
      <c r="F1064" s="7"/>
    </row>
    <row r="1065" spans="1:6">
      <c r="A1065" s="5"/>
      <c r="B1065" s="1"/>
      <c r="C1065" s="2"/>
      <c r="D1065" s="59"/>
      <c r="E1065" s="85"/>
      <c r="F1065" s="7"/>
    </row>
    <row r="1066" spans="1:6">
      <c r="A1066" s="5"/>
      <c r="B1066" s="1"/>
      <c r="C1066" s="2"/>
      <c r="D1066" s="59"/>
      <c r="E1066" s="85"/>
      <c r="F1066" s="7"/>
    </row>
    <row r="1067" spans="1:6">
      <c r="A1067" s="5"/>
      <c r="B1067" s="1"/>
      <c r="C1067" s="2"/>
      <c r="D1067" s="59"/>
      <c r="E1067" s="85"/>
      <c r="F1067" s="7"/>
    </row>
    <row r="1068" spans="1:6">
      <c r="A1068" s="5"/>
      <c r="B1068" s="1"/>
      <c r="C1068" s="2"/>
      <c r="D1068" s="59"/>
      <c r="E1068" s="85"/>
      <c r="F1068" s="7"/>
    </row>
    <row r="1069" spans="1:6">
      <c r="A1069" s="5"/>
      <c r="B1069" s="1"/>
      <c r="C1069" s="2"/>
      <c r="D1069" s="59"/>
      <c r="E1069" s="85"/>
      <c r="F1069" s="7"/>
    </row>
    <row r="1070" spans="1:6">
      <c r="A1070" s="5"/>
      <c r="B1070" s="1"/>
      <c r="C1070" s="2"/>
      <c r="D1070" s="59"/>
      <c r="E1070" s="85"/>
      <c r="F1070" s="7"/>
    </row>
    <row r="1071" spans="1:6">
      <c r="A1071" s="5"/>
      <c r="B1071" s="1"/>
      <c r="C1071" s="2"/>
      <c r="D1071" s="59"/>
      <c r="E1071" s="85"/>
      <c r="F1071" s="7"/>
    </row>
    <row r="1072" spans="1:6">
      <c r="A1072" s="5"/>
      <c r="B1072" s="1"/>
      <c r="C1072" s="2"/>
      <c r="D1072" s="59"/>
      <c r="E1072" s="85"/>
      <c r="F1072" s="7"/>
    </row>
    <row r="1073" spans="1:6">
      <c r="A1073" s="5"/>
      <c r="B1073" s="1"/>
      <c r="C1073" s="2"/>
      <c r="D1073" s="59"/>
      <c r="E1073" s="85"/>
      <c r="F1073" s="7"/>
    </row>
    <row r="1074" spans="1:6">
      <c r="A1074" s="5"/>
      <c r="B1074" s="1"/>
      <c r="C1074" s="2"/>
      <c r="D1074" s="59"/>
      <c r="E1074" s="85"/>
      <c r="F1074" s="7"/>
    </row>
    <row r="1075" spans="1:6">
      <c r="A1075" s="5"/>
      <c r="B1075" s="1"/>
      <c r="C1075" s="2"/>
      <c r="D1075" s="59"/>
      <c r="E1075" s="85"/>
      <c r="F1075" s="7"/>
    </row>
    <row r="1076" spans="1:6">
      <c r="A1076" s="5"/>
      <c r="B1076" s="1"/>
      <c r="C1076" s="2"/>
      <c r="D1076" s="59"/>
      <c r="E1076" s="85"/>
      <c r="F1076" s="7"/>
    </row>
    <row r="1077" spans="1:6">
      <c r="A1077" s="5"/>
      <c r="B1077" s="1"/>
      <c r="C1077" s="2"/>
      <c r="D1077" s="59"/>
      <c r="E1077" s="85"/>
      <c r="F1077" s="7"/>
    </row>
    <row r="1078" spans="1:6">
      <c r="A1078" s="5"/>
      <c r="B1078" s="1"/>
      <c r="C1078" s="2"/>
      <c r="D1078" s="59"/>
      <c r="E1078" s="85"/>
      <c r="F1078" s="7"/>
    </row>
    <row r="1079" spans="1:6">
      <c r="A1079" s="5"/>
      <c r="B1079" s="1"/>
      <c r="C1079" s="2"/>
      <c r="D1079" s="59"/>
      <c r="E1079" s="85"/>
      <c r="F1079" s="7"/>
    </row>
    <row r="1080" spans="1:6">
      <c r="A1080" s="5"/>
      <c r="B1080" s="1"/>
      <c r="C1080" s="2"/>
      <c r="D1080" s="59"/>
      <c r="E1080" s="85"/>
      <c r="F1080" s="7"/>
    </row>
    <row r="1081" spans="1:6">
      <c r="A1081" s="5"/>
      <c r="B1081" s="1"/>
      <c r="C1081" s="2"/>
      <c r="D1081" s="59"/>
      <c r="E1081" s="85"/>
      <c r="F1081" s="7"/>
    </row>
    <row r="1082" spans="1:6">
      <c r="A1082" s="5"/>
      <c r="B1082" s="1"/>
      <c r="C1082" s="2"/>
      <c r="D1082" s="59"/>
      <c r="E1082" s="85"/>
      <c r="F1082" s="7"/>
    </row>
    <row r="1083" spans="1:6">
      <c r="A1083" s="5"/>
      <c r="B1083" s="1"/>
      <c r="C1083" s="2"/>
      <c r="D1083" s="59"/>
      <c r="E1083" s="85"/>
      <c r="F1083" s="7"/>
    </row>
    <row r="1084" spans="1:6">
      <c r="A1084" s="5"/>
      <c r="B1084" s="1"/>
      <c r="C1084" s="2"/>
      <c r="D1084" s="59"/>
      <c r="E1084" s="85"/>
      <c r="F1084" s="7"/>
    </row>
    <row r="1085" spans="1:6">
      <c r="A1085" s="5"/>
      <c r="B1085" s="1"/>
      <c r="C1085" s="2"/>
      <c r="D1085" s="59"/>
      <c r="E1085" s="85"/>
      <c r="F1085" s="7"/>
    </row>
    <row r="1086" spans="1:6">
      <c r="A1086" s="5"/>
      <c r="B1086" s="1"/>
      <c r="C1086" s="2"/>
      <c r="D1086" s="59"/>
      <c r="E1086" s="85"/>
      <c r="F1086" s="7"/>
    </row>
    <row r="1087" spans="1:6">
      <c r="A1087" s="5"/>
      <c r="B1087" s="1"/>
      <c r="C1087" s="2"/>
      <c r="D1087" s="59"/>
      <c r="E1087" s="85"/>
      <c r="F1087" s="7"/>
    </row>
    <row r="1088" spans="1:6">
      <c r="A1088" s="5"/>
      <c r="B1088" s="1"/>
      <c r="C1088" s="2"/>
      <c r="D1088" s="59"/>
      <c r="E1088" s="85"/>
      <c r="F1088" s="7"/>
    </row>
    <row r="1089" spans="1:6">
      <c r="A1089" s="5"/>
      <c r="B1089" s="1"/>
      <c r="C1089" s="2"/>
      <c r="D1089" s="59"/>
      <c r="E1089" s="85"/>
      <c r="F1089" s="7"/>
    </row>
    <row r="1090" spans="1:6">
      <c r="A1090" s="5"/>
      <c r="B1090" s="1"/>
      <c r="C1090" s="2"/>
      <c r="D1090" s="59"/>
      <c r="E1090" s="85"/>
      <c r="F1090" s="7"/>
    </row>
    <row r="1091" spans="1:6">
      <c r="A1091" s="5"/>
      <c r="B1091" s="1"/>
      <c r="C1091" s="2"/>
      <c r="D1091" s="59"/>
      <c r="E1091" s="85"/>
      <c r="F1091" s="7"/>
    </row>
    <row r="1092" spans="1:6">
      <c r="A1092" s="5"/>
      <c r="B1092" s="1"/>
      <c r="C1092" s="2"/>
      <c r="D1092" s="59"/>
      <c r="E1092" s="85"/>
      <c r="F1092" s="7"/>
    </row>
    <row r="1093" spans="1:6">
      <c r="A1093" s="5"/>
      <c r="B1093" s="1"/>
      <c r="C1093" s="2"/>
      <c r="D1093" s="59"/>
      <c r="E1093" s="85"/>
      <c r="F1093" s="7"/>
    </row>
    <row r="1094" spans="1:6">
      <c r="A1094" s="5"/>
      <c r="B1094" s="1"/>
      <c r="C1094" s="2"/>
      <c r="D1094" s="59"/>
      <c r="E1094" s="85"/>
      <c r="F1094" s="7"/>
    </row>
    <row r="1095" spans="1:6">
      <c r="A1095" s="5"/>
      <c r="B1095" s="1"/>
      <c r="C1095" s="2"/>
      <c r="D1095" s="59"/>
      <c r="E1095" s="85"/>
      <c r="F1095" s="7"/>
    </row>
    <row r="1096" spans="1:6">
      <c r="A1096" s="5"/>
      <c r="B1096" s="1"/>
      <c r="C1096" s="2"/>
      <c r="D1096" s="59"/>
      <c r="E1096" s="85"/>
      <c r="F1096" s="7"/>
    </row>
    <row r="1097" spans="1:6">
      <c r="A1097" s="5"/>
      <c r="B1097" s="1"/>
      <c r="C1097" s="2"/>
      <c r="D1097" s="59"/>
      <c r="E1097" s="85"/>
      <c r="F1097" s="7"/>
    </row>
    <row r="1098" spans="1:6">
      <c r="A1098" s="5"/>
      <c r="B1098" s="1"/>
      <c r="C1098" s="2"/>
      <c r="D1098" s="59"/>
      <c r="E1098" s="85"/>
      <c r="F1098" s="7"/>
    </row>
    <row r="1099" spans="1:6">
      <c r="A1099" s="5"/>
      <c r="B1099" s="1"/>
      <c r="C1099" s="2"/>
      <c r="D1099" s="59"/>
      <c r="E1099" s="85"/>
      <c r="F1099" s="7"/>
    </row>
    <row r="1100" spans="1:6">
      <c r="A1100" s="5"/>
      <c r="B1100" s="1"/>
      <c r="C1100" s="2"/>
      <c r="D1100" s="59"/>
      <c r="E1100" s="85"/>
      <c r="F1100" s="7"/>
    </row>
    <row r="1101" spans="1:6">
      <c r="A1101" s="5"/>
      <c r="B1101" s="1"/>
      <c r="C1101" s="2"/>
      <c r="D1101" s="59"/>
      <c r="E1101" s="85"/>
      <c r="F1101" s="7"/>
    </row>
    <row r="1102" spans="1:6">
      <c r="A1102" s="5"/>
      <c r="B1102" s="1"/>
      <c r="C1102" s="2"/>
      <c r="D1102" s="59"/>
      <c r="E1102" s="85"/>
      <c r="F1102" s="7"/>
    </row>
    <row r="1103" spans="1:6">
      <c r="A1103" s="5"/>
      <c r="B1103" s="1"/>
      <c r="C1103" s="2"/>
      <c r="D1103" s="59"/>
      <c r="E1103" s="85"/>
      <c r="F1103" s="7"/>
    </row>
    <row r="1104" spans="1:6">
      <c r="A1104" s="5"/>
      <c r="B1104" s="1"/>
      <c r="C1104" s="2"/>
      <c r="D1104" s="59"/>
      <c r="E1104" s="85"/>
      <c r="F1104" s="7"/>
    </row>
    <row r="1105" spans="1:6">
      <c r="A1105" s="5"/>
      <c r="B1105" s="1"/>
      <c r="C1105" s="2"/>
      <c r="D1105" s="59"/>
      <c r="E1105" s="85"/>
      <c r="F1105" s="7"/>
    </row>
    <row r="1106" spans="1:6">
      <c r="A1106" s="5"/>
      <c r="B1106" s="1"/>
      <c r="C1106" s="2"/>
      <c r="D1106" s="59"/>
      <c r="E1106" s="85"/>
      <c r="F1106" s="7"/>
    </row>
    <row r="1107" spans="1:6">
      <c r="A1107" s="5"/>
      <c r="B1107" s="1"/>
      <c r="C1107" s="2"/>
      <c r="D1107" s="59"/>
      <c r="E1107" s="85"/>
      <c r="F1107" s="7"/>
    </row>
    <row r="1108" spans="1:6">
      <c r="A1108" s="5"/>
      <c r="B1108" s="1"/>
      <c r="C1108" s="2"/>
      <c r="D1108" s="59"/>
      <c r="E1108" s="85"/>
      <c r="F1108" s="7"/>
    </row>
    <row r="1109" spans="1:6">
      <c r="A1109" s="5"/>
      <c r="B1109" s="1"/>
      <c r="C1109" s="2"/>
      <c r="D1109" s="59"/>
      <c r="E1109" s="85"/>
      <c r="F1109" s="7"/>
    </row>
    <row r="1110" spans="1:6">
      <c r="A1110" s="5"/>
      <c r="B1110" s="1"/>
      <c r="C1110" s="2"/>
      <c r="D1110" s="59"/>
      <c r="E1110" s="85"/>
      <c r="F1110" s="7"/>
    </row>
    <row r="1111" spans="1:6">
      <c r="A1111" s="5"/>
      <c r="B1111" s="1"/>
      <c r="C1111" s="2"/>
      <c r="D1111" s="59"/>
      <c r="E1111" s="85"/>
      <c r="F1111" s="7"/>
    </row>
    <row r="1112" spans="1:6">
      <c r="A1112" s="5"/>
      <c r="B1112" s="1"/>
      <c r="C1112" s="2"/>
      <c r="D1112" s="59"/>
      <c r="E1112" s="85"/>
      <c r="F1112" s="7"/>
    </row>
    <row r="1113" spans="1:6">
      <c r="A1113" s="5"/>
      <c r="B1113" s="1"/>
      <c r="C1113" s="2"/>
      <c r="D1113" s="59"/>
      <c r="E1113" s="85"/>
      <c r="F1113" s="7"/>
    </row>
    <row r="1114" spans="1:6">
      <c r="A1114" s="5"/>
      <c r="B1114" s="1"/>
      <c r="C1114" s="2"/>
      <c r="D1114" s="59"/>
      <c r="E1114" s="85"/>
      <c r="F1114" s="7"/>
    </row>
    <row r="1115" spans="1:6">
      <c r="A1115" s="5"/>
      <c r="B1115" s="1"/>
      <c r="C1115" s="2"/>
      <c r="D1115" s="59"/>
      <c r="E1115" s="85"/>
      <c r="F1115" s="7"/>
    </row>
    <row r="1116" spans="1:6">
      <c r="A1116" s="5"/>
      <c r="B1116" s="1"/>
      <c r="C1116" s="2"/>
      <c r="D1116" s="59"/>
      <c r="E1116" s="85"/>
      <c r="F1116" s="7"/>
    </row>
    <row r="1117" spans="1:6">
      <c r="A1117" s="5"/>
      <c r="B1117" s="1"/>
      <c r="C1117" s="2"/>
      <c r="D1117" s="59"/>
      <c r="E1117" s="85"/>
      <c r="F1117" s="7"/>
    </row>
    <row r="1118" spans="1:6">
      <c r="A1118" s="5"/>
      <c r="B1118" s="1"/>
      <c r="C1118" s="2"/>
      <c r="D1118" s="59"/>
      <c r="E1118" s="85"/>
      <c r="F1118" s="7"/>
    </row>
    <row r="1119" spans="1:6">
      <c r="A1119" s="5"/>
      <c r="B1119" s="1"/>
      <c r="C1119" s="2"/>
      <c r="D1119" s="59"/>
      <c r="E1119" s="85"/>
      <c r="F1119" s="7"/>
    </row>
    <row r="1120" spans="1:6">
      <c r="A1120" s="5"/>
      <c r="B1120" s="1"/>
      <c r="C1120" s="2"/>
      <c r="D1120" s="59"/>
      <c r="E1120" s="85"/>
      <c r="F1120" s="7"/>
    </row>
    <row r="1121" spans="1:6">
      <c r="A1121" s="5"/>
      <c r="B1121" s="1"/>
      <c r="C1121" s="2"/>
      <c r="D1121" s="59"/>
      <c r="E1121" s="85"/>
      <c r="F1121" s="7"/>
    </row>
    <row r="1122" spans="1:6">
      <c r="A1122" s="5"/>
      <c r="B1122" s="1"/>
      <c r="C1122" s="2"/>
      <c r="D1122" s="59"/>
      <c r="E1122" s="85"/>
      <c r="F1122" s="7"/>
    </row>
    <row r="1123" spans="1:6">
      <c r="A1123" s="5"/>
      <c r="B1123" s="1"/>
      <c r="C1123" s="2"/>
      <c r="D1123" s="59"/>
      <c r="E1123" s="85"/>
      <c r="F1123" s="7"/>
    </row>
    <row r="1124" spans="1:6">
      <c r="A1124" s="5"/>
      <c r="B1124" s="1"/>
      <c r="C1124" s="2"/>
      <c r="D1124" s="59"/>
      <c r="E1124" s="85"/>
      <c r="F1124" s="7"/>
    </row>
    <row r="1125" spans="1:6">
      <c r="A1125" s="5"/>
      <c r="B1125" s="1"/>
      <c r="C1125" s="2"/>
      <c r="D1125" s="59"/>
      <c r="E1125" s="85"/>
      <c r="F1125" s="7"/>
    </row>
    <row r="1126" spans="1:6">
      <c r="A1126" s="5"/>
      <c r="B1126" s="1"/>
      <c r="C1126" s="2"/>
      <c r="D1126" s="59"/>
      <c r="E1126" s="85"/>
      <c r="F1126" s="7"/>
    </row>
    <row r="1127" spans="1:6">
      <c r="A1127" s="5"/>
      <c r="B1127" s="1"/>
      <c r="C1127" s="2"/>
      <c r="D1127" s="59"/>
      <c r="E1127" s="85"/>
      <c r="F1127" s="7"/>
    </row>
    <row r="1128" spans="1:6">
      <c r="A1128" s="5"/>
      <c r="B1128" s="1"/>
      <c r="C1128" s="2"/>
      <c r="D1128" s="59"/>
      <c r="E1128" s="85"/>
      <c r="F1128" s="7"/>
    </row>
    <row r="1129" spans="1:6">
      <c r="A1129" s="5"/>
      <c r="B1129" s="1"/>
      <c r="C1129" s="2"/>
      <c r="D1129" s="59"/>
      <c r="E1129" s="85"/>
      <c r="F1129" s="7"/>
    </row>
    <row r="1130" spans="1:6">
      <c r="A1130" s="5"/>
      <c r="B1130" s="1"/>
      <c r="C1130" s="2"/>
      <c r="D1130" s="59"/>
      <c r="E1130" s="85"/>
      <c r="F1130" s="7"/>
    </row>
    <row r="1131" spans="1:6">
      <c r="A1131" s="5"/>
      <c r="B1131" s="1"/>
      <c r="C1131" s="2"/>
      <c r="D1131" s="59"/>
      <c r="E1131" s="85"/>
      <c r="F1131" s="7"/>
    </row>
    <row r="1132" spans="1:6">
      <c r="A1132" s="5"/>
      <c r="B1132" s="1"/>
      <c r="C1132" s="2"/>
      <c r="D1132" s="59"/>
      <c r="E1132" s="85"/>
      <c r="F1132" s="7"/>
    </row>
    <row r="1133" spans="1:6">
      <c r="A1133" s="5"/>
      <c r="B1133" s="1"/>
      <c r="C1133" s="2"/>
      <c r="D1133" s="59"/>
      <c r="E1133" s="85"/>
      <c r="F1133" s="7"/>
    </row>
    <row r="1134" spans="1:6">
      <c r="A1134" s="5"/>
      <c r="B1134" s="1"/>
      <c r="C1134" s="2"/>
      <c r="D1134" s="59"/>
      <c r="E1134" s="85"/>
      <c r="F1134" s="7"/>
    </row>
    <row r="1135" spans="1:6">
      <c r="A1135" s="5"/>
      <c r="B1135" s="1"/>
      <c r="C1135" s="2"/>
      <c r="D1135" s="59"/>
      <c r="E1135" s="85"/>
      <c r="F1135" s="7"/>
    </row>
    <row r="1136" spans="1:6">
      <c r="A1136" s="5"/>
      <c r="B1136" s="1"/>
      <c r="C1136" s="2"/>
      <c r="D1136" s="59"/>
      <c r="E1136" s="85"/>
      <c r="F1136" s="7"/>
    </row>
    <row r="1137" spans="1:6">
      <c r="A1137" s="5"/>
      <c r="B1137" s="1"/>
      <c r="C1137" s="2"/>
      <c r="D1137" s="59"/>
      <c r="E1137" s="85"/>
      <c r="F1137" s="7"/>
    </row>
    <row r="1138" spans="1:6">
      <c r="A1138" s="5"/>
      <c r="B1138" s="1"/>
      <c r="C1138" s="2"/>
      <c r="D1138" s="59"/>
      <c r="E1138" s="85"/>
      <c r="F1138" s="7"/>
    </row>
    <row r="1139" spans="1:6">
      <c r="A1139" s="5"/>
      <c r="B1139" s="1"/>
      <c r="C1139" s="2"/>
      <c r="D1139" s="59"/>
      <c r="E1139" s="85"/>
      <c r="F1139" s="7"/>
    </row>
    <row r="1140" spans="1:6">
      <c r="A1140" s="5"/>
      <c r="B1140" s="1"/>
      <c r="C1140" s="2"/>
      <c r="D1140" s="59"/>
      <c r="E1140" s="85"/>
      <c r="F1140" s="7"/>
    </row>
    <row r="1141" spans="1:6">
      <c r="A1141" s="5"/>
      <c r="B1141" s="1"/>
      <c r="C1141" s="2"/>
      <c r="D1141" s="59"/>
      <c r="E1141" s="85"/>
      <c r="F1141" s="7"/>
    </row>
    <row r="1142" spans="1:6">
      <c r="A1142" s="5"/>
      <c r="B1142" s="1"/>
      <c r="C1142" s="2"/>
      <c r="D1142" s="59"/>
      <c r="E1142" s="85"/>
      <c r="F1142" s="7"/>
    </row>
    <row r="1143" spans="1:6">
      <c r="A1143" s="5"/>
      <c r="B1143" s="1"/>
      <c r="C1143" s="2"/>
      <c r="D1143" s="59"/>
      <c r="E1143" s="85"/>
      <c r="F1143" s="7"/>
    </row>
    <row r="1144" spans="1:6">
      <c r="A1144" s="5"/>
      <c r="B1144" s="1"/>
      <c r="C1144" s="2"/>
      <c r="D1144" s="59"/>
      <c r="E1144" s="85"/>
      <c r="F1144" s="7"/>
    </row>
    <row r="1145" spans="1:6">
      <c r="A1145" s="5"/>
      <c r="B1145" s="1"/>
      <c r="C1145" s="2"/>
      <c r="D1145" s="59"/>
      <c r="E1145" s="85"/>
      <c r="F1145" s="7"/>
    </row>
    <row r="1146" spans="1:6">
      <c r="A1146" s="5"/>
      <c r="B1146" s="1"/>
      <c r="C1146" s="2"/>
      <c r="D1146" s="59"/>
      <c r="E1146" s="85"/>
      <c r="F1146" s="7"/>
    </row>
    <row r="1147" spans="1:6">
      <c r="A1147" s="5"/>
      <c r="B1147" s="1"/>
      <c r="C1147" s="2"/>
      <c r="D1147" s="59"/>
      <c r="E1147" s="85"/>
      <c r="F1147" s="7"/>
    </row>
    <row r="1148" spans="1:6">
      <c r="A1148" s="5"/>
      <c r="B1148" s="1"/>
      <c r="C1148" s="2"/>
      <c r="D1148" s="59"/>
      <c r="E1148" s="85"/>
      <c r="F1148" s="7"/>
    </row>
    <row r="1149" spans="1:6">
      <c r="A1149" s="5"/>
      <c r="B1149" s="1"/>
      <c r="C1149" s="2"/>
      <c r="D1149" s="59"/>
      <c r="E1149" s="85"/>
      <c r="F1149" s="7"/>
    </row>
    <row r="1150" spans="1:6">
      <c r="A1150" s="5"/>
      <c r="B1150" s="1"/>
      <c r="C1150" s="2"/>
      <c r="D1150" s="59"/>
      <c r="E1150" s="85"/>
      <c r="F1150" s="7"/>
    </row>
    <row r="1151" spans="1:6">
      <c r="A1151" s="5"/>
      <c r="B1151" s="1"/>
      <c r="C1151" s="2"/>
      <c r="D1151" s="59"/>
      <c r="E1151" s="85"/>
      <c r="F1151" s="7"/>
    </row>
    <row r="1152" spans="1:6">
      <c r="A1152" s="5"/>
      <c r="B1152" s="1"/>
      <c r="C1152" s="2"/>
      <c r="D1152" s="59"/>
      <c r="E1152" s="85"/>
      <c r="F1152" s="7"/>
    </row>
    <row r="1153" spans="1:6">
      <c r="A1153" s="5"/>
      <c r="B1153" s="1"/>
      <c r="C1153" s="2"/>
      <c r="D1153" s="59"/>
      <c r="E1153" s="85"/>
      <c r="F1153" s="7"/>
    </row>
    <row r="1154" spans="1:6">
      <c r="A1154" s="5"/>
      <c r="B1154" s="1"/>
      <c r="C1154" s="2"/>
      <c r="D1154" s="59"/>
      <c r="E1154" s="85"/>
      <c r="F1154" s="7"/>
    </row>
    <row r="1155" spans="1:6">
      <c r="A1155" s="5"/>
      <c r="B1155" s="1"/>
      <c r="C1155" s="2"/>
      <c r="D1155" s="59"/>
      <c r="E1155" s="85"/>
      <c r="F1155" s="7"/>
    </row>
    <row r="1156" spans="1:6">
      <c r="A1156" s="5"/>
      <c r="B1156" s="1"/>
      <c r="C1156" s="2"/>
      <c r="D1156" s="59"/>
      <c r="E1156" s="85"/>
      <c r="F1156" s="7"/>
    </row>
    <row r="1157" spans="1:6">
      <c r="A1157" s="5"/>
      <c r="B1157" s="1"/>
      <c r="C1157" s="2"/>
      <c r="D1157" s="59"/>
      <c r="E1157" s="85"/>
      <c r="F1157" s="7"/>
    </row>
    <row r="1158" spans="1:6">
      <c r="A1158" s="5"/>
      <c r="B1158" s="1"/>
      <c r="C1158" s="2"/>
      <c r="D1158" s="59"/>
      <c r="E1158" s="85"/>
      <c r="F1158" s="7"/>
    </row>
    <row r="1159" spans="1:6">
      <c r="A1159" s="5"/>
      <c r="B1159" s="1"/>
      <c r="C1159" s="2"/>
      <c r="D1159" s="59"/>
      <c r="E1159" s="85"/>
      <c r="F1159" s="7"/>
    </row>
    <row r="1160" spans="1:6">
      <c r="A1160" s="5"/>
      <c r="B1160" s="1"/>
      <c r="C1160" s="2"/>
      <c r="D1160" s="59"/>
      <c r="E1160" s="85"/>
      <c r="F1160" s="7"/>
    </row>
    <row r="1161" spans="1:6">
      <c r="A1161" s="5"/>
      <c r="B1161" s="1"/>
      <c r="C1161" s="2"/>
      <c r="D1161" s="59"/>
      <c r="E1161" s="85"/>
      <c r="F1161" s="7"/>
    </row>
    <row r="1162" spans="1:6">
      <c r="A1162" s="5"/>
      <c r="B1162" s="1"/>
      <c r="C1162" s="2"/>
      <c r="D1162" s="59"/>
      <c r="E1162" s="85"/>
      <c r="F1162" s="7"/>
    </row>
    <row r="1163" spans="1:6">
      <c r="A1163" s="5"/>
      <c r="B1163" s="1"/>
      <c r="C1163" s="2"/>
      <c r="D1163" s="59"/>
      <c r="E1163" s="85"/>
      <c r="F1163" s="7"/>
    </row>
    <row r="1164" spans="1:6">
      <c r="A1164" s="5"/>
      <c r="B1164" s="1"/>
      <c r="C1164" s="2"/>
      <c r="D1164" s="59"/>
      <c r="E1164" s="85"/>
      <c r="F1164" s="7"/>
    </row>
    <row r="1165" spans="1:6">
      <c r="A1165" s="5"/>
      <c r="B1165" s="1"/>
      <c r="C1165" s="2"/>
      <c r="D1165" s="59"/>
      <c r="E1165" s="85"/>
      <c r="F1165" s="7"/>
    </row>
    <row r="1166" spans="1:6">
      <c r="A1166" s="5"/>
      <c r="B1166" s="1"/>
      <c r="C1166" s="2"/>
      <c r="D1166" s="59"/>
      <c r="E1166" s="85"/>
      <c r="F1166" s="7"/>
    </row>
    <row r="1167" spans="1:6">
      <c r="A1167" s="5"/>
      <c r="B1167" s="1"/>
      <c r="C1167" s="2"/>
      <c r="D1167" s="59"/>
      <c r="E1167" s="85"/>
      <c r="F1167" s="7"/>
    </row>
    <row r="1168" spans="1:6">
      <c r="A1168" s="5"/>
      <c r="B1168" s="1"/>
      <c r="C1168" s="2"/>
      <c r="D1168" s="59"/>
      <c r="E1168" s="85"/>
      <c r="F1168" s="7"/>
    </row>
    <row r="1169" spans="1:6">
      <c r="A1169" s="5"/>
      <c r="B1169" s="1"/>
      <c r="C1169" s="2"/>
      <c r="D1169" s="59"/>
      <c r="E1169" s="85"/>
      <c r="F1169" s="7"/>
    </row>
    <row r="1170" spans="1:6">
      <c r="A1170" s="5"/>
      <c r="B1170" s="1"/>
      <c r="C1170" s="2"/>
      <c r="D1170" s="59"/>
      <c r="E1170" s="85"/>
      <c r="F1170" s="7"/>
    </row>
    <row r="1171" spans="1:6">
      <c r="A1171" s="5"/>
      <c r="B1171" s="1"/>
      <c r="C1171" s="2"/>
      <c r="D1171" s="59"/>
      <c r="E1171" s="85"/>
      <c r="F1171" s="7"/>
    </row>
    <row r="1172" spans="1:6">
      <c r="A1172" s="5"/>
      <c r="B1172" s="1"/>
      <c r="C1172" s="2"/>
      <c r="D1172" s="59"/>
      <c r="E1172" s="85"/>
      <c r="F1172" s="7"/>
    </row>
    <row r="1173" spans="1:6">
      <c r="A1173" s="5"/>
      <c r="B1173" s="1"/>
      <c r="C1173" s="2"/>
      <c r="D1173" s="59"/>
      <c r="E1173" s="85"/>
      <c r="F1173" s="7"/>
    </row>
    <row r="1174" spans="1:6">
      <c r="A1174" s="5"/>
      <c r="B1174" s="1"/>
      <c r="C1174" s="2"/>
      <c r="D1174" s="59"/>
      <c r="E1174" s="85"/>
      <c r="F1174" s="7"/>
    </row>
    <row r="1175" spans="1:6">
      <c r="A1175" s="5"/>
      <c r="B1175" s="1"/>
      <c r="C1175" s="2"/>
      <c r="D1175" s="59"/>
      <c r="E1175" s="85"/>
      <c r="F1175" s="7"/>
    </row>
    <row r="1176" spans="1:6">
      <c r="A1176" s="5"/>
      <c r="B1176" s="1"/>
      <c r="C1176" s="2"/>
      <c r="D1176" s="59"/>
      <c r="E1176" s="85"/>
      <c r="F1176" s="7"/>
    </row>
    <row r="1177" spans="1:6">
      <c r="A1177" s="5"/>
      <c r="B1177" s="1"/>
      <c r="C1177" s="2"/>
      <c r="D1177" s="59"/>
      <c r="E1177" s="85"/>
      <c r="F1177" s="7"/>
    </row>
    <row r="1178" spans="1:6">
      <c r="A1178" s="5"/>
      <c r="B1178" s="1"/>
      <c r="C1178" s="2"/>
      <c r="D1178" s="59"/>
      <c r="E1178" s="85"/>
      <c r="F1178" s="7"/>
    </row>
    <row r="1179" spans="1:6">
      <c r="A1179" s="5"/>
      <c r="B1179" s="1"/>
      <c r="C1179" s="2"/>
      <c r="D1179" s="59"/>
      <c r="E1179" s="85"/>
      <c r="F1179" s="7"/>
    </row>
    <row r="1180" spans="1:6">
      <c r="A1180" s="5"/>
      <c r="B1180" s="1"/>
      <c r="C1180" s="2"/>
      <c r="D1180" s="59"/>
      <c r="E1180" s="85"/>
      <c r="F1180" s="7"/>
    </row>
    <row r="1181" spans="1:6">
      <c r="A1181" s="5"/>
      <c r="B1181" s="1"/>
      <c r="C1181" s="2"/>
      <c r="D1181" s="59"/>
      <c r="E1181" s="85"/>
      <c r="F1181" s="7"/>
    </row>
    <row r="1182" spans="1:6">
      <c r="A1182" s="5"/>
      <c r="B1182" s="1"/>
      <c r="C1182" s="2"/>
      <c r="D1182" s="59"/>
      <c r="E1182" s="85"/>
      <c r="F1182" s="7"/>
    </row>
    <row r="1183" spans="1:6">
      <c r="A1183" s="5"/>
      <c r="B1183" s="1"/>
      <c r="C1183" s="2"/>
      <c r="D1183" s="59"/>
      <c r="E1183" s="85"/>
      <c r="F1183" s="7"/>
    </row>
    <row r="1184" spans="1:6">
      <c r="A1184" s="5"/>
      <c r="B1184" s="1"/>
      <c r="C1184" s="2"/>
      <c r="D1184" s="59"/>
      <c r="E1184" s="85"/>
      <c r="F1184" s="7"/>
    </row>
    <row r="1185" spans="1:6">
      <c r="A1185" s="5"/>
      <c r="B1185" s="1"/>
      <c r="C1185" s="2"/>
      <c r="D1185" s="59"/>
      <c r="E1185" s="85"/>
      <c r="F1185" s="7"/>
    </row>
    <row r="1186" spans="1:6">
      <c r="A1186" s="5"/>
      <c r="B1186" s="1"/>
      <c r="C1186" s="2"/>
      <c r="D1186" s="59"/>
      <c r="E1186" s="85"/>
      <c r="F1186" s="7"/>
    </row>
    <row r="1187" spans="1:6">
      <c r="A1187" s="5"/>
      <c r="B1187" s="1"/>
      <c r="C1187" s="2"/>
      <c r="D1187" s="59"/>
      <c r="E1187" s="85"/>
      <c r="F1187" s="7"/>
    </row>
    <row r="1188" spans="1:6">
      <c r="A1188" s="5"/>
      <c r="B1188" s="1"/>
      <c r="C1188" s="2"/>
      <c r="D1188" s="59"/>
      <c r="E1188" s="85"/>
      <c r="F1188" s="7"/>
    </row>
    <row r="1189" spans="1:6">
      <c r="A1189" s="5"/>
      <c r="B1189" s="1"/>
      <c r="C1189" s="2"/>
      <c r="D1189" s="59"/>
      <c r="E1189" s="85"/>
      <c r="F1189" s="7"/>
    </row>
    <row r="1190" spans="1:6">
      <c r="A1190" s="5"/>
      <c r="B1190" s="1"/>
      <c r="C1190" s="2"/>
      <c r="D1190" s="59"/>
      <c r="E1190" s="85"/>
      <c r="F1190" s="7"/>
    </row>
    <row r="1191" spans="1:6">
      <c r="A1191" s="5"/>
      <c r="B1191" s="1"/>
      <c r="C1191" s="2"/>
      <c r="D1191" s="59"/>
      <c r="E1191" s="85"/>
      <c r="F1191" s="7"/>
    </row>
    <row r="1192" spans="1:6">
      <c r="A1192" s="5"/>
      <c r="B1192" s="1"/>
      <c r="C1192" s="2"/>
      <c r="D1192" s="59"/>
      <c r="E1192" s="85"/>
      <c r="F1192" s="7"/>
    </row>
    <row r="1193" spans="1:6">
      <c r="A1193" s="5"/>
      <c r="B1193" s="1"/>
      <c r="C1193" s="2"/>
      <c r="D1193" s="59"/>
      <c r="E1193" s="85"/>
      <c r="F1193" s="7"/>
    </row>
    <row r="1194" spans="1:6">
      <c r="A1194" s="5"/>
      <c r="B1194" s="1"/>
      <c r="C1194" s="2"/>
      <c r="D1194" s="59"/>
      <c r="E1194" s="85"/>
      <c r="F1194" s="7"/>
    </row>
    <row r="1195" spans="1:6">
      <c r="A1195" s="5"/>
      <c r="B1195" s="1"/>
      <c r="C1195" s="2"/>
      <c r="D1195" s="59"/>
      <c r="E1195" s="85"/>
      <c r="F1195" s="7"/>
    </row>
    <row r="1196" spans="1:6">
      <c r="A1196" s="5"/>
      <c r="B1196" s="1"/>
      <c r="C1196" s="2"/>
      <c r="D1196" s="59"/>
      <c r="E1196" s="85"/>
      <c r="F1196" s="7"/>
    </row>
    <row r="1197" spans="1:6">
      <c r="A1197" s="5"/>
      <c r="B1197" s="1"/>
      <c r="C1197" s="2"/>
      <c r="D1197" s="59"/>
      <c r="E1197" s="85"/>
      <c r="F1197" s="7"/>
    </row>
    <row r="1198" spans="1:6">
      <c r="A1198" s="5"/>
      <c r="B1198" s="1"/>
      <c r="C1198" s="2"/>
      <c r="D1198" s="59"/>
      <c r="E1198" s="85"/>
      <c r="F1198" s="7"/>
    </row>
    <row r="1199" spans="1:6">
      <c r="A1199" s="5"/>
      <c r="B1199" s="1"/>
      <c r="C1199" s="2"/>
      <c r="D1199" s="59"/>
      <c r="E1199" s="85"/>
      <c r="F1199" s="7"/>
    </row>
    <row r="1200" spans="1:6">
      <c r="A1200" s="5"/>
      <c r="B1200" s="1"/>
      <c r="C1200" s="2"/>
      <c r="D1200" s="59"/>
      <c r="E1200" s="85"/>
      <c r="F1200" s="7"/>
    </row>
    <row r="1201" spans="1:6">
      <c r="A1201" s="5"/>
      <c r="B1201" s="1"/>
      <c r="C1201" s="2"/>
      <c r="D1201" s="59"/>
      <c r="E1201" s="85"/>
      <c r="F1201" s="7"/>
    </row>
    <row r="1202" spans="1:6">
      <c r="A1202" s="5"/>
      <c r="B1202" s="1"/>
      <c r="C1202" s="2"/>
      <c r="D1202" s="59"/>
      <c r="E1202" s="85"/>
      <c r="F1202" s="7"/>
    </row>
    <row r="1203" spans="1:6">
      <c r="A1203" s="5"/>
      <c r="B1203" s="1"/>
      <c r="C1203" s="2"/>
      <c r="D1203" s="59"/>
      <c r="E1203" s="85"/>
      <c r="F1203" s="7"/>
    </row>
    <row r="1204" spans="1:6">
      <c r="A1204" s="5"/>
      <c r="B1204" s="1"/>
      <c r="C1204" s="2"/>
      <c r="D1204" s="59"/>
      <c r="E1204" s="85"/>
      <c r="F1204" s="7"/>
    </row>
    <row r="1205" spans="1:6">
      <c r="A1205" s="5"/>
      <c r="B1205" s="1"/>
      <c r="C1205" s="2"/>
      <c r="D1205" s="59"/>
      <c r="E1205" s="85"/>
      <c r="F1205" s="7"/>
    </row>
    <row r="1206" spans="1:6">
      <c r="A1206" s="5"/>
      <c r="B1206" s="1"/>
      <c r="C1206" s="2"/>
      <c r="D1206" s="59"/>
      <c r="E1206" s="85"/>
      <c r="F1206" s="7"/>
    </row>
    <row r="1207" spans="1:6">
      <c r="A1207" s="5"/>
      <c r="B1207" s="1"/>
      <c r="C1207" s="2"/>
      <c r="D1207" s="59"/>
      <c r="E1207" s="85"/>
      <c r="F1207" s="7"/>
    </row>
    <row r="1208" spans="1:6">
      <c r="A1208" s="5"/>
      <c r="B1208" s="1"/>
      <c r="C1208" s="2"/>
      <c r="D1208" s="59"/>
      <c r="E1208" s="85"/>
      <c r="F1208" s="7"/>
    </row>
    <row r="1209" spans="1:6">
      <c r="A1209" s="5"/>
      <c r="B1209" s="1"/>
      <c r="C1209" s="2"/>
      <c r="D1209" s="59"/>
      <c r="E1209" s="85"/>
      <c r="F1209" s="7"/>
    </row>
    <row r="1210" spans="1:6">
      <c r="A1210" s="5"/>
      <c r="B1210" s="1"/>
      <c r="C1210" s="2"/>
      <c r="D1210" s="59"/>
      <c r="E1210" s="85"/>
      <c r="F1210" s="7"/>
    </row>
    <row r="1211" spans="1:6">
      <c r="A1211" s="5"/>
      <c r="B1211" s="1"/>
      <c r="C1211" s="2"/>
      <c r="D1211" s="59"/>
      <c r="E1211" s="85"/>
      <c r="F1211" s="7"/>
    </row>
    <row r="1212" spans="1:6">
      <c r="A1212" s="5"/>
      <c r="B1212" s="1"/>
      <c r="C1212" s="2"/>
      <c r="D1212" s="59"/>
      <c r="E1212" s="85"/>
      <c r="F1212" s="7"/>
    </row>
    <row r="1213" spans="1:6">
      <c r="A1213" s="5"/>
      <c r="B1213" s="1"/>
      <c r="C1213" s="2"/>
      <c r="D1213" s="59"/>
      <c r="E1213" s="85"/>
      <c r="F1213" s="7"/>
    </row>
    <row r="1214" spans="1:6">
      <c r="A1214" s="5"/>
      <c r="B1214" s="1"/>
      <c r="C1214" s="2"/>
      <c r="D1214" s="59"/>
      <c r="E1214" s="85"/>
      <c r="F1214" s="7"/>
    </row>
    <row r="1215" spans="1:6">
      <c r="A1215" s="5"/>
      <c r="B1215" s="1"/>
      <c r="C1215" s="2"/>
      <c r="D1215" s="59"/>
      <c r="E1215" s="85"/>
      <c r="F1215" s="7"/>
    </row>
    <row r="1216" spans="1:6">
      <c r="A1216" s="5"/>
      <c r="B1216" s="1"/>
      <c r="C1216" s="2"/>
      <c r="D1216" s="59"/>
      <c r="E1216" s="85"/>
      <c r="F1216" s="7"/>
    </row>
    <row r="1217" spans="1:6">
      <c r="A1217" s="5"/>
      <c r="B1217" s="1"/>
      <c r="C1217" s="2"/>
      <c r="D1217" s="59"/>
      <c r="E1217" s="85"/>
      <c r="F1217" s="7"/>
    </row>
    <row r="1218" spans="1:6">
      <c r="A1218" s="5"/>
      <c r="B1218" s="1"/>
      <c r="C1218" s="2"/>
      <c r="D1218" s="59"/>
      <c r="E1218" s="85"/>
      <c r="F1218" s="7"/>
    </row>
    <row r="1219" spans="1:6">
      <c r="A1219" s="5"/>
      <c r="B1219" s="1"/>
      <c r="C1219" s="2"/>
      <c r="D1219" s="59"/>
      <c r="E1219" s="85"/>
      <c r="F1219" s="7"/>
    </row>
    <row r="1220" spans="1:6">
      <c r="A1220" s="5"/>
      <c r="B1220" s="1"/>
      <c r="C1220" s="2"/>
      <c r="D1220" s="59"/>
      <c r="E1220" s="85"/>
      <c r="F1220" s="7"/>
    </row>
    <row r="1221" spans="1:6">
      <c r="A1221" s="5"/>
      <c r="B1221" s="1"/>
      <c r="C1221" s="2"/>
      <c r="D1221" s="59"/>
      <c r="E1221" s="85"/>
      <c r="F1221" s="7"/>
    </row>
    <row r="1222" spans="1:6">
      <c r="A1222" s="5"/>
      <c r="B1222" s="1"/>
      <c r="C1222" s="2"/>
      <c r="D1222" s="59"/>
      <c r="E1222" s="85"/>
      <c r="F1222" s="7"/>
    </row>
    <row r="1223" spans="1:6">
      <c r="A1223" s="5"/>
      <c r="B1223" s="1"/>
      <c r="C1223" s="2"/>
      <c r="D1223" s="59"/>
      <c r="E1223" s="85"/>
      <c r="F1223" s="7"/>
    </row>
    <row r="1224" spans="1:6">
      <c r="A1224" s="5"/>
      <c r="B1224" s="1"/>
      <c r="C1224" s="2"/>
      <c r="D1224" s="59"/>
      <c r="E1224" s="85"/>
      <c r="F1224" s="7"/>
    </row>
    <row r="1225" spans="1:6">
      <c r="A1225" s="5"/>
      <c r="B1225" s="1"/>
      <c r="C1225" s="2"/>
      <c r="D1225" s="59"/>
      <c r="E1225" s="85"/>
      <c r="F1225" s="7"/>
    </row>
    <row r="1226" spans="1:6">
      <c r="A1226" s="5"/>
      <c r="B1226" s="1"/>
      <c r="C1226" s="2"/>
      <c r="D1226" s="59"/>
      <c r="E1226" s="85"/>
      <c r="F1226" s="7"/>
    </row>
    <row r="1227" spans="1:6">
      <c r="A1227" s="5"/>
      <c r="B1227" s="1"/>
      <c r="C1227" s="2"/>
      <c r="D1227" s="59"/>
      <c r="E1227" s="85"/>
      <c r="F1227" s="7"/>
    </row>
    <row r="1228" spans="1:6">
      <c r="A1228" s="5"/>
      <c r="B1228" s="1"/>
      <c r="C1228" s="2"/>
      <c r="D1228" s="59"/>
      <c r="E1228" s="85"/>
      <c r="F1228" s="7"/>
    </row>
    <row r="1229" spans="1:6">
      <c r="A1229" s="5"/>
      <c r="B1229" s="1"/>
      <c r="C1229" s="2"/>
      <c r="D1229" s="59"/>
      <c r="E1229" s="85"/>
      <c r="F1229" s="7"/>
    </row>
    <row r="1230" spans="1:6">
      <c r="A1230" s="5"/>
      <c r="B1230" s="1"/>
      <c r="C1230" s="2"/>
      <c r="D1230" s="59"/>
      <c r="E1230" s="85"/>
      <c r="F1230" s="7"/>
    </row>
    <row r="1231" spans="1:6">
      <c r="A1231" s="5"/>
      <c r="B1231" s="1"/>
      <c r="C1231" s="2"/>
      <c r="D1231" s="59"/>
      <c r="E1231" s="85"/>
      <c r="F1231" s="7"/>
    </row>
    <row r="1232" spans="1:6">
      <c r="A1232" s="5"/>
      <c r="B1232" s="1"/>
      <c r="C1232" s="2"/>
      <c r="D1232" s="59"/>
      <c r="E1232" s="85"/>
      <c r="F1232" s="7"/>
    </row>
    <row r="1233" spans="1:6">
      <c r="A1233" s="5"/>
      <c r="B1233" s="1"/>
      <c r="C1233" s="2"/>
      <c r="D1233" s="59"/>
      <c r="E1233" s="85"/>
      <c r="F1233" s="7"/>
    </row>
    <row r="1234" spans="1:6">
      <c r="A1234" s="5"/>
      <c r="B1234" s="1"/>
      <c r="C1234" s="2"/>
      <c r="D1234" s="59"/>
      <c r="E1234" s="85"/>
      <c r="F1234" s="7"/>
    </row>
    <row r="1235" spans="1:6">
      <c r="A1235" s="5"/>
      <c r="B1235" s="1"/>
      <c r="C1235" s="2"/>
      <c r="D1235" s="59"/>
      <c r="E1235" s="85"/>
      <c r="F1235" s="7"/>
    </row>
    <row r="1236" spans="1:6">
      <c r="A1236" s="5"/>
      <c r="B1236" s="1"/>
      <c r="C1236" s="2"/>
      <c r="D1236" s="59"/>
      <c r="E1236" s="85"/>
      <c r="F1236" s="7"/>
    </row>
    <row r="1237" spans="1:6">
      <c r="A1237" s="5"/>
      <c r="B1237" s="1"/>
      <c r="C1237" s="2"/>
      <c r="D1237" s="59"/>
      <c r="E1237" s="85"/>
      <c r="F1237" s="7"/>
    </row>
    <row r="1238" spans="1:6">
      <c r="A1238" s="5"/>
      <c r="B1238" s="1"/>
      <c r="C1238" s="2"/>
      <c r="D1238" s="59"/>
      <c r="E1238" s="85"/>
      <c r="F1238" s="7"/>
    </row>
    <row r="1239" spans="1:6">
      <c r="A1239" s="5"/>
      <c r="B1239" s="1"/>
      <c r="C1239" s="2"/>
      <c r="D1239" s="59"/>
      <c r="E1239" s="85"/>
      <c r="F1239" s="7"/>
    </row>
    <row r="1240" spans="1:6">
      <c r="A1240" s="5"/>
      <c r="B1240" s="1"/>
      <c r="C1240" s="2"/>
      <c r="D1240" s="59"/>
      <c r="E1240" s="85"/>
      <c r="F1240" s="7"/>
    </row>
    <row r="1241" spans="1:6">
      <c r="A1241" s="5"/>
      <c r="B1241" s="1"/>
      <c r="C1241" s="2"/>
      <c r="D1241" s="59"/>
      <c r="E1241" s="85"/>
      <c r="F1241" s="7"/>
    </row>
    <row r="1242" spans="1:6">
      <c r="A1242" s="5"/>
      <c r="B1242" s="1"/>
      <c r="C1242" s="2"/>
      <c r="D1242" s="59"/>
      <c r="E1242" s="85"/>
      <c r="F1242" s="7"/>
    </row>
    <row r="1243" spans="1:6">
      <c r="A1243" s="5"/>
      <c r="B1243" s="1"/>
      <c r="C1243" s="2"/>
      <c r="D1243" s="59"/>
      <c r="E1243" s="85"/>
      <c r="F1243" s="7"/>
    </row>
    <row r="1244" spans="1:6">
      <c r="A1244" s="5"/>
      <c r="B1244" s="1"/>
      <c r="C1244" s="2"/>
      <c r="D1244" s="59"/>
      <c r="E1244" s="85"/>
      <c r="F1244" s="7"/>
    </row>
    <row r="1245" spans="1:6">
      <c r="A1245" s="5"/>
      <c r="B1245" s="1"/>
      <c r="C1245" s="2"/>
      <c r="D1245" s="59"/>
      <c r="E1245" s="85"/>
      <c r="F1245" s="7"/>
    </row>
    <row r="1246" spans="1:6">
      <c r="A1246" s="5"/>
      <c r="B1246" s="1"/>
      <c r="C1246" s="2"/>
      <c r="D1246" s="59"/>
      <c r="E1246" s="85"/>
      <c r="F1246" s="7"/>
    </row>
    <row r="1247" spans="1:6">
      <c r="A1247" s="5"/>
      <c r="B1247" s="1"/>
      <c r="C1247" s="2"/>
      <c r="D1247" s="59"/>
      <c r="E1247" s="85"/>
      <c r="F1247" s="7"/>
    </row>
    <row r="1248" spans="1:6">
      <c r="A1248" s="5"/>
      <c r="B1248" s="1"/>
      <c r="C1248" s="2"/>
      <c r="D1248" s="59"/>
      <c r="E1248" s="85"/>
      <c r="F1248" s="7"/>
    </row>
    <row r="1249" spans="1:6">
      <c r="A1249" s="5"/>
      <c r="B1249" s="1"/>
      <c r="C1249" s="2"/>
      <c r="D1249" s="59"/>
      <c r="E1249" s="85"/>
      <c r="F1249" s="7"/>
    </row>
    <row r="1250" spans="1:6">
      <c r="A1250" s="5"/>
      <c r="B1250" s="1"/>
      <c r="C1250" s="2"/>
      <c r="D1250" s="59"/>
      <c r="E1250" s="85"/>
      <c r="F1250" s="7"/>
    </row>
    <row r="1251" spans="1:6">
      <c r="A1251" s="5"/>
      <c r="B1251" s="1"/>
      <c r="C1251" s="2"/>
      <c r="D1251" s="59"/>
      <c r="E1251" s="85"/>
      <c r="F1251" s="7"/>
    </row>
    <row r="1252" spans="1:6">
      <c r="A1252" s="5"/>
      <c r="B1252" s="1"/>
      <c r="C1252" s="2"/>
      <c r="D1252" s="59"/>
      <c r="E1252" s="85"/>
      <c r="F1252" s="7"/>
    </row>
    <row r="1253" spans="1:6">
      <c r="A1253" s="5"/>
      <c r="B1253" s="1"/>
      <c r="C1253" s="2"/>
      <c r="D1253" s="59"/>
      <c r="E1253" s="85"/>
      <c r="F1253" s="7"/>
    </row>
    <row r="1254" spans="1:6">
      <c r="A1254" s="5"/>
      <c r="B1254" s="1"/>
      <c r="C1254" s="2"/>
      <c r="D1254" s="59"/>
      <c r="E1254" s="85"/>
      <c r="F1254" s="7"/>
    </row>
    <row r="1255" spans="1:6">
      <c r="A1255" s="5"/>
      <c r="B1255" s="1"/>
      <c r="C1255" s="2"/>
      <c r="D1255" s="59"/>
      <c r="E1255" s="85"/>
      <c r="F1255" s="7"/>
    </row>
    <row r="1256" spans="1:6">
      <c r="A1256" s="5"/>
      <c r="B1256" s="1"/>
      <c r="C1256" s="2"/>
      <c r="D1256" s="59"/>
      <c r="E1256" s="85"/>
      <c r="F1256" s="7"/>
    </row>
    <row r="1257" spans="1:6">
      <c r="A1257" s="5"/>
      <c r="B1257" s="1"/>
      <c r="C1257" s="2"/>
      <c r="D1257" s="59"/>
      <c r="E1257" s="85"/>
      <c r="F1257" s="7"/>
    </row>
    <row r="1258" spans="1:6">
      <c r="A1258" s="5"/>
      <c r="B1258" s="1"/>
      <c r="C1258" s="2"/>
      <c r="D1258" s="59"/>
      <c r="E1258" s="85"/>
      <c r="F1258" s="7"/>
    </row>
    <row r="1259" spans="1:6">
      <c r="A1259" s="5"/>
      <c r="B1259" s="1"/>
      <c r="C1259" s="2"/>
      <c r="D1259" s="59"/>
      <c r="E1259" s="85"/>
      <c r="F1259" s="7"/>
    </row>
    <row r="1260" spans="1:6">
      <c r="A1260" s="5"/>
      <c r="B1260" s="1"/>
      <c r="C1260" s="2"/>
      <c r="D1260" s="59"/>
      <c r="E1260" s="85"/>
      <c r="F1260" s="7"/>
    </row>
    <row r="1261" spans="1:6">
      <c r="A1261" s="5"/>
      <c r="B1261" s="1"/>
      <c r="C1261" s="2"/>
      <c r="D1261" s="59"/>
      <c r="E1261" s="85"/>
      <c r="F1261" s="7"/>
    </row>
    <row r="1262" spans="1:6">
      <c r="A1262" s="5"/>
      <c r="B1262" s="1"/>
      <c r="C1262" s="2"/>
      <c r="D1262" s="59"/>
      <c r="E1262" s="85"/>
      <c r="F1262" s="7"/>
    </row>
    <row r="1263" spans="1:6">
      <c r="A1263" s="5"/>
      <c r="B1263" s="1"/>
      <c r="C1263" s="2"/>
      <c r="D1263" s="59"/>
      <c r="E1263" s="85"/>
      <c r="F1263" s="7"/>
    </row>
    <row r="1264" spans="1:6">
      <c r="A1264" s="5"/>
      <c r="B1264" s="1"/>
      <c r="C1264" s="2"/>
      <c r="D1264" s="59"/>
      <c r="E1264" s="85"/>
      <c r="F1264" s="7"/>
    </row>
    <row r="1265" spans="1:6">
      <c r="A1265" s="5"/>
      <c r="B1265" s="1"/>
      <c r="C1265" s="2"/>
      <c r="D1265" s="59"/>
      <c r="E1265" s="85"/>
      <c r="F1265" s="7"/>
    </row>
    <row r="1266" spans="1:6">
      <c r="A1266" s="5"/>
      <c r="B1266" s="1"/>
      <c r="C1266" s="2"/>
      <c r="D1266" s="59"/>
      <c r="E1266" s="85"/>
      <c r="F1266" s="7"/>
    </row>
    <row r="1267" spans="1:6">
      <c r="A1267" s="5"/>
      <c r="B1267" s="1"/>
      <c r="C1267" s="2"/>
      <c r="D1267" s="59"/>
      <c r="E1267" s="85"/>
      <c r="F1267" s="7"/>
    </row>
    <row r="1268" spans="1:6">
      <c r="A1268" s="5"/>
      <c r="B1268" s="1"/>
      <c r="C1268" s="2"/>
      <c r="D1268" s="59"/>
      <c r="E1268" s="85"/>
      <c r="F1268" s="7"/>
    </row>
    <row r="1269" spans="1:6">
      <c r="A1269" s="5"/>
      <c r="B1269" s="1"/>
      <c r="C1269" s="2"/>
      <c r="D1269" s="59"/>
      <c r="E1269" s="85"/>
      <c r="F1269" s="7"/>
    </row>
    <row r="1270" spans="1:6">
      <c r="A1270" s="5"/>
      <c r="B1270" s="1"/>
      <c r="C1270" s="2"/>
      <c r="D1270" s="59"/>
      <c r="E1270" s="85"/>
      <c r="F1270" s="7"/>
    </row>
    <row r="1271" spans="1:6">
      <c r="A1271" s="5"/>
      <c r="B1271" s="1"/>
      <c r="C1271" s="2"/>
      <c r="D1271" s="59"/>
      <c r="E1271" s="85"/>
      <c r="F1271" s="7"/>
    </row>
    <row r="1272" spans="1:6">
      <c r="A1272" s="5"/>
      <c r="B1272" s="1"/>
      <c r="C1272" s="2"/>
      <c r="D1272" s="59"/>
      <c r="E1272" s="85"/>
      <c r="F1272" s="7"/>
    </row>
    <row r="1273" spans="1:6">
      <c r="A1273" s="5"/>
      <c r="B1273" s="1"/>
      <c r="C1273" s="2"/>
      <c r="D1273" s="59"/>
      <c r="E1273" s="85"/>
      <c r="F1273" s="7"/>
    </row>
    <row r="1274" spans="1:6">
      <c r="A1274" s="5"/>
      <c r="B1274" s="1"/>
      <c r="C1274" s="2"/>
      <c r="D1274" s="59"/>
      <c r="E1274" s="85"/>
      <c r="F1274" s="7"/>
    </row>
    <row r="1275" spans="1:6">
      <c r="A1275" s="5"/>
      <c r="B1275" s="1"/>
      <c r="C1275" s="2"/>
      <c r="D1275" s="59"/>
      <c r="E1275" s="85"/>
      <c r="F1275" s="7"/>
    </row>
    <row r="1276" spans="1:6">
      <c r="A1276" s="5"/>
      <c r="B1276" s="1"/>
      <c r="C1276" s="2"/>
      <c r="D1276" s="59"/>
      <c r="E1276" s="85"/>
      <c r="F1276" s="7"/>
    </row>
    <row r="1277" spans="1:6">
      <c r="A1277" s="5"/>
      <c r="B1277" s="1"/>
      <c r="C1277" s="2"/>
      <c r="D1277" s="59"/>
      <c r="E1277" s="85"/>
      <c r="F1277" s="7"/>
    </row>
    <row r="1278" spans="1:6">
      <c r="A1278" s="5"/>
      <c r="B1278" s="1"/>
      <c r="C1278" s="2"/>
      <c r="D1278" s="59"/>
      <c r="E1278" s="85"/>
      <c r="F1278" s="7"/>
    </row>
    <row r="1279" spans="1:6">
      <c r="A1279" s="5"/>
      <c r="B1279" s="1"/>
      <c r="C1279" s="2"/>
      <c r="D1279" s="59"/>
      <c r="E1279" s="85"/>
      <c r="F1279" s="7"/>
    </row>
    <row r="1280" spans="1:6">
      <c r="A1280" s="5"/>
      <c r="B1280" s="1"/>
      <c r="C1280" s="2"/>
      <c r="D1280" s="59"/>
      <c r="E1280" s="85"/>
      <c r="F1280" s="7"/>
    </row>
    <row r="1281" spans="1:6">
      <c r="A1281" s="5"/>
      <c r="B1281" s="1"/>
      <c r="C1281" s="2"/>
      <c r="D1281" s="59"/>
      <c r="E1281" s="85"/>
      <c r="F1281" s="7"/>
    </row>
    <row r="1282" spans="1:6">
      <c r="A1282" s="5"/>
      <c r="B1282" s="1"/>
      <c r="C1282" s="2"/>
      <c r="D1282" s="59"/>
      <c r="E1282" s="85"/>
      <c r="F1282" s="7"/>
    </row>
    <row r="1283" spans="1:6">
      <c r="A1283" s="5"/>
      <c r="B1283" s="1"/>
      <c r="C1283" s="2"/>
      <c r="D1283" s="59"/>
      <c r="E1283" s="85"/>
      <c r="F1283" s="7"/>
    </row>
    <row r="1284" spans="1:6">
      <c r="A1284" s="5"/>
      <c r="B1284" s="1"/>
      <c r="C1284" s="2"/>
      <c r="D1284" s="59"/>
      <c r="E1284" s="85"/>
      <c r="F1284" s="7"/>
    </row>
    <row r="1285" spans="1:6">
      <c r="A1285" s="5"/>
      <c r="B1285" s="1"/>
      <c r="C1285" s="2"/>
      <c r="D1285" s="59"/>
      <c r="E1285" s="85"/>
      <c r="F1285" s="7"/>
    </row>
    <row r="1286" spans="1:6">
      <c r="A1286" s="5"/>
      <c r="B1286" s="1"/>
      <c r="C1286" s="2"/>
      <c r="D1286" s="59"/>
      <c r="E1286" s="85"/>
      <c r="F1286" s="7"/>
    </row>
    <row r="1287" spans="1:6">
      <c r="A1287" s="5"/>
      <c r="B1287" s="1"/>
      <c r="C1287" s="2"/>
      <c r="D1287" s="59"/>
      <c r="E1287" s="85"/>
      <c r="F1287" s="7"/>
    </row>
    <row r="1288" spans="1:6">
      <c r="A1288" s="5"/>
      <c r="B1288" s="1"/>
      <c r="C1288" s="2"/>
      <c r="D1288" s="59"/>
      <c r="E1288" s="85"/>
      <c r="F1288" s="7"/>
    </row>
    <row r="1289" spans="1:6">
      <c r="A1289" s="5"/>
      <c r="B1289" s="1"/>
      <c r="C1289" s="2"/>
      <c r="D1289" s="59"/>
      <c r="E1289" s="85"/>
      <c r="F1289" s="7"/>
    </row>
    <row r="1290" spans="1:6">
      <c r="A1290" s="5"/>
      <c r="B1290" s="1"/>
      <c r="C1290" s="2"/>
      <c r="D1290" s="59"/>
      <c r="E1290" s="85"/>
      <c r="F1290" s="7"/>
    </row>
    <row r="1291" spans="1:6">
      <c r="A1291" s="5"/>
      <c r="B1291" s="1"/>
      <c r="C1291" s="2"/>
      <c r="D1291" s="59"/>
      <c r="E1291" s="85"/>
      <c r="F1291" s="7"/>
    </row>
    <row r="1292" spans="1:6">
      <c r="A1292" s="5"/>
      <c r="B1292" s="1"/>
      <c r="C1292" s="2"/>
      <c r="D1292" s="59"/>
      <c r="E1292" s="85"/>
      <c r="F1292" s="7"/>
    </row>
    <row r="1293" spans="1:6">
      <c r="A1293" s="5"/>
      <c r="B1293" s="1"/>
      <c r="C1293" s="2"/>
      <c r="D1293" s="59"/>
      <c r="E1293" s="85"/>
      <c r="F1293" s="7"/>
    </row>
    <row r="1294" spans="1:6">
      <c r="A1294" s="5"/>
      <c r="B1294" s="1"/>
      <c r="C1294" s="2"/>
      <c r="D1294" s="59"/>
      <c r="E1294" s="85"/>
      <c r="F1294" s="7"/>
    </row>
    <row r="1295" spans="1:6">
      <c r="A1295" s="5"/>
      <c r="B1295" s="1"/>
      <c r="C1295" s="2"/>
      <c r="D1295" s="59"/>
      <c r="E1295" s="85"/>
      <c r="F1295" s="7"/>
    </row>
    <row r="1296" spans="1:6">
      <c r="A1296" s="5"/>
      <c r="B1296" s="1"/>
      <c r="C1296" s="2"/>
      <c r="D1296" s="59"/>
      <c r="E1296" s="85"/>
      <c r="F1296" s="7"/>
    </row>
    <row r="1297" spans="1:6">
      <c r="A1297" s="5"/>
      <c r="B1297" s="1"/>
      <c r="C1297" s="2"/>
      <c r="D1297" s="59"/>
      <c r="E1297" s="85"/>
      <c r="F1297" s="7"/>
    </row>
    <row r="1298" spans="1:6">
      <c r="A1298" s="5"/>
      <c r="B1298" s="1"/>
      <c r="C1298" s="2"/>
      <c r="D1298" s="59"/>
      <c r="E1298" s="85"/>
      <c r="F1298" s="7"/>
    </row>
    <row r="1299" spans="1:6">
      <c r="A1299" s="5"/>
      <c r="B1299" s="1"/>
      <c r="C1299" s="2"/>
      <c r="D1299" s="59"/>
      <c r="E1299" s="85"/>
      <c r="F1299" s="7"/>
    </row>
    <row r="1300" spans="1:6">
      <c r="A1300" s="5"/>
      <c r="B1300" s="1"/>
      <c r="C1300" s="2"/>
      <c r="D1300" s="59"/>
      <c r="E1300" s="85"/>
      <c r="F1300" s="7"/>
    </row>
    <row r="1301" spans="1:6">
      <c r="A1301" s="5"/>
      <c r="B1301" s="1"/>
      <c r="C1301" s="2"/>
      <c r="D1301" s="59"/>
      <c r="E1301" s="85"/>
      <c r="F1301" s="7"/>
    </row>
    <row r="1302" spans="1:6">
      <c r="A1302" s="5"/>
      <c r="B1302" s="1"/>
      <c r="C1302" s="2"/>
      <c r="D1302" s="59"/>
      <c r="E1302" s="85"/>
      <c r="F1302" s="7"/>
    </row>
    <row r="1303" spans="1:6">
      <c r="A1303" s="5"/>
      <c r="B1303" s="1"/>
      <c r="C1303" s="2"/>
      <c r="D1303" s="59"/>
      <c r="E1303" s="85"/>
      <c r="F1303" s="7"/>
    </row>
    <row r="1304" spans="1:6">
      <c r="A1304" s="5"/>
      <c r="B1304" s="1"/>
      <c r="C1304" s="2"/>
      <c r="D1304" s="59"/>
      <c r="E1304" s="85"/>
      <c r="F1304" s="7"/>
    </row>
    <row r="1305" spans="1:6">
      <c r="A1305" s="5"/>
      <c r="B1305" s="1"/>
      <c r="C1305" s="2"/>
      <c r="D1305" s="59"/>
      <c r="E1305" s="85"/>
      <c r="F1305" s="7"/>
    </row>
    <row r="1306" spans="1:6">
      <c r="A1306" s="5"/>
      <c r="B1306" s="1"/>
      <c r="C1306" s="2"/>
      <c r="D1306" s="59"/>
      <c r="E1306" s="85"/>
      <c r="F1306" s="7"/>
    </row>
    <row r="1307" spans="1:6">
      <c r="A1307" s="5"/>
      <c r="B1307" s="1"/>
      <c r="C1307" s="2"/>
      <c r="D1307" s="59"/>
      <c r="E1307" s="85"/>
      <c r="F1307" s="7"/>
    </row>
    <row r="1308" spans="1:6">
      <c r="A1308" s="5"/>
      <c r="B1308" s="1"/>
      <c r="C1308" s="2"/>
      <c r="D1308" s="59"/>
      <c r="E1308" s="85"/>
      <c r="F1308" s="7"/>
    </row>
    <row r="1309" spans="1:6">
      <c r="A1309" s="5"/>
      <c r="B1309" s="1"/>
      <c r="C1309" s="2"/>
      <c r="D1309" s="59"/>
      <c r="E1309" s="85"/>
      <c r="F1309" s="7"/>
    </row>
    <row r="1310" spans="1:6">
      <c r="A1310" s="5"/>
      <c r="B1310" s="1"/>
      <c r="C1310" s="2"/>
      <c r="D1310" s="59"/>
      <c r="E1310" s="85"/>
      <c r="F1310" s="7"/>
    </row>
    <row r="1311" spans="1:6">
      <c r="A1311" s="5"/>
      <c r="B1311" s="1"/>
      <c r="C1311" s="2"/>
      <c r="D1311" s="59"/>
      <c r="E1311" s="85"/>
      <c r="F1311" s="7"/>
    </row>
    <row r="1312" spans="1:6">
      <c r="A1312" s="5"/>
      <c r="B1312" s="1"/>
      <c r="C1312" s="2"/>
      <c r="D1312" s="59"/>
      <c r="E1312" s="85"/>
      <c r="F1312" s="7"/>
    </row>
    <row r="1313" spans="1:6">
      <c r="A1313" s="5"/>
      <c r="B1313" s="1"/>
      <c r="C1313" s="2"/>
      <c r="D1313" s="59"/>
      <c r="E1313" s="85"/>
      <c r="F1313" s="7"/>
    </row>
    <row r="1314" spans="1:6">
      <c r="A1314" s="5"/>
      <c r="B1314" s="1"/>
      <c r="C1314" s="2"/>
      <c r="D1314" s="59"/>
      <c r="E1314" s="85"/>
      <c r="F1314" s="7"/>
    </row>
    <row r="1315" spans="1:6">
      <c r="A1315" s="5"/>
      <c r="B1315" s="1"/>
      <c r="C1315" s="2"/>
      <c r="D1315" s="59"/>
      <c r="E1315" s="85"/>
      <c r="F1315" s="7"/>
    </row>
    <row r="1316" spans="1:6">
      <c r="A1316" s="5"/>
      <c r="B1316" s="1"/>
      <c r="C1316" s="2"/>
      <c r="D1316" s="59"/>
      <c r="E1316" s="85"/>
      <c r="F1316" s="7"/>
    </row>
    <row r="1317" spans="1:6">
      <c r="A1317" s="5"/>
      <c r="B1317" s="1"/>
      <c r="C1317" s="2"/>
      <c r="D1317" s="59"/>
      <c r="E1317" s="85"/>
      <c r="F1317" s="7"/>
    </row>
    <row r="1318" spans="1:6">
      <c r="A1318" s="5"/>
      <c r="B1318" s="1"/>
      <c r="C1318" s="2"/>
      <c r="D1318" s="59"/>
      <c r="E1318" s="85"/>
      <c r="F1318" s="7"/>
    </row>
    <row r="1319" spans="1:6">
      <c r="A1319" s="5"/>
      <c r="B1319" s="1"/>
      <c r="C1319" s="2"/>
      <c r="D1319" s="59"/>
      <c r="E1319" s="85"/>
      <c r="F1319" s="7"/>
    </row>
    <row r="1320" spans="1:6">
      <c r="A1320" s="5"/>
      <c r="B1320" s="1"/>
      <c r="C1320" s="2"/>
      <c r="D1320" s="59"/>
      <c r="E1320" s="85"/>
      <c r="F1320" s="7"/>
    </row>
    <row r="1321" spans="1:6">
      <c r="A1321" s="5"/>
      <c r="B1321" s="1"/>
      <c r="C1321" s="2"/>
      <c r="D1321" s="59"/>
      <c r="E1321" s="85"/>
      <c r="F1321" s="7"/>
    </row>
    <row r="1322" spans="1:6">
      <c r="A1322" s="5"/>
      <c r="B1322" s="1"/>
      <c r="C1322" s="2"/>
      <c r="D1322" s="59"/>
      <c r="E1322" s="85"/>
      <c r="F1322" s="7"/>
    </row>
    <row r="1323" spans="1:6">
      <c r="A1323" s="5"/>
      <c r="B1323" s="1"/>
      <c r="C1323" s="2"/>
      <c r="D1323" s="59"/>
      <c r="E1323" s="85"/>
      <c r="F1323" s="7"/>
    </row>
    <row r="1324" spans="1:6">
      <c r="A1324" s="5"/>
      <c r="B1324" s="1"/>
      <c r="C1324" s="2"/>
      <c r="D1324" s="59"/>
      <c r="E1324" s="85"/>
      <c r="F1324" s="7"/>
    </row>
    <row r="1325" spans="1:6">
      <c r="A1325" s="5"/>
      <c r="B1325" s="1"/>
      <c r="C1325" s="2"/>
      <c r="D1325" s="59"/>
      <c r="E1325" s="85"/>
      <c r="F1325" s="7"/>
    </row>
    <row r="1326" spans="1:6">
      <c r="A1326" s="5"/>
      <c r="B1326" s="1"/>
      <c r="C1326" s="2"/>
      <c r="D1326" s="59"/>
      <c r="E1326" s="85"/>
      <c r="F1326" s="7"/>
    </row>
    <row r="1327" spans="1:6">
      <c r="A1327" s="5"/>
      <c r="B1327" s="1"/>
      <c r="C1327" s="2"/>
      <c r="D1327" s="59"/>
      <c r="E1327" s="85"/>
      <c r="F1327" s="7"/>
    </row>
    <row r="1328" spans="1:6">
      <c r="A1328" s="5"/>
      <c r="B1328" s="1"/>
      <c r="C1328" s="2"/>
      <c r="D1328" s="59"/>
      <c r="E1328" s="85"/>
      <c r="F1328" s="7"/>
    </row>
    <row r="1329" spans="1:6">
      <c r="A1329" s="5"/>
      <c r="B1329" s="1"/>
      <c r="C1329" s="2"/>
      <c r="D1329" s="59"/>
      <c r="E1329" s="85"/>
      <c r="F1329" s="7"/>
    </row>
    <row r="1330" spans="1:6">
      <c r="A1330" s="5"/>
      <c r="B1330" s="1"/>
      <c r="C1330" s="2"/>
      <c r="D1330" s="59"/>
      <c r="E1330" s="85"/>
      <c r="F1330" s="7"/>
    </row>
    <row r="1331" spans="1:6">
      <c r="A1331" s="5"/>
      <c r="B1331" s="1"/>
      <c r="C1331" s="2"/>
      <c r="D1331" s="59"/>
      <c r="E1331" s="85"/>
      <c r="F1331" s="7"/>
    </row>
    <row r="1332" spans="1:6">
      <c r="A1332" s="5"/>
      <c r="B1332" s="1"/>
      <c r="C1332" s="2"/>
      <c r="D1332" s="59"/>
      <c r="E1332" s="85"/>
      <c r="F1332" s="7"/>
    </row>
    <row r="1333" spans="1:6">
      <c r="A1333" s="5"/>
      <c r="B1333" s="1"/>
      <c r="C1333" s="2"/>
      <c r="D1333" s="59"/>
      <c r="E1333" s="85"/>
      <c r="F1333" s="7"/>
    </row>
    <row r="1334" spans="1:6">
      <c r="A1334" s="5"/>
      <c r="B1334" s="1"/>
      <c r="C1334" s="2"/>
      <c r="D1334" s="59"/>
      <c r="E1334" s="85"/>
      <c r="F1334" s="7"/>
    </row>
    <row r="1335" spans="1:6">
      <c r="A1335" s="5"/>
      <c r="B1335" s="1"/>
      <c r="C1335" s="2"/>
      <c r="D1335" s="59"/>
      <c r="E1335" s="85"/>
      <c r="F1335" s="7"/>
    </row>
    <row r="1336" spans="1:6">
      <c r="A1336" s="5"/>
      <c r="B1336" s="1"/>
      <c r="C1336" s="2"/>
      <c r="D1336" s="59"/>
      <c r="E1336" s="85"/>
      <c r="F1336" s="7"/>
    </row>
    <row r="1337" spans="1:6">
      <c r="A1337" s="5"/>
      <c r="B1337" s="1"/>
      <c r="C1337" s="2"/>
      <c r="D1337" s="59"/>
      <c r="E1337" s="85"/>
      <c r="F1337" s="7"/>
    </row>
    <row r="1338" spans="1:6">
      <c r="A1338" s="5"/>
      <c r="B1338" s="1"/>
      <c r="C1338" s="2"/>
      <c r="D1338" s="59"/>
      <c r="E1338" s="85"/>
      <c r="F1338" s="7"/>
    </row>
    <row r="1339" spans="1:6">
      <c r="A1339" s="5"/>
      <c r="B1339" s="1"/>
      <c r="C1339" s="2"/>
      <c r="D1339" s="59"/>
      <c r="E1339" s="85"/>
      <c r="F1339" s="7"/>
    </row>
    <row r="1340" spans="1:6">
      <c r="A1340" s="5"/>
      <c r="B1340" s="1"/>
      <c r="C1340" s="2"/>
      <c r="D1340" s="59"/>
      <c r="E1340" s="85"/>
      <c r="F1340" s="7"/>
    </row>
    <row r="1341" spans="1:6">
      <c r="A1341" s="5"/>
      <c r="B1341" s="1"/>
      <c r="C1341" s="2"/>
      <c r="D1341" s="59"/>
      <c r="E1341" s="85"/>
      <c r="F1341" s="7"/>
    </row>
    <row r="1342" spans="1:6">
      <c r="A1342" s="5"/>
      <c r="B1342" s="1"/>
      <c r="C1342" s="2"/>
      <c r="D1342" s="59"/>
      <c r="E1342" s="85"/>
      <c r="F1342" s="7"/>
    </row>
    <row r="1343" spans="1:6">
      <c r="A1343" s="5"/>
      <c r="B1343" s="1"/>
      <c r="C1343" s="2"/>
      <c r="D1343" s="59"/>
      <c r="E1343" s="85"/>
      <c r="F1343" s="7"/>
    </row>
    <row r="1344" spans="1:6">
      <c r="A1344" s="5"/>
      <c r="B1344" s="1"/>
      <c r="C1344" s="2"/>
      <c r="D1344" s="59"/>
      <c r="E1344" s="85"/>
      <c r="F1344" s="7"/>
    </row>
    <row r="1345" spans="1:6">
      <c r="A1345" s="5"/>
      <c r="B1345" s="1"/>
      <c r="C1345" s="2"/>
      <c r="D1345" s="59"/>
      <c r="E1345" s="85"/>
      <c r="F1345" s="7"/>
    </row>
    <row r="1346" spans="1:6">
      <c r="A1346" s="5"/>
      <c r="B1346" s="1"/>
      <c r="C1346" s="2"/>
      <c r="D1346" s="59"/>
      <c r="E1346" s="85"/>
      <c r="F1346" s="7"/>
    </row>
    <row r="1347" spans="1:6">
      <c r="A1347" s="5"/>
      <c r="B1347" s="1"/>
      <c r="C1347" s="2"/>
      <c r="D1347" s="59"/>
      <c r="E1347" s="85"/>
      <c r="F1347" s="7"/>
    </row>
    <row r="1348" spans="1:6">
      <c r="A1348" s="5"/>
      <c r="B1348" s="1"/>
      <c r="C1348" s="2"/>
      <c r="D1348" s="59"/>
      <c r="E1348" s="85"/>
      <c r="F1348" s="7"/>
    </row>
    <row r="1349" spans="1:6">
      <c r="A1349" s="5"/>
      <c r="B1349" s="1"/>
      <c r="C1349" s="2"/>
      <c r="D1349" s="59"/>
      <c r="E1349" s="85"/>
      <c r="F1349" s="7"/>
    </row>
    <row r="1350" spans="1:6">
      <c r="A1350" s="5"/>
      <c r="B1350" s="1"/>
      <c r="C1350" s="2"/>
      <c r="D1350" s="59"/>
      <c r="E1350" s="85"/>
      <c r="F1350" s="7"/>
    </row>
    <row r="1351" spans="1:6">
      <c r="A1351" s="5"/>
      <c r="B1351" s="1"/>
      <c r="C1351" s="2"/>
      <c r="D1351" s="59"/>
      <c r="E1351" s="85"/>
      <c r="F1351" s="7"/>
    </row>
    <row r="1352" spans="1:6">
      <c r="A1352" s="5"/>
      <c r="B1352" s="1"/>
      <c r="C1352" s="2"/>
      <c r="D1352" s="59"/>
      <c r="E1352" s="85"/>
      <c r="F1352" s="7"/>
    </row>
    <row r="1353" spans="1:6">
      <c r="A1353" s="5"/>
      <c r="B1353" s="1"/>
      <c r="C1353" s="2"/>
      <c r="D1353" s="59"/>
      <c r="E1353" s="85"/>
      <c r="F1353" s="7"/>
    </row>
    <row r="1354" spans="1:6">
      <c r="A1354" s="5"/>
      <c r="B1354" s="1"/>
      <c r="C1354" s="2"/>
      <c r="D1354" s="59"/>
      <c r="E1354" s="85"/>
      <c r="F1354" s="7"/>
    </row>
    <row r="1355" spans="1:6">
      <c r="A1355" s="5"/>
      <c r="B1355" s="1"/>
      <c r="C1355" s="2"/>
      <c r="D1355" s="59"/>
      <c r="E1355" s="85"/>
      <c r="F1355" s="7"/>
    </row>
    <row r="1356" spans="1:6">
      <c r="A1356" s="5"/>
      <c r="B1356" s="1"/>
      <c r="C1356" s="2"/>
      <c r="D1356" s="59"/>
      <c r="E1356" s="85"/>
      <c r="F1356" s="7"/>
    </row>
    <row r="1357" spans="1:6">
      <c r="A1357" s="5"/>
      <c r="B1357" s="1"/>
      <c r="C1357" s="2"/>
      <c r="D1357" s="59"/>
      <c r="E1357" s="85"/>
      <c r="F1357" s="7"/>
    </row>
    <row r="1358" spans="1:6">
      <c r="A1358" s="5"/>
      <c r="B1358" s="1"/>
      <c r="C1358" s="2"/>
      <c r="D1358" s="59"/>
      <c r="E1358" s="85"/>
      <c r="F1358" s="7"/>
    </row>
    <row r="1359" spans="1:6">
      <c r="A1359" s="5"/>
      <c r="B1359" s="1"/>
      <c r="C1359" s="2"/>
      <c r="D1359" s="59"/>
      <c r="E1359" s="85"/>
      <c r="F1359" s="7"/>
    </row>
    <row r="1360" spans="1:6">
      <c r="A1360" s="5"/>
      <c r="B1360" s="1"/>
      <c r="C1360" s="2"/>
      <c r="D1360" s="59"/>
      <c r="E1360" s="85"/>
      <c r="F1360" s="7"/>
    </row>
    <row r="1361" spans="1:6">
      <c r="A1361" s="5"/>
      <c r="B1361" s="1"/>
      <c r="C1361" s="2"/>
      <c r="D1361" s="59"/>
      <c r="E1361" s="85"/>
      <c r="F1361" s="7"/>
    </row>
    <row r="1362" spans="1:6">
      <c r="A1362" s="5"/>
      <c r="B1362" s="1"/>
      <c r="C1362" s="2"/>
      <c r="D1362" s="59"/>
      <c r="E1362" s="85"/>
      <c r="F1362" s="7"/>
    </row>
    <row r="1363" spans="1:6">
      <c r="A1363" s="5"/>
      <c r="B1363" s="1"/>
      <c r="C1363" s="2"/>
      <c r="D1363" s="59"/>
      <c r="E1363" s="85"/>
      <c r="F1363" s="7"/>
    </row>
    <row r="1364" spans="1:6">
      <c r="A1364" s="5"/>
      <c r="B1364" s="1"/>
      <c r="C1364" s="2"/>
      <c r="D1364" s="59"/>
      <c r="E1364" s="85"/>
      <c r="F1364" s="7"/>
    </row>
    <row r="1365" spans="1:6">
      <c r="A1365" s="5"/>
      <c r="B1365" s="1"/>
      <c r="C1365" s="2"/>
      <c r="D1365" s="59"/>
      <c r="E1365" s="85"/>
      <c r="F1365" s="7"/>
    </row>
    <row r="1366" spans="1:6">
      <c r="A1366" s="5"/>
      <c r="B1366" s="1"/>
      <c r="C1366" s="2"/>
      <c r="D1366" s="59"/>
      <c r="E1366" s="85"/>
      <c r="F1366" s="7"/>
    </row>
    <row r="1367" spans="1:6">
      <c r="A1367" s="5"/>
      <c r="B1367" s="1"/>
      <c r="C1367" s="2"/>
      <c r="D1367" s="59"/>
      <c r="E1367" s="85"/>
      <c r="F1367" s="7"/>
    </row>
    <row r="1368" spans="1:6">
      <c r="A1368" s="5"/>
      <c r="B1368" s="1"/>
      <c r="C1368" s="2"/>
      <c r="D1368" s="59"/>
      <c r="E1368" s="85"/>
      <c r="F1368" s="7"/>
    </row>
    <row r="1369" spans="1:6">
      <c r="A1369" s="5"/>
      <c r="B1369" s="1"/>
      <c r="C1369" s="2"/>
      <c r="D1369" s="59"/>
      <c r="E1369" s="85"/>
      <c r="F1369" s="7"/>
    </row>
    <row r="1370" spans="1:6">
      <c r="A1370" s="5"/>
      <c r="B1370" s="1"/>
      <c r="C1370" s="2"/>
      <c r="D1370" s="59"/>
      <c r="E1370" s="85"/>
      <c r="F1370" s="7"/>
    </row>
    <row r="1371" spans="1:6">
      <c r="A1371" s="5"/>
      <c r="B1371" s="1"/>
      <c r="C1371" s="2"/>
      <c r="D1371" s="59"/>
      <c r="E1371" s="85"/>
      <c r="F1371" s="7"/>
    </row>
    <row r="1372" spans="1:6">
      <c r="A1372" s="5"/>
      <c r="B1372" s="1"/>
      <c r="C1372" s="2"/>
      <c r="D1372" s="59"/>
      <c r="E1372" s="85"/>
      <c r="F1372" s="7"/>
    </row>
    <row r="1373" spans="1:6">
      <c r="A1373" s="5"/>
      <c r="B1373" s="1"/>
      <c r="C1373" s="2"/>
      <c r="D1373" s="59"/>
      <c r="E1373" s="85"/>
      <c r="F1373" s="7"/>
    </row>
    <row r="1374" spans="1:6">
      <c r="A1374" s="5"/>
      <c r="B1374" s="1"/>
      <c r="C1374" s="2"/>
      <c r="D1374" s="59"/>
      <c r="E1374" s="85"/>
      <c r="F1374" s="7"/>
    </row>
    <row r="1375" spans="1:6">
      <c r="A1375" s="5"/>
      <c r="B1375" s="1"/>
      <c r="C1375" s="2"/>
      <c r="D1375" s="59"/>
      <c r="E1375" s="85"/>
      <c r="F1375" s="7"/>
    </row>
    <row r="1376" spans="1:6">
      <c r="A1376" s="5"/>
      <c r="B1376" s="1"/>
      <c r="C1376" s="2"/>
      <c r="D1376" s="59"/>
      <c r="E1376" s="85"/>
      <c r="F1376" s="7"/>
    </row>
    <row r="1377" spans="1:6">
      <c r="A1377" s="5"/>
      <c r="B1377" s="1"/>
      <c r="C1377" s="2"/>
      <c r="D1377" s="59"/>
      <c r="E1377" s="85"/>
      <c r="F1377" s="7"/>
    </row>
    <row r="1378" spans="1:6">
      <c r="A1378" s="5"/>
      <c r="B1378" s="1"/>
      <c r="C1378" s="2"/>
      <c r="D1378" s="59"/>
      <c r="E1378" s="85"/>
      <c r="F1378" s="7"/>
    </row>
    <row r="1379" spans="1:6">
      <c r="A1379" s="5"/>
      <c r="B1379" s="1"/>
      <c r="C1379" s="2"/>
      <c r="D1379" s="59"/>
      <c r="E1379" s="85"/>
      <c r="F1379" s="7"/>
    </row>
    <row r="1380" spans="1:6">
      <c r="A1380" s="5"/>
      <c r="B1380" s="1"/>
      <c r="C1380" s="2"/>
      <c r="D1380" s="59"/>
      <c r="E1380" s="85"/>
      <c r="F1380" s="7"/>
    </row>
    <row r="1381" spans="1:6">
      <c r="A1381" s="5"/>
      <c r="B1381" s="1"/>
      <c r="C1381" s="2"/>
      <c r="D1381" s="59"/>
      <c r="E1381" s="85"/>
      <c r="F1381" s="7"/>
    </row>
    <row r="1382" spans="1:6">
      <c r="A1382" s="5"/>
      <c r="B1382" s="1"/>
      <c r="C1382" s="2"/>
      <c r="D1382" s="59"/>
      <c r="E1382" s="85"/>
      <c r="F1382" s="7"/>
    </row>
    <row r="1383" spans="1:6">
      <c r="A1383" s="5"/>
      <c r="B1383" s="1"/>
      <c r="C1383" s="2"/>
      <c r="D1383" s="59"/>
      <c r="E1383" s="85"/>
      <c r="F1383" s="7"/>
    </row>
    <row r="1384" spans="1:6">
      <c r="A1384" s="5"/>
      <c r="B1384" s="1"/>
      <c r="C1384" s="2"/>
      <c r="D1384" s="59"/>
      <c r="E1384" s="85"/>
      <c r="F1384" s="7"/>
    </row>
    <row r="1385" spans="1:6">
      <c r="A1385" s="5"/>
      <c r="B1385" s="1"/>
      <c r="C1385" s="2"/>
      <c r="D1385" s="59"/>
      <c r="E1385" s="85"/>
      <c r="F1385" s="7"/>
    </row>
    <row r="1386" spans="1:6">
      <c r="A1386" s="5"/>
      <c r="B1386" s="1"/>
      <c r="C1386" s="2"/>
      <c r="D1386" s="59"/>
      <c r="E1386" s="85"/>
      <c r="F1386" s="7"/>
    </row>
    <row r="1387" spans="1:6">
      <c r="A1387" s="5"/>
      <c r="B1387" s="1"/>
      <c r="C1387" s="2"/>
      <c r="D1387" s="59"/>
      <c r="E1387" s="85"/>
      <c r="F1387" s="7"/>
    </row>
    <row r="1388" spans="1:6">
      <c r="A1388" s="5"/>
      <c r="B1388" s="1"/>
      <c r="C1388" s="2"/>
      <c r="D1388" s="59"/>
      <c r="E1388" s="85"/>
      <c r="F1388" s="7"/>
    </row>
    <row r="1389" spans="1:6">
      <c r="A1389" s="5"/>
      <c r="B1389" s="1"/>
      <c r="C1389" s="2"/>
      <c r="D1389" s="59"/>
      <c r="E1389" s="85"/>
      <c r="F1389" s="7"/>
    </row>
    <row r="1390" spans="1:6">
      <c r="A1390" s="5"/>
      <c r="B1390" s="1"/>
      <c r="C1390" s="2"/>
      <c r="D1390" s="59"/>
      <c r="E1390" s="85"/>
      <c r="F1390" s="7"/>
    </row>
    <row r="1391" spans="1:6">
      <c r="A1391" s="5"/>
      <c r="B1391" s="1"/>
      <c r="C1391" s="2"/>
      <c r="D1391" s="59"/>
      <c r="E1391" s="85"/>
      <c r="F1391" s="7"/>
    </row>
    <row r="1392" spans="1:6">
      <c r="A1392" s="5"/>
      <c r="B1392" s="1"/>
      <c r="C1392" s="2"/>
      <c r="D1392" s="59"/>
      <c r="E1392" s="85"/>
      <c r="F1392" s="7"/>
    </row>
    <row r="1393" spans="1:6">
      <c r="A1393" s="5"/>
      <c r="B1393" s="1"/>
      <c r="C1393" s="2"/>
      <c r="D1393" s="59"/>
      <c r="E1393" s="85"/>
      <c r="F1393" s="7"/>
    </row>
    <row r="1394" spans="1:6">
      <c r="A1394" s="5"/>
      <c r="B1394" s="1"/>
      <c r="C1394" s="2"/>
      <c r="D1394" s="59"/>
      <c r="E1394" s="85"/>
      <c r="F1394" s="7"/>
    </row>
    <row r="1395" spans="1:6">
      <c r="A1395" s="5"/>
      <c r="B1395" s="1"/>
      <c r="C1395" s="2"/>
      <c r="D1395" s="59"/>
      <c r="E1395" s="85"/>
      <c r="F1395" s="7"/>
    </row>
    <row r="1396" spans="1:6">
      <c r="A1396" s="5"/>
      <c r="B1396" s="1"/>
      <c r="C1396" s="2"/>
      <c r="D1396" s="59"/>
      <c r="E1396" s="85"/>
      <c r="F1396" s="7"/>
    </row>
    <row r="1397" spans="1:6">
      <c r="A1397" s="5"/>
      <c r="B1397" s="1"/>
      <c r="C1397" s="2"/>
      <c r="D1397" s="59"/>
      <c r="E1397" s="85"/>
      <c r="F1397" s="7"/>
    </row>
    <row r="1398" spans="1:6">
      <c r="A1398" s="5"/>
      <c r="B1398" s="1"/>
      <c r="C1398" s="2"/>
      <c r="D1398" s="59"/>
      <c r="E1398" s="85"/>
      <c r="F1398" s="7"/>
    </row>
    <row r="1399" spans="1:6">
      <c r="A1399" s="5"/>
      <c r="B1399" s="1"/>
      <c r="C1399" s="2"/>
      <c r="D1399" s="59"/>
      <c r="E1399" s="85"/>
      <c r="F1399" s="7"/>
    </row>
    <row r="1400" spans="1:6">
      <c r="A1400" s="5"/>
      <c r="B1400" s="1"/>
      <c r="C1400" s="2"/>
      <c r="D1400" s="59"/>
      <c r="E1400" s="85"/>
      <c r="F1400" s="7"/>
    </row>
    <row r="1401" spans="1:6">
      <c r="A1401" s="5"/>
      <c r="B1401" s="1"/>
      <c r="C1401" s="2"/>
      <c r="D1401" s="59"/>
      <c r="E1401" s="85"/>
      <c r="F1401" s="7"/>
    </row>
    <row r="1402" spans="1:6">
      <c r="A1402" s="5"/>
      <c r="B1402" s="1"/>
      <c r="C1402" s="2"/>
      <c r="D1402" s="59"/>
      <c r="E1402" s="85"/>
      <c r="F1402" s="7"/>
    </row>
    <row r="1403" spans="1:6">
      <c r="A1403" s="5"/>
      <c r="B1403" s="1"/>
      <c r="C1403" s="2"/>
      <c r="D1403" s="59"/>
      <c r="E1403" s="85"/>
      <c r="F1403" s="7"/>
    </row>
    <row r="1404" spans="1:6">
      <c r="A1404" s="5"/>
      <c r="B1404" s="1"/>
      <c r="C1404" s="2"/>
      <c r="D1404" s="59"/>
      <c r="E1404" s="85"/>
      <c r="F1404" s="7"/>
    </row>
    <row r="1405" spans="1:6">
      <c r="A1405" s="5"/>
      <c r="B1405" s="1"/>
      <c r="C1405" s="2"/>
      <c r="D1405" s="59"/>
      <c r="E1405" s="85"/>
      <c r="F1405" s="7"/>
    </row>
    <row r="1406" spans="1:6">
      <c r="A1406" s="5"/>
      <c r="B1406" s="1"/>
      <c r="C1406" s="2"/>
      <c r="D1406" s="59"/>
      <c r="E1406" s="85"/>
      <c r="F1406" s="7"/>
    </row>
    <row r="1407" spans="1:6">
      <c r="A1407" s="5"/>
      <c r="B1407" s="1"/>
      <c r="C1407" s="2"/>
      <c r="D1407" s="59"/>
      <c r="E1407" s="85"/>
      <c r="F1407" s="7"/>
    </row>
    <row r="1408" spans="1:6">
      <c r="A1408" s="5"/>
      <c r="B1408" s="1"/>
      <c r="C1408" s="2"/>
      <c r="D1408" s="59"/>
      <c r="E1408" s="85"/>
      <c r="F1408" s="7"/>
    </row>
    <row r="1409" spans="1:6">
      <c r="A1409" s="5"/>
      <c r="B1409" s="1"/>
      <c r="C1409" s="2"/>
      <c r="D1409" s="59"/>
      <c r="E1409" s="85"/>
      <c r="F1409" s="7"/>
    </row>
    <row r="1410" spans="1:6">
      <c r="A1410" s="5"/>
      <c r="B1410" s="1"/>
      <c r="C1410" s="2"/>
      <c r="D1410" s="59"/>
      <c r="E1410" s="85"/>
      <c r="F1410" s="7"/>
    </row>
    <row r="1411" spans="1:6">
      <c r="A1411" s="5"/>
      <c r="B1411" s="1"/>
      <c r="C1411" s="2"/>
      <c r="D1411" s="59"/>
      <c r="E1411" s="85"/>
      <c r="F1411" s="7"/>
    </row>
    <row r="1412" spans="1:6">
      <c r="A1412" s="5"/>
      <c r="B1412" s="1"/>
      <c r="C1412" s="2"/>
      <c r="D1412" s="59"/>
      <c r="E1412" s="85"/>
      <c r="F1412" s="7"/>
    </row>
    <row r="1413" spans="1:6">
      <c r="A1413" s="5"/>
      <c r="B1413" s="1"/>
      <c r="C1413" s="2"/>
      <c r="D1413" s="59"/>
      <c r="E1413" s="85"/>
      <c r="F1413" s="7"/>
    </row>
    <row r="1414" spans="1:6">
      <c r="A1414" s="5"/>
      <c r="B1414" s="1"/>
      <c r="C1414" s="2"/>
      <c r="D1414" s="59"/>
      <c r="E1414" s="85"/>
      <c r="F1414" s="7"/>
    </row>
    <row r="1415" spans="1:6">
      <c r="A1415" s="5"/>
      <c r="B1415" s="1"/>
      <c r="C1415" s="2"/>
      <c r="D1415" s="59"/>
      <c r="E1415" s="85"/>
      <c r="F1415" s="7"/>
    </row>
    <row r="1416" spans="1:6">
      <c r="A1416" s="5"/>
      <c r="B1416" s="1"/>
      <c r="C1416" s="2"/>
      <c r="D1416" s="59"/>
      <c r="E1416" s="85"/>
      <c r="F1416" s="7"/>
    </row>
    <row r="1417" spans="1:6">
      <c r="A1417" s="5"/>
      <c r="B1417" s="1"/>
      <c r="C1417" s="2"/>
      <c r="D1417" s="59"/>
      <c r="E1417" s="85"/>
      <c r="F1417" s="7"/>
    </row>
    <row r="1418" spans="1:6">
      <c r="A1418" s="5"/>
      <c r="B1418" s="1"/>
      <c r="C1418" s="2"/>
      <c r="D1418" s="59"/>
      <c r="E1418" s="85"/>
      <c r="F1418" s="7"/>
    </row>
    <row r="1419" spans="1:6">
      <c r="A1419" s="5"/>
      <c r="B1419" s="1"/>
      <c r="C1419" s="2"/>
      <c r="D1419" s="59"/>
      <c r="E1419" s="85"/>
      <c r="F1419" s="7"/>
    </row>
    <row r="1420" spans="1:6">
      <c r="A1420" s="5"/>
      <c r="B1420" s="1"/>
      <c r="C1420" s="2"/>
      <c r="D1420" s="59"/>
      <c r="E1420" s="85"/>
      <c r="F1420" s="7"/>
    </row>
    <row r="1421" spans="1:6">
      <c r="A1421" s="5"/>
      <c r="B1421" s="1"/>
      <c r="C1421" s="2"/>
      <c r="D1421" s="59"/>
      <c r="E1421" s="85"/>
      <c r="F1421" s="7"/>
    </row>
    <row r="1422" spans="1:6">
      <c r="A1422" s="5"/>
      <c r="B1422" s="1"/>
      <c r="C1422" s="2"/>
      <c r="D1422" s="59"/>
      <c r="E1422" s="85"/>
      <c r="F1422" s="7"/>
    </row>
    <row r="1423" spans="1:6">
      <c r="A1423" s="5"/>
      <c r="B1423" s="1"/>
      <c r="C1423" s="2"/>
      <c r="D1423" s="59"/>
      <c r="E1423" s="85"/>
      <c r="F1423" s="7"/>
    </row>
    <row r="1424" spans="1:6">
      <c r="A1424" s="5"/>
      <c r="B1424" s="1"/>
      <c r="C1424" s="2"/>
      <c r="D1424" s="59"/>
      <c r="E1424" s="85"/>
      <c r="F1424" s="7"/>
    </row>
    <row r="1425" spans="1:6">
      <c r="A1425" s="5"/>
      <c r="B1425" s="1"/>
      <c r="C1425" s="2"/>
      <c r="D1425" s="59"/>
      <c r="E1425" s="85"/>
      <c r="F1425" s="7"/>
    </row>
    <row r="1426" spans="1:6">
      <c r="A1426" s="5"/>
      <c r="B1426" s="1"/>
      <c r="C1426" s="2"/>
      <c r="D1426" s="59"/>
      <c r="E1426" s="85"/>
      <c r="F1426" s="7"/>
    </row>
    <row r="1427" spans="1:6">
      <c r="A1427" s="5"/>
      <c r="B1427" s="1"/>
      <c r="C1427" s="2"/>
      <c r="D1427" s="59"/>
      <c r="E1427" s="85"/>
      <c r="F1427" s="7"/>
    </row>
    <row r="1428" spans="1:6">
      <c r="A1428" s="5"/>
      <c r="B1428" s="1"/>
      <c r="C1428" s="2"/>
      <c r="D1428" s="59"/>
      <c r="E1428" s="85"/>
      <c r="F1428" s="7"/>
    </row>
    <row r="1429" spans="1:6">
      <c r="A1429" s="5"/>
      <c r="B1429" s="1"/>
      <c r="C1429" s="2"/>
      <c r="D1429" s="59"/>
      <c r="E1429" s="85"/>
      <c r="F1429" s="7"/>
    </row>
    <row r="1430" spans="1:6">
      <c r="A1430" s="5"/>
      <c r="B1430" s="1"/>
      <c r="C1430" s="2"/>
      <c r="D1430" s="59"/>
      <c r="E1430" s="85"/>
      <c r="F1430" s="7"/>
    </row>
    <row r="1431" spans="1:6">
      <c r="A1431" s="5"/>
      <c r="B1431" s="1"/>
      <c r="C1431" s="2"/>
      <c r="D1431" s="59"/>
      <c r="E1431" s="85"/>
      <c r="F1431" s="7"/>
    </row>
    <row r="1432" spans="1:6">
      <c r="A1432" s="5"/>
      <c r="B1432" s="1"/>
      <c r="C1432" s="2"/>
      <c r="D1432" s="59"/>
      <c r="E1432" s="85"/>
      <c r="F1432" s="7"/>
    </row>
    <row r="1433" spans="1:6">
      <c r="A1433" s="5"/>
      <c r="B1433" s="1"/>
      <c r="C1433" s="2"/>
      <c r="D1433" s="59"/>
      <c r="E1433" s="85"/>
      <c r="F1433" s="7"/>
    </row>
    <row r="1434" spans="1:6">
      <c r="A1434" s="5"/>
      <c r="B1434" s="1"/>
      <c r="C1434" s="2"/>
      <c r="D1434" s="59"/>
      <c r="E1434" s="85"/>
      <c r="F1434" s="7"/>
    </row>
    <row r="1435" spans="1:6">
      <c r="A1435" s="5"/>
      <c r="B1435" s="1"/>
      <c r="C1435" s="2"/>
      <c r="D1435" s="59"/>
      <c r="E1435" s="85"/>
      <c r="F1435" s="7"/>
    </row>
    <row r="1436" spans="1:6">
      <c r="A1436" s="5"/>
      <c r="B1436" s="1"/>
      <c r="C1436" s="2"/>
      <c r="D1436" s="59"/>
      <c r="E1436" s="85"/>
      <c r="F1436" s="7"/>
    </row>
    <row r="1437" spans="1:6">
      <c r="A1437" s="5"/>
      <c r="B1437" s="1"/>
      <c r="C1437" s="2"/>
      <c r="D1437" s="59"/>
      <c r="E1437" s="85"/>
      <c r="F1437" s="7"/>
    </row>
    <row r="1438" spans="1:6">
      <c r="A1438" s="5"/>
      <c r="B1438" s="1"/>
      <c r="C1438" s="2"/>
      <c r="D1438" s="59"/>
      <c r="E1438" s="85"/>
      <c r="F1438" s="7"/>
    </row>
    <row r="1439" spans="1:6">
      <c r="A1439" s="5"/>
      <c r="B1439" s="1"/>
      <c r="C1439" s="2"/>
      <c r="D1439" s="59"/>
      <c r="E1439" s="85"/>
      <c r="F1439" s="7"/>
    </row>
    <row r="1440" spans="1:6">
      <c r="A1440" s="5"/>
      <c r="B1440" s="1"/>
      <c r="C1440" s="2"/>
      <c r="D1440" s="59"/>
      <c r="E1440" s="85"/>
      <c r="F1440" s="7"/>
    </row>
    <row r="1441" spans="1:6">
      <c r="A1441" s="5"/>
      <c r="B1441" s="1"/>
      <c r="C1441" s="2"/>
      <c r="D1441" s="59"/>
      <c r="E1441" s="85"/>
      <c r="F1441" s="7"/>
    </row>
    <row r="1442" spans="1:6">
      <c r="A1442" s="5"/>
      <c r="B1442" s="1"/>
      <c r="C1442" s="2"/>
      <c r="D1442" s="59"/>
      <c r="E1442" s="85"/>
      <c r="F1442" s="7"/>
    </row>
    <row r="1443" spans="1:6">
      <c r="A1443" s="5"/>
      <c r="B1443" s="1"/>
      <c r="C1443" s="2"/>
      <c r="D1443" s="59"/>
      <c r="E1443" s="85"/>
      <c r="F1443" s="7"/>
    </row>
    <row r="1444" spans="1:6">
      <c r="A1444" s="5"/>
      <c r="B1444" s="1"/>
      <c r="C1444" s="2"/>
      <c r="D1444" s="59"/>
      <c r="E1444" s="85"/>
      <c r="F1444" s="7"/>
    </row>
    <row r="1445" spans="1:6">
      <c r="A1445" s="5"/>
      <c r="B1445" s="1"/>
      <c r="C1445" s="2"/>
      <c r="D1445" s="59"/>
      <c r="E1445" s="85"/>
      <c r="F1445" s="7"/>
    </row>
    <row r="1446" spans="1:6">
      <c r="A1446" s="5"/>
      <c r="B1446" s="1"/>
      <c r="C1446" s="2"/>
      <c r="D1446" s="59"/>
      <c r="E1446" s="85"/>
      <c r="F1446" s="7"/>
    </row>
    <row r="1447" spans="1:6">
      <c r="A1447" s="5"/>
      <c r="B1447" s="1"/>
      <c r="C1447" s="2"/>
      <c r="D1447" s="59"/>
      <c r="E1447" s="85"/>
      <c r="F1447" s="7"/>
    </row>
    <row r="1448" spans="1:6">
      <c r="A1448" s="5"/>
      <c r="B1448" s="1"/>
      <c r="C1448" s="2"/>
      <c r="D1448" s="59"/>
      <c r="E1448" s="85"/>
      <c r="F1448" s="7"/>
    </row>
    <row r="1449" spans="1:6">
      <c r="A1449" s="5"/>
      <c r="B1449" s="1"/>
      <c r="C1449" s="2"/>
      <c r="D1449" s="59"/>
      <c r="E1449" s="85"/>
      <c r="F1449" s="7"/>
    </row>
    <row r="1450" spans="1:6">
      <c r="A1450" s="5"/>
      <c r="B1450" s="1"/>
      <c r="C1450" s="2"/>
      <c r="D1450" s="59"/>
      <c r="E1450" s="85"/>
      <c r="F1450" s="7"/>
    </row>
    <row r="1451" spans="1:6">
      <c r="A1451" s="5"/>
      <c r="B1451" s="1"/>
      <c r="C1451" s="2"/>
      <c r="D1451" s="59"/>
      <c r="E1451" s="85"/>
      <c r="F1451" s="7"/>
    </row>
    <row r="1452" spans="1:6">
      <c r="A1452" s="5"/>
      <c r="B1452" s="1"/>
      <c r="C1452" s="2"/>
      <c r="D1452" s="59"/>
      <c r="E1452" s="85"/>
      <c r="F1452" s="7"/>
    </row>
    <row r="1453" spans="1:6">
      <c r="A1453" s="5"/>
      <c r="B1453" s="1"/>
      <c r="C1453" s="2"/>
      <c r="D1453" s="59"/>
      <c r="E1453" s="85"/>
      <c r="F1453" s="7"/>
    </row>
    <row r="1454" spans="1:6">
      <c r="A1454" s="5"/>
      <c r="B1454" s="1"/>
      <c r="C1454" s="2"/>
      <c r="D1454" s="59"/>
      <c r="E1454" s="85"/>
      <c r="F1454" s="7"/>
    </row>
    <row r="1455" spans="1:6">
      <c r="A1455" s="5"/>
      <c r="B1455" s="1"/>
      <c r="C1455" s="2"/>
      <c r="D1455" s="59"/>
      <c r="E1455" s="85"/>
      <c r="F1455" s="7"/>
    </row>
    <row r="1456" spans="1:6">
      <c r="A1456" s="5"/>
      <c r="B1456" s="1"/>
      <c r="C1456" s="2"/>
      <c r="D1456" s="59"/>
      <c r="E1456" s="85"/>
      <c r="F1456" s="7"/>
    </row>
    <row r="1457" spans="1:6">
      <c r="A1457" s="5"/>
      <c r="B1457" s="1"/>
      <c r="C1457" s="2"/>
      <c r="D1457" s="59"/>
      <c r="E1457" s="85"/>
      <c r="F1457" s="7"/>
    </row>
    <row r="1458" spans="1:6">
      <c r="A1458" s="5"/>
      <c r="B1458" s="1"/>
      <c r="C1458" s="2"/>
      <c r="D1458" s="59"/>
      <c r="E1458" s="85"/>
      <c r="F1458" s="7"/>
    </row>
    <row r="1459" spans="1:6">
      <c r="A1459" s="5"/>
      <c r="B1459" s="1"/>
      <c r="C1459" s="2"/>
      <c r="D1459" s="59"/>
      <c r="E1459" s="85"/>
      <c r="F1459" s="7"/>
    </row>
    <row r="1460" spans="1:6">
      <c r="A1460" s="5"/>
      <c r="B1460" s="1"/>
      <c r="C1460" s="2"/>
      <c r="D1460" s="59"/>
      <c r="E1460" s="85"/>
      <c r="F1460" s="7"/>
    </row>
    <row r="1461" spans="1:6">
      <c r="A1461" s="5"/>
      <c r="B1461" s="1"/>
      <c r="C1461" s="2"/>
      <c r="D1461" s="59"/>
      <c r="E1461" s="85"/>
      <c r="F1461" s="7"/>
    </row>
    <row r="1462" spans="1:6">
      <c r="A1462" s="5"/>
      <c r="B1462" s="1"/>
      <c r="C1462" s="2"/>
      <c r="D1462" s="59"/>
      <c r="E1462" s="85"/>
      <c r="F1462" s="7"/>
    </row>
    <row r="1463" spans="1:6">
      <c r="A1463" s="5"/>
      <c r="B1463" s="1"/>
      <c r="C1463" s="2"/>
      <c r="D1463" s="59"/>
      <c r="E1463" s="85"/>
      <c r="F1463" s="7"/>
    </row>
    <row r="1464" spans="1:6">
      <c r="A1464" s="5"/>
      <c r="B1464" s="1"/>
      <c r="C1464" s="2"/>
      <c r="D1464" s="59"/>
      <c r="E1464" s="85"/>
      <c r="F1464" s="7"/>
    </row>
    <row r="1465" spans="1:6">
      <c r="A1465" s="5"/>
      <c r="B1465" s="1"/>
      <c r="C1465" s="2"/>
      <c r="D1465" s="59"/>
      <c r="E1465" s="85"/>
      <c r="F1465" s="7"/>
    </row>
    <row r="1466" spans="1:6">
      <c r="A1466" s="5"/>
      <c r="B1466" s="1"/>
      <c r="C1466" s="2"/>
      <c r="D1466" s="59"/>
      <c r="E1466" s="85"/>
      <c r="F1466" s="7"/>
    </row>
    <row r="1467" spans="1:6">
      <c r="A1467" s="5"/>
      <c r="B1467" s="1"/>
      <c r="C1467" s="2"/>
      <c r="D1467" s="59"/>
      <c r="E1467" s="85"/>
      <c r="F1467" s="7"/>
    </row>
    <row r="1468" spans="1:6">
      <c r="A1468" s="5"/>
      <c r="B1468" s="1"/>
      <c r="C1468" s="2"/>
      <c r="D1468" s="59"/>
      <c r="E1468" s="85"/>
      <c r="F1468" s="7"/>
    </row>
    <row r="1469" spans="1:6">
      <c r="A1469" s="5"/>
      <c r="B1469" s="1"/>
      <c r="C1469" s="2"/>
      <c r="D1469" s="59"/>
      <c r="E1469" s="85"/>
      <c r="F1469" s="7"/>
    </row>
    <row r="1470" spans="1:6">
      <c r="A1470" s="5"/>
      <c r="B1470" s="1"/>
      <c r="C1470" s="2"/>
      <c r="D1470" s="59"/>
      <c r="E1470" s="85"/>
      <c r="F1470" s="7"/>
    </row>
    <row r="1471" spans="1:6">
      <c r="A1471" s="5"/>
      <c r="B1471" s="1"/>
      <c r="C1471" s="2"/>
      <c r="D1471" s="59"/>
      <c r="E1471" s="85"/>
      <c r="F1471" s="7"/>
    </row>
    <row r="1472" spans="1:6">
      <c r="A1472" s="5"/>
      <c r="B1472" s="1"/>
      <c r="C1472" s="2"/>
      <c r="D1472" s="59"/>
      <c r="E1472" s="85"/>
      <c r="F1472" s="7"/>
    </row>
    <row r="1473" spans="1:6">
      <c r="A1473" s="5"/>
      <c r="B1473" s="1"/>
      <c r="C1473" s="2"/>
      <c r="D1473" s="59"/>
      <c r="E1473" s="85"/>
      <c r="F1473" s="7"/>
    </row>
    <row r="1474" spans="1:6">
      <c r="A1474" s="5"/>
      <c r="B1474" s="1"/>
      <c r="C1474" s="2"/>
      <c r="D1474" s="59"/>
      <c r="E1474" s="85"/>
      <c r="F1474" s="7"/>
    </row>
    <row r="1475" spans="1:6">
      <c r="A1475" s="5"/>
      <c r="B1475" s="1"/>
      <c r="C1475" s="2"/>
      <c r="D1475" s="59"/>
      <c r="E1475" s="85"/>
      <c r="F1475" s="7"/>
    </row>
    <row r="1476" spans="1:6">
      <c r="A1476" s="5"/>
      <c r="B1476" s="1"/>
      <c r="C1476" s="2"/>
      <c r="D1476" s="59"/>
      <c r="E1476" s="85"/>
      <c r="F1476" s="7"/>
    </row>
    <row r="1477" spans="1:6">
      <c r="A1477" s="5"/>
      <c r="B1477" s="1"/>
      <c r="C1477" s="2"/>
      <c r="D1477" s="59"/>
      <c r="E1477" s="85"/>
      <c r="F1477" s="7"/>
    </row>
    <row r="1478" spans="1:6">
      <c r="A1478" s="5"/>
      <c r="B1478" s="1"/>
      <c r="C1478" s="2"/>
      <c r="D1478" s="59"/>
      <c r="E1478" s="85"/>
      <c r="F1478" s="7"/>
    </row>
    <row r="1479" spans="1:6">
      <c r="A1479" s="5"/>
      <c r="B1479" s="1"/>
      <c r="C1479" s="2"/>
      <c r="D1479" s="59"/>
      <c r="E1479" s="85"/>
      <c r="F1479" s="7"/>
    </row>
    <row r="1480" spans="1:6">
      <c r="A1480" s="5"/>
      <c r="B1480" s="1"/>
      <c r="C1480" s="2"/>
      <c r="D1480" s="59"/>
      <c r="E1480" s="85"/>
      <c r="F1480" s="7"/>
    </row>
    <row r="1481" spans="1:6">
      <c r="A1481" s="5"/>
      <c r="B1481" s="1"/>
      <c r="C1481" s="2"/>
      <c r="D1481" s="59"/>
      <c r="E1481" s="85"/>
      <c r="F1481" s="7"/>
    </row>
    <row r="1482" spans="1:6">
      <c r="A1482" s="5"/>
      <c r="B1482" s="1"/>
      <c r="C1482" s="2"/>
      <c r="D1482" s="59"/>
      <c r="E1482" s="85"/>
      <c r="F1482" s="7"/>
    </row>
    <row r="1483" spans="1:6">
      <c r="A1483" s="5"/>
      <c r="B1483" s="1"/>
      <c r="C1483" s="2"/>
      <c r="D1483" s="59"/>
      <c r="E1483" s="85"/>
      <c r="F1483" s="7"/>
    </row>
    <row r="1484" spans="1:6">
      <c r="A1484" s="5"/>
      <c r="B1484" s="1"/>
      <c r="C1484" s="2"/>
      <c r="D1484" s="59"/>
      <c r="E1484" s="85"/>
      <c r="F1484" s="7"/>
    </row>
    <row r="1485" spans="1:6">
      <c r="A1485" s="5"/>
      <c r="B1485" s="1"/>
      <c r="C1485" s="2"/>
      <c r="D1485" s="59"/>
      <c r="E1485" s="85"/>
      <c r="F1485" s="7"/>
    </row>
    <row r="1486" spans="1:6">
      <c r="A1486" s="5"/>
      <c r="B1486" s="1"/>
      <c r="C1486" s="2"/>
      <c r="D1486" s="59"/>
      <c r="E1486" s="85"/>
      <c r="F1486" s="7"/>
    </row>
    <row r="1487" spans="1:6">
      <c r="A1487" s="5"/>
      <c r="B1487" s="1"/>
      <c r="C1487" s="2"/>
      <c r="D1487" s="59"/>
      <c r="E1487" s="85"/>
      <c r="F1487" s="7"/>
    </row>
    <row r="1488" spans="1:6">
      <c r="A1488" s="5"/>
      <c r="B1488" s="1"/>
      <c r="C1488" s="2"/>
      <c r="D1488" s="59"/>
      <c r="E1488" s="85"/>
      <c r="F1488" s="7"/>
    </row>
    <row r="1489" spans="1:6">
      <c r="A1489" s="5"/>
      <c r="B1489" s="1"/>
      <c r="C1489" s="2"/>
      <c r="D1489" s="59"/>
      <c r="E1489" s="85"/>
      <c r="F1489" s="7"/>
    </row>
    <row r="1490" spans="1:6">
      <c r="A1490" s="5"/>
      <c r="B1490" s="1"/>
      <c r="C1490" s="2"/>
      <c r="D1490" s="59"/>
      <c r="E1490" s="85"/>
      <c r="F1490" s="7"/>
    </row>
    <row r="1491" spans="1:6">
      <c r="A1491" s="5"/>
      <c r="B1491" s="1"/>
      <c r="C1491" s="2"/>
      <c r="D1491" s="59"/>
      <c r="E1491" s="85"/>
      <c r="F1491" s="7"/>
    </row>
    <row r="1492" spans="1:6">
      <c r="A1492" s="5"/>
      <c r="B1492" s="1"/>
      <c r="C1492" s="2"/>
      <c r="D1492" s="59"/>
      <c r="E1492" s="85"/>
      <c r="F1492" s="7"/>
    </row>
    <row r="1493" spans="1:6">
      <c r="A1493" s="5"/>
      <c r="B1493" s="1"/>
      <c r="C1493" s="2"/>
      <c r="D1493" s="59"/>
      <c r="E1493" s="85"/>
      <c r="F1493" s="7"/>
    </row>
    <row r="1494" spans="1:6">
      <c r="A1494" s="5"/>
      <c r="B1494" s="1"/>
      <c r="C1494" s="2"/>
      <c r="D1494" s="59"/>
      <c r="E1494" s="85"/>
      <c r="F1494" s="7"/>
    </row>
    <row r="1495" spans="1:6">
      <c r="A1495" s="5"/>
      <c r="B1495" s="1"/>
      <c r="C1495" s="2"/>
      <c r="D1495" s="59"/>
      <c r="E1495" s="85"/>
      <c r="F1495" s="7"/>
    </row>
    <row r="1496" spans="1:6">
      <c r="A1496" s="5"/>
      <c r="B1496" s="1"/>
      <c r="C1496" s="2"/>
      <c r="D1496" s="59"/>
      <c r="E1496" s="85"/>
      <c r="F1496" s="7"/>
    </row>
    <row r="1497" spans="1:6">
      <c r="A1497" s="5"/>
      <c r="B1497" s="1"/>
      <c r="C1497" s="2"/>
      <c r="D1497" s="59"/>
      <c r="E1497" s="85"/>
      <c r="F1497" s="7"/>
    </row>
    <row r="1498" spans="1:6">
      <c r="A1498" s="5"/>
      <c r="B1498" s="1"/>
      <c r="C1498" s="2"/>
      <c r="D1498" s="59"/>
      <c r="E1498" s="85"/>
      <c r="F1498" s="7"/>
    </row>
    <row r="1499" spans="1:6">
      <c r="A1499" s="5"/>
      <c r="B1499" s="1"/>
      <c r="C1499" s="2"/>
      <c r="D1499" s="59"/>
      <c r="E1499" s="85"/>
      <c r="F1499" s="7"/>
    </row>
    <row r="1500" spans="1:6">
      <c r="A1500" s="5"/>
      <c r="B1500" s="1"/>
      <c r="C1500" s="2"/>
      <c r="D1500" s="59"/>
      <c r="E1500" s="85"/>
      <c r="F1500" s="7"/>
    </row>
    <row r="1501" spans="1:6">
      <c r="A1501" s="5"/>
      <c r="B1501" s="1"/>
      <c r="C1501" s="2"/>
      <c r="D1501" s="59"/>
      <c r="E1501" s="85"/>
      <c r="F1501" s="7"/>
    </row>
    <row r="1502" spans="1:6">
      <c r="A1502" s="5"/>
      <c r="B1502" s="1"/>
      <c r="C1502" s="2"/>
      <c r="D1502" s="59"/>
      <c r="E1502" s="85"/>
      <c r="F1502" s="7"/>
    </row>
    <row r="1503" spans="1:6">
      <c r="A1503" s="5"/>
      <c r="B1503" s="1"/>
      <c r="C1503" s="2"/>
      <c r="D1503" s="59"/>
      <c r="E1503" s="85"/>
      <c r="F1503" s="7"/>
    </row>
    <row r="1504" spans="1:6">
      <c r="A1504" s="5"/>
      <c r="B1504" s="1"/>
      <c r="C1504" s="2"/>
      <c r="D1504" s="59"/>
      <c r="E1504" s="85"/>
      <c r="F1504" s="7"/>
    </row>
    <row r="1505" spans="1:6">
      <c r="A1505" s="5"/>
      <c r="B1505" s="1"/>
      <c r="C1505" s="2"/>
      <c r="D1505" s="59"/>
      <c r="E1505" s="85"/>
      <c r="F1505" s="7"/>
    </row>
    <row r="1506" spans="1:6">
      <c r="A1506" s="5"/>
      <c r="B1506" s="1"/>
      <c r="C1506" s="2"/>
      <c r="D1506" s="59"/>
      <c r="E1506" s="85"/>
      <c r="F1506" s="7"/>
    </row>
    <row r="1507" spans="1:6">
      <c r="A1507" s="5"/>
      <c r="B1507" s="1"/>
      <c r="C1507" s="2"/>
      <c r="D1507" s="59"/>
      <c r="E1507" s="85"/>
      <c r="F1507" s="7"/>
    </row>
    <row r="1508" spans="1:6">
      <c r="A1508" s="5"/>
      <c r="B1508" s="1"/>
      <c r="C1508" s="2"/>
      <c r="D1508" s="59"/>
      <c r="E1508" s="85"/>
      <c r="F1508" s="7"/>
    </row>
    <row r="1509" spans="1:6">
      <c r="A1509" s="5"/>
      <c r="B1509" s="1"/>
      <c r="C1509" s="2"/>
      <c r="D1509" s="59"/>
      <c r="E1509" s="85"/>
      <c r="F1509" s="7"/>
    </row>
    <row r="1510" spans="1:6">
      <c r="A1510" s="5"/>
      <c r="B1510" s="1"/>
      <c r="C1510" s="2"/>
      <c r="D1510" s="59"/>
      <c r="E1510" s="85"/>
      <c r="F1510" s="7"/>
    </row>
    <row r="1511" spans="1:6">
      <c r="A1511" s="5"/>
      <c r="B1511" s="1"/>
      <c r="C1511" s="2"/>
      <c r="D1511" s="59"/>
      <c r="E1511" s="85"/>
      <c r="F1511" s="7"/>
    </row>
    <row r="1512" spans="1:6">
      <c r="A1512" s="5"/>
      <c r="B1512" s="1"/>
      <c r="C1512" s="2"/>
      <c r="D1512" s="59"/>
      <c r="E1512" s="85"/>
      <c r="F1512" s="7"/>
    </row>
    <row r="1513" spans="1:6">
      <c r="A1513" s="5"/>
      <c r="B1513" s="1"/>
      <c r="C1513" s="2"/>
      <c r="D1513" s="59"/>
      <c r="E1513" s="85"/>
      <c r="F1513" s="7"/>
    </row>
    <row r="1514" spans="1:6">
      <c r="A1514" s="5"/>
      <c r="B1514" s="1"/>
      <c r="C1514" s="2"/>
      <c r="D1514" s="59"/>
      <c r="E1514" s="85"/>
      <c r="F1514" s="7"/>
    </row>
    <row r="1515" spans="1:6">
      <c r="A1515" s="5"/>
      <c r="B1515" s="1"/>
      <c r="C1515" s="2"/>
      <c r="D1515" s="59"/>
      <c r="E1515" s="85"/>
      <c r="F1515" s="7"/>
    </row>
    <row r="1516" spans="1:6">
      <c r="A1516" s="5"/>
      <c r="B1516" s="1"/>
      <c r="C1516" s="2"/>
      <c r="D1516" s="59"/>
      <c r="E1516" s="85"/>
      <c r="F1516" s="7"/>
    </row>
    <row r="1517" spans="1:6">
      <c r="A1517" s="5"/>
      <c r="B1517" s="1"/>
      <c r="C1517" s="2"/>
      <c r="D1517" s="59"/>
      <c r="E1517" s="85"/>
      <c r="F1517" s="7"/>
    </row>
    <row r="1518" spans="1:6">
      <c r="A1518" s="5"/>
      <c r="B1518" s="1"/>
      <c r="C1518" s="2"/>
      <c r="D1518" s="59"/>
      <c r="E1518" s="85"/>
      <c r="F1518" s="7"/>
    </row>
    <row r="1519" spans="1:6">
      <c r="A1519" s="5"/>
      <c r="B1519" s="1"/>
      <c r="C1519" s="2"/>
      <c r="D1519" s="59"/>
      <c r="E1519" s="85"/>
      <c r="F1519" s="7"/>
    </row>
    <row r="1520" spans="1:6">
      <c r="A1520" s="5"/>
      <c r="B1520" s="1"/>
      <c r="C1520" s="2"/>
      <c r="D1520" s="59"/>
      <c r="E1520" s="85"/>
      <c r="F1520" s="7"/>
    </row>
    <row r="1521" spans="1:6">
      <c r="A1521" s="5"/>
      <c r="B1521" s="1"/>
      <c r="C1521" s="2"/>
      <c r="D1521" s="59"/>
      <c r="E1521" s="85"/>
      <c r="F1521" s="7"/>
    </row>
    <row r="1522" spans="1:6">
      <c r="A1522" s="5"/>
      <c r="B1522" s="1"/>
      <c r="C1522" s="2"/>
      <c r="D1522" s="59"/>
      <c r="E1522" s="85"/>
      <c r="F1522" s="7"/>
    </row>
    <row r="1523" spans="1:6">
      <c r="A1523" s="5"/>
      <c r="B1523" s="1"/>
      <c r="C1523" s="2"/>
      <c r="D1523" s="59"/>
      <c r="E1523" s="85"/>
      <c r="F1523" s="7"/>
    </row>
    <row r="1524" spans="1:6">
      <c r="A1524" s="5"/>
      <c r="B1524" s="1"/>
      <c r="C1524" s="2"/>
      <c r="D1524" s="59"/>
      <c r="E1524" s="85"/>
      <c r="F1524" s="7"/>
    </row>
    <row r="1525" spans="1:6">
      <c r="A1525" s="5"/>
      <c r="B1525" s="1"/>
      <c r="C1525" s="2"/>
      <c r="D1525" s="59"/>
      <c r="E1525" s="85"/>
      <c r="F1525" s="7"/>
    </row>
    <row r="1526" spans="1:6">
      <c r="A1526" s="5"/>
      <c r="B1526" s="1"/>
      <c r="C1526" s="2"/>
      <c r="D1526" s="59"/>
      <c r="E1526" s="85"/>
      <c r="F1526" s="7"/>
    </row>
    <row r="1527" spans="1:6">
      <c r="A1527" s="5"/>
      <c r="B1527" s="1"/>
      <c r="C1527" s="2"/>
      <c r="D1527" s="59"/>
      <c r="E1527" s="85"/>
      <c r="F1527" s="7"/>
    </row>
    <row r="1528" spans="1:6">
      <c r="A1528" s="5"/>
      <c r="B1528" s="1"/>
      <c r="C1528" s="2"/>
      <c r="D1528" s="59"/>
      <c r="E1528" s="85"/>
      <c r="F1528" s="7"/>
    </row>
    <row r="1529" spans="1:6">
      <c r="A1529" s="5"/>
      <c r="B1529" s="1"/>
      <c r="C1529" s="2"/>
      <c r="D1529" s="59"/>
      <c r="E1529" s="85"/>
      <c r="F1529" s="7"/>
    </row>
    <row r="1530" spans="1:6">
      <c r="A1530" s="5"/>
      <c r="B1530" s="1"/>
      <c r="C1530" s="2"/>
      <c r="D1530" s="59"/>
      <c r="E1530" s="85"/>
      <c r="F1530" s="7"/>
    </row>
    <row r="1531" spans="1:6">
      <c r="A1531" s="5"/>
      <c r="B1531" s="1"/>
      <c r="C1531" s="2"/>
      <c r="D1531" s="59"/>
      <c r="E1531" s="85"/>
      <c r="F1531" s="7"/>
    </row>
    <row r="1532" spans="1:6">
      <c r="A1532" s="5"/>
      <c r="B1532" s="1"/>
      <c r="C1532" s="2"/>
      <c r="D1532" s="59"/>
      <c r="E1532" s="85"/>
      <c r="F1532" s="7"/>
    </row>
    <row r="1533" spans="1:6">
      <c r="A1533" s="5"/>
      <c r="B1533" s="1"/>
      <c r="C1533" s="2"/>
      <c r="D1533" s="59"/>
      <c r="E1533" s="85"/>
      <c r="F1533" s="7"/>
    </row>
    <row r="1534" spans="1:6">
      <c r="A1534" s="5"/>
      <c r="B1534" s="1"/>
      <c r="C1534" s="2"/>
      <c r="D1534" s="59"/>
      <c r="E1534" s="85"/>
      <c r="F1534" s="7"/>
    </row>
    <row r="1535" spans="1:6">
      <c r="A1535" s="5"/>
      <c r="B1535" s="1"/>
      <c r="C1535" s="2"/>
      <c r="D1535" s="59"/>
      <c r="E1535" s="85"/>
      <c r="F1535" s="7"/>
    </row>
    <row r="1536" spans="1:6">
      <c r="A1536" s="5"/>
      <c r="B1536" s="1"/>
      <c r="C1536" s="2"/>
      <c r="D1536" s="59"/>
      <c r="E1536" s="85"/>
      <c r="F1536" s="7"/>
    </row>
    <row r="1537" spans="1:6">
      <c r="A1537" s="5"/>
      <c r="B1537" s="1"/>
      <c r="C1537" s="2"/>
      <c r="D1537" s="59"/>
      <c r="E1537" s="85"/>
      <c r="F1537" s="7"/>
    </row>
    <row r="1538" spans="1:6">
      <c r="A1538" s="5"/>
      <c r="B1538" s="1"/>
      <c r="C1538" s="2"/>
      <c r="D1538" s="59"/>
      <c r="E1538" s="85"/>
      <c r="F1538" s="7"/>
    </row>
    <row r="1539" spans="1:6">
      <c r="A1539" s="5"/>
      <c r="B1539" s="1"/>
      <c r="C1539" s="2"/>
      <c r="D1539" s="59"/>
      <c r="E1539" s="85"/>
      <c r="F1539" s="7"/>
    </row>
    <row r="1540" spans="1:6">
      <c r="A1540" s="5"/>
      <c r="B1540" s="1"/>
      <c r="C1540" s="2"/>
      <c r="D1540" s="59"/>
      <c r="E1540" s="85"/>
      <c r="F1540" s="7"/>
    </row>
    <row r="1541" spans="1:6">
      <c r="A1541" s="5"/>
      <c r="B1541" s="1"/>
      <c r="C1541" s="2"/>
      <c r="D1541" s="59"/>
      <c r="E1541" s="85"/>
      <c r="F1541" s="7"/>
    </row>
    <row r="1542" spans="1:6">
      <c r="A1542" s="5"/>
      <c r="B1542" s="1"/>
      <c r="C1542" s="2"/>
      <c r="D1542" s="59"/>
      <c r="E1542" s="85"/>
      <c r="F1542" s="7"/>
    </row>
    <row r="1543" spans="1:6">
      <c r="A1543" s="5"/>
      <c r="B1543" s="1"/>
      <c r="C1543" s="2"/>
      <c r="D1543" s="59"/>
      <c r="E1543" s="85"/>
      <c r="F1543" s="7"/>
    </row>
    <row r="1544" spans="1:6">
      <c r="A1544" s="5"/>
      <c r="B1544" s="1"/>
      <c r="C1544" s="2"/>
      <c r="D1544" s="59"/>
      <c r="E1544" s="85"/>
      <c r="F1544" s="7"/>
    </row>
    <row r="1545" spans="1:6">
      <c r="A1545" s="5"/>
      <c r="B1545" s="1"/>
      <c r="C1545" s="2"/>
      <c r="D1545" s="59"/>
      <c r="E1545" s="85"/>
      <c r="F1545" s="7"/>
    </row>
    <row r="1546" spans="1:6">
      <c r="A1546" s="5"/>
      <c r="B1546" s="1"/>
      <c r="C1546" s="2"/>
      <c r="D1546" s="59"/>
      <c r="E1546" s="85"/>
      <c r="F1546" s="7"/>
    </row>
    <row r="1547" spans="1:6">
      <c r="A1547" s="5"/>
      <c r="B1547" s="1"/>
      <c r="C1547" s="2"/>
      <c r="D1547" s="59"/>
      <c r="E1547" s="85"/>
      <c r="F1547" s="7"/>
    </row>
    <row r="1548" spans="1:6">
      <c r="A1548" s="5"/>
      <c r="B1548" s="1"/>
      <c r="C1548" s="2"/>
      <c r="D1548" s="59"/>
      <c r="E1548" s="85"/>
      <c r="F1548" s="7"/>
    </row>
    <row r="1549" spans="1:6">
      <c r="A1549" s="5"/>
      <c r="B1549" s="1"/>
      <c r="C1549" s="2"/>
      <c r="D1549" s="59"/>
      <c r="E1549" s="85"/>
      <c r="F1549" s="7"/>
    </row>
    <row r="1550" spans="1:6">
      <c r="A1550" s="5"/>
      <c r="B1550" s="1"/>
      <c r="C1550" s="2"/>
      <c r="D1550" s="59"/>
      <c r="E1550" s="85"/>
      <c r="F1550" s="7"/>
    </row>
    <row r="1551" spans="1:6">
      <c r="A1551" s="5"/>
      <c r="B1551" s="1"/>
      <c r="C1551" s="2"/>
      <c r="D1551" s="59"/>
      <c r="E1551" s="85"/>
      <c r="F1551" s="7"/>
    </row>
    <row r="1552" spans="1:6">
      <c r="A1552" s="5"/>
      <c r="B1552" s="1"/>
      <c r="C1552" s="2"/>
      <c r="D1552" s="59"/>
      <c r="E1552" s="85"/>
      <c r="F1552" s="7"/>
    </row>
    <row r="1553" spans="1:6">
      <c r="A1553" s="5"/>
      <c r="B1553" s="1"/>
      <c r="C1553" s="2"/>
      <c r="D1553" s="59"/>
      <c r="E1553" s="85"/>
      <c r="F1553" s="7"/>
    </row>
    <row r="1554" spans="1:6">
      <c r="A1554" s="5"/>
      <c r="B1554" s="1"/>
      <c r="C1554" s="2"/>
      <c r="D1554" s="59"/>
      <c r="E1554" s="85"/>
      <c r="F1554" s="7"/>
    </row>
    <row r="1555" spans="1:6">
      <c r="A1555" s="5"/>
      <c r="B1555" s="1"/>
      <c r="C1555" s="2"/>
      <c r="D1555" s="59"/>
      <c r="E1555" s="85"/>
      <c r="F1555" s="7"/>
    </row>
    <row r="1556" spans="1:6">
      <c r="A1556" s="5"/>
      <c r="B1556" s="1"/>
      <c r="C1556" s="2"/>
      <c r="D1556" s="59"/>
      <c r="E1556" s="85"/>
      <c r="F1556" s="7"/>
    </row>
    <row r="1557" spans="1:6">
      <c r="A1557" s="5"/>
      <c r="B1557" s="1"/>
      <c r="C1557" s="2"/>
      <c r="D1557" s="59"/>
      <c r="E1557" s="85"/>
      <c r="F1557" s="7"/>
    </row>
    <row r="1558" spans="1:6">
      <c r="A1558" s="5"/>
      <c r="B1558" s="1"/>
      <c r="C1558" s="2"/>
      <c r="D1558" s="59"/>
      <c r="E1558" s="85"/>
      <c r="F1558" s="7"/>
    </row>
    <row r="1559" spans="1:6">
      <c r="A1559" s="5"/>
      <c r="B1559" s="1"/>
      <c r="C1559" s="2"/>
      <c r="D1559" s="59"/>
      <c r="E1559" s="85"/>
      <c r="F1559" s="7"/>
    </row>
    <row r="1560" spans="1:6">
      <c r="A1560" s="5"/>
      <c r="B1560" s="1"/>
      <c r="C1560" s="2"/>
      <c r="D1560" s="59"/>
      <c r="E1560" s="85"/>
      <c r="F1560" s="7"/>
    </row>
    <row r="1561" spans="1:6">
      <c r="A1561" s="5"/>
      <c r="B1561" s="1"/>
      <c r="C1561" s="2"/>
      <c r="D1561" s="59"/>
      <c r="E1561" s="85"/>
      <c r="F1561" s="7"/>
    </row>
    <row r="1562" spans="1:6">
      <c r="A1562" s="5"/>
      <c r="B1562" s="1"/>
      <c r="C1562" s="2"/>
      <c r="D1562" s="59"/>
      <c r="E1562" s="85"/>
      <c r="F1562" s="7"/>
    </row>
    <row r="1563" spans="1:6">
      <c r="A1563" s="5"/>
      <c r="B1563" s="1"/>
      <c r="C1563" s="2"/>
      <c r="D1563" s="59"/>
      <c r="E1563" s="85"/>
      <c r="F1563" s="7"/>
    </row>
    <row r="1564" spans="1:6">
      <c r="A1564" s="5"/>
      <c r="B1564" s="1"/>
      <c r="C1564" s="2"/>
      <c r="D1564" s="59"/>
      <c r="E1564" s="85"/>
      <c r="F1564" s="7"/>
    </row>
    <row r="1565" spans="1:6">
      <c r="A1565" s="5"/>
      <c r="B1565" s="1"/>
      <c r="C1565" s="2"/>
      <c r="D1565" s="59"/>
      <c r="E1565" s="85"/>
      <c r="F1565" s="7"/>
    </row>
    <row r="1566" spans="1:6">
      <c r="A1566" s="5"/>
      <c r="B1566" s="1"/>
      <c r="C1566" s="2"/>
      <c r="D1566" s="59"/>
      <c r="E1566" s="85"/>
      <c r="F1566" s="7"/>
    </row>
    <row r="1567" spans="1:6">
      <c r="A1567" s="5"/>
      <c r="B1567" s="1"/>
      <c r="C1567" s="2"/>
      <c r="D1567" s="59"/>
      <c r="E1567" s="85"/>
      <c r="F1567" s="7"/>
    </row>
    <row r="1568" spans="1:6">
      <c r="A1568" s="5"/>
      <c r="B1568" s="1"/>
      <c r="C1568" s="2"/>
      <c r="D1568" s="59"/>
      <c r="E1568" s="85"/>
      <c r="F1568" s="7"/>
    </row>
    <row r="1569" spans="1:6">
      <c r="A1569" s="5"/>
      <c r="B1569" s="1"/>
      <c r="C1569" s="2"/>
      <c r="D1569" s="59"/>
      <c r="E1569" s="85"/>
      <c r="F1569" s="7"/>
    </row>
    <row r="1570" spans="1:6">
      <c r="A1570" s="5"/>
      <c r="B1570" s="1"/>
      <c r="C1570" s="2"/>
      <c r="D1570" s="59"/>
      <c r="E1570" s="85"/>
      <c r="F1570" s="7"/>
    </row>
    <row r="1571" spans="1:6">
      <c r="A1571" s="5"/>
      <c r="B1571" s="1"/>
      <c r="C1571" s="2"/>
      <c r="D1571" s="59"/>
      <c r="E1571" s="85"/>
      <c r="F1571" s="7"/>
    </row>
    <row r="1572" spans="1:6">
      <c r="A1572" s="5"/>
      <c r="B1572" s="1"/>
      <c r="C1572" s="2"/>
      <c r="D1572" s="59"/>
      <c r="E1572" s="85"/>
      <c r="F1572" s="7"/>
    </row>
    <row r="1573" spans="1:6">
      <c r="A1573" s="5"/>
      <c r="B1573" s="1"/>
      <c r="C1573" s="2"/>
      <c r="D1573" s="59"/>
      <c r="E1573" s="85"/>
      <c r="F1573" s="7"/>
    </row>
    <row r="1574" spans="1:6">
      <c r="A1574" s="5"/>
      <c r="B1574" s="1"/>
      <c r="C1574" s="2"/>
      <c r="D1574" s="59"/>
      <c r="E1574" s="85"/>
      <c r="F1574" s="7"/>
    </row>
    <row r="1575" spans="1:6">
      <c r="A1575" s="5"/>
      <c r="B1575" s="1"/>
      <c r="C1575" s="2"/>
      <c r="D1575" s="59"/>
      <c r="E1575" s="85"/>
      <c r="F1575" s="7"/>
    </row>
    <row r="1576" spans="1:6">
      <c r="A1576" s="5"/>
      <c r="B1576" s="1"/>
      <c r="C1576" s="2"/>
      <c r="D1576" s="59"/>
      <c r="E1576" s="85"/>
      <c r="F1576" s="7"/>
    </row>
    <row r="1577" spans="1:6">
      <c r="A1577" s="5"/>
      <c r="B1577" s="1"/>
      <c r="C1577" s="2"/>
      <c r="D1577" s="59"/>
      <c r="E1577" s="85"/>
      <c r="F1577" s="7"/>
    </row>
    <row r="1578" spans="1:6">
      <c r="A1578" s="5"/>
      <c r="B1578" s="1"/>
      <c r="C1578" s="2"/>
      <c r="D1578" s="59"/>
      <c r="E1578" s="85"/>
      <c r="F1578" s="7"/>
    </row>
    <row r="1579" spans="1:6">
      <c r="A1579" s="5"/>
      <c r="B1579" s="1"/>
      <c r="C1579" s="2"/>
      <c r="D1579" s="59"/>
      <c r="E1579" s="85"/>
      <c r="F1579" s="7"/>
    </row>
    <row r="1580" spans="1:6">
      <c r="A1580" s="5"/>
      <c r="B1580" s="1"/>
      <c r="C1580" s="2"/>
      <c r="D1580" s="59"/>
      <c r="E1580" s="85"/>
      <c r="F1580" s="7"/>
    </row>
    <row r="1581" spans="1:6">
      <c r="A1581" s="5"/>
      <c r="B1581" s="1"/>
      <c r="C1581" s="2"/>
      <c r="D1581" s="59"/>
      <c r="E1581" s="85"/>
      <c r="F1581" s="7"/>
    </row>
    <row r="1582" spans="1:6">
      <c r="A1582" s="5"/>
      <c r="B1582" s="1"/>
      <c r="C1582" s="2"/>
      <c r="D1582" s="59"/>
      <c r="E1582" s="85"/>
      <c r="F1582" s="7"/>
    </row>
    <row r="1583" spans="1:6">
      <c r="A1583" s="5"/>
      <c r="B1583" s="1"/>
      <c r="C1583" s="2"/>
      <c r="D1583" s="59"/>
      <c r="E1583" s="85"/>
      <c r="F1583" s="7"/>
    </row>
    <row r="1584" spans="1:6">
      <c r="A1584" s="5"/>
      <c r="B1584" s="1"/>
      <c r="C1584" s="2"/>
      <c r="D1584" s="59"/>
      <c r="E1584" s="85"/>
      <c r="F1584" s="7"/>
    </row>
    <row r="1585" spans="1:6">
      <c r="A1585" s="5"/>
      <c r="B1585" s="1"/>
      <c r="C1585" s="2"/>
      <c r="D1585" s="59"/>
      <c r="E1585" s="85"/>
      <c r="F1585" s="7"/>
    </row>
    <row r="1586" spans="1:6">
      <c r="A1586" s="5"/>
      <c r="B1586" s="1"/>
      <c r="C1586" s="2"/>
      <c r="D1586" s="59"/>
      <c r="E1586" s="85"/>
      <c r="F1586" s="7"/>
    </row>
    <row r="1587" spans="1:6">
      <c r="A1587" s="5"/>
      <c r="B1587" s="1"/>
      <c r="C1587" s="2"/>
      <c r="D1587" s="59"/>
      <c r="E1587" s="85"/>
      <c r="F1587" s="7"/>
    </row>
    <row r="1588" spans="1:6">
      <c r="A1588" s="5"/>
      <c r="B1588" s="1"/>
      <c r="C1588" s="2"/>
      <c r="D1588" s="59"/>
      <c r="E1588" s="85"/>
      <c r="F1588" s="7"/>
    </row>
    <row r="1589" spans="1:6">
      <c r="A1589" s="5"/>
      <c r="B1589" s="1"/>
      <c r="C1589" s="2"/>
      <c r="D1589" s="59"/>
      <c r="E1589" s="85"/>
      <c r="F1589" s="7"/>
    </row>
    <row r="1590" spans="1:6">
      <c r="A1590" s="5"/>
      <c r="B1590" s="1"/>
      <c r="C1590" s="2"/>
      <c r="D1590" s="59"/>
      <c r="E1590" s="85"/>
      <c r="F1590" s="7"/>
    </row>
    <row r="1591" spans="1:6">
      <c r="A1591" s="5"/>
      <c r="B1591" s="1"/>
      <c r="C1591" s="2"/>
      <c r="D1591" s="59"/>
      <c r="E1591" s="85"/>
      <c r="F1591" s="7"/>
    </row>
    <row r="1592" spans="1:6">
      <c r="A1592" s="5"/>
      <c r="B1592" s="1"/>
      <c r="C1592" s="2"/>
      <c r="D1592" s="59"/>
      <c r="E1592" s="85"/>
      <c r="F1592" s="7"/>
    </row>
    <row r="1593" spans="1:6">
      <c r="A1593" s="5"/>
      <c r="B1593" s="1"/>
      <c r="C1593" s="2"/>
      <c r="D1593" s="59"/>
      <c r="E1593" s="85"/>
      <c r="F1593" s="7"/>
    </row>
    <row r="1594" spans="1:6">
      <c r="A1594" s="5"/>
      <c r="B1594" s="1"/>
      <c r="C1594" s="2"/>
      <c r="D1594" s="59"/>
      <c r="E1594" s="85"/>
      <c r="F1594" s="7"/>
    </row>
    <row r="1595" spans="1:6">
      <c r="A1595" s="5"/>
      <c r="B1595" s="1"/>
      <c r="C1595" s="2"/>
      <c r="D1595" s="59"/>
      <c r="E1595" s="85"/>
      <c r="F1595" s="7"/>
    </row>
    <row r="1596" spans="1:6">
      <c r="A1596" s="5"/>
      <c r="B1596" s="1"/>
      <c r="C1596" s="2"/>
      <c r="D1596" s="59"/>
      <c r="E1596" s="85"/>
      <c r="F1596" s="7"/>
    </row>
    <row r="1597" spans="1:6">
      <c r="A1597" s="5"/>
      <c r="B1597" s="1"/>
      <c r="C1597" s="2"/>
      <c r="D1597" s="59"/>
      <c r="E1597" s="85"/>
      <c r="F1597" s="7"/>
    </row>
    <row r="1598" spans="1:6">
      <c r="A1598" s="5"/>
      <c r="B1598" s="1"/>
      <c r="C1598" s="2"/>
      <c r="D1598" s="59"/>
      <c r="E1598" s="85"/>
      <c r="F1598" s="7"/>
    </row>
    <row r="1599" spans="1:6">
      <c r="A1599" s="5"/>
      <c r="B1599" s="1"/>
      <c r="C1599" s="2"/>
      <c r="D1599" s="59"/>
      <c r="E1599" s="85"/>
      <c r="F1599" s="7"/>
    </row>
    <row r="1600" spans="1:6">
      <c r="A1600" s="5"/>
      <c r="B1600" s="1"/>
      <c r="C1600" s="2"/>
      <c r="D1600" s="59"/>
      <c r="E1600" s="85"/>
      <c r="F1600" s="7"/>
    </row>
    <row r="1601" spans="1:6">
      <c r="A1601" s="5"/>
      <c r="B1601" s="1"/>
      <c r="C1601" s="2"/>
      <c r="D1601" s="59"/>
      <c r="E1601" s="85"/>
      <c r="F1601" s="7"/>
    </row>
    <row r="1602" spans="1:6">
      <c r="A1602" s="5"/>
      <c r="B1602" s="1"/>
      <c r="C1602" s="2"/>
      <c r="D1602" s="59"/>
      <c r="E1602" s="85"/>
      <c r="F1602" s="7"/>
    </row>
    <row r="1603" spans="1:6">
      <c r="A1603" s="5"/>
      <c r="B1603" s="1"/>
      <c r="C1603" s="2"/>
      <c r="D1603" s="59"/>
      <c r="E1603" s="85"/>
      <c r="F1603" s="7"/>
    </row>
    <row r="1604" spans="1:6">
      <c r="A1604" s="5"/>
      <c r="B1604" s="1"/>
      <c r="C1604" s="2"/>
      <c r="D1604" s="59"/>
      <c r="E1604" s="85"/>
      <c r="F1604" s="7"/>
    </row>
    <row r="1605" spans="1:6">
      <c r="A1605" s="5"/>
      <c r="B1605" s="1"/>
      <c r="C1605" s="2"/>
      <c r="D1605" s="59"/>
      <c r="E1605" s="85"/>
      <c r="F1605" s="7"/>
    </row>
    <row r="1606" spans="1:6">
      <c r="A1606" s="5"/>
      <c r="B1606" s="1"/>
      <c r="C1606" s="2"/>
      <c r="D1606" s="59"/>
      <c r="E1606" s="85"/>
      <c r="F1606" s="7"/>
    </row>
    <row r="1607" spans="1:6">
      <c r="A1607" s="5"/>
      <c r="B1607" s="1"/>
      <c r="C1607" s="2"/>
      <c r="D1607" s="59"/>
      <c r="E1607" s="85"/>
      <c r="F1607" s="7"/>
    </row>
    <row r="1608" spans="1:6">
      <c r="A1608" s="5"/>
      <c r="B1608" s="1"/>
      <c r="C1608" s="2"/>
      <c r="D1608" s="59"/>
      <c r="E1608" s="85"/>
      <c r="F1608" s="7"/>
    </row>
    <row r="1609" spans="1:6">
      <c r="A1609" s="5"/>
      <c r="B1609" s="1"/>
      <c r="C1609" s="2"/>
      <c r="D1609" s="59"/>
      <c r="E1609" s="85"/>
      <c r="F1609" s="7"/>
    </row>
    <row r="1610" spans="1:6">
      <c r="A1610" s="5"/>
      <c r="B1610" s="1"/>
      <c r="C1610" s="2"/>
      <c r="D1610" s="59"/>
      <c r="E1610" s="85"/>
      <c r="F1610" s="7"/>
    </row>
    <row r="1611" spans="1:6">
      <c r="A1611" s="5"/>
      <c r="B1611" s="1"/>
      <c r="C1611" s="2"/>
      <c r="D1611" s="59"/>
      <c r="E1611" s="85"/>
      <c r="F1611" s="7"/>
    </row>
    <row r="1612" spans="1:6">
      <c r="A1612" s="5"/>
      <c r="B1612" s="1"/>
      <c r="C1612" s="2"/>
      <c r="D1612" s="59"/>
      <c r="E1612" s="85"/>
      <c r="F1612" s="7"/>
    </row>
    <row r="1613" spans="1:6">
      <c r="A1613" s="5"/>
      <c r="B1613" s="1"/>
      <c r="C1613" s="2"/>
      <c r="D1613" s="59"/>
      <c r="E1613" s="85"/>
      <c r="F1613" s="7"/>
    </row>
    <row r="1614" spans="1:6">
      <c r="A1614" s="5"/>
      <c r="B1614" s="1"/>
      <c r="C1614" s="2"/>
      <c r="D1614" s="59"/>
      <c r="E1614" s="85"/>
      <c r="F1614" s="7"/>
    </row>
    <row r="1615" spans="1:6">
      <c r="A1615" s="5"/>
      <c r="B1615" s="1"/>
      <c r="C1615" s="2"/>
      <c r="D1615" s="59"/>
      <c r="E1615" s="85"/>
      <c r="F1615" s="7"/>
    </row>
    <row r="1616" spans="1:6">
      <c r="A1616" s="5"/>
      <c r="B1616" s="1"/>
      <c r="C1616" s="2"/>
      <c r="D1616" s="59"/>
      <c r="E1616" s="85"/>
      <c r="F1616" s="7"/>
    </row>
    <row r="1617" spans="1:6">
      <c r="A1617" s="5"/>
      <c r="B1617" s="1"/>
      <c r="C1617" s="2"/>
      <c r="D1617" s="59"/>
      <c r="E1617" s="85"/>
      <c r="F1617" s="7"/>
    </row>
    <row r="1618" spans="1:6">
      <c r="A1618" s="5"/>
      <c r="B1618" s="1"/>
      <c r="C1618" s="2"/>
      <c r="D1618" s="59"/>
      <c r="E1618" s="85"/>
      <c r="F1618" s="7"/>
    </row>
    <row r="1619" spans="1:6">
      <c r="A1619" s="5"/>
      <c r="B1619" s="1"/>
      <c r="C1619" s="2"/>
      <c r="D1619" s="59"/>
      <c r="E1619" s="85"/>
      <c r="F1619" s="7"/>
    </row>
    <row r="1620" spans="1:6">
      <c r="A1620" s="5"/>
      <c r="B1620" s="1"/>
      <c r="C1620" s="2"/>
      <c r="D1620" s="59"/>
      <c r="E1620" s="85"/>
      <c r="F1620" s="7"/>
    </row>
    <row r="1621" spans="1:6">
      <c r="A1621" s="5"/>
      <c r="B1621" s="1"/>
      <c r="C1621" s="2"/>
      <c r="D1621" s="59"/>
      <c r="E1621" s="85"/>
      <c r="F1621" s="7"/>
    </row>
    <row r="1622" spans="1:6">
      <c r="A1622" s="5"/>
      <c r="B1622" s="1"/>
      <c r="C1622" s="2"/>
      <c r="D1622" s="59"/>
      <c r="E1622" s="85"/>
      <c r="F1622" s="7"/>
    </row>
    <row r="1623" spans="1:6">
      <c r="A1623" s="5"/>
      <c r="B1623" s="1"/>
      <c r="C1623" s="2"/>
      <c r="D1623" s="59"/>
      <c r="E1623" s="85"/>
      <c r="F1623" s="7"/>
    </row>
    <row r="1624" spans="1:6">
      <c r="A1624" s="5"/>
      <c r="B1624" s="1"/>
      <c r="C1624" s="2"/>
      <c r="D1624" s="59"/>
      <c r="E1624" s="85"/>
      <c r="F1624" s="7"/>
    </row>
    <row r="1625" spans="1:6">
      <c r="A1625" s="5"/>
      <c r="B1625" s="1"/>
      <c r="C1625" s="2"/>
      <c r="D1625" s="59"/>
      <c r="E1625" s="85"/>
      <c r="F1625" s="7"/>
    </row>
    <row r="1626" spans="1:6">
      <c r="A1626" s="5"/>
      <c r="B1626" s="1"/>
      <c r="C1626" s="2"/>
      <c r="D1626" s="59"/>
      <c r="E1626" s="85"/>
      <c r="F1626" s="7"/>
    </row>
    <row r="1627" spans="1:6">
      <c r="A1627" s="5"/>
      <c r="B1627" s="1"/>
      <c r="C1627" s="2"/>
      <c r="D1627" s="59"/>
      <c r="E1627" s="85"/>
      <c r="F1627" s="7"/>
    </row>
    <row r="1628" spans="1:6">
      <c r="A1628" s="5"/>
      <c r="B1628" s="1"/>
      <c r="C1628" s="2"/>
      <c r="D1628" s="59"/>
      <c r="E1628" s="85"/>
      <c r="F1628" s="7"/>
    </row>
    <row r="1629" spans="1:6">
      <c r="A1629" s="5"/>
      <c r="B1629" s="1"/>
      <c r="C1629" s="2"/>
      <c r="D1629" s="59"/>
      <c r="E1629" s="85"/>
      <c r="F1629" s="7"/>
    </row>
    <row r="1630" spans="1:6">
      <c r="A1630" s="5"/>
      <c r="B1630" s="1"/>
      <c r="C1630" s="2"/>
      <c r="D1630" s="59"/>
      <c r="E1630" s="85"/>
      <c r="F1630" s="7"/>
    </row>
    <row r="1631" spans="1:6">
      <c r="A1631" s="5"/>
      <c r="B1631" s="1"/>
      <c r="C1631" s="2"/>
      <c r="D1631" s="59"/>
      <c r="E1631" s="85"/>
      <c r="F1631" s="7"/>
    </row>
    <row r="1632" spans="1:6">
      <c r="A1632" s="5"/>
      <c r="B1632" s="1"/>
      <c r="C1632" s="2"/>
      <c r="D1632" s="59"/>
      <c r="E1632" s="85"/>
      <c r="F1632" s="7"/>
    </row>
    <row r="1633" spans="1:6">
      <c r="A1633" s="5"/>
      <c r="B1633" s="1"/>
      <c r="C1633" s="2"/>
      <c r="D1633" s="59"/>
      <c r="E1633" s="85"/>
      <c r="F1633" s="7"/>
    </row>
    <row r="1634" spans="1:6">
      <c r="A1634" s="5"/>
      <c r="B1634" s="1"/>
      <c r="C1634" s="2"/>
      <c r="D1634" s="59"/>
      <c r="E1634" s="85"/>
      <c r="F1634" s="7"/>
    </row>
    <row r="1635" spans="1:6">
      <c r="A1635" s="5"/>
      <c r="B1635" s="1"/>
      <c r="C1635" s="2"/>
      <c r="D1635" s="59"/>
      <c r="E1635" s="85"/>
      <c r="F1635" s="7"/>
    </row>
    <row r="1636" spans="1:6">
      <c r="A1636" s="5"/>
      <c r="B1636" s="1"/>
      <c r="C1636" s="2"/>
      <c r="D1636" s="59"/>
      <c r="E1636" s="85"/>
      <c r="F1636" s="7"/>
    </row>
    <row r="1637" spans="1:6">
      <c r="A1637" s="5"/>
      <c r="B1637" s="1"/>
      <c r="C1637" s="2"/>
      <c r="D1637" s="59"/>
      <c r="E1637" s="85"/>
      <c r="F1637" s="7"/>
    </row>
    <row r="1638" spans="1:6">
      <c r="A1638" s="5"/>
      <c r="B1638" s="1"/>
      <c r="C1638" s="2"/>
      <c r="D1638" s="59"/>
      <c r="E1638" s="85"/>
      <c r="F1638" s="7"/>
    </row>
    <row r="1639" spans="1:6">
      <c r="A1639" s="5"/>
      <c r="B1639" s="1"/>
      <c r="C1639" s="2"/>
      <c r="D1639" s="59"/>
      <c r="E1639" s="85"/>
      <c r="F1639" s="7"/>
    </row>
    <row r="1640" spans="1:6">
      <c r="A1640" s="5"/>
      <c r="B1640" s="1"/>
      <c r="C1640" s="2"/>
      <c r="D1640" s="59"/>
      <c r="E1640" s="85"/>
      <c r="F1640" s="7"/>
    </row>
    <row r="1641" spans="1:6">
      <c r="A1641" s="5"/>
      <c r="B1641" s="1"/>
      <c r="C1641" s="2"/>
      <c r="D1641" s="59"/>
      <c r="E1641" s="85"/>
      <c r="F1641" s="7"/>
    </row>
    <row r="1642" spans="1:6">
      <c r="A1642" s="5"/>
      <c r="B1642" s="1"/>
      <c r="C1642" s="2"/>
      <c r="D1642" s="59"/>
      <c r="E1642" s="85"/>
      <c r="F1642" s="7"/>
    </row>
    <row r="1643" spans="1:6">
      <c r="A1643" s="5"/>
      <c r="B1643" s="1"/>
      <c r="C1643" s="2"/>
      <c r="D1643" s="59"/>
      <c r="E1643" s="85"/>
      <c r="F1643" s="7"/>
    </row>
    <row r="1644" spans="1:6">
      <c r="A1644" s="5"/>
      <c r="B1644" s="1"/>
      <c r="C1644" s="2"/>
      <c r="D1644" s="59"/>
      <c r="E1644" s="85"/>
      <c r="F1644" s="7"/>
    </row>
    <row r="1645" spans="1:6">
      <c r="A1645" s="5"/>
      <c r="B1645" s="1"/>
      <c r="C1645" s="2"/>
      <c r="D1645" s="59"/>
      <c r="E1645" s="85"/>
      <c r="F1645" s="7"/>
    </row>
    <row r="1646" spans="1:6">
      <c r="A1646" s="5"/>
      <c r="B1646" s="1"/>
      <c r="C1646" s="2"/>
      <c r="D1646" s="59"/>
      <c r="E1646" s="85"/>
      <c r="F1646" s="7"/>
    </row>
    <row r="1647" spans="1:6">
      <c r="A1647" s="5"/>
      <c r="B1647" s="1"/>
      <c r="C1647" s="2"/>
      <c r="D1647" s="59"/>
      <c r="E1647" s="85"/>
      <c r="F1647" s="7"/>
    </row>
    <row r="1648" spans="1:6">
      <c r="A1648" s="5"/>
      <c r="B1648" s="1"/>
      <c r="C1648" s="2"/>
      <c r="D1648" s="59"/>
      <c r="E1648" s="85"/>
      <c r="F1648" s="7"/>
    </row>
    <row r="1649" spans="1:6">
      <c r="A1649" s="5"/>
      <c r="B1649" s="1"/>
      <c r="C1649" s="2"/>
      <c r="D1649" s="59"/>
      <c r="E1649" s="85"/>
      <c r="F1649" s="7"/>
    </row>
    <row r="1650" spans="1:6">
      <c r="A1650" s="5"/>
      <c r="B1650" s="1"/>
      <c r="C1650" s="2"/>
      <c r="D1650" s="59"/>
      <c r="E1650" s="85"/>
      <c r="F1650" s="7"/>
    </row>
    <row r="1651" spans="1:6">
      <c r="A1651" s="5"/>
      <c r="B1651" s="1"/>
      <c r="C1651" s="2"/>
      <c r="D1651" s="59"/>
      <c r="E1651" s="85"/>
      <c r="F1651" s="7"/>
    </row>
    <row r="1652" spans="1:6">
      <c r="A1652" s="5"/>
      <c r="B1652" s="1"/>
      <c r="C1652" s="2"/>
      <c r="D1652" s="59"/>
      <c r="E1652" s="85"/>
      <c r="F1652" s="7"/>
    </row>
    <row r="1653" spans="1:6">
      <c r="A1653" s="5"/>
      <c r="B1653" s="1"/>
      <c r="C1653" s="2"/>
      <c r="D1653" s="59"/>
      <c r="E1653" s="85"/>
      <c r="F1653" s="7"/>
    </row>
    <row r="1654" spans="1:6">
      <c r="A1654" s="5"/>
      <c r="B1654" s="1"/>
      <c r="C1654" s="2"/>
      <c r="D1654" s="59"/>
      <c r="E1654" s="85"/>
      <c r="F1654" s="7"/>
    </row>
    <row r="1655" spans="1:6">
      <c r="A1655" s="5"/>
      <c r="B1655" s="1"/>
      <c r="C1655" s="2"/>
      <c r="D1655" s="59"/>
      <c r="E1655" s="85"/>
      <c r="F1655" s="7"/>
    </row>
    <row r="1656" spans="1:6">
      <c r="A1656" s="5"/>
      <c r="B1656" s="1"/>
      <c r="C1656" s="2"/>
      <c r="D1656" s="59"/>
      <c r="E1656" s="85"/>
      <c r="F1656" s="7"/>
    </row>
    <row r="1657" spans="1:6">
      <c r="A1657" s="5"/>
      <c r="B1657" s="1"/>
      <c r="C1657" s="2"/>
      <c r="D1657" s="59"/>
      <c r="E1657" s="85"/>
      <c r="F1657" s="7"/>
    </row>
    <row r="1658" spans="1:6">
      <c r="A1658" s="5"/>
      <c r="B1658" s="1"/>
      <c r="C1658" s="2"/>
      <c r="D1658" s="59"/>
      <c r="E1658" s="85"/>
      <c r="F1658" s="7"/>
    </row>
    <row r="1659" spans="1:6">
      <c r="A1659" s="5"/>
      <c r="B1659" s="1"/>
      <c r="C1659" s="2"/>
      <c r="D1659" s="59"/>
      <c r="E1659" s="85"/>
      <c r="F1659" s="7"/>
    </row>
    <row r="1660" spans="1:6">
      <c r="A1660" s="5"/>
      <c r="B1660" s="1"/>
      <c r="C1660" s="2"/>
      <c r="D1660" s="59"/>
      <c r="E1660" s="85"/>
      <c r="F1660" s="7"/>
    </row>
    <row r="1661" spans="1:6">
      <c r="A1661" s="5"/>
      <c r="B1661" s="1"/>
      <c r="C1661" s="2"/>
      <c r="D1661" s="59"/>
      <c r="E1661" s="85"/>
      <c r="F1661" s="7"/>
    </row>
    <row r="1662" spans="1:6">
      <c r="A1662" s="5"/>
      <c r="B1662" s="1"/>
      <c r="C1662" s="2"/>
      <c r="D1662" s="59"/>
      <c r="E1662" s="85"/>
      <c r="F1662" s="7"/>
    </row>
    <row r="1663" spans="1:6">
      <c r="A1663" s="5"/>
      <c r="B1663" s="1"/>
      <c r="C1663" s="2"/>
      <c r="D1663" s="59"/>
      <c r="E1663" s="85"/>
      <c r="F1663" s="7"/>
    </row>
    <row r="1664" spans="1:6">
      <c r="A1664" s="5"/>
      <c r="B1664" s="1"/>
      <c r="C1664" s="2"/>
      <c r="D1664" s="59"/>
      <c r="E1664" s="85"/>
      <c r="F1664" s="7"/>
    </row>
    <row r="1665" spans="1:6">
      <c r="A1665" s="5"/>
      <c r="B1665" s="1"/>
      <c r="C1665" s="2"/>
      <c r="D1665" s="59"/>
      <c r="E1665" s="85"/>
      <c r="F1665" s="7"/>
    </row>
    <row r="1666" spans="1:6">
      <c r="A1666" s="5"/>
      <c r="B1666" s="1"/>
      <c r="C1666" s="2"/>
      <c r="D1666" s="59"/>
      <c r="E1666" s="85"/>
      <c r="F1666" s="7"/>
    </row>
    <row r="1667" spans="1:6">
      <c r="A1667" s="5"/>
      <c r="B1667" s="1"/>
      <c r="C1667" s="2"/>
      <c r="D1667" s="59"/>
      <c r="E1667" s="85"/>
      <c r="F1667" s="7"/>
    </row>
    <row r="1668" spans="1:6">
      <c r="A1668" s="5"/>
      <c r="B1668" s="1"/>
      <c r="C1668" s="2"/>
      <c r="D1668" s="59"/>
      <c r="E1668" s="85"/>
      <c r="F1668" s="7"/>
    </row>
    <row r="1669" spans="1:6">
      <c r="A1669" s="5"/>
      <c r="B1669" s="1"/>
      <c r="C1669" s="2"/>
      <c r="D1669" s="59"/>
      <c r="E1669" s="85"/>
      <c r="F1669" s="7"/>
    </row>
    <row r="1670" spans="1:6">
      <c r="A1670" s="5"/>
      <c r="B1670" s="1"/>
      <c r="C1670" s="2"/>
      <c r="D1670" s="59"/>
      <c r="E1670" s="85"/>
      <c r="F1670" s="7"/>
    </row>
    <row r="1671" spans="1:6">
      <c r="A1671" s="5"/>
      <c r="B1671" s="1"/>
      <c r="C1671" s="2"/>
      <c r="D1671" s="59"/>
      <c r="E1671" s="85"/>
      <c r="F1671" s="7"/>
    </row>
    <row r="1672" spans="1:6">
      <c r="A1672" s="5"/>
      <c r="B1672" s="1"/>
      <c r="C1672" s="2"/>
      <c r="D1672" s="59"/>
      <c r="E1672" s="85"/>
      <c r="F1672" s="7"/>
    </row>
    <row r="1673" spans="1:6">
      <c r="A1673" s="5"/>
      <c r="B1673" s="1"/>
      <c r="C1673" s="2"/>
      <c r="D1673" s="59"/>
      <c r="E1673" s="85"/>
      <c r="F1673" s="7"/>
    </row>
    <row r="1674" spans="1:6">
      <c r="A1674" s="5"/>
      <c r="B1674" s="1"/>
      <c r="C1674" s="2"/>
      <c r="D1674" s="59"/>
      <c r="E1674" s="85"/>
      <c r="F1674" s="7"/>
    </row>
    <row r="1675" spans="1:6">
      <c r="A1675" s="5"/>
      <c r="B1675" s="1"/>
      <c r="C1675" s="2"/>
      <c r="D1675" s="59"/>
      <c r="E1675" s="85"/>
      <c r="F1675" s="7"/>
    </row>
    <row r="1676" spans="1:6">
      <c r="A1676" s="5"/>
      <c r="B1676" s="1"/>
      <c r="C1676" s="2"/>
      <c r="D1676" s="59"/>
      <c r="E1676" s="85"/>
      <c r="F1676" s="7"/>
    </row>
    <row r="1677" spans="1:6">
      <c r="A1677" s="5"/>
      <c r="B1677" s="1"/>
      <c r="C1677" s="2"/>
      <c r="D1677" s="59"/>
      <c r="E1677" s="85"/>
      <c r="F1677" s="7"/>
    </row>
    <row r="1678" spans="1:6">
      <c r="A1678" s="5"/>
      <c r="B1678" s="1"/>
      <c r="C1678" s="2"/>
      <c r="D1678" s="59"/>
      <c r="E1678" s="85"/>
      <c r="F1678" s="7"/>
    </row>
    <row r="1679" spans="1:6">
      <c r="A1679" s="5"/>
      <c r="B1679" s="1"/>
      <c r="C1679" s="2"/>
      <c r="D1679" s="59"/>
      <c r="E1679" s="85"/>
      <c r="F1679" s="7"/>
    </row>
    <row r="1680" spans="1:6">
      <c r="A1680" s="5"/>
      <c r="B1680" s="1"/>
      <c r="C1680" s="2"/>
      <c r="D1680" s="59"/>
      <c r="E1680" s="85"/>
      <c r="F1680" s="7"/>
    </row>
    <row r="1681" spans="1:6">
      <c r="A1681" s="5"/>
      <c r="B1681" s="1"/>
      <c r="C1681" s="2"/>
      <c r="D1681" s="59"/>
      <c r="E1681" s="85"/>
      <c r="F1681" s="7"/>
    </row>
    <row r="1682" spans="1:6">
      <c r="A1682" s="5"/>
      <c r="B1682" s="1"/>
      <c r="C1682" s="2"/>
      <c r="D1682" s="59"/>
      <c r="E1682" s="85"/>
      <c r="F1682" s="7"/>
    </row>
    <row r="1683" spans="1:6">
      <c r="A1683" s="5"/>
      <c r="B1683" s="1"/>
      <c r="C1683" s="2"/>
      <c r="D1683" s="59"/>
      <c r="E1683" s="85"/>
      <c r="F1683" s="7"/>
    </row>
    <row r="1684" spans="1:6">
      <c r="A1684" s="5"/>
      <c r="B1684" s="1"/>
      <c r="C1684" s="2"/>
      <c r="D1684" s="59"/>
      <c r="E1684" s="85"/>
      <c r="F1684" s="7"/>
    </row>
    <row r="1685" spans="1:6">
      <c r="A1685" s="5"/>
      <c r="B1685" s="1"/>
      <c r="C1685" s="2"/>
      <c r="D1685" s="59"/>
      <c r="E1685" s="85"/>
      <c r="F1685" s="7"/>
    </row>
    <row r="1686" spans="1:6">
      <c r="A1686" s="5"/>
      <c r="B1686" s="1"/>
      <c r="C1686" s="2"/>
      <c r="D1686" s="59"/>
      <c r="E1686" s="85"/>
      <c r="F1686" s="7"/>
    </row>
    <row r="1687" spans="1:6">
      <c r="A1687" s="5"/>
      <c r="B1687" s="1"/>
      <c r="C1687" s="2"/>
      <c r="D1687" s="59"/>
      <c r="E1687" s="85"/>
      <c r="F1687" s="7"/>
    </row>
    <row r="1688" spans="1:6">
      <c r="A1688" s="5"/>
      <c r="B1688" s="1"/>
      <c r="C1688" s="2"/>
      <c r="D1688" s="59"/>
      <c r="E1688" s="85"/>
      <c r="F1688" s="7"/>
    </row>
    <row r="1689" spans="1:6">
      <c r="A1689" s="5"/>
      <c r="B1689" s="1"/>
      <c r="C1689" s="2"/>
      <c r="D1689" s="59"/>
      <c r="E1689" s="85"/>
      <c r="F1689" s="7"/>
    </row>
    <row r="1690" spans="1:6">
      <c r="A1690" s="5"/>
      <c r="B1690" s="1"/>
      <c r="C1690" s="2"/>
      <c r="D1690" s="59"/>
      <c r="E1690" s="85"/>
      <c r="F1690" s="7"/>
    </row>
    <row r="1691" spans="1:6">
      <c r="A1691" s="5"/>
      <c r="B1691" s="1"/>
      <c r="C1691" s="2"/>
      <c r="D1691" s="59"/>
      <c r="E1691" s="85"/>
      <c r="F1691" s="7"/>
    </row>
    <row r="1692" spans="1:6">
      <c r="A1692" s="5"/>
      <c r="B1692" s="1"/>
      <c r="C1692" s="2"/>
      <c r="D1692" s="59"/>
      <c r="E1692" s="85"/>
      <c r="F1692" s="7"/>
    </row>
    <row r="1693" spans="1:6">
      <c r="A1693" s="5"/>
      <c r="B1693" s="1"/>
      <c r="C1693" s="2"/>
      <c r="D1693" s="59"/>
      <c r="E1693" s="85"/>
      <c r="F1693" s="7"/>
    </row>
    <row r="1694" spans="1:6">
      <c r="A1694" s="5"/>
      <c r="B1694" s="1"/>
      <c r="C1694" s="2"/>
      <c r="D1694" s="59"/>
      <c r="E1694" s="85"/>
      <c r="F1694" s="7"/>
    </row>
    <row r="1695" spans="1:6">
      <c r="A1695" s="5"/>
      <c r="B1695" s="1"/>
      <c r="C1695" s="2"/>
      <c r="D1695" s="59"/>
      <c r="E1695" s="85"/>
      <c r="F1695" s="7"/>
    </row>
    <row r="1696" spans="1:6">
      <c r="A1696" s="5"/>
      <c r="B1696" s="1"/>
      <c r="C1696" s="2"/>
      <c r="D1696" s="59"/>
      <c r="E1696" s="85"/>
      <c r="F1696" s="7"/>
    </row>
    <row r="1697" spans="1:6">
      <c r="A1697" s="5"/>
      <c r="B1697" s="1"/>
      <c r="C1697" s="2"/>
      <c r="D1697" s="59"/>
      <c r="E1697" s="85"/>
      <c r="F1697" s="7"/>
    </row>
    <row r="1698" spans="1:6">
      <c r="A1698" s="5"/>
      <c r="B1698" s="1"/>
      <c r="C1698" s="2"/>
      <c r="D1698" s="59"/>
      <c r="E1698" s="85"/>
      <c r="F1698" s="7"/>
    </row>
    <row r="1699" spans="1:6">
      <c r="A1699" s="5"/>
      <c r="B1699" s="1"/>
      <c r="C1699" s="2"/>
      <c r="D1699" s="59"/>
      <c r="E1699" s="85"/>
      <c r="F1699" s="7"/>
    </row>
    <row r="1700" spans="1:6">
      <c r="A1700" s="5"/>
      <c r="B1700" s="1"/>
      <c r="C1700" s="2"/>
      <c r="D1700" s="59"/>
      <c r="E1700" s="85"/>
      <c r="F1700" s="7"/>
    </row>
    <row r="1701" spans="1:6">
      <c r="A1701" s="5"/>
      <c r="B1701" s="1"/>
      <c r="C1701" s="2"/>
      <c r="D1701" s="59"/>
      <c r="E1701" s="85"/>
      <c r="F1701" s="7"/>
    </row>
    <row r="1702" spans="1:6">
      <c r="A1702" s="5"/>
      <c r="B1702" s="1"/>
      <c r="C1702" s="2"/>
      <c r="D1702" s="59"/>
      <c r="E1702" s="85"/>
      <c r="F1702" s="7"/>
    </row>
    <row r="1703" spans="1:6">
      <c r="A1703" s="5"/>
      <c r="B1703" s="1"/>
      <c r="C1703" s="2"/>
      <c r="D1703" s="59"/>
      <c r="E1703" s="85"/>
      <c r="F1703" s="7"/>
    </row>
    <row r="1704" spans="1:6">
      <c r="A1704" s="5"/>
      <c r="B1704" s="1"/>
      <c r="C1704" s="2"/>
      <c r="D1704" s="59"/>
      <c r="E1704" s="85"/>
      <c r="F1704" s="7"/>
    </row>
    <row r="1705" spans="1:6">
      <c r="A1705" s="5"/>
      <c r="B1705" s="1"/>
      <c r="C1705" s="2"/>
      <c r="D1705" s="59"/>
      <c r="E1705" s="85"/>
      <c r="F1705" s="7"/>
    </row>
    <row r="1706" spans="1:6">
      <c r="A1706" s="5"/>
      <c r="B1706" s="1"/>
      <c r="C1706" s="2"/>
      <c r="D1706" s="59"/>
      <c r="E1706" s="85"/>
      <c r="F1706" s="7"/>
    </row>
    <row r="1707" spans="1:6">
      <c r="A1707" s="5"/>
      <c r="B1707" s="1"/>
      <c r="C1707" s="2"/>
      <c r="D1707" s="59"/>
      <c r="E1707" s="85"/>
      <c r="F1707" s="7"/>
    </row>
    <row r="1708" spans="1:6">
      <c r="A1708" s="5"/>
      <c r="B1708" s="1"/>
      <c r="C1708" s="2"/>
      <c r="D1708" s="59"/>
      <c r="E1708" s="85"/>
      <c r="F1708" s="7"/>
    </row>
    <row r="1709" spans="1:6">
      <c r="A1709" s="5"/>
      <c r="B1709" s="1"/>
      <c r="C1709" s="2"/>
      <c r="D1709" s="59"/>
      <c r="E1709" s="85"/>
      <c r="F1709" s="7"/>
    </row>
    <row r="1710" spans="1:6">
      <c r="A1710" s="5"/>
      <c r="B1710" s="1"/>
      <c r="C1710" s="2"/>
      <c r="D1710" s="59"/>
      <c r="E1710" s="85"/>
      <c r="F1710" s="7"/>
    </row>
    <row r="1711" spans="1:6">
      <c r="A1711" s="5"/>
      <c r="B1711" s="1"/>
      <c r="C1711" s="2"/>
      <c r="D1711" s="59"/>
      <c r="E1711" s="85"/>
      <c r="F1711" s="7"/>
    </row>
    <row r="1712" spans="1:6">
      <c r="A1712" s="5"/>
      <c r="B1712" s="1"/>
      <c r="C1712" s="2"/>
      <c r="D1712" s="59"/>
      <c r="E1712" s="85"/>
      <c r="F1712" s="7"/>
    </row>
    <row r="1713" spans="1:6">
      <c r="A1713" s="5"/>
      <c r="B1713" s="1"/>
      <c r="C1713" s="2"/>
      <c r="D1713" s="59"/>
      <c r="E1713" s="85"/>
      <c r="F1713" s="7"/>
    </row>
    <row r="1714" spans="1:6">
      <c r="A1714" s="5"/>
      <c r="B1714" s="1"/>
      <c r="C1714" s="2"/>
      <c r="D1714" s="59"/>
      <c r="E1714" s="85"/>
      <c r="F1714" s="7"/>
    </row>
    <row r="1715" spans="1:6">
      <c r="A1715" s="5"/>
      <c r="B1715" s="1"/>
      <c r="C1715" s="2"/>
      <c r="D1715" s="59"/>
      <c r="E1715" s="85"/>
      <c r="F1715" s="7"/>
    </row>
    <row r="1716" spans="1:6">
      <c r="A1716" s="5"/>
      <c r="B1716" s="1"/>
      <c r="C1716" s="2"/>
      <c r="D1716" s="59"/>
      <c r="E1716" s="85"/>
      <c r="F1716" s="7"/>
    </row>
    <row r="1717" spans="1:6">
      <c r="A1717" s="5"/>
      <c r="B1717" s="1"/>
      <c r="C1717" s="2"/>
      <c r="D1717" s="59"/>
      <c r="E1717" s="85"/>
      <c r="F1717" s="7"/>
    </row>
    <row r="1718" spans="1:6">
      <c r="A1718" s="5"/>
      <c r="B1718" s="1"/>
      <c r="C1718" s="2"/>
      <c r="D1718" s="59"/>
      <c r="E1718" s="85"/>
      <c r="F1718" s="7"/>
    </row>
    <row r="1719" spans="1:6">
      <c r="A1719" s="5"/>
      <c r="B1719" s="1"/>
      <c r="C1719" s="2"/>
      <c r="D1719" s="59"/>
      <c r="E1719" s="85"/>
      <c r="F1719" s="7"/>
    </row>
    <row r="1720" spans="1:6">
      <c r="A1720" s="5"/>
      <c r="B1720" s="1"/>
      <c r="C1720" s="2"/>
      <c r="D1720" s="59"/>
      <c r="E1720" s="85"/>
      <c r="F1720" s="7"/>
    </row>
    <row r="1721" spans="1:6">
      <c r="A1721" s="5"/>
      <c r="B1721" s="1"/>
      <c r="C1721" s="2"/>
      <c r="D1721" s="59"/>
      <c r="E1721" s="85"/>
      <c r="F1721" s="7"/>
    </row>
    <row r="1722" spans="1:6">
      <c r="A1722" s="5"/>
      <c r="B1722" s="1"/>
      <c r="C1722" s="2"/>
      <c r="D1722" s="59"/>
      <c r="E1722" s="85"/>
      <c r="F1722" s="7"/>
    </row>
    <row r="1723" spans="1:6">
      <c r="A1723" s="5"/>
      <c r="B1723" s="1"/>
      <c r="C1723" s="2"/>
      <c r="D1723" s="59"/>
      <c r="E1723" s="85"/>
      <c r="F1723" s="7"/>
    </row>
    <row r="1724" spans="1:6">
      <c r="A1724" s="5"/>
      <c r="B1724" s="1"/>
      <c r="C1724" s="2"/>
      <c r="D1724" s="59"/>
      <c r="E1724" s="85"/>
      <c r="F1724" s="7"/>
    </row>
    <row r="1725" spans="1:6">
      <c r="A1725" s="5"/>
      <c r="B1725" s="1"/>
      <c r="C1725" s="2"/>
      <c r="D1725" s="59"/>
      <c r="E1725" s="85"/>
      <c r="F1725" s="7"/>
    </row>
    <row r="1726" spans="1:6">
      <c r="A1726" s="5"/>
      <c r="B1726" s="1"/>
      <c r="C1726" s="2"/>
      <c r="D1726" s="59"/>
      <c r="E1726" s="85"/>
      <c r="F1726" s="7"/>
    </row>
    <row r="1727" spans="1:6">
      <c r="A1727" s="5"/>
      <c r="B1727" s="1"/>
      <c r="C1727" s="2"/>
      <c r="D1727" s="59"/>
      <c r="E1727" s="85"/>
      <c r="F1727" s="7"/>
    </row>
    <row r="1728" spans="1:6">
      <c r="A1728" s="5"/>
      <c r="B1728" s="1"/>
      <c r="C1728" s="2"/>
      <c r="D1728" s="59"/>
      <c r="E1728" s="85"/>
      <c r="F1728" s="7"/>
    </row>
    <row r="1729" spans="1:6">
      <c r="A1729" s="5"/>
      <c r="B1729" s="1"/>
      <c r="C1729" s="2"/>
      <c r="D1729" s="59"/>
      <c r="E1729" s="85"/>
      <c r="F1729" s="7"/>
    </row>
    <row r="1730" spans="1:6">
      <c r="A1730" s="5"/>
      <c r="B1730" s="1"/>
      <c r="C1730" s="2"/>
      <c r="D1730" s="59"/>
      <c r="E1730" s="85"/>
      <c r="F1730" s="7"/>
    </row>
    <row r="1731" spans="1:6">
      <c r="A1731" s="5"/>
      <c r="B1731" s="1"/>
      <c r="C1731" s="2"/>
      <c r="D1731" s="59"/>
      <c r="E1731" s="85"/>
      <c r="F1731" s="7"/>
    </row>
    <row r="1732" spans="1:6">
      <c r="A1732" s="5"/>
      <c r="B1732" s="1"/>
      <c r="C1732" s="2"/>
      <c r="D1732" s="59"/>
      <c r="E1732" s="85"/>
      <c r="F1732" s="7"/>
    </row>
    <row r="1733" spans="1:6">
      <c r="A1733" s="5"/>
      <c r="B1733" s="1"/>
      <c r="C1733" s="2"/>
      <c r="D1733" s="59"/>
      <c r="E1733" s="85"/>
      <c r="F1733" s="7"/>
    </row>
    <row r="1734" spans="1:6">
      <c r="A1734" s="5"/>
      <c r="B1734" s="1"/>
      <c r="C1734" s="2"/>
      <c r="D1734" s="59"/>
      <c r="E1734" s="85"/>
      <c r="F1734" s="7"/>
    </row>
    <row r="1735" spans="1:6">
      <c r="A1735" s="5"/>
      <c r="B1735" s="1"/>
      <c r="C1735" s="2"/>
      <c r="D1735" s="59"/>
      <c r="E1735" s="85"/>
      <c r="F1735" s="7"/>
    </row>
    <row r="1736" spans="1:6">
      <c r="A1736" s="5"/>
      <c r="B1736" s="1"/>
      <c r="C1736" s="2"/>
      <c r="D1736" s="59"/>
      <c r="E1736" s="85"/>
      <c r="F1736" s="7"/>
    </row>
    <row r="1737" spans="1:6">
      <c r="A1737" s="5"/>
      <c r="B1737" s="1"/>
      <c r="C1737" s="2"/>
      <c r="D1737" s="59"/>
      <c r="E1737" s="85"/>
      <c r="F1737" s="7"/>
    </row>
    <row r="1738" spans="1:6">
      <c r="A1738" s="5"/>
      <c r="B1738" s="1"/>
      <c r="C1738" s="2"/>
      <c r="D1738" s="59"/>
      <c r="E1738" s="85"/>
      <c r="F1738" s="7"/>
    </row>
    <row r="1739" spans="1:6">
      <c r="A1739" s="5"/>
      <c r="B1739" s="1"/>
      <c r="C1739" s="2"/>
      <c r="D1739" s="59"/>
      <c r="E1739" s="85"/>
      <c r="F1739" s="7"/>
    </row>
    <row r="1740" spans="1:6">
      <c r="A1740" s="5"/>
      <c r="B1740" s="1"/>
      <c r="C1740" s="2"/>
      <c r="D1740" s="59"/>
      <c r="E1740" s="85"/>
      <c r="F1740" s="7"/>
    </row>
    <row r="1741" spans="1:6">
      <c r="A1741" s="5"/>
      <c r="B1741" s="1"/>
      <c r="C1741" s="2"/>
      <c r="D1741" s="59"/>
      <c r="E1741" s="85"/>
      <c r="F1741" s="7"/>
    </row>
    <row r="1742" spans="1:6">
      <c r="A1742" s="5"/>
      <c r="B1742" s="1"/>
      <c r="C1742" s="2"/>
      <c r="D1742" s="59"/>
      <c r="E1742" s="85"/>
      <c r="F1742" s="7"/>
    </row>
    <row r="1743" spans="1:6">
      <c r="A1743" s="5"/>
      <c r="B1743" s="1"/>
      <c r="C1743" s="2"/>
      <c r="D1743" s="59"/>
      <c r="E1743" s="85"/>
      <c r="F1743" s="7"/>
    </row>
    <row r="1744" spans="1:6">
      <c r="A1744" s="5"/>
      <c r="B1744" s="1"/>
      <c r="C1744" s="2"/>
      <c r="D1744" s="59"/>
      <c r="E1744" s="85"/>
      <c r="F1744" s="7"/>
    </row>
    <row r="1745" spans="1:6">
      <c r="A1745" s="5"/>
      <c r="B1745" s="1"/>
      <c r="C1745" s="2"/>
      <c r="D1745" s="59"/>
      <c r="E1745" s="85"/>
      <c r="F1745" s="7"/>
    </row>
    <row r="1746" spans="1:6">
      <c r="A1746" s="5"/>
      <c r="B1746" s="1"/>
      <c r="C1746" s="2"/>
      <c r="D1746" s="59"/>
      <c r="E1746" s="85"/>
      <c r="F1746" s="7"/>
    </row>
    <row r="1747" spans="1:6">
      <c r="A1747" s="5"/>
      <c r="B1747" s="1"/>
      <c r="C1747" s="2"/>
      <c r="D1747" s="59"/>
      <c r="E1747" s="85"/>
      <c r="F1747" s="7"/>
    </row>
    <row r="1748" spans="1:6">
      <c r="A1748" s="5"/>
      <c r="B1748" s="1"/>
      <c r="C1748" s="2"/>
      <c r="D1748" s="59"/>
      <c r="E1748" s="85"/>
      <c r="F1748" s="7"/>
    </row>
    <row r="1749" spans="1:6">
      <c r="A1749" s="5"/>
      <c r="B1749" s="1"/>
      <c r="C1749" s="2"/>
      <c r="D1749" s="59"/>
      <c r="E1749" s="85"/>
      <c r="F1749" s="7"/>
    </row>
    <row r="1750" spans="1:6">
      <c r="A1750" s="5"/>
      <c r="B1750" s="1"/>
      <c r="C1750" s="2"/>
      <c r="D1750" s="59"/>
      <c r="E1750" s="85"/>
      <c r="F1750" s="7"/>
    </row>
    <row r="1751" spans="1:6">
      <c r="A1751" s="5"/>
      <c r="B1751" s="1"/>
      <c r="C1751" s="2"/>
      <c r="D1751" s="59"/>
      <c r="E1751" s="85"/>
      <c r="F1751" s="7"/>
    </row>
    <row r="1752" spans="1:6">
      <c r="A1752" s="5"/>
      <c r="B1752" s="1"/>
      <c r="C1752" s="2"/>
      <c r="D1752" s="59"/>
      <c r="E1752" s="85"/>
      <c r="F1752" s="7"/>
    </row>
    <row r="1753" spans="1:6">
      <c r="A1753" s="5"/>
      <c r="B1753" s="1"/>
      <c r="C1753" s="2"/>
      <c r="D1753" s="59"/>
      <c r="E1753" s="85"/>
      <c r="F1753" s="7"/>
    </row>
    <row r="1754" spans="1:6">
      <c r="A1754" s="5"/>
      <c r="B1754" s="1"/>
      <c r="C1754" s="2"/>
      <c r="D1754" s="59"/>
      <c r="E1754" s="85"/>
      <c r="F1754" s="7"/>
    </row>
    <row r="1755" spans="1:6">
      <c r="A1755" s="5"/>
      <c r="B1755" s="1"/>
      <c r="C1755" s="2"/>
      <c r="D1755" s="59"/>
      <c r="E1755" s="85"/>
      <c r="F1755" s="7"/>
    </row>
    <row r="1756" spans="1:6">
      <c r="A1756" s="5"/>
      <c r="B1756" s="1"/>
      <c r="C1756" s="2"/>
      <c r="D1756" s="59"/>
      <c r="E1756" s="85"/>
      <c r="F1756" s="7"/>
    </row>
    <row r="1757" spans="1:6">
      <c r="A1757" s="5"/>
      <c r="B1757" s="1"/>
      <c r="C1757" s="2"/>
      <c r="D1757" s="59"/>
      <c r="E1757" s="85"/>
      <c r="F1757" s="7"/>
    </row>
    <row r="1758" spans="1:6">
      <c r="A1758" s="5"/>
      <c r="B1758" s="1"/>
      <c r="C1758" s="2"/>
      <c r="D1758" s="59"/>
      <c r="E1758" s="85"/>
      <c r="F1758" s="7"/>
    </row>
    <row r="1759" spans="1:6">
      <c r="A1759" s="5"/>
      <c r="B1759" s="1"/>
      <c r="C1759" s="2"/>
      <c r="D1759" s="59"/>
      <c r="E1759" s="85"/>
      <c r="F1759" s="7"/>
    </row>
    <row r="1760" spans="1:6">
      <c r="A1760" s="5"/>
      <c r="B1760" s="1"/>
      <c r="C1760" s="2"/>
      <c r="D1760" s="59"/>
      <c r="E1760" s="85"/>
      <c r="F1760" s="7"/>
    </row>
    <row r="1761" spans="1:6">
      <c r="A1761" s="5"/>
      <c r="B1761" s="1"/>
      <c r="C1761" s="2"/>
      <c r="D1761" s="59"/>
      <c r="E1761" s="85"/>
      <c r="F1761" s="7"/>
    </row>
    <row r="1762" spans="1:6">
      <c r="A1762" s="5"/>
      <c r="B1762" s="1"/>
      <c r="C1762" s="2"/>
      <c r="D1762" s="59"/>
      <c r="E1762" s="85"/>
      <c r="F1762" s="7"/>
    </row>
    <row r="1763" spans="1:6">
      <c r="A1763" s="5"/>
      <c r="B1763" s="1"/>
      <c r="C1763" s="2"/>
      <c r="D1763" s="59"/>
      <c r="E1763" s="85"/>
      <c r="F1763" s="7"/>
    </row>
    <row r="1764" spans="1:6">
      <c r="A1764" s="5"/>
      <c r="B1764" s="1"/>
      <c r="C1764" s="2"/>
      <c r="D1764" s="59"/>
      <c r="E1764" s="85"/>
      <c r="F1764" s="7"/>
    </row>
    <row r="1765" spans="1:6">
      <c r="A1765" s="5"/>
      <c r="B1765" s="1"/>
      <c r="C1765" s="2"/>
      <c r="D1765" s="59"/>
      <c r="E1765" s="85"/>
      <c r="F1765" s="7"/>
    </row>
    <row r="1766" spans="1:6">
      <c r="A1766" s="5"/>
      <c r="B1766" s="1"/>
      <c r="C1766" s="2"/>
      <c r="D1766" s="59"/>
      <c r="E1766" s="85"/>
      <c r="F1766" s="7"/>
    </row>
    <row r="1767" spans="1:6">
      <c r="A1767" s="5"/>
      <c r="B1767" s="1"/>
      <c r="C1767" s="2"/>
      <c r="D1767" s="59"/>
      <c r="E1767" s="85"/>
      <c r="F1767" s="7"/>
    </row>
    <row r="1768" spans="1:6">
      <c r="A1768" s="5"/>
      <c r="B1768" s="1"/>
      <c r="C1768" s="2"/>
      <c r="D1768" s="59"/>
      <c r="E1768" s="85"/>
      <c r="F1768" s="7"/>
    </row>
    <row r="1769" spans="1:6">
      <c r="A1769" s="5"/>
      <c r="B1769" s="1"/>
      <c r="C1769" s="2"/>
      <c r="D1769" s="59"/>
      <c r="E1769" s="85"/>
      <c r="F1769" s="7"/>
    </row>
    <row r="1770" spans="1:6">
      <c r="A1770" s="5"/>
      <c r="B1770" s="1"/>
      <c r="C1770" s="2"/>
      <c r="D1770" s="59"/>
      <c r="E1770" s="85"/>
      <c r="F1770" s="7"/>
    </row>
    <row r="1771" spans="1:6">
      <c r="A1771" s="5"/>
      <c r="B1771" s="1"/>
      <c r="C1771" s="2"/>
      <c r="D1771" s="59"/>
      <c r="E1771" s="85"/>
      <c r="F1771" s="7"/>
    </row>
    <row r="1772" spans="1:6">
      <c r="A1772" s="5"/>
      <c r="B1772" s="1"/>
      <c r="C1772" s="2"/>
      <c r="D1772" s="59"/>
      <c r="E1772" s="85"/>
      <c r="F1772" s="7"/>
    </row>
    <row r="1773" spans="1:6">
      <c r="A1773" s="5"/>
      <c r="B1773" s="1"/>
      <c r="C1773" s="2"/>
      <c r="D1773" s="59"/>
      <c r="E1773" s="85"/>
      <c r="F1773" s="7"/>
    </row>
    <row r="1774" spans="1:6">
      <c r="A1774" s="5"/>
      <c r="B1774" s="1"/>
      <c r="C1774" s="2"/>
      <c r="D1774" s="59"/>
      <c r="E1774" s="85"/>
      <c r="F1774" s="7"/>
    </row>
    <row r="1775" spans="1:6">
      <c r="A1775" s="5"/>
      <c r="B1775" s="1"/>
      <c r="C1775" s="2"/>
      <c r="D1775" s="59"/>
      <c r="E1775" s="85"/>
      <c r="F1775" s="7"/>
    </row>
    <row r="1776" spans="1:6">
      <c r="A1776" s="5"/>
      <c r="B1776" s="1"/>
      <c r="C1776" s="2"/>
      <c r="D1776" s="59"/>
      <c r="E1776" s="85"/>
      <c r="F1776" s="7"/>
    </row>
    <row r="1777" spans="1:6">
      <c r="A1777" s="5"/>
      <c r="B1777" s="1"/>
      <c r="C1777" s="2"/>
      <c r="D1777" s="59"/>
      <c r="E1777" s="85"/>
      <c r="F1777" s="7"/>
    </row>
    <row r="1778" spans="1:6">
      <c r="A1778" s="5"/>
      <c r="B1778" s="1"/>
      <c r="C1778" s="2"/>
      <c r="D1778" s="59"/>
      <c r="E1778" s="85"/>
      <c r="F1778" s="7"/>
    </row>
    <row r="1779" spans="1:6">
      <c r="A1779" s="5"/>
      <c r="B1779" s="1"/>
      <c r="C1779" s="2"/>
      <c r="D1779" s="59"/>
      <c r="E1779" s="85"/>
      <c r="F1779" s="7"/>
    </row>
    <row r="1780" spans="1:6">
      <c r="A1780" s="5"/>
      <c r="B1780" s="1"/>
      <c r="C1780" s="2"/>
      <c r="D1780" s="59"/>
      <c r="E1780" s="85"/>
      <c r="F1780" s="7"/>
    </row>
    <row r="1781" spans="1:6">
      <c r="A1781" s="5"/>
      <c r="B1781" s="1"/>
      <c r="C1781" s="2"/>
      <c r="D1781" s="59"/>
      <c r="E1781" s="85"/>
      <c r="F1781" s="7"/>
    </row>
    <row r="1782" spans="1:6">
      <c r="A1782" s="5"/>
      <c r="B1782" s="1"/>
      <c r="C1782" s="2"/>
      <c r="D1782" s="59"/>
      <c r="E1782" s="85"/>
      <c r="F1782" s="7"/>
    </row>
    <row r="1783" spans="1:6">
      <c r="A1783" s="5"/>
      <c r="B1783" s="1"/>
      <c r="C1783" s="2"/>
      <c r="D1783" s="59"/>
      <c r="E1783" s="85"/>
      <c r="F1783" s="7"/>
    </row>
    <row r="1784" spans="1:6">
      <c r="A1784" s="5"/>
      <c r="B1784" s="1"/>
      <c r="C1784" s="2"/>
      <c r="D1784" s="59"/>
      <c r="E1784" s="85"/>
      <c r="F1784" s="7"/>
    </row>
    <row r="1785" spans="1:6">
      <c r="A1785" s="5"/>
      <c r="B1785" s="1"/>
      <c r="C1785" s="2"/>
      <c r="D1785" s="59"/>
      <c r="E1785" s="85"/>
      <c r="F1785" s="7"/>
    </row>
    <row r="1786" spans="1:6">
      <c r="A1786" s="5"/>
      <c r="B1786" s="1"/>
      <c r="C1786" s="2"/>
      <c r="D1786" s="59"/>
      <c r="E1786" s="85"/>
      <c r="F1786" s="7"/>
    </row>
    <row r="1787" spans="1:6">
      <c r="A1787" s="5"/>
      <c r="B1787" s="1"/>
      <c r="C1787" s="2"/>
      <c r="D1787" s="59"/>
      <c r="E1787" s="85"/>
      <c r="F1787" s="7"/>
    </row>
    <row r="1788" spans="1:6">
      <c r="A1788" s="5"/>
      <c r="B1788" s="1"/>
      <c r="C1788" s="2"/>
      <c r="D1788" s="59"/>
      <c r="E1788" s="85"/>
      <c r="F1788" s="7"/>
    </row>
    <row r="1789" spans="1:6">
      <c r="A1789" s="5"/>
      <c r="B1789" s="1"/>
      <c r="C1789" s="2"/>
      <c r="D1789" s="59"/>
      <c r="E1789" s="85"/>
      <c r="F1789" s="7"/>
    </row>
    <row r="1790" spans="1:6">
      <c r="A1790" s="5"/>
      <c r="B1790" s="1"/>
      <c r="C1790" s="2"/>
      <c r="D1790" s="59"/>
      <c r="E1790" s="85"/>
      <c r="F1790" s="7"/>
    </row>
    <row r="1791" spans="1:6">
      <c r="A1791" s="5"/>
      <c r="B1791" s="1"/>
      <c r="C1791" s="2"/>
      <c r="D1791" s="59"/>
      <c r="E1791" s="85"/>
      <c r="F1791" s="7"/>
    </row>
    <row r="1792" spans="1:6">
      <c r="A1792" s="5"/>
      <c r="B1792" s="1"/>
      <c r="C1792" s="2"/>
      <c r="D1792" s="59"/>
      <c r="E1792" s="85"/>
      <c r="F1792" s="7"/>
    </row>
    <row r="1793" spans="1:6">
      <c r="A1793" s="5"/>
      <c r="B1793" s="1"/>
      <c r="C1793" s="2"/>
      <c r="D1793" s="59"/>
      <c r="E1793" s="85"/>
      <c r="F1793" s="7"/>
    </row>
    <row r="1794" spans="1:6">
      <c r="A1794" s="5"/>
      <c r="B1794" s="1"/>
      <c r="C1794" s="2"/>
      <c r="D1794" s="59"/>
      <c r="E1794" s="85"/>
      <c r="F1794" s="7"/>
    </row>
    <row r="1795" spans="1:6">
      <c r="A1795" s="5"/>
      <c r="B1795" s="1"/>
      <c r="C1795" s="2"/>
      <c r="D1795" s="59"/>
      <c r="E1795" s="85"/>
      <c r="F1795" s="7"/>
    </row>
    <row r="1796" spans="1:6">
      <c r="A1796" s="5"/>
      <c r="B1796" s="1"/>
      <c r="C1796" s="2"/>
      <c r="D1796" s="59"/>
      <c r="E1796" s="85"/>
      <c r="F1796" s="7"/>
    </row>
    <row r="1797" spans="1:6">
      <c r="A1797" s="5"/>
      <c r="B1797" s="1"/>
      <c r="C1797" s="2"/>
      <c r="D1797" s="59"/>
      <c r="E1797" s="85"/>
      <c r="F1797" s="7"/>
    </row>
    <row r="1798" spans="1:6">
      <c r="A1798" s="5"/>
      <c r="B1798" s="1"/>
      <c r="C1798" s="2"/>
      <c r="D1798" s="59"/>
      <c r="E1798" s="85"/>
      <c r="F1798" s="7"/>
    </row>
    <row r="1799" spans="1:6">
      <c r="A1799" s="5"/>
      <c r="B1799" s="1"/>
      <c r="C1799" s="2"/>
      <c r="D1799" s="59"/>
      <c r="E1799" s="85"/>
      <c r="F1799" s="7"/>
    </row>
    <row r="1800" spans="1:6">
      <c r="A1800" s="5"/>
      <c r="B1800" s="1"/>
      <c r="C1800" s="2"/>
      <c r="D1800" s="59"/>
      <c r="E1800" s="85"/>
      <c r="F1800" s="7"/>
    </row>
    <row r="1801" spans="1:6">
      <c r="A1801" s="5"/>
      <c r="B1801" s="1"/>
      <c r="C1801" s="2"/>
      <c r="D1801" s="59"/>
      <c r="E1801" s="85"/>
      <c r="F1801" s="7"/>
    </row>
    <row r="1802" spans="1:6">
      <c r="A1802" s="5"/>
      <c r="B1802" s="1"/>
      <c r="C1802" s="2"/>
      <c r="D1802" s="59"/>
      <c r="E1802" s="85"/>
      <c r="F1802" s="7"/>
    </row>
    <row r="1803" spans="1:6">
      <c r="A1803" s="5"/>
      <c r="B1803" s="1"/>
      <c r="C1803" s="2"/>
      <c r="D1803" s="59"/>
      <c r="E1803" s="85"/>
      <c r="F1803" s="7"/>
    </row>
    <row r="1804" spans="1:6">
      <c r="A1804" s="5"/>
      <c r="B1804" s="1"/>
      <c r="C1804" s="2"/>
      <c r="D1804" s="59"/>
      <c r="E1804" s="85"/>
      <c r="F1804" s="7"/>
    </row>
    <row r="1805" spans="1:6">
      <c r="A1805" s="5"/>
      <c r="B1805" s="1"/>
      <c r="C1805" s="2"/>
      <c r="D1805" s="59"/>
      <c r="E1805" s="85"/>
      <c r="F1805" s="7"/>
    </row>
    <row r="1806" spans="1:6">
      <c r="A1806" s="5"/>
      <c r="B1806" s="1"/>
      <c r="C1806" s="2"/>
      <c r="D1806" s="59"/>
      <c r="E1806" s="85"/>
      <c r="F1806" s="7"/>
    </row>
    <row r="1807" spans="1:6">
      <c r="A1807" s="5"/>
      <c r="B1807" s="1"/>
      <c r="C1807" s="2"/>
      <c r="D1807" s="59"/>
      <c r="E1807" s="85"/>
      <c r="F1807" s="7"/>
    </row>
    <row r="1808" spans="1:6">
      <c r="A1808" s="5"/>
      <c r="B1808" s="1"/>
      <c r="C1808" s="2"/>
      <c r="D1808" s="59"/>
      <c r="E1808" s="85"/>
      <c r="F1808" s="7"/>
    </row>
    <row r="1809" spans="1:6">
      <c r="A1809" s="5"/>
      <c r="B1809" s="1"/>
      <c r="C1809" s="2"/>
      <c r="D1809" s="59"/>
      <c r="E1809" s="85"/>
      <c r="F1809" s="7"/>
    </row>
    <row r="1810" spans="1:6">
      <c r="A1810" s="5"/>
      <c r="B1810" s="1"/>
      <c r="C1810" s="2"/>
      <c r="D1810" s="59"/>
      <c r="E1810" s="85"/>
      <c r="F1810" s="7"/>
    </row>
    <row r="1811" spans="1:6">
      <c r="A1811" s="5"/>
      <c r="B1811" s="1"/>
      <c r="C1811" s="2"/>
      <c r="D1811" s="59"/>
      <c r="E1811" s="85"/>
      <c r="F1811" s="7"/>
    </row>
    <row r="1812" spans="1:6">
      <c r="A1812" s="5"/>
      <c r="B1812" s="1"/>
      <c r="C1812" s="2"/>
      <c r="D1812" s="59"/>
      <c r="E1812" s="85"/>
      <c r="F1812" s="7"/>
    </row>
    <row r="1813" spans="1:6">
      <c r="A1813" s="5"/>
      <c r="B1813" s="1"/>
      <c r="C1813" s="2"/>
      <c r="D1813" s="59"/>
      <c r="E1813" s="85"/>
      <c r="F1813" s="7"/>
    </row>
    <row r="1814" spans="1:6">
      <c r="A1814" s="5"/>
      <c r="B1814" s="1"/>
      <c r="C1814" s="2"/>
      <c r="D1814" s="59"/>
      <c r="E1814" s="85"/>
      <c r="F1814" s="7"/>
    </row>
    <row r="1815" spans="1:6">
      <c r="A1815" s="5"/>
      <c r="B1815" s="1"/>
      <c r="C1815" s="2"/>
      <c r="D1815" s="59"/>
      <c r="E1815" s="85"/>
      <c r="F1815" s="7"/>
    </row>
    <row r="1816" spans="1:6">
      <c r="A1816" s="5"/>
      <c r="B1816" s="1"/>
      <c r="C1816" s="2"/>
      <c r="D1816" s="59"/>
      <c r="E1816" s="85"/>
      <c r="F1816" s="7"/>
    </row>
    <row r="1817" spans="1:6">
      <c r="A1817" s="5"/>
      <c r="B1817" s="1"/>
      <c r="C1817" s="2"/>
      <c r="D1817" s="59"/>
      <c r="E1817" s="85"/>
      <c r="F1817" s="7"/>
    </row>
    <row r="1818" spans="1:6">
      <c r="A1818" s="5"/>
      <c r="B1818" s="1"/>
      <c r="C1818" s="2"/>
      <c r="D1818" s="59"/>
      <c r="E1818" s="85"/>
      <c r="F1818" s="7"/>
    </row>
    <row r="1819" spans="1:6">
      <c r="A1819" s="5"/>
      <c r="B1819" s="1"/>
      <c r="C1819" s="2"/>
      <c r="D1819" s="59"/>
      <c r="E1819" s="85"/>
      <c r="F1819" s="7"/>
    </row>
    <row r="1820" spans="1:6">
      <c r="A1820" s="5"/>
      <c r="B1820" s="1"/>
      <c r="C1820" s="2"/>
      <c r="D1820" s="59"/>
      <c r="E1820" s="85"/>
      <c r="F1820" s="7"/>
    </row>
    <row r="1821" spans="1:6">
      <c r="A1821" s="5"/>
      <c r="B1821" s="1"/>
      <c r="C1821" s="2"/>
      <c r="D1821" s="59"/>
      <c r="E1821" s="85"/>
      <c r="F1821" s="7"/>
    </row>
    <row r="1822" spans="1:6">
      <c r="A1822" s="5"/>
      <c r="B1822" s="1"/>
      <c r="C1822" s="2"/>
      <c r="D1822" s="59"/>
      <c r="E1822" s="85"/>
      <c r="F1822" s="7"/>
    </row>
    <row r="1823" spans="1:6">
      <c r="A1823" s="5"/>
      <c r="B1823" s="1"/>
      <c r="C1823" s="2"/>
      <c r="D1823" s="59"/>
      <c r="E1823" s="85"/>
      <c r="F1823" s="7"/>
    </row>
    <row r="1824" spans="1:6">
      <c r="A1824" s="5"/>
      <c r="B1824" s="1"/>
      <c r="C1824" s="2"/>
      <c r="D1824" s="59"/>
      <c r="E1824" s="85"/>
      <c r="F1824" s="7"/>
    </row>
    <row r="1825" spans="1:6">
      <c r="A1825" s="5"/>
      <c r="B1825" s="1"/>
      <c r="C1825" s="2"/>
      <c r="D1825" s="59"/>
      <c r="E1825" s="85"/>
      <c r="F1825" s="7"/>
    </row>
    <row r="1826" spans="1:6">
      <c r="A1826" s="5"/>
      <c r="B1826" s="1"/>
      <c r="C1826" s="2"/>
      <c r="D1826" s="59"/>
      <c r="E1826" s="85"/>
      <c r="F1826" s="7"/>
    </row>
    <row r="1827" spans="1:6">
      <c r="A1827" s="5"/>
      <c r="B1827" s="1"/>
      <c r="C1827" s="2"/>
      <c r="D1827" s="59"/>
      <c r="E1827" s="85"/>
      <c r="F1827" s="7"/>
    </row>
    <row r="1828" spans="1:6">
      <c r="A1828" s="5"/>
      <c r="B1828" s="1"/>
      <c r="C1828" s="2"/>
      <c r="D1828" s="59"/>
      <c r="E1828" s="85"/>
      <c r="F1828" s="7"/>
    </row>
    <row r="1829" spans="1:6">
      <c r="A1829" s="5"/>
      <c r="B1829" s="1"/>
      <c r="C1829" s="2"/>
      <c r="D1829" s="59"/>
      <c r="E1829" s="85"/>
      <c r="F1829" s="7"/>
    </row>
    <row r="1830" spans="1:6">
      <c r="A1830" s="5"/>
      <c r="B1830" s="1"/>
      <c r="C1830" s="2"/>
      <c r="D1830" s="59"/>
      <c r="E1830" s="85"/>
      <c r="F1830" s="7"/>
    </row>
    <row r="1831" spans="1:6">
      <c r="A1831" s="5"/>
      <c r="B1831" s="1"/>
      <c r="C1831" s="2"/>
      <c r="D1831" s="59"/>
      <c r="E1831" s="85"/>
      <c r="F1831" s="7"/>
    </row>
    <row r="1832" spans="1:6">
      <c r="A1832" s="5"/>
      <c r="B1832" s="1"/>
      <c r="C1832" s="2"/>
      <c r="D1832" s="59"/>
      <c r="E1832" s="85"/>
      <c r="F1832" s="7"/>
    </row>
    <row r="1833" spans="1:6">
      <c r="A1833" s="5"/>
      <c r="B1833" s="1"/>
      <c r="C1833" s="2"/>
      <c r="D1833" s="59"/>
      <c r="E1833" s="85"/>
      <c r="F1833" s="7"/>
    </row>
    <row r="1834" spans="1:6">
      <c r="A1834" s="5"/>
      <c r="B1834" s="1"/>
      <c r="C1834" s="2"/>
      <c r="D1834" s="59"/>
      <c r="E1834" s="85"/>
      <c r="F1834" s="7"/>
    </row>
    <row r="1835" spans="1:6">
      <c r="A1835" s="5"/>
      <c r="B1835" s="1"/>
      <c r="C1835" s="2"/>
      <c r="D1835" s="59"/>
      <c r="E1835" s="85"/>
      <c r="F1835" s="7"/>
    </row>
    <row r="1836" spans="1:6">
      <c r="A1836" s="5"/>
      <c r="B1836" s="1"/>
      <c r="C1836" s="2"/>
      <c r="D1836" s="59"/>
      <c r="E1836" s="85"/>
      <c r="F1836" s="7"/>
    </row>
    <row r="1837" spans="1:6">
      <c r="A1837" s="5"/>
      <c r="B1837" s="1"/>
      <c r="C1837" s="2"/>
      <c r="D1837" s="59"/>
      <c r="E1837" s="85"/>
      <c r="F1837" s="7"/>
    </row>
    <row r="1838" spans="1:6">
      <c r="A1838" s="5"/>
      <c r="B1838" s="1"/>
      <c r="C1838" s="2"/>
      <c r="D1838" s="59"/>
      <c r="E1838" s="85"/>
      <c r="F1838" s="7"/>
    </row>
    <row r="1839" spans="1:6">
      <c r="A1839" s="5"/>
      <c r="B1839" s="1"/>
      <c r="C1839" s="2"/>
      <c r="D1839" s="59"/>
      <c r="E1839" s="85"/>
      <c r="F1839" s="7"/>
    </row>
    <row r="1840" spans="1:6">
      <c r="A1840" s="5"/>
      <c r="B1840" s="1"/>
      <c r="C1840" s="2"/>
      <c r="D1840" s="59"/>
      <c r="E1840" s="85"/>
      <c r="F1840" s="7"/>
    </row>
    <row r="1841" spans="1:6">
      <c r="A1841" s="5"/>
      <c r="B1841" s="1"/>
      <c r="C1841" s="2"/>
      <c r="D1841" s="59"/>
      <c r="E1841" s="85"/>
      <c r="F1841" s="7"/>
    </row>
    <row r="1842" spans="1:6">
      <c r="A1842" s="5"/>
      <c r="B1842" s="1"/>
      <c r="C1842" s="2"/>
      <c r="D1842" s="59"/>
      <c r="E1842" s="85"/>
      <c r="F1842" s="7"/>
    </row>
    <row r="1843" spans="1:6">
      <c r="A1843" s="5"/>
      <c r="B1843" s="1"/>
      <c r="C1843" s="2"/>
      <c r="D1843" s="59"/>
      <c r="E1843" s="85"/>
      <c r="F1843" s="7"/>
    </row>
    <row r="1844" spans="1:6">
      <c r="A1844" s="5"/>
      <c r="B1844" s="1"/>
      <c r="C1844" s="2"/>
      <c r="D1844" s="59"/>
      <c r="E1844" s="85"/>
      <c r="F1844" s="7"/>
    </row>
    <row r="1845" spans="1:6">
      <c r="A1845" s="5"/>
      <c r="B1845" s="1"/>
      <c r="C1845" s="2"/>
      <c r="D1845" s="59"/>
      <c r="E1845" s="85"/>
      <c r="F1845" s="7"/>
    </row>
    <row r="1846" spans="1:6">
      <c r="A1846" s="5"/>
      <c r="B1846" s="1"/>
      <c r="C1846" s="2"/>
      <c r="D1846" s="59"/>
      <c r="E1846" s="85"/>
      <c r="F1846" s="7"/>
    </row>
    <row r="1847" spans="1:6">
      <c r="A1847" s="5"/>
      <c r="B1847" s="1"/>
      <c r="C1847" s="2"/>
      <c r="D1847" s="59"/>
      <c r="E1847" s="85"/>
      <c r="F1847" s="7"/>
    </row>
    <row r="1848" spans="1:6">
      <c r="A1848" s="5"/>
      <c r="B1848" s="1"/>
      <c r="C1848" s="2"/>
      <c r="D1848" s="59"/>
      <c r="E1848" s="85"/>
      <c r="F1848" s="7"/>
    </row>
    <row r="1849" spans="1:6">
      <c r="A1849" s="5"/>
      <c r="B1849" s="1"/>
      <c r="C1849" s="2"/>
      <c r="D1849" s="59"/>
      <c r="E1849" s="85"/>
      <c r="F1849" s="7"/>
    </row>
    <row r="1850" spans="1:6">
      <c r="A1850" s="5"/>
      <c r="B1850" s="1"/>
      <c r="C1850" s="2"/>
      <c r="D1850" s="59"/>
      <c r="E1850" s="85"/>
      <c r="F1850" s="7"/>
    </row>
    <row r="1851" spans="1:6">
      <c r="A1851" s="5"/>
      <c r="B1851" s="1"/>
      <c r="C1851" s="2"/>
      <c r="D1851" s="59"/>
      <c r="E1851" s="85"/>
      <c r="F1851" s="7"/>
    </row>
    <row r="1852" spans="1:6">
      <c r="A1852" s="5"/>
      <c r="B1852" s="1"/>
      <c r="C1852" s="2"/>
      <c r="D1852" s="59"/>
      <c r="E1852" s="85"/>
      <c r="F1852" s="7"/>
    </row>
    <row r="1853" spans="1:6">
      <c r="A1853" s="5"/>
      <c r="B1853" s="1"/>
      <c r="C1853" s="2"/>
      <c r="D1853" s="59"/>
      <c r="E1853" s="85"/>
      <c r="F1853" s="7"/>
    </row>
    <row r="1854" spans="1:6">
      <c r="A1854" s="5"/>
      <c r="B1854" s="1"/>
      <c r="C1854" s="2"/>
      <c r="D1854" s="59"/>
      <c r="E1854" s="85"/>
      <c r="F1854" s="7"/>
    </row>
    <row r="1855" spans="1:6">
      <c r="A1855" s="5"/>
      <c r="B1855" s="1"/>
      <c r="C1855" s="2"/>
      <c r="D1855" s="59"/>
      <c r="E1855" s="85"/>
      <c r="F1855" s="7"/>
    </row>
    <row r="1856" spans="1:6">
      <c r="A1856" s="5"/>
      <c r="B1856" s="1"/>
      <c r="C1856" s="2"/>
      <c r="D1856" s="59"/>
      <c r="E1856" s="85"/>
      <c r="F1856" s="7"/>
    </row>
    <row r="1857" spans="1:6">
      <c r="A1857" s="5"/>
      <c r="B1857" s="1"/>
      <c r="C1857" s="2"/>
      <c r="D1857" s="59"/>
      <c r="E1857" s="85"/>
      <c r="F1857" s="7"/>
    </row>
    <row r="1858" spans="1:6">
      <c r="A1858" s="5"/>
      <c r="B1858" s="1"/>
      <c r="C1858" s="2"/>
      <c r="D1858" s="59"/>
      <c r="E1858" s="85"/>
      <c r="F1858" s="7"/>
    </row>
    <row r="1859" spans="1:6">
      <c r="A1859" s="5"/>
      <c r="B1859" s="1"/>
      <c r="C1859" s="2"/>
      <c r="D1859" s="59"/>
      <c r="E1859" s="85"/>
      <c r="F1859" s="7"/>
    </row>
    <row r="1860" spans="1:6">
      <c r="A1860" s="5"/>
      <c r="B1860" s="1"/>
      <c r="C1860" s="2"/>
      <c r="D1860" s="59"/>
      <c r="E1860" s="85"/>
      <c r="F1860" s="7"/>
    </row>
    <row r="1861" spans="1:6">
      <c r="A1861" s="5"/>
      <c r="B1861" s="1"/>
      <c r="C1861" s="2"/>
      <c r="D1861" s="59"/>
      <c r="E1861" s="85"/>
      <c r="F1861" s="7"/>
    </row>
    <row r="1862" spans="1:6">
      <c r="A1862" s="5"/>
      <c r="B1862" s="1"/>
      <c r="C1862" s="2"/>
      <c r="D1862" s="59"/>
      <c r="E1862" s="85"/>
      <c r="F1862" s="7"/>
    </row>
    <row r="1863" spans="1:6">
      <c r="A1863" s="5"/>
      <c r="B1863" s="1"/>
      <c r="C1863" s="2"/>
      <c r="D1863" s="59"/>
      <c r="E1863" s="85"/>
      <c r="F1863" s="7"/>
    </row>
    <row r="1864" spans="1:6">
      <c r="A1864" s="5"/>
      <c r="B1864" s="1"/>
      <c r="C1864" s="2"/>
      <c r="D1864" s="59"/>
      <c r="E1864" s="85"/>
      <c r="F1864" s="7"/>
    </row>
    <row r="1865" spans="1:6">
      <c r="A1865" s="5"/>
      <c r="B1865" s="1"/>
      <c r="C1865" s="2"/>
      <c r="D1865" s="59"/>
      <c r="E1865" s="85"/>
      <c r="F1865" s="7"/>
    </row>
    <row r="1866" spans="1:6">
      <c r="A1866" s="5"/>
      <c r="B1866" s="1"/>
      <c r="C1866" s="2"/>
      <c r="D1866" s="59"/>
      <c r="E1866" s="85"/>
      <c r="F1866" s="7"/>
    </row>
    <row r="1867" spans="1:6">
      <c r="A1867" s="5"/>
      <c r="B1867" s="1"/>
      <c r="C1867" s="2"/>
      <c r="D1867" s="59"/>
      <c r="E1867" s="85"/>
      <c r="F1867" s="7"/>
    </row>
    <row r="1868" spans="1:6">
      <c r="A1868" s="5"/>
      <c r="B1868" s="1"/>
      <c r="C1868" s="2"/>
      <c r="D1868" s="59"/>
      <c r="E1868" s="85"/>
      <c r="F1868" s="7"/>
    </row>
    <row r="1869" spans="1:6">
      <c r="A1869" s="5"/>
      <c r="B1869" s="1"/>
      <c r="C1869" s="2"/>
      <c r="D1869" s="59"/>
      <c r="E1869" s="85"/>
      <c r="F1869" s="7"/>
    </row>
    <row r="1870" spans="1:6">
      <c r="A1870" s="5"/>
      <c r="B1870" s="1"/>
      <c r="C1870" s="2"/>
      <c r="D1870" s="59"/>
      <c r="E1870" s="85"/>
      <c r="F1870" s="7"/>
    </row>
    <row r="1871" spans="1:6">
      <c r="A1871" s="5"/>
      <c r="B1871" s="1"/>
      <c r="C1871" s="2"/>
      <c r="D1871" s="59"/>
      <c r="E1871" s="85"/>
      <c r="F1871" s="7"/>
    </row>
    <row r="1872" spans="1:6">
      <c r="A1872" s="5"/>
      <c r="B1872" s="1"/>
      <c r="C1872" s="2"/>
      <c r="D1872" s="59"/>
      <c r="E1872" s="85"/>
      <c r="F1872" s="7"/>
    </row>
    <row r="1873" spans="1:6">
      <c r="A1873" s="5"/>
      <c r="B1873" s="1"/>
      <c r="C1873" s="2"/>
      <c r="D1873" s="59"/>
      <c r="E1873" s="85"/>
      <c r="F1873" s="7"/>
    </row>
    <row r="1874" spans="1:6">
      <c r="A1874" s="5"/>
      <c r="B1874" s="1"/>
      <c r="C1874" s="2"/>
      <c r="D1874" s="59"/>
      <c r="E1874" s="85"/>
      <c r="F1874" s="7"/>
    </row>
    <row r="1875" spans="1:6">
      <c r="A1875" s="5"/>
      <c r="B1875" s="1"/>
      <c r="C1875" s="2"/>
      <c r="D1875" s="59"/>
      <c r="E1875" s="85"/>
      <c r="F1875" s="7"/>
    </row>
    <row r="1876" spans="1:6">
      <c r="A1876" s="5"/>
      <c r="B1876" s="1"/>
      <c r="C1876" s="2"/>
      <c r="D1876" s="59"/>
      <c r="E1876" s="85"/>
      <c r="F1876" s="7"/>
    </row>
    <row r="1877" spans="1:6">
      <c r="A1877" s="5"/>
      <c r="B1877" s="1"/>
      <c r="C1877" s="2"/>
      <c r="D1877" s="59"/>
      <c r="E1877" s="85"/>
      <c r="F1877" s="7"/>
    </row>
    <row r="1878" spans="1:6">
      <c r="A1878" s="5"/>
      <c r="B1878" s="1"/>
      <c r="C1878" s="2"/>
      <c r="D1878" s="59"/>
      <c r="E1878" s="85"/>
      <c r="F1878" s="7"/>
    </row>
    <row r="1879" spans="1:6">
      <c r="A1879" s="5"/>
      <c r="B1879" s="1"/>
      <c r="C1879" s="2"/>
      <c r="D1879" s="59"/>
      <c r="E1879" s="85"/>
      <c r="F1879" s="7"/>
    </row>
    <row r="1880" spans="1:6">
      <c r="A1880" s="5"/>
      <c r="B1880" s="1"/>
      <c r="C1880" s="2"/>
      <c r="D1880" s="59"/>
      <c r="E1880" s="85"/>
      <c r="F1880" s="7"/>
    </row>
    <row r="1881" spans="1:6">
      <c r="A1881" s="5"/>
      <c r="B1881" s="1"/>
      <c r="C1881" s="2"/>
      <c r="D1881" s="59"/>
      <c r="E1881" s="85"/>
      <c r="F1881" s="7"/>
    </row>
    <row r="1882" spans="1:6">
      <c r="A1882" s="5"/>
      <c r="B1882" s="1"/>
      <c r="C1882" s="2"/>
      <c r="D1882" s="59"/>
      <c r="E1882" s="85"/>
      <c r="F1882" s="7"/>
    </row>
    <row r="1883" spans="1:6">
      <c r="A1883" s="5"/>
      <c r="B1883" s="1"/>
      <c r="C1883" s="2"/>
      <c r="D1883" s="59"/>
      <c r="E1883" s="85"/>
      <c r="F1883" s="7"/>
    </row>
    <row r="1884" spans="1:6">
      <c r="A1884" s="5"/>
      <c r="B1884" s="1"/>
      <c r="C1884" s="2"/>
      <c r="D1884" s="59"/>
      <c r="E1884" s="85"/>
      <c r="F1884" s="7"/>
    </row>
    <row r="1885" spans="1:6">
      <c r="A1885" s="5"/>
      <c r="B1885" s="1"/>
      <c r="C1885" s="2"/>
      <c r="D1885" s="59"/>
      <c r="E1885" s="85"/>
      <c r="F1885" s="7"/>
    </row>
    <row r="1886" spans="1:6">
      <c r="A1886" s="5"/>
      <c r="B1886" s="1"/>
      <c r="C1886" s="2"/>
      <c r="D1886" s="59"/>
      <c r="E1886" s="85"/>
      <c r="F1886" s="7"/>
    </row>
    <row r="1887" spans="1:6">
      <c r="A1887" s="5"/>
      <c r="B1887" s="1"/>
      <c r="C1887" s="2"/>
      <c r="D1887" s="59"/>
      <c r="E1887" s="85"/>
      <c r="F1887" s="7"/>
    </row>
    <row r="1888" spans="1:6">
      <c r="A1888" s="5"/>
      <c r="B1888" s="1"/>
      <c r="C1888" s="2"/>
      <c r="D1888" s="59"/>
      <c r="E1888" s="85"/>
      <c r="F1888" s="7"/>
    </row>
    <row r="1889" spans="1:6">
      <c r="A1889" s="5"/>
      <c r="B1889" s="1"/>
      <c r="C1889" s="2"/>
      <c r="D1889" s="59"/>
      <c r="E1889" s="85"/>
      <c r="F1889" s="7"/>
    </row>
    <row r="1890" spans="1:6">
      <c r="A1890" s="5"/>
      <c r="B1890" s="1"/>
      <c r="C1890" s="2"/>
      <c r="D1890" s="59"/>
      <c r="E1890" s="85"/>
      <c r="F1890" s="7"/>
    </row>
    <row r="1891" spans="1:6">
      <c r="A1891" s="5"/>
      <c r="B1891" s="1"/>
      <c r="C1891" s="2"/>
      <c r="D1891" s="59"/>
      <c r="E1891" s="85"/>
      <c r="F1891" s="7"/>
    </row>
    <row r="1892" spans="1:6">
      <c r="A1892" s="5"/>
      <c r="B1892" s="1"/>
      <c r="C1892" s="2"/>
      <c r="D1892" s="59"/>
      <c r="E1892" s="85"/>
      <c r="F1892" s="7"/>
    </row>
    <row r="1893" spans="1:6">
      <c r="A1893" s="5"/>
      <c r="B1893" s="1"/>
      <c r="C1893" s="2"/>
      <c r="D1893" s="59"/>
      <c r="E1893" s="85"/>
      <c r="F1893" s="7"/>
    </row>
    <row r="1894" spans="1:6">
      <c r="A1894" s="5"/>
      <c r="B1894" s="1"/>
      <c r="C1894" s="2"/>
      <c r="D1894" s="59"/>
      <c r="E1894" s="85"/>
      <c r="F1894" s="7"/>
    </row>
    <row r="1895" spans="1:6">
      <c r="A1895" s="5"/>
      <c r="B1895" s="1"/>
      <c r="C1895" s="2"/>
      <c r="D1895" s="59"/>
      <c r="E1895" s="85"/>
      <c r="F1895" s="7"/>
    </row>
    <row r="1896" spans="1:6">
      <c r="A1896" s="5"/>
      <c r="B1896" s="1"/>
      <c r="C1896" s="2"/>
      <c r="D1896" s="59"/>
      <c r="E1896" s="85"/>
      <c r="F1896" s="7"/>
    </row>
    <row r="1897" spans="1:6">
      <c r="A1897" s="5"/>
      <c r="B1897" s="1"/>
      <c r="C1897" s="2"/>
      <c r="D1897" s="59"/>
      <c r="E1897" s="85"/>
      <c r="F1897" s="7"/>
    </row>
    <row r="1898" spans="1:6">
      <c r="A1898" s="5"/>
      <c r="B1898" s="1"/>
      <c r="C1898" s="2"/>
      <c r="D1898" s="59"/>
      <c r="E1898" s="85"/>
      <c r="F1898" s="7"/>
    </row>
    <row r="1899" spans="1:6">
      <c r="A1899" s="5"/>
      <c r="B1899" s="1"/>
      <c r="C1899" s="2"/>
      <c r="D1899" s="59"/>
      <c r="E1899" s="85"/>
      <c r="F1899" s="7"/>
    </row>
    <row r="1900" spans="1:6">
      <c r="A1900" s="5"/>
      <c r="B1900" s="1"/>
      <c r="C1900" s="2"/>
      <c r="D1900" s="59"/>
      <c r="E1900" s="85"/>
      <c r="F1900" s="7"/>
    </row>
    <row r="1901" spans="1:6">
      <c r="A1901" s="5"/>
      <c r="B1901" s="1"/>
      <c r="C1901" s="2"/>
      <c r="D1901" s="59"/>
      <c r="E1901" s="85"/>
      <c r="F1901" s="7"/>
    </row>
    <row r="1902" spans="1:6">
      <c r="A1902" s="5"/>
      <c r="B1902" s="1"/>
      <c r="C1902" s="2"/>
      <c r="D1902" s="59"/>
      <c r="E1902" s="85"/>
      <c r="F1902" s="7"/>
    </row>
    <row r="1903" spans="1:6">
      <c r="A1903" s="5"/>
      <c r="B1903" s="1"/>
      <c r="C1903" s="2"/>
      <c r="D1903" s="59"/>
      <c r="E1903" s="85"/>
      <c r="F1903" s="7"/>
    </row>
    <row r="1904" spans="1:6">
      <c r="A1904" s="5"/>
      <c r="B1904" s="1"/>
      <c r="C1904" s="2"/>
      <c r="D1904" s="59"/>
      <c r="E1904" s="85"/>
      <c r="F1904" s="7"/>
    </row>
    <row r="1905" spans="1:6">
      <c r="A1905" s="5"/>
      <c r="B1905" s="1"/>
      <c r="C1905" s="2"/>
      <c r="D1905" s="59"/>
      <c r="E1905" s="85"/>
      <c r="F1905" s="7"/>
    </row>
    <row r="1906" spans="1:6">
      <c r="A1906" s="5"/>
      <c r="B1906" s="1"/>
      <c r="C1906" s="2"/>
      <c r="D1906" s="59"/>
      <c r="E1906" s="85"/>
      <c r="F1906" s="7"/>
    </row>
    <row r="1907" spans="1:6">
      <c r="A1907" s="5"/>
      <c r="B1907" s="1"/>
      <c r="C1907" s="2"/>
      <c r="D1907" s="59"/>
      <c r="E1907" s="85"/>
      <c r="F1907" s="7"/>
    </row>
    <row r="1908" spans="1:6">
      <c r="A1908" s="5"/>
      <c r="B1908" s="1"/>
      <c r="C1908" s="2"/>
      <c r="D1908" s="59"/>
      <c r="E1908" s="85"/>
      <c r="F1908" s="7"/>
    </row>
    <row r="1909" spans="1:6">
      <c r="A1909" s="5"/>
      <c r="B1909" s="1"/>
      <c r="C1909" s="2"/>
      <c r="D1909" s="59"/>
      <c r="E1909" s="85"/>
      <c r="F1909" s="7"/>
    </row>
    <row r="1910" spans="1:6">
      <c r="A1910" s="5"/>
      <c r="B1910" s="1"/>
      <c r="C1910" s="2"/>
      <c r="D1910" s="59"/>
      <c r="E1910" s="85"/>
      <c r="F1910" s="7"/>
    </row>
    <row r="1911" spans="1:6">
      <c r="A1911" s="5"/>
      <c r="B1911" s="1"/>
      <c r="C1911" s="2"/>
      <c r="D1911" s="59"/>
      <c r="E1911" s="85"/>
      <c r="F1911" s="7"/>
    </row>
    <row r="1912" spans="1:6">
      <c r="A1912" s="5"/>
      <c r="B1912" s="1"/>
      <c r="C1912" s="2"/>
      <c r="D1912" s="59"/>
      <c r="E1912" s="85"/>
      <c r="F1912" s="7"/>
    </row>
    <row r="1913" spans="1:6">
      <c r="A1913" s="5"/>
      <c r="B1913" s="1"/>
      <c r="C1913" s="2"/>
      <c r="D1913" s="59"/>
      <c r="E1913" s="85"/>
      <c r="F1913" s="7"/>
    </row>
    <row r="1914" spans="1:6">
      <c r="A1914" s="5"/>
      <c r="B1914" s="1"/>
      <c r="C1914" s="2"/>
      <c r="D1914" s="59"/>
      <c r="E1914" s="85"/>
      <c r="F1914" s="7"/>
    </row>
    <row r="1915" spans="1:6">
      <c r="A1915" s="5"/>
      <c r="B1915" s="1"/>
      <c r="C1915" s="2"/>
      <c r="D1915" s="59"/>
      <c r="E1915" s="85"/>
      <c r="F1915" s="7"/>
    </row>
    <row r="1916" spans="1:6">
      <c r="A1916" s="5"/>
      <c r="B1916" s="1"/>
      <c r="C1916" s="2"/>
      <c r="D1916" s="59"/>
      <c r="E1916" s="85"/>
      <c r="F1916" s="7"/>
    </row>
    <row r="1917" spans="1:6">
      <c r="A1917" s="5"/>
      <c r="B1917" s="1"/>
      <c r="C1917" s="2"/>
      <c r="D1917" s="59"/>
      <c r="E1917" s="85"/>
      <c r="F1917" s="7"/>
    </row>
    <row r="1918" spans="1:6">
      <c r="A1918" s="5"/>
      <c r="B1918" s="1"/>
      <c r="C1918" s="2"/>
      <c r="D1918" s="59"/>
      <c r="E1918" s="85"/>
      <c r="F1918" s="7"/>
    </row>
    <row r="1919" spans="1:6">
      <c r="A1919" s="5"/>
      <c r="B1919" s="1"/>
      <c r="C1919" s="2"/>
      <c r="D1919" s="59"/>
      <c r="E1919" s="85"/>
      <c r="F1919" s="7"/>
    </row>
    <row r="1920" spans="1:6">
      <c r="A1920" s="5"/>
      <c r="B1920" s="1"/>
      <c r="C1920" s="2"/>
      <c r="D1920" s="59"/>
      <c r="E1920" s="85"/>
      <c r="F1920" s="7"/>
    </row>
    <row r="1921" spans="1:6">
      <c r="A1921" s="5"/>
      <c r="B1921" s="1"/>
      <c r="C1921" s="2"/>
      <c r="D1921" s="59"/>
      <c r="E1921" s="85"/>
      <c r="F1921" s="7"/>
    </row>
    <row r="1922" spans="1:6">
      <c r="A1922" s="5"/>
      <c r="B1922" s="1"/>
      <c r="C1922" s="2"/>
      <c r="D1922" s="59"/>
      <c r="E1922" s="85"/>
      <c r="F1922" s="7"/>
    </row>
    <row r="1923" spans="1:6">
      <c r="A1923" s="5"/>
      <c r="B1923" s="1"/>
      <c r="C1923" s="2"/>
      <c r="D1923" s="59"/>
      <c r="E1923" s="85"/>
      <c r="F1923" s="7"/>
    </row>
    <row r="1924" spans="1:6">
      <c r="A1924" s="5"/>
      <c r="B1924" s="1"/>
      <c r="C1924" s="2"/>
      <c r="D1924" s="59"/>
      <c r="E1924" s="85"/>
      <c r="F1924" s="7"/>
    </row>
    <row r="1925" spans="1:6">
      <c r="A1925" s="5"/>
      <c r="B1925" s="1"/>
      <c r="C1925" s="2"/>
      <c r="D1925" s="59"/>
      <c r="E1925" s="85"/>
      <c r="F1925" s="7"/>
    </row>
    <row r="1926" spans="1:6">
      <c r="A1926" s="5"/>
      <c r="B1926" s="1"/>
      <c r="C1926" s="2"/>
      <c r="D1926" s="59"/>
      <c r="E1926" s="85"/>
      <c r="F1926" s="7"/>
    </row>
    <row r="1927" spans="1:6">
      <c r="A1927" s="5"/>
      <c r="B1927" s="1"/>
      <c r="C1927" s="2"/>
      <c r="D1927" s="59"/>
      <c r="E1927" s="85"/>
      <c r="F1927" s="7"/>
    </row>
    <row r="1928" spans="1:6">
      <c r="A1928" s="5"/>
      <c r="B1928" s="1"/>
      <c r="C1928" s="2"/>
      <c r="D1928" s="59"/>
      <c r="E1928" s="85"/>
      <c r="F1928" s="7"/>
    </row>
    <row r="1929" spans="1:6">
      <c r="A1929" s="5"/>
      <c r="B1929" s="1"/>
      <c r="C1929" s="2"/>
      <c r="D1929" s="59"/>
      <c r="E1929" s="85"/>
      <c r="F1929" s="7"/>
    </row>
    <row r="1930" spans="1:6">
      <c r="A1930" s="5"/>
      <c r="B1930" s="1"/>
      <c r="C1930" s="2"/>
      <c r="D1930" s="59"/>
      <c r="E1930" s="85"/>
      <c r="F1930" s="7"/>
    </row>
    <row r="1931" spans="1:6">
      <c r="A1931" s="5"/>
      <c r="B1931" s="1"/>
      <c r="C1931" s="2"/>
      <c r="D1931" s="59"/>
      <c r="E1931" s="85"/>
      <c r="F1931" s="7"/>
    </row>
    <row r="1932" spans="1:6">
      <c r="A1932" s="5"/>
      <c r="B1932" s="1"/>
      <c r="C1932" s="2"/>
      <c r="D1932" s="59"/>
      <c r="E1932" s="85"/>
      <c r="F1932" s="7"/>
    </row>
    <row r="1933" spans="1:6">
      <c r="A1933" s="5"/>
      <c r="B1933" s="1"/>
      <c r="C1933" s="2"/>
      <c r="D1933" s="59"/>
      <c r="E1933" s="85"/>
      <c r="F1933" s="7"/>
    </row>
    <row r="1934" spans="1:6">
      <c r="A1934" s="5"/>
      <c r="B1934" s="1"/>
      <c r="C1934" s="2"/>
      <c r="D1934" s="59"/>
      <c r="E1934" s="85"/>
      <c r="F1934" s="7"/>
    </row>
    <row r="1935" spans="1:6">
      <c r="A1935" s="5"/>
      <c r="B1935" s="1"/>
      <c r="C1935" s="2"/>
      <c r="D1935" s="59"/>
      <c r="E1935" s="85"/>
      <c r="F1935" s="7"/>
    </row>
    <row r="1936" spans="1:6">
      <c r="A1936" s="5"/>
      <c r="B1936" s="1"/>
      <c r="C1936" s="2"/>
      <c r="D1936" s="59"/>
      <c r="E1936" s="85"/>
      <c r="F1936" s="7"/>
    </row>
    <row r="1937" spans="1:6">
      <c r="A1937" s="5"/>
      <c r="B1937" s="1"/>
      <c r="C1937" s="2"/>
      <c r="D1937" s="59"/>
      <c r="E1937" s="85"/>
      <c r="F1937" s="7"/>
    </row>
    <row r="1938" spans="1:6">
      <c r="A1938" s="5"/>
      <c r="B1938" s="1"/>
      <c r="C1938" s="2"/>
      <c r="D1938" s="59"/>
      <c r="E1938" s="85"/>
      <c r="F1938" s="7"/>
    </row>
    <row r="1939" spans="1:6">
      <c r="A1939" s="5"/>
      <c r="B1939" s="1"/>
      <c r="C1939" s="2"/>
      <c r="D1939" s="59"/>
      <c r="E1939" s="85"/>
      <c r="F1939" s="7"/>
    </row>
    <row r="1940" spans="1:6">
      <c r="A1940" s="5"/>
      <c r="B1940" s="1"/>
      <c r="C1940" s="2"/>
      <c r="D1940" s="59"/>
      <c r="E1940" s="85"/>
      <c r="F1940" s="7"/>
    </row>
    <row r="1941" spans="1:6">
      <c r="A1941" s="5"/>
      <c r="B1941" s="1"/>
      <c r="C1941" s="2"/>
      <c r="D1941" s="59"/>
      <c r="E1941" s="85"/>
      <c r="F1941" s="7"/>
    </row>
    <row r="1942" spans="1:6">
      <c r="A1942" s="5"/>
      <c r="B1942" s="1"/>
      <c r="C1942" s="2"/>
      <c r="D1942" s="59"/>
      <c r="E1942" s="85"/>
      <c r="F1942" s="7"/>
    </row>
    <row r="1943" spans="1:6">
      <c r="A1943" s="5"/>
      <c r="B1943" s="1"/>
      <c r="C1943" s="2"/>
      <c r="D1943" s="59"/>
      <c r="E1943" s="85"/>
      <c r="F1943" s="7"/>
    </row>
    <row r="1944" spans="1:6">
      <c r="A1944" s="5"/>
      <c r="B1944" s="1"/>
      <c r="C1944" s="2"/>
      <c r="D1944" s="59"/>
      <c r="E1944" s="85"/>
      <c r="F1944" s="7"/>
    </row>
    <row r="1945" spans="1:6">
      <c r="A1945" s="5"/>
      <c r="B1945" s="1"/>
      <c r="C1945" s="2"/>
      <c r="D1945" s="59"/>
      <c r="E1945" s="85"/>
      <c r="F1945" s="7"/>
    </row>
    <row r="1946" spans="1:6">
      <c r="A1946" s="5"/>
      <c r="B1946" s="1"/>
      <c r="C1946" s="2"/>
      <c r="D1946" s="59"/>
      <c r="E1946" s="85"/>
      <c r="F1946" s="7"/>
    </row>
    <row r="1947" spans="1:6">
      <c r="A1947" s="5"/>
      <c r="B1947" s="1"/>
      <c r="C1947" s="2"/>
      <c r="D1947" s="59"/>
      <c r="E1947" s="85"/>
      <c r="F1947" s="7"/>
    </row>
    <row r="1948" spans="1:6">
      <c r="A1948" s="5"/>
      <c r="B1948" s="1"/>
      <c r="C1948" s="2"/>
      <c r="D1948" s="59"/>
      <c r="E1948" s="85"/>
      <c r="F1948" s="7"/>
    </row>
    <row r="1949" spans="1:6">
      <c r="A1949" s="5"/>
      <c r="B1949" s="1"/>
      <c r="C1949" s="2"/>
      <c r="D1949" s="59"/>
      <c r="E1949" s="85"/>
      <c r="F1949" s="7"/>
    </row>
    <row r="1950" spans="1:6">
      <c r="A1950" s="5"/>
      <c r="B1950" s="1"/>
      <c r="C1950" s="2"/>
      <c r="D1950" s="59"/>
      <c r="E1950" s="85"/>
      <c r="F1950" s="7"/>
    </row>
    <row r="1951" spans="1:6">
      <c r="A1951" s="5"/>
      <c r="B1951" s="1"/>
      <c r="C1951" s="2"/>
      <c r="D1951" s="59"/>
      <c r="E1951" s="85"/>
      <c r="F1951" s="7"/>
    </row>
    <row r="1952" spans="1:6">
      <c r="A1952" s="5"/>
      <c r="B1952" s="1"/>
      <c r="C1952" s="2"/>
      <c r="D1952" s="59"/>
      <c r="E1952" s="85"/>
      <c r="F1952" s="7"/>
    </row>
    <row r="1953" spans="1:6">
      <c r="A1953" s="5"/>
      <c r="B1953" s="1"/>
      <c r="C1953" s="2"/>
      <c r="D1953" s="59"/>
      <c r="E1953" s="85"/>
      <c r="F1953" s="7"/>
    </row>
    <row r="1954" spans="1:6">
      <c r="A1954" s="5"/>
      <c r="B1954" s="1"/>
      <c r="C1954" s="2"/>
      <c r="D1954" s="59"/>
      <c r="E1954" s="85"/>
      <c r="F1954" s="7"/>
    </row>
    <row r="1955" spans="1:6">
      <c r="A1955" s="5"/>
      <c r="B1955" s="1"/>
      <c r="C1955" s="2"/>
      <c r="D1955" s="59"/>
      <c r="E1955" s="85"/>
      <c r="F1955" s="7"/>
    </row>
    <row r="1956" spans="1:6">
      <c r="A1956" s="5"/>
      <c r="B1956" s="1"/>
      <c r="C1956" s="2"/>
      <c r="D1956" s="59"/>
      <c r="E1956" s="85"/>
      <c r="F1956" s="7"/>
    </row>
    <row r="1957" spans="1:6">
      <c r="A1957" s="5"/>
      <c r="B1957" s="1"/>
      <c r="C1957" s="2"/>
      <c r="D1957" s="59"/>
      <c r="E1957" s="85"/>
      <c r="F1957" s="7"/>
    </row>
    <row r="1958" spans="1:6">
      <c r="A1958" s="5"/>
      <c r="B1958" s="1"/>
      <c r="C1958" s="2"/>
      <c r="D1958" s="59"/>
      <c r="E1958" s="85"/>
      <c r="F1958" s="7"/>
    </row>
    <row r="1959" spans="1:6">
      <c r="A1959" s="5"/>
      <c r="B1959" s="1"/>
      <c r="C1959" s="2"/>
      <c r="D1959" s="59"/>
      <c r="E1959" s="85"/>
      <c r="F1959" s="7"/>
    </row>
    <row r="1960" spans="1:6">
      <c r="A1960" s="5"/>
      <c r="B1960" s="1"/>
      <c r="C1960" s="2"/>
      <c r="D1960" s="59"/>
      <c r="E1960" s="85"/>
      <c r="F1960" s="7"/>
    </row>
    <row r="1961" spans="1:6">
      <c r="A1961" s="5"/>
      <c r="B1961" s="1"/>
      <c r="C1961" s="2"/>
      <c r="D1961" s="59"/>
      <c r="E1961" s="85"/>
      <c r="F1961" s="7"/>
    </row>
    <row r="1962" spans="1:6">
      <c r="A1962" s="5"/>
      <c r="B1962" s="1"/>
      <c r="C1962" s="2"/>
      <c r="D1962" s="59"/>
      <c r="E1962" s="85"/>
      <c r="F1962" s="7"/>
    </row>
    <row r="1963" spans="1:6">
      <c r="A1963" s="5"/>
      <c r="B1963" s="1"/>
      <c r="C1963" s="2"/>
      <c r="D1963" s="59"/>
      <c r="E1963" s="85"/>
      <c r="F1963" s="7"/>
    </row>
    <row r="1964" spans="1:6">
      <c r="A1964" s="5"/>
      <c r="B1964" s="1"/>
      <c r="C1964" s="2"/>
      <c r="D1964" s="59"/>
      <c r="E1964" s="85"/>
      <c r="F1964" s="7"/>
    </row>
    <row r="1965" spans="1:6">
      <c r="A1965" s="5"/>
      <c r="B1965" s="1"/>
      <c r="C1965" s="2"/>
      <c r="D1965" s="59"/>
      <c r="E1965" s="85"/>
      <c r="F1965" s="7"/>
    </row>
    <row r="1966" spans="1:6">
      <c r="A1966" s="5"/>
      <c r="B1966" s="1"/>
      <c r="C1966" s="2"/>
      <c r="D1966" s="59"/>
      <c r="E1966" s="85"/>
      <c r="F1966" s="7"/>
    </row>
    <row r="1967" spans="1:6">
      <c r="A1967" s="5"/>
      <c r="B1967" s="1"/>
      <c r="C1967" s="2"/>
      <c r="D1967" s="59"/>
      <c r="E1967" s="85"/>
      <c r="F1967" s="7"/>
    </row>
    <row r="1968" spans="1:6">
      <c r="A1968" s="5"/>
      <c r="B1968" s="1"/>
      <c r="C1968" s="2"/>
      <c r="D1968" s="59"/>
      <c r="E1968" s="85"/>
      <c r="F1968" s="7"/>
    </row>
    <row r="1969" spans="1:6">
      <c r="A1969" s="5"/>
      <c r="B1969" s="1"/>
      <c r="C1969" s="2"/>
      <c r="D1969" s="59"/>
      <c r="E1969" s="85"/>
      <c r="F1969" s="7"/>
    </row>
    <row r="1970" spans="1:6">
      <c r="A1970" s="5"/>
      <c r="B1970" s="1"/>
      <c r="C1970" s="2"/>
      <c r="D1970" s="59"/>
      <c r="E1970" s="85"/>
      <c r="F1970" s="7"/>
    </row>
    <row r="1971" spans="1:6">
      <c r="A1971" s="5"/>
      <c r="B1971" s="1"/>
      <c r="C1971" s="2"/>
      <c r="D1971" s="59"/>
      <c r="E1971" s="85"/>
      <c r="F1971" s="7"/>
    </row>
    <row r="1972" spans="1:6">
      <c r="A1972" s="5"/>
      <c r="B1972" s="1"/>
      <c r="C1972" s="2"/>
      <c r="D1972" s="59"/>
      <c r="E1972" s="85"/>
      <c r="F1972" s="7"/>
    </row>
  </sheetData>
  <sheetProtection algorithmName="SHA-512" hashValue="+PYhXLPwxRkaeOFv03X2zKYPO3rnCVt9DejdXcsu2QH6qkp9TzkclmlCIjqH1oaa0Pv97sDfEO5gEfkRxAMDZw==" saltValue="9jObJ/SSv5si+ZHEROMfnA==" spinCount="100000" sheet="1" objects="1" scenarios="1" selectLockedCells="1"/>
  <mergeCells count="15">
    <mergeCell ref="A34:E34"/>
    <mergeCell ref="B5:F5"/>
    <mergeCell ref="A7:A8"/>
    <mergeCell ref="B7:B8"/>
    <mergeCell ref="C7:C8"/>
    <mergeCell ref="D7:D8"/>
    <mergeCell ref="E7:E8"/>
    <mergeCell ref="F7:F8"/>
    <mergeCell ref="A147:E147"/>
    <mergeCell ref="A37:E37"/>
    <mergeCell ref="A73:E73"/>
    <mergeCell ref="A103:E103"/>
    <mergeCell ref="A141:E141"/>
    <mergeCell ref="A144:E144"/>
    <mergeCell ref="A146:F146"/>
  </mergeCells>
  <pageMargins left="0.62992125984251968" right="0.39370078740157483" top="0.19685039370078741" bottom="0.98425196850393704" header="0.51181102362204722" footer="0.19685039370078741"/>
  <pageSetup paperSize="9" scale="65" orientation="portrait" r:id="rId1"/>
  <headerFooter>
    <oddFooter>&amp;R&amp;P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0">
    <tabColor indexed="47"/>
  </sheetPr>
  <dimension ref="A1:G1977"/>
  <sheetViews>
    <sheetView topLeftCell="A16" workbookViewId="0">
      <selection activeCell="E37" sqref="E37"/>
    </sheetView>
  </sheetViews>
  <sheetFormatPr defaultRowHeight="12.75"/>
  <cols>
    <col min="1" max="1" width="9.42578125" style="10" customWidth="1"/>
    <col min="2" max="2" width="79.140625" style="4" customWidth="1"/>
    <col min="3" max="3" width="9.140625" style="3"/>
    <col min="4" max="4" width="11.42578125" style="63" customWidth="1"/>
    <col min="5" max="5" width="12.7109375" style="89" customWidth="1"/>
    <col min="6" max="6" width="12.140625" style="9" customWidth="1"/>
    <col min="7" max="16384" width="9.140625" style="1"/>
  </cols>
  <sheetData>
    <row r="1" spans="1:6">
      <c r="A1" s="5"/>
      <c r="B1" s="1"/>
      <c r="C1" s="2"/>
      <c r="D1" s="59"/>
      <c r="E1" s="85"/>
      <c r="F1" s="7"/>
    </row>
    <row r="2" spans="1:6">
      <c r="A2" s="5"/>
      <c r="B2" s="1"/>
      <c r="C2" s="2"/>
      <c r="D2" s="59"/>
      <c r="E2" s="85"/>
      <c r="F2" s="7"/>
    </row>
    <row r="3" spans="1:6">
      <c r="A3" s="5"/>
      <c r="B3" s="1"/>
      <c r="C3" s="2"/>
      <c r="D3" s="59"/>
      <c r="E3" s="85"/>
      <c r="F3" s="7"/>
    </row>
    <row r="4" spans="1:6">
      <c r="A4" s="11"/>
      <c r="B4" s="12"/>
      <c r="C4" s="13"/>
      <c r="D4" s="60"/>
      <c r="E4" s="86"/>
      <c r="F4" s="15"/>
    </row>
    <row r="5" spans="1:6" ht="15.95" customHeight="1">
      <c r="A5" s="19"/>
      <c r="B5" s="868"/>
      <c r="C5" s="868"/>
      <c r="D5" s="868"/>
      <c r="E5" s="868"/>
      <c r="F5" s="868"/>
    </row>
    <row r="6" spans="1:6" ht="18.75" thickBot="1">
      <c r="A6" s="51" t="s">
        <v>19</v>
      </c>
      <c r="B6" s="50" t="s">
        <v>106</v>
      </c>
      <c r="C6" s="8"/>
      <c r="D6" s="61"/>
      <c r="E6" s="87"/>
      <c r="F6" s="17"/>
    </row>
    <row r="7" spans="1:6" s="2" customFormat="1" ht="12.75" customHeight="1">
      <c r="A7" s="869" t="s">
        <v>3</v>
      </c>
      <c r="B7" s="871" t="s">
        <v>0</v>
      </c>
      <c r="C7" s="871" t="s">
        <v>1</v>
      </c>
      <c r="D7" s="871" t="s">
        <v>2</v>
      </c>
      <c r="E7" s="873" t="s">
        <v>42</v>
      </c>
      <c r="F7" s="875" t="s">
        <v>55</v>
      </c>
    </row>
    <row r="8" spans="1:6" ht="26.25" customHeight="1" thickBot="1">
      <c r="A8" s="870"/>
      <c r="B8" s="872"/>
      <c r="C8" s="872"/>
      <c r="D8" s="872"/>
      <c r="E8" s="887"/>
      <c r="F8" s="876"/>
    </row>
    <row r="9" spans="1:6" ht="12.75" customHeight="1">
      <c r="A9" s="524"/>
      <c r="B9" s="525" t="s">
        <v>205</v>
      </c>
      <c r="C9" s="526"/>
      <c r="D9" s="526"/>
      <c r="E9" s="601"/>
      <c r="F9" s="527"/>
    </row>
    <row r="10" spans="1:6">
      <c r="A10" s="150"/>
      <c r="B10" s="162"/>
      <c r="C10" s="163"/>
      <c r="D10" s="163"/>
      <c r="E10" s="602"/>
      <c r="F10" s="117"/>
    </row>
    <row r="11" spans="1:6" ht="51">
      <c r="A11" s="150" t="s">
        <v>14</v>
      </c>
      <c r="B11" s="533" t="s">
        <v>1280</v>
      </c>
      <c r="C11" s="163" t="s">
        <v>12</v>
      </c>
      <c r="D11" s="163">
        <v>1</v>
      </c>
      <c r="E11" s="122"/>
      <c r="F11" s="117">
        <f t="shared" ref="F11:F21" si="0">D11*E11</f>
        <v>0</v>
      </c>
    </row>
    <row r="12" spans="1:6" ht="25.5">
      <c r="A12" s="150" t="s">
        <v>15</v>
      </c>
      <c r="B12" s="535" t="s">
        <v>1281</v>
      </c>
      <c r="C12" s="163" t="s">
        <v>12</v>
      </c>
      <c r="D12" s="163">
        <v>3</v>
      </c>
      <c r="E12" s="122"/>
      <c r="F12" s="117">
        <f t="shared" si="0"/>
        <v>0</v>
      </c>
    </row>
    <row r="13" spans="1:6" ht="29.25" customHeight="1">
      <c r="A13" s="150" t="s">
        <v>16</v>
      </c>
      <c r="B13" s="533" t="s">
        <v>208</v>
      </c>
      <c r="C13" s="163" t="s">
        <v>12</v>
      </c>
      <c r="D13" s="163">
        <v>1</v>
      </c>
      <c r="E13" s="122"/>
      <c r="F13" s="117">
        <f t="shared" si="0"/>
        <v>0</v>
      </c>
    </row>
    <row r="14" spans="1:6">
      <c r="A14" s="150" t="s">
        <v>17</v>
      </c>
      <c r="B14" s="533" t="s">
        <v>117</v>
      </c>
      <c r="C14" s="163" t="s">
        <v>12</v>
      </c>
      <c r="D14" s="163">
        <v>20</v>
      </c>
      <c r="E14" s="122"/>
      <c r="F14" s="117">
        <f t="shared" si="0"/>
        <v>0</v>
      </c>
    </row>
    <row r="15" spans="1:6">
      <c r="A15" s="150" t="s">
        <v>18</v>
      </c>
      <c r="B15" s="533" t="s">
        <v>107</v>
      </c>
      <c r="C15" s="163" t="s">
        <v>12</v>
      </c>
      <c r="D15" s="163">
        <v>1</v>
      </c>
      <c r="E15" s="122"/>
      <c r="F15" s="117">
        <f t="shared" si="0"/>
        <v>0</v>
      </c>
    </row>
    <row r="16" spans="1:6" ht="25.5">
      <c r="A16" s="150" t="s">
        <v>19</v>
      </c>
      <c r="B16" s="533" t="s">
        <v>1282</v>
      </c>
      <c r="C16" s="163" t="s">
        <v>12</v>
      </c>
      <c r="D16" s="163">
        <v>1</v>
      </c>
      <c r="E16" s="122"/>
      <c r="F16" s="117">
        <f t="shared" si="0"/>
        <v>0</v>
      </c>
    </row>
    <row r="17" spans="1:6" ht="25.5">
      <c r="A17" s="150" t="s">
        <v>20</v>
      </c>
      <c r="B17" s="533" t="s">
        <v>1283</v>
      </c>
      <c r="C17" s="163" t="s">
        <v>12</v>
      </c>
      <c r="D17" s="163">
        <v>1</v>
      </c>
      <c r="E17" s="122"/>
      <c r="F17" s="117">
        <f t="shared" ref="F17" si="1">D17*E17</f>
        <v>0</v>
      </c>
    </row>
    <row r="18" spans="1:6">
      <c r="A18" s="150" t="s">
        <v>21</v>
      </c>
      <c r="B18" s="535" t="s">
        <v>1284</v>
      </c>
      <c r="C18" s="163" t="s">
        <v>12</v>
      </c>
      <c r="D18" s="163">
        <v>1</v>
      </c>
      <c r="E18" s="122"/>
      <c r="F18" s="117">
        <f t="shared" ref="F18" si="2">D18*E18</f>
        <v>0</v>
      </c>
    </row>
    <row r="19" spans="1:6">
      <c r="A19" s="150" t="s">
        <v>22</v>
      </c>
      <c r="B19" s="535" t="s">
        <v>1285</v>
      </c>
      <c r="C19" s="163" t="s">
        <v>12</v>
      </c>
      <c r="D19" s="163">
        <v>2</v>
      </c>
      <c r="E19" s="122"/>
      <c r="F19" s="117">
        <f t="shared" ref="F19" si="3">D19*E19</f>
        <v>0</v>
      </c>
    </row>
    <row r="20" spans="1:6">
      <c r="A20" s="150" t="s">
        <v>26</v>
      </c>
      <c r="B20" s="533" t="s">
        <v>108</v>
      </c>
      <c r="C20" s="163" t="s">
        <v>12</v>
      </c>
      <c r="D20" s="914">
        <v>2</v>
      </c>
      <c r="E20" s="122"/>
      <c r="F20" s="117">
        <f t="shared" si="0"/>
        <v>0</v>
      </c>
    </row>
    <row r="21" spans="1:6" ht="17.25" customHeight="1">
      <c r="A21" s="150" t="s">
        <v>27</v>
      </c>
      <c r="B21" s="533" t="s">
        <v>109</v>
      </c>
      <c r="C21" s="163" t="s">
        <v>25</v>
      </c>
      <c r="D21" s="914">
        <v>1</v>
      </c>
      <c r="E21" s="122"/>
      <c r="F21" s="117">
        <f t="shared" si="0"/>
        <v>0</v>
      </c>
    </row>
    <row r="22" spans="1:6">
      <c r="A22" s="150"/>
      <c r="B22" s="155"/>
      <c r="C22" s="143"/>
      <c r="D22" s="914"/>
      <c r="E22" s="602"/>
      <c r="F22" s="117"/>
    </row>
    <row r="23" spans="1:6" ht="15.75" customHeight="1">
      <c r="A23" s="150"/>
      <c r="B23" s="534" t="s">
        <v>110</v>
      </c>
      <c r="C23" s="143"/>
      <c r="D23" s="914"/>
      <c r="E23" s="602"/>
      <c r="F23" s="117"/>
    </row>
    <row r="24" spans="1:6" ht="15.75" customHeight="1">
      <c r="A24" s="150" t="s">
        <v>29</v>
      </c>
      <c r="B24" s="536" t="s">
        <v>1288</v>
      </c>
      <c r="C24" s="143" t="s">
        <v>13</v>
      </c>
      <c r="D24" s="914">
        <v>50</v>
      </c>
      <c r="E24" s="122"/>
      <c r="F24" s="117">
        <f t="shared" ref="F24" si="4">D24*E24</f>
        <v>0</v>
      </c>
    </row>
    <row r="25" spans="1:6">
      <c r="A25" s="150" t="s">
        <v>30</v>
      </c>
      <c r="B25" s="164" t="s">
        <v>206</v>
      </c>
      <c r="C25" s="143" t="s">
        <v>13</v>
      </c>
      <c r="D25" s="914">
        <v>50</v>
      </c>
      <c r="E25" s="122"/>
      <c r="F25" s="117">
        <f t="shared" ref="F25:F30" si="5">D25*E25</f>
        <v>0</v>
      </c>
    </row>
    <row r="26" spans="1:6">
      <c r="A26" s="150" t="s">
        <v>31</v>
      </c>
      <c r="B26" s="164" t="s">
        <v>207</v>
      </c>
      <c r="C26" s="165" t="s">
        <v>13</v>
      </c>
      <c r="D26" s="915">
        <v>200</v>
      </c>
      <c r="E26" s="122"/>
      <c r="F26" s="117">
        <f t="shared" si="5"/>
        <v>0</v>
      </c>
    </row>
    <row r="27" spans="1:6">
      <c r="A27" s="150" t="s">
        <v>32</v>
      </c>
      <c r="B27" s="164" t="s">
        <v>111</v>
      </c>
      <c r="C27" s="165" t="s">
        <v>13</v>
      </c>
      <c r="D27" s="915">
        <v>100</v>
      </c>
      <c r="E27" s="122"/>
      <c r="F27" s="117">
        <f t="shared" si="5"/>
        <v>0</v>
      </c>
    </row>
    <row r="28" spans="1:6" ht="25.5">
      <c r="A28" s="150" t="s">
        <v>33</v>
      </c>
      <c r="B28" s="166" t="s">
        <v>112</v>
      </c>
      <c r="C28" s="165" t="s">
        <v>13</v>
      </c>
      <c r="D28" s="915">
        <v>100</v>
      </c>
      <c r="E28" s="122"/>
      <c r="F28" s="117">
        <f t="shared" si="5"/>
        <v>0</v>
      </c>
    </row>
    <row r="29" spans="1:6" ht="15">
      <c r="A29" s="150" t="s">
        <v>34</v>
      </c>
      <c r="B29" s="537" t="s">
        <v>1289</v>
      </c>
      <c r="C29" s="165" t="s">
        <v>12</v>
      </c>
      <c r="D29" s="915">
        <v>1</v>
      </c>
      <c r="E29" s="122"/>
      <c r="F29" s="117">
        <f t="shared" si="5"/>
        <v>0</v>
      </c>
    </row>
    <row r="30" spans="1:6" ht="15">
      <c r="A30" s="150"/>
      <c r="B30" s="537" t="s">
        <v>1290</v>
      </c>
      <c r="C30" s="165" t="s">
        <v>12</v>
      </c>
      <c r="D30" s="915">
        <v>2</v>
      </c>
      <c r="E30" s="122"/>
      <c r="F30" s="117">
        <f t="shared" si="5"/>
        <v>0</v>
      </c>
    </row>
    <row r="31" spans="1:6">
      <c r="A31" s="150" t="s">
        <v>44</v>
      </c>
      <c r="B31" s="534" t="s">
        <v>113</v>
      </c>
      <c r="C31" s="165"/>
      <c r="D31" s="915"/>
      <c r="E31" s="602"/>
      <c r="F31" s="117"/>
    </row>
    <row r="32" spans="1:6">
      <c r="A32" s="150" t="s">
        <v>45</v>
      </c>
      <c r="B32" s="535" t="s">
        <v>1287</v>
      </c>
      <c r="C32" s="165" t="s">
        <v>25</v>
      </c>
      <c r="D32" s="915">
        <v>1</v>
      </c>
      <c r="E32" s="122"/>
      <c r="F32" s="117">
        <f t="shared" ref="F32:F37" si="6">D32*E32</f>
        <v>0</v>
      </c>
    </row>
    <row r="33" spans="1:7">
      <c r="A33" s="150" t="s">
        <v>53</v>
      </c>
      <c r="B33" s="533" t="s">
        <v>114</v>
      </c>
      <c r="C33" s="165" t="s">
        <v>25</v>
      </c>
      <c r="D33" s="915">
        <v>1</v>
      </c>
      <c r="E33" s="122"/>
      <c r="F33" s="117">
        <f t="shared" si="6"/>
        <v>0</v>
      </c>
    </row>
    <row r="34" spans="1:7" ht="25.5">
      <c r="A34" s="150" t="s">
        <v>54</v>
      </c>
      <c r="B34" s="535" t="s">
        <v>1286</v>
      </c>
      <c r="C34" s="165" t="s">
        <v>25</v>
      </c>
      <c r="D34" s="915">
        <v>1</v>
      </c>
      <c r="E34" s="122"/>
      <c r="F34" s="117">
        <f t="shared" si="6"/>
        <v>0</v>
      </c>
    </row>
    <row r="35" spans="1:7">
      <c r="A35" s="150" t="s">
        <v>56</v>
      </c>
      <c r="B35" s="155" t="s">
        <v>115</v>
      </c>
      <c r="C35" s="165" t="s">
        <v>25</v>
      </c>
      <c r="D35" s="915">
        <v>1</v>
      </c>
      <c r="E35" s="122"/>
      <c r="F35" s="117">
        <f t="shared" si="6"/>
        <v>0</v>
      </c>
    </row>
    <row r="36" spans="1:7">
      <c r="A36" s="150" t="s">
        <v>79</v>
      </c>
      <c r="B36" s="533" t="s">
        <v>116</v>
      </c>
      <c r="C36" s="165" t="s">
        <v>1267</v>
      </c>
      <c r="D36" s="915">
        <v>1</v>
      </c>
      <c r="E36" s="122"/>
      <c r="F36" s="117">
        <f t="shared" si="6"/>
        <v>0</v>
      </c>
    </row>
    <row r="37" spans="1:7">
      <c r="A37" s="150" t="s">
        <v>80</v>
      </c>
      <c r="B37" s="533" t="s">
        <v>72</v>
      </c>
      <c r="C37" s="165" t="s">
        <v>1267</v>
      </c>
      <c r="D37" s="915">
        <v>15</v>
      </c>
      <c r="E37" s="122"/>
      <c r="F37" s="117">
        <f t="shared" si="6"/>
        <v>0</v>
      </c>
    </row>
    <row r="38" spans="1:7" ht="13.5" thickBot="1">
      <c r="A38" s="510"/>
      <c r="B38" s="511"/>
      <c r="C38" s="512"/>
      <c r="D38" s="513"/>
      <c r="E38" s="603"/>
      <c r="F38" s="515"/>
    </row>
    <row r="39" spans="1:7" ht="13.5" customHeight="1" thickBot="1">
      <c r="A39" s="884" t="s">
        <v>142</v>
      </c>
      <c r="B39" s="885"/>
      <c r="C39" s="885"/>
      <c r="D39" s="885"/>
      <c r="E39" s="886"/>
      <c r="F39" s="157">
        <f>SUM(F10:F37)</f>
        <v>0</v>
      </c>
    </row>
    <row r="40" spans="1:7">
      <c r="A40" s="25"/>
      <c r="B40" s="25"/>
      <c r="C40" s="29"/>
      <c r="D40" s="59"/>
      <c r="E40" s="85"/>
      <c r="F40" s="7"/>
    </row>
    <row r="41" spans="1:7">
      <c r="A41" s="25"/>
      <c r="B41" s="25"/>
      <c r="C41" s="29"/>
      <c r="D41" s="59"/>
      <c r="E41" s="85"/>
      <c r="F41" s="7"/>
    </row>
    <row r="42" spans="1:7" ht="18">
      <c r="A42" s="881"/>
      <c r="B42" s="881"/>
      <c r="C42" s="881"/>
      <c r="D42" s="881"/>
      <c r="E42" s="881"/>
      <c r="F42" s="18"/>
      <c r="G42" s="16"/>
    </row>
    <row r="43" spans="1:7" ht="18">
      <c r="A43" s="25"/>
      <c r="B43" s="26"/>
      <c r="C43" s="29"/>
      <c r="D43" s="59"/>
      <c r="E43" s="85"/>
      <c r="F43" s="7"/>
      <c r="G43" s="16"/>
    </row>
    <row r="44" spans="1:7" ht="18">
      <c r="A44" s="23"/>
      <c r="B44" s="24"/>
      <c r="C44" s="32"/>
      <c r="D44" s="59"/>
      <c r="E44" s="85"/>
      <c r="F44" s="7"/>
      <c r="G44" s="16"/>
    </row>
    <row r="45" spans="1:7" ht="18.75" customHeight="1">
      <c r="A45" s="25"/>
      <c r="B45" s="28"/>
      <c r="C45" s="32"/>
      <c r="D45" s="59"/>
      <c r="E45" s="85"/>
      <c r="F45" s="7"/>
      <c r="G45" s="16"/>
    </row>
    <row r="46" spans="1:7" ht="18">
      <c r="A46" s="25"/>
      <c r="B46" s="28"/>
      <c r="C46" s="32"/>
      <c r="D46" s="59"/>
      <c r="E46" s="85"/>
      <c r="F46" s="7"/>
      <c r="G46" s="16"/>
    </row>
    <row r="47" spans="1:7" ht="18">
      <c r="A47" s="25"/>
      <c r="B47" s="28"/>
      <c r="C47" s="32"/>
      <c r="D47" s="59"/>
      <c r="E47" s="85"/>
      <c r="F47" s="7"/>
      <c r="G47" s="16"/>
    </row>
    <row r="48" spans="1:7" ht="18">
      <c r="A48" s="25"/>
      <c r="B48" s="28"/>
      <c r="C48" s="32"/>
      <c r="D48" s="59"/>
      <c r="E48" s="85"/>
      <c r="F48" s="7"/>
      <c r="G48" s="16"/>
    </row>
    <row r="49" spans="1:7" ht="18">
      <c r="A49" s="25"/>
      <c r="B49" s="28"/>
      <c r="C49" s="32"/>
      <c r="D49" s="59"/>
      <c r="E49" s="85"/>
      <c r="F49" s="7"/>
      <c r="G49" s="16"/>
    </row>
    <row r="50" spans="1:7" ht="18">
      <c r="A50" s="25"/>
      <c r="B50" s="28"/>
      <c r="C50" s="32"/>
      <c r="D50" s="59"/>
      <c r="E50" s="85"/>
      <c r="F50" s="7"/>
      <c r="G50" s="16"/>
    </row>
    <row r="51" spans="1:7" ht="18">
      <c r="A51" s="25"/>
      <c r="B51" s="28"/>
      <c r="C51" s="32"/>
      <c r="D51" s="59"/>
      <c r="E51" s="85"/>
      <c r="F51" s="7"/>
      <c r="G51" s="16"/>
    </row>
    <row r="52" spans="1:7" ht="18">
      <c r="A52" s="25"/>
      <c r="B52" s="28"/>
      <c r="C52" s="32"/>
      <c r="D52" s="59"/>
      <c r="E52" s="85"/>
      <c r="F52" s="7"/>
      <c r="G52" s="16"/>
    </row>
    <row r="53" spans="1:7" ht="18">
      <c r="A53" s="25"/>
      <c r="B53" s="26"/>
      <c r="C53" s="29"/>
      <c r="D53" s="59"/>
      <c r="E53" s="85"/>
      <c r="F53" s="7"/>
      <c r="G53" s="16"/>
    </row>
    <row r="54" spans="1:7" ht="18">
      <c r="A54" s="25"/>
      <c r="B54" s="25"/>
      <c r="C54" s="32"/>
      <c r="D54" s="59"/>
      <c r="E54" s="85"/>
      <c r="F54" s="7"/>
      <c r="G54" s="16"/>
    </row>
    <row r="55" spans="1:7" ht="18">
      <c r="A55" s="27"/>
      <c r="B55" s="30"/>
      <c r="C55" s="32"/>
      <c r="D55" s="59"/>
      <c r="E55" s="85"/>
      <c r="F55" s="7"/>
      <c r="G55" s="16"/>
    </row>
    <row r="56" spans="1:7" ht="18">
      <c r="A56" s="25"/>
      <c r="B56" s="26"/>
      <c r="C56" s="32"/>
      <c r="D56" s="59"/>
      <c r="E56" s="85"/>
      <c r="F56" s="7"/>
      <c r="G56" s="16"/>
    </row>
    <row r="57" spans="1:7" ht="18">
      <c r="A57" s="25"/>
      <c r="B57" s="26"/>
      <c r="C57" s="32"/>
      <c r="D57" s="59"/>
      <c r="E57" s="85"/>
      <c r="F57" s="7"/>
      <c r="G57" s="16"/>
    </row>
    <row r="58" spans="1:7" ht="18">
      <c r="A58" s="25"/>
      <c r="B58" s="25"/>
      <c r="C58" s="32"/>
      <c r="D58" s="59"/>
      <c r="E58" s="85"/>
      <c r="F58" s="7"/>
      <c r="G58" s="16"/>
    </row>
    <row r="59" spans="1:7" ht="18">
      <c r="A59" s="25"/>
      <c r="B59" s="26"/>
      <c r="C59" s="29"/>
      <c r="D59" s="59"/>
      <c r="E59" s="85"/>
      <c r="F59" s="7"/>
      <c r="G59" s="16"/>
    </row>
    <row r="60" spans="1:7" ht="18">
      <c r="A60" s="25"/>
      <c r="B60" s="26"/>
      <c r="C60" s="32"/>
      <c r="D60" s="59"/>
      <c r="E60" s="85"/>
      <c r="F60" s="7"/>
      <c r="G60" s="16"/>
    </row>
    <row r="61" spans="1:7" ht="18">
      <c r="A61" s="25"/>
      <c r="B61" s="26"/>
      <c r="C61" s="32"/>
      <c r="D61" s="59"/>
      <c r="E61" s="85"/>
      <c r="F61" s="7"/>
      <c r="G61" s="16"/>
    </row>
    <row r="62" spans="1:7" ht="18">
      <c r="A62" s="25"/>
      <c r="B62" s="33"/>
      <c r="C62" s="32"/>
      <c r="D62" s="59"/>
      <c r="E62" s="85"/>
      <c r="F62" s="7"/>
      <c r="G62" s="16"/>
    </row>
    <row r="63" spans="1:7" ht="18">
      <c r="A63" s="25"/>
      <c r="B63" s="26"/>
      <c r="C63" s="29"/>
      <c r="D63" s="59"/>
      <c r="E63" s="85"/>
      <c r="F63" s="7"/>
      <c r="G63" s="16"/>
    </row>
    <row r="64" spans="1:7" ht="18">
      <c r="A64" s="25"/>
      <c r="B64" s="26"/>
      <c r="C64" s="32"/>
      <c r="D64" s="59"/>
      <c r="E64" s="85"/>
      <c r="F64" s="7"/>
      <c r="G64" s="16"/>
    </row>
    <row r="65" spans="1:7" ht="18">
      <c r="A65" s="25"/>
      <c r="B65" s="26"/>
      <c r="C65" s="32"/>
      <c r="D65" s="59"/>
      <c r="E65" s="85"/>
      <c r="F65" s="7"/>
      <c r="G65" s="16"/>
    </row>
    <row r="66" spans="1:7" ht="18">
      <c r="A66" s="25"/>
      <c r="B66" s="25"/>
      <c r="C66" s="32"/>
      <c r="D66" s="59"/>
      <c r="E66" s="85"/>
      <c r="F66" s="7"/>
      <c r="G66" s="16"/>
    </row>
    <row r="67" spans="1:7" ht="18">
      <c r="A67" s="25"/>
      <c r="B67" s="26"/>
      <c r="C67" s="29"/>
      <c r="D67" s="59"/>
      <c r="E67" s="85"/>
      <c r="F67" s="7"/>
      <c r="G67" s="16"/>
    </row>
    <row r="68" spans="1:7" ht="18">
      <c r="A68" s="25"/>
      <c r="B68" s="54"/>
      <c r="C68" s="32"/>
      <c r="D68" s="59"/>
      <c r="E68" s="85"/>
      <c r="F68" s="7"/>
      <c r="G68" s="16"/>
    </row>
    <row r="69" spans="1:7" ht="18">
      <c r="A69" s="25"/>
      <c r="B69" s="26"/>
      <c r="C69" s="32"/>
      <c r="D69" s="59"/>
      <c r="E69" s="85"/>
      <c r="F69" s="7"/>
      <c r="G69" s="16"/>
    </row>
    <row r="70" spans="1:7" ht="18">
      <c r="A70" s="25"/>
      <c r="B70" s="25"/>
      <c r="C70" s="32"/>
      <c r="D70" s="59"/>
      <c r="E70" s="85"/>
      <c r="F70" s="7"/>
      <c r="G70" s="16"/>
    </row>
    <row r="71" spans="1:7" ht="18">
      <c r="A71" s="25"/>
      <c r="B71" s="25"/>
      <c r="C71" s="32"/>
      <c r="D71" s="59"/>
      <c r="E71" s="85"/>
      <c r="F71" s="7"/>
      <c r="G71" s="16"/>
    </row>
    <row r="72" spans="1:7" ht="18">
      <c r="A72" s="25"/>
      <c r="B72" s="25"/>
      <c r="C72" s="32"/>
      <c r="D72" s="59"/>
      <c r="E72" s="85"/>
      <c r="F72" s="7"/>
      <c r="G72" s="16"/>
    </row>
    <row r="73" spans="1:7" ht="18">
      <c r="A73" s="25"/>
      <c r="B73" s="26"/>
      <c r="C73" s="29"/>
      <c r="D73" s="59"/>
      <c r="E73" s="85"/>
      <c r="F73" s="7"/>
      <c r="G73" s="16"/>
    </row>
    <row r="74" spans="1:7" ht="18">
      <c r="A74" s="25"/>
      <c r="B74" s="26"/>
      <c r="C74" s="32"/>
      <c r="D74" s="59"/>
      <c r="E74" s="85"/>
      <c r="F74" s="7"/>
      <c r="G74" s="16"/>
    </row>
    <row r="75" spans="1:7" ht="18">
      <c r="A75" s="25"/>
      <c r="B75" s="30"/>
      <c r="C75" s="32"/>
      <c r="D75" s="59"/>
      <c r="E75" s="85"/>
      <c r="F75" s="7"/>
      <c r="G75" s="16"/>
    </row>
    <row r="76" spans="1:7" ht="18">
      <c r="A76" s="25"/>
      <c r="B76" s="26"/>
      <c r="C76" s="32"/>
      <c r="D76" s="59"/>
      <c r="E76" s="85"/>
      <c r="F76" s="7"/>
      <c r="G76" s="16"/>
    </row>
    <row r="77" spans="1:7" ht="18">
      <c r="A77" s="25"/>
      <c r="B77" s="26"/>
      <c r="C77" s="32"/>
      <c r="D77" s="59"/>
      <c r="E77" s="85"/>
      <c r="F77" s="7"/>
      <c r="G77" s="16"/>
    </row>
    <row r="78" spans="1:7" ht="18">
      <c r="A78" s="881"/>
      <c r="B78" s="881"/>
      <c r="C78" s="881"/>
      <c r="D78" s="881"/>
      <c r="E78" s="881"/>
      <c r="F78" s="18"/>
      <c r="G78" s="16"/>
    </row>
    <row r="79" spans="1:7" ht="18">
      <c r="A79" s="25"/>
      <c r="B79" s="26"/>
      <c r="C79" s="29"/>
      <c r="D79" s="59"/>
      <c r="E79" s="85"/>
      <c r="F79" s="7"/>
      <c r="G79" s="16"/>
    </row>
    <row r="80" spans="1:7" ht="18">
      <c r="A80" s="23"/>
      <c r="B80" s="24"/>
      <c r="C80" s="29"/>
      <c r="D80" s="59"/>
      <c r="E80" s="85"/>
      <c r="F80" s="7"/>
      <c r="G80" s="16"/>
    </row>
    <row r="81" spans="1:7" ht="18.75" customHeight="1">
      <c r="A81" s="20"/>
      <c r="B81" s="31"/>
      <c r="C81" s="29"/>
      <c r="D81" s="59"/>
      <c r="E81" s="85"/>
      <c r="F81" s="7"/>
      <c r="G81" s="16"/>
    </row>
    <row r="82" spans="1:7" ht="18">
      <c r="A82" s="20"/>
      <c r="B82" s="20"/>
      <c r="C82" s="34"/>
      <c r="D82" s="59"/>
      <c r="E82" s="85"/>
      <c r="F82" s="7"/>
      <c r="G82" s="16"/>
    </row>
    <row r="83" spans="1:7" ht="18">
      <c r="A83" s="20"/>
      <c r="B83" s="35"/>
      <c r="C83" s="34"/>
      <c r="D83" s="59"/>
      <c r="E83" s="85"/>
      <c r="F83" s="7"/>
      <c r="G83" s="16"/>
    </row>
    <row r="84" spans="1:7" ht="18">
      <c r="A84" s="20"/>
      <c r="B84" s="36"/>
      <c r="C84" s="34"/>
      <c r="D84" s="59"/>
      <c r="E84" s="85"/>
      <c r="F84" s="7"/>
      <c r="G84" s="16"/>
    </row>
    <row r="85" spans="1:7" ht="18">
      <c r="A85" s="20"/>
      <c r="B85" s="36"/>
      <c r="C85" s="34"/>
      <c r="D85" s="59"/>
      <c r="E85" s="85"/>
      <c r="F85" s="7"/>
      <c r="G85" s="16"/>
    </row>
    <row r="86" spans="1:7" ht="18">
      <c r="A86" s="20"/>
      <c r="B86" s="37"/>
      <c r="C86" s="34"/>
      <c r="D86" s="59"/>
      <c r="E86" s="85"/>
      <c r="F86" s="7"/>
      <c r="G86" s="16"/>
    </row>
    <row r="87" spans="1:7" ht="18">
      <c r="A87" s="20"/>
      <c r="B87" s="37"/>
      <c r="C87" s="34"/>
      <c r="D87" s="59"/>
      <c r="E87" s="85"/>
      <c r="F87" s="7"/>
      <c r="G87" s="16"/>
    </row>
    <row r="88" spans="1:7" ht="18">
      <c r="A88" s="38"/>
      <c r="B88" s="37"/>
      <c r="C88" s="34"/>
      <c r="D88" s="59"/>
      <c r="E88" s="85"/>
      <c r="F88" s="7"/>
      <c r="G88" s="16"/>
    </row>
    <row r="89" spans="1:7" ht="18">
      <c r="A89" s="20"/>
      <c r="B89" s="37"/>
      <c r="C89" s="34"/>
      <c r="D89" s="59"/>
      <c r="E89" s="85"/>
      <c r="F89" s="7"/>
      <c r="G89" s="16"/>
    </row>
    <row r="90" spans="1:7" ht="18">
      <c r="A90" s="20"/>
      <c r="B90" s="31"/>
      <c r="C90" s="34"/>
      <c r="D90" s="59"/>
      <c r="E90" s="85"/>
      <c r="F90" s="7"/>
      <c r="G90" s="16"/>
    </row>
    <row r="91" spans="1:7" ht="18">
      <c r="A91" s="20"/>
      <c r="B91" s="31"/>
      <c r="C91" s="34"/>
      <c r="D91" s="59"/>
      <c r="E91" s="85"/>
      <c r="F91" s="7"/>
      <c r="G91" s="16"/>
    </row>
    <row r="92" spans="1:7" ht="18">
      <c r="A92" s="20"/>
      <c r="B92" s="20"/>
      <c r="C92" s="34"/>
      <c r="D92" s="59"/>
      <c r="E92" s="85"/>
      <c r="F92" s="7"/>
      <c r="G92" s="16"/>
    </row>
    <row r="93" spans="1:7" ht="18">
      <c r="A93" s="20"/>
      <c r="B93" s="37"/>
      <c r="C93" s="34"/>
      <c r="D93" s="59"/>
      <c r="E93" s="85"/>
      <c r="F93" s="7"/>
      <c r="G93" s="16"/>
    </row>
    <row r="94" spans="1:7" ht="18">
      <c r="A94" s="20"/>
      <c r="B94" s="31"/>
      <c r="C94" s="34"/>
      <c r="D94" s="59"/>
      <c r="E94" s="85"/>
      <c r="F94" s="7"/>
      <c r="G94" s="16"/>
    </row>
    <row r="95" spans="1:7" ht="18">
      <c r="A95" s="20"/>
      <c r="B95" s="35"/>
      <c r="C95" s="34"/>
      <c r="D95" s="59"/>
      <c r="E95" s="85"/>
      <c r="F95" s="7"/>
      <c r="G95" s="16"/>
    </row>
    <row r="96" spans="1:7" ht="18">
      <c r="A96" s="26"/>
      <c r="B96" s="54"/>
      <c r="C96" s="55"/>
      <c r="D96" s="59"/>
      <c r="E96" s="85"/>
      <c r="F96" s="7"/>
      <c r="G96" s="16"/>
    </row>
    <row r="97" spans="1:7" ht="18">
      <c r="A97" s="26"/>
      <c r="B97" s="54"/>
      <c r="C97" s="55"/>
      <c r="D97" s="59"/>
      <c r="E97" s="85"/>
      <c r="F97" s="7"/>
      <c r="G97" s="16"/>
    </row>
    <row r="98" spans="1:7" ht="18">
      <c r="A98" s="26"/>
      <c r="B98" s="54"/>
      <c r="C98" s="55"/>
      <c r="D98" s="59"/>
      <c r="E98" s="85"/>
      <c r="F98" s="7"/>
      <c r="G98" s="16"/>
    </row>
    <row r="99" spans="1:7" ht="18">
      <c r="A99" s="26"/>
      <c r="B99" s="54"/>
      <c r="C99" s="55"/>
      <c r="D99" s="59"/>
      <c r="E99" s="85"/>
      <c r="F99" s="7"/>
      <c r="G99" s="16"/>
    </row>
    <row r="100" spans="1:7" ht="18">
      <c r="A100" s="26"/>
      <c r="B100" s="54"/>
      <c r="C100" s="55"/>
      <c r="D100" s="59"/>
      <c r="E100" s="85"/>
      <c r="F100" s="7"/>
      <c r="G100" s="16"/>
    </row>
    <row r="101" spans="1:7" ht="18">
      <c r="A101" s="20"/>
      <c r="B101" s="26"/>
      <c r="C101" s="29"/>
      <c r="D101" s="59"/>
      <c r="E101" s="85"/>
      <c r="F101" s="7"/>
      <c r="G101" s="16"/>
    </row>
    <row r="102" spans="1:7" ht="18">
      <c r="A102" s="20"/>
      <c r="B102" s="20"/>
      <c r="C102" s="34"/>
      <c r="D102" s="59"/>
      <c r="E102" s="85"/>
      <c r="F102" s="7"/>
      <c r="G102" s="16"/>
    </row>
    <row r="103" spans="1:7" ht="18">
      <c r="A103" s="20"/>
      <c r="B103" s="35"/>
      <c r="C103" s="34"/>
      <c r="D103" s="59"/>
      <c r="E103" s="85"/>
      <c r="F103" s="7"/>
      <c r="G103" s="16"/>
    </row>
    <row r="104" spans="1:7" ht="18">
      <c r="A104" s="20"/>
      <c r="B104" s="31"/>
      <c r="C104" s="34"/>
      <c r="D104" s="59"/>
      <c r="E104" s="85"/>
      <c r="F104" s="7"/>
      <c r="G104" s="16"/>
    </row>
    <row r="105" spans="1:7" ht="18">
      <c r="A105" s="20"/>
      <c r="B105" s="31"/>
      <c r="C105" s="34"/>
      <c r="D105" s="59"/>
      <c r="E105" s="85"/>
      <c r="F105" s="7"/>
      <c r="G105" s="16"/>
    </row>
    <row r="106" spans="1:7" ht="18">
      <c r="A106" s="20"/>
      <c r="B106" s="20"/>
      <c r="C106" s="34"/>
      <c r="D106" s="59"/>
      <c r="E106" s="85"/>
      <c r="F106" s="7"/>
      <c r="G106" s="16"/>
    </row>
    <row r="107" spans="1:7" ht="18">
      <c r="A107" s="25"/>
      <c r="B107" s="26"/>
      <c r="C107" s="29"/>
      <c r="D107" s="59"/>
      <c r="E107" s="85"/>
      <c r="F107" s="7"/>
      <c r="G107" s="16"/>
    </row>
    <row r="108" spans="1:7" ht="18">
      <c r="A108" s="881"/>
      <c r="B108" s="881"/>
      <c r="C108" s="881"/>
      <c r="D108" s="881"/>
      <c r="E108" s="881"/>
      <c r="F108" s="18"/>
      <c r="G108" s="16"/>
    </row>
    <row r="109" spans="1:7" ht="18">
      <c r="A109" s="25"/>
      <c r="B109" s="26"/>
      <c r="C109" s="29"/>
      <c r="D109" s="59"/>
      <c r="E109" s="85"/>
      <c r="F109" s="7"/>
      <c r="G109" s="16"/>
    </row>
    <row r="110" spans="1:7" ht="18">
      <c r="A110" s="23"/>
      <c r="B110" s="24"/>
      <c r="C110" s="29"/>
      <c r="D110" s="59"/>
      <c r="E110" s="85"/>
      <c r="F110" s="7"/>
      <c r="G110" s="16"/>
    </row>
    <row r="111" spans="1:7" ht="18.75" customHeight="1">
      <c r="A111" s="25"/>
      <c r="B111" s="26"/>
      <c r="C111" s="29"/>
      <c r="D111" s="59"/>
      <c r="E111" s="85"/>
      <c r="F111" s="7"/>
      <c r="G111" s="16"/>
    </row>
    <row r="112" spans="1:7" ht="18">
      <c r="A112" s="20"/>
      <c r="B112" s="39"/>
      <c r="C112" s="21"/>
      <c r="D112" s="59"/>
      <c r="E112" s="85"/>
      <c r="F112" s="7"/>
      <c r="G112" s="16"/>
    </row>
    <row r="113" spans="1:7" ht="18">
      <c r="A113" s="20"/>
      <c r="B113" s="39"/>
      <c r="C113" s="21"/>
      <c r="D113" s="59"/>
      <c r="E113" s="85"/>
      <c r="F113" s="7"/>
      <c r="G113" s="16"/>
    </row>
    <row r="114" spans="1:7" ht="18">
      <c r="A114" s="20"/>
      <c r="B114" s="39"/>
      <c r="C114" s="21"/>
      <c r="D114" s="59"/>
      <c r="E114" s="85"/>
      <c r="F114" s="7"/>
      <c r="G114" s="16"/>
    </row>
    <row r="115" spans="1:7" ht="18">
      <c r="A115" s="20"/>
      <c r="B115" s="39"/>
      <c r="C115" s="21"/>
      <c r="D115" s="59"/>
      <c r="E115" s="85"/>
      <c r="F115" s="7"/>
      <c r="G115" s="16"/>
    </row>
    <row r="116" spans="1:7" ht="18">
      <c r="A116" s="22"/>
      <c r="B116" s="40"/>
      <c r="C116" s="21"/>
      <c r="D116" s="59"/>
      <c r="E116" s="85"/>
      <c r="F116" s="7"/>
      <c r="G116" s="16"/>
    </row>
    <row r="117" spans="1:7" ht="18">
      <c r="A117" s="25"/>
      <c r="B117" s="40"/>
      <c r="C117" s="29"/>
      <c r="D117" s="59"/>
      <c r="E117" s="85"/>
      <c r="F117" s="7"/>
      <c r="G117" s="16"/>
    </row>
    <row r="118" spans="1:7" ht="18">
      <c r="A118" s="22"/>
      <c r="B118" s="41"/>
      <c r="C118" s="21"/>
      <c r="D118" s="59"/>
      <c r="E118" s="85"/>
      <c r="F118" s="7"/>
      <c r="G118" s="16"/>
    </row>
    <row r="119" spans="1:7" ht="18">
      <c r="A119" s="22"/>
      <c r="B119" s="42"/>
      <c r="C119" s="21"/>
      <c r="D119" s="59"/>
      <c r="E119" s="85"/>
      <c r="F119" s="7"/>
      <c r="G119" s="16"/>
    </row>
    <row r="120" spans="1:7" ht="18">
      <c r="A120" s="20"/>
      <c r="B120" s="43"/>
      <c r="C120" s="44"/>
      <c r="D120" s="59"/>
      <c r="E120" s="85"/>
      <c r="F120" s="7"/>
      <c r="G120" s="16"/>
    </row>
    <row r="121" spans="1:7" ht="18">
      <c r="A121" s="20"/>
      <c r="B121" s="43"/>
      <c r="C121" s="44"/>
      <c r="D121" s="59"/>
      <c r="E121" s="85"/>
      <c r="F121" s="7"/>
      <c r="G121" s="16"/>
    </row>
    <row r="122" spans="1:7" ht="18">
      <c r="A122" s="22"/>
      <c r="B122" s="43"/>
      <c r="C122" s="44"/>
      <c r="D122" s="59"/>
      <c r="E122" s="85"/>
      <c r="F122" s="7"/>
      <c r="G122" s="16"/>
    </row>
    <row r="123" spans="1:7" ht="18">
      <c r="A123" s="25"/>
      <c r="B123" s="40"/>
      <c r="C123" s="29"/>
      <c r="D123" s="59"/>
      <c r="E123" s="85"/>
      <c r="F123" s="7"/>
      <c r="G123" s="16"/>
    </row>
    <row r="124" spans="1:7" ht="18">
      <c r="A124" s="22"/>
      <c r="B124" s="41"/>
      <c r="C124" s="29"/>
      <c r="D124" s="59"/>
      <c r="E124" s="85"/>
      <c r="F124" s="7"/>
      <c r="G124" s="16"/>
    </row>
    <row r="125" spans="1:7" ht="18">
      <c r="A125" s="25"/>
      <c r="B125" s="40"/>
      <c r="C125" s="29"/>
      <c r="D125" s="59"/>
      <c r="E125" s="85"/>
      <c r="F125" s="7"/>
      <c r="G125" s="16"/>
    </row>
    <row r="126" spans="1:7" ht="18">
      <c r="A126" s="22"/>
      <c r="B126" s="43"/>
      <c r="C126" s="45"/>
      <c r="D126" s="59"/>
      <c r="E126" s="85"/>
      <c r="F126" s="7"/>
      <c r="G126" s="16"/>
    </row>
    <row r="127" spans="1:7" ht="18">
      <c r="A127" s="22"/>
      <c r="B127" s="43"/>
      <c r="C127" s="45"/>
      <c r="D127" s="59"/>
      <c r="E127" s="85"/>
      <c r="F127" s="7"/>
      <c r="G127" s="16"/>
    </row>
    <row r="128" spans="1:7" ht="18">
      <c r="A128" s="22"/>
      <c r="B128" s="43"/>
      <c r="C128" s="44"/>
      <c r="D128" s="59"/>
      <c r="E128" s="85"/>
      <c r="F128" s="7"/>
      <c r="G128" s="16"/>
    </row>
    <row r="129" spans="1:7" ht="18">
      <c r="A129" s="22"/>
      <c r="B129" s="43"/>
      <c r="C129" s="44"/>
      <c r="D129" s="59"/>
      <c r="E129" s="85"/>
      <c r="F129" s="7"/>
      <c r="G129" s="16"/>
    </row>
    <row r="130" spans="1:7" ht="18">
      <c r="A130" s="22"/>
      <c r="B130" s="43"/>
      <c r="C130" s="44"/>
      <c r="D130" s="59"/>
      <c r="E130" s="85"/>
      <c r="F130" s="7"/>
      <c r="G130" s="16"/>
    </row>
    <row r="131" spans="1:7" ht="18">
      <c r="A131" s="22"/>
      <c r="B131" s="43"/>
      <c r="C131" s="44"/>
      <c r="D131" s="59"/>
      <c r="E131" s="85"/>
      <c r="F131" s="7"/>
      <c r="G131" s="16"/>
    </row>
    <row r="132" spans="1:7" ht="18">
      <c r="A132" s="22"/>
      <c r="B132" s="43"/>
      <c r="C132" s="44"/>
      <c r="D132" s="59"/>
      <c r="E132" s="85"/>
      <c r="F132" s="7"/>
      <c r="G132" s="16"/>
    </row>
    <row r="133" spans="1:7" ht="18">
      <c r="A133" s="22"/>
      <c r="B133" s="43"/>
      <c r="C133" s="44"/>
      <c r="D133" s="59"/>
      <c r="E133" s="85"/>
      <c r="F133" s="7"/>
      <c r="G133" s="16"/>
    </row>
    <row r="134" spans="1:7" ht="18">
      <c r="A134" s="22"/>
      <c r="B134" s="43"/>
      <c r="C134" s="44"/>
      <c r="D134" s="59"/>
      <c r="E134" s="85"/>
      <c r="F134" s="7"/>
      <c r="G134" s="16"/>
    </row>
    <row r="135" spans="1:7" ht="18">
      <c r="A135" s="22"/>
      <c r="B135" s="43"/>
      <c r="C135" s="44"/>
      <c r="D135" s="59"/>
      <c r="E135" s="85"/>
      <c r="F135" s="7"/>
      <c r="G135" s="16"/>
    </row>
    <row r="136" spans="1:7" ht="18">
      <c r="A136" s="20"/>
      <c r="B136" s="43"/>
      <c r="C136" s="44"/>
      <c r="D136" s="59"/>
      <c r="E136" s="85"/>
      <c r="F136" s="7"/>
      <c r="G136" s="16"/>
    </row>
    <row r="137" spans="1:7" ht="18">
      <c r="A137" s="20"/>
      <c r="B137" s="43"/>
      <c r="C137" s="44"/>
      <c r="D137" s="59"/>
      <c r="E137" s="85"/>
      <c r="F137" s="7"/>
      <c r="G137" s="16"/>
    </row>
    <row r="138" spans="1:7" ht="18">
      <c r="A138" s="20"/>
      <c r="B138" s="40"/>
      <c r="C138" s="21"/>
      <c r="D138" s="59"/>
      <c r="E138" s="85"/>
      <c r="F138" s="7"/>
      <c r="G138" s="16"/>
    </row>
    <row r="139" spans="1:7" ht="18">
      <c r="A139" s="20"/>
      <c r="B139" s="40"/>
      <c r="C139" s="21"/>
      <c r="D139" s="59"/>
      <c r="E139" s="85"/>
      <c r="F139" s="7"/>
      <c r="G139" s="16"/>
    </row>
    <row r="140" spans="1:7" ht="18">
      <c r="A140" s="20"/>
      <c r="B140" s="40"/>
      <c r="C140" s="21"/>
      <c r="D140" s="59"/>
      <c r="E140" s="85"/>
      <c r="F140" s="7"/>
      <c r="G140" s="16"/>
    </row>
    <row r="141" spans="1:7" ht="18">
      <c r="A141" s="20"/>
      <c r="B141" s="40"/>
      <c r="C141" s="21"/>
      <c r="D141" s="59"/>
      <c r="E141" s="85"/>
      <c r="F141" s="7"/>
      <c r="G141" s="16"/>
    </row>
    <row r="142" spans="1:7" ht="18">
      <c r="A142" s="20"/>
      <c r="B142" s="40"/>
      <c r="C142" s="21"/>
      <c r="D142" s="59"/>
      <c r="E142" s="85"/>
      <c r="F142" s="7"/>
      <c r="G142" s="16"/>
    </row>
    <row r="143" spans="1:7" ht="18">
      <c r="A143" s="20"/>
      <c r="B143" s="40"/>
      <c r="C143" s="21"/>
      <c r="D143" s="59"/>
      <c r="E143" s="85"/>
      <c r="F143" s="7"/>
      <c r="G143" s="16"/>
    </row>
    <row r="144" spans="1:7" ht="18">
      <c r="A144" s="20"/>
      <c r="B144" s="40"/>
      <c r="C144" s="21"/>
      <c r="D144" s="59"/>
      <c r="E144" s="85"/>
      <c r="F144" s="7"/>
      <c r="G144" s="16"/>
    </row>
    <row r="145" spans="1:7" ht="18">
      <c r="A145" s="20"/>
      <c r="B145" s="31"/>
      <c r="C145" s="21"/>
      <c r="D145" s="59"/>
      <c r="E145" s="85"/>
      <c r="F145" s="7"/>
      <c r="G145" s="16"/>
    </row>
    <row r="146" spans="1:7" ht="18">
      <c r="A146" s="881"/>
      <c r="B146" s="881"/>
      <c r="C146" s="881"/>
      <c r="D146" s="881"/>
      <c r="E146" s="881"/>
      <c r="F146" s="18"/>
      <c r="G146" s="16"/>
    </row>
    <row r="147" spans="1:7" ht="18">
      <c r="A147" s="48"/>
      <c r="B147" s="64"/>
      <c r="C147" s="95"/>
      <c r="D147" s="52"/>
      <c r="E147" s="88"/>
      <c r="F147" s="18"/>
      <c r="G147" s="16"/>
    </row>
    <row r="148" spans="1:7" ht="18">
      <c r="A148" s="48"/>
      <c r="B148" s="64"/>
      <c r="C148" s="95"/>
      <c r="D148" s="52"/>
      <c r="E148" s="88"/>
      <c r="F148" s="18"/>
      <c r="G148" s="16"/>
    </row>
    <row r="149" spans="1:7" ht="18.75" customHeight="1">
      <c r="A149" s="882"/>
      <c r="B149" s="882"/>
      <c r="C149" s="882"/>
      <c r="D149" s="882"/>
      <c r="E149" s="882"/>
      <c r="F149" s="46"/>
      <c r="G149" s="16"/>
    </row>
    <row r="150" spans="1:7" ht="18.75" customHeight="1">
      <c r="A150" s="31"/>
      <c r="B150" s="47"/>
      <c r="C150" s="2"/>
      <c r="D150" s="59"/>
      <c r="E150" s="85"/>
      <c r="F150" s="7"/>
      <c r="G150" s="16"/>
    </row>
    <row r="151" spans="1:7" ht="18.75" customHeight="1">
      <c r="A151" s="883"/>
      <c r="B151" s="883"/>
      <c r="C151" s="883"/>
      <c r="D151" s="883"/>
      <c r="E151" s="883"/>
      <c r="F151" s="883"/>
      <c r="G151" s="16"/>
    </row>
    <row r="152" spans="1:7" ht="18.75" customHeight="1">
      <c r="A152" s="880"/>
      <c r="B152" s="880"/>
      <c r="C152" s="880"/>
      <c r="D152" s="880"/>
      <c r="E152" s="880"/>
      <c r="F152" s="18"/>
      <c r="G152" s="16"/>
    </row>
    <row r="153" spans="1:7" ht="18">
      <c r="A153" s="5"/>
      <c r="B153" s="1"/>
      <c r="C153" s="2"/>
      <c r="D153" s="59"/>
      <c r="E153" s="85"/>
      <c r="F153" s="7"/>
      <c r="G153" s="16"/>
    </row>
    <row r="154" spans="1:7">
      <c r="A154" s="5"/>
      <c r="B154" s="1"/>
      <c r="C154" s="2"/>
      <c r="D154" s="59"/>
      <c r="E154" s="85"/>
      <c r="F154" s="7"/>
    </row>
    <row r="155" spans="1:7">
      <c r="A155" s="5"/>
      <c r="B155" s="1"/>
      <c r="C155" s="2"/>
      <c r="D155" s="59"/>
      <c r="E155" s="85"/>
      <c r="F155" s="7"/>
    </row>
    <row r="156" spans="1:7">
      <c r="A156" s="5"/>
      <c r="B156" s="1"/>
      <c r="C156" s="2"/>
      <c r="D156" s="59"/>
      <c r="E156" s="85"/>
      <c r="F156" s="7"/>
    </row>
    <row r="157" spans="1:7">
      <c r="A157" s="5"/>
      <c r="B157" s="1"/>
      <c r="C157" s="2"/>
      <c r="D157" s="59"/>
      <c r="E157" s="85"/>
      <c r="F157" s="7"/>
    </row>
    <row r="158" spans="1:7">
      <c r="A158" s="5"/>
      <c r="B158" s="1"/>
      <c r="C158" s="2"/>
      <c r="D158" s="59"/>
      <c r="E158" s="85"/>
      <c r="F158" s="7"/>
    </row>
    <row r="159" spans="1:7">
      <c r="A159" s="5"/>
      <c r="B159" s="1"/>
      <c r="C159" s="2"/>
      <c r="D159" s="59"/>
      <c r="E159" s="85"/>
      <c r="F159" s="7"/>
    </row>
    <row r="160" spans="1:7">
      <c r="A160" s="5"/>
      <c r="B160" s="1"/>
      <c r="C160" s="2"/>
      <c r="D160" s="59"/>
      <c r="E160" s="85"/>
      <c r="F160" s="7"/>
    </row>
    <row r="161" spans="1:6">
      <c r="A161" s="5"/>
      <c r="B161" s="1"/>
      <c r="C161" s="2"/>
      <c r="D161" s="59"/>
      <c r="E161" s="85"/>
      <c r="F161" s="7"/>
    </row>
    <row r="162" spans="1:6">
      <c r="A162" s="5"/>
      <c r="B162" s="1"/>
      <c r="C162" s="2"/>
      <c r="D162" s="59"/>
      <c r="E162" s="85"/>
      <c r="F162" s="7"/>
    </row>
    <row r="163" spans="1:6">
      <c r="A163" s="5"/>
      <c r="B163" s="1"/>
      <c r="C163" s="2"/>
      <c r="D163" s="59"/>
      <c r="E163" s="85"/>
      <c r="F163" s="7"/>
    </row>
    <row r="164" spans="1:6">
      <c r="A164" s="5"/>
      <c r="B164" s="1"/>
      <c r="C164" s="2"/>
      <c r="D164" s="59"/>
      <c r="E164" s="85"/>
      <c r="F164" s="7"/>
    </row>
    <row r="165" spans="1:6">
      <c r="A165" s="5"/>
      <c r="B165" s="1"/>
      <c r="C165" s="2"/>
      <c r="D165" s="59"/>
      <c r="E165" s="85"/>
      <c r="F165" s="7"/>
    </row>
    <row r="166" spans="1:6">
      <c r="A166" s="5"/>
      <c r="B166" s="1"/>
      <c r="C166" s="2"/>
      <c r="D166" s="59"/>
      <c r="E166" s="85"/>
      <c r="F166" s="7"/>
    </row>
    <row r="167" spans="1:6">
      <c r="A167" s="5"/>
      <c r="B167" s="1"/>
      <c r="C167" s="2"/>
      <c r="D167" s="59"/>
      <c r="E167" s="85"/>
      <c r="F167" s="7"/>
    </row>
    <row r="168" spans="1:6">
      <c r="A168" s="5"/>
      <c r="B168" s="1"/>
      <c r="C168" s="2"/>
      <c r="D168" s="59"/>
      <c r="E168" s="85"/>
      <c r="F168" s="7"/>
    </row>
    <row r="169" spans="1:6">
      <c r="A169" s="5"/>
      <c r="B169" s="1"/>
      <c r="C169" s="2"/>
      <c r="D169" s="59"/>
      <c r="E169" s="85"/>
      <c r="F169" s="7"/>
    </row>
    <row r="170" spans="1:6">
      <c r="A170" s="5"/>
      <c r="B170" s="1"/>
      <c r="C170" s="2"/>
      <c r="D170" s="59"/>
      <c r="E170" s="85"/>
      <c r="F170" s="7"/>
    </row>
    <row r="171" spans="1:6">
      <c r="A171" s="5"/>
      <c r="B171" s="1"/>
      <c r="C171" s="2"/>
      <c r="D171" s="59"/>
      <c r="E171" s="85"/>
      <c r="F171" s="7"/>
    </row>
    <row r="172" spans="1:6">
      <c r="A172" s="5"/>
      <c r="B172" s="1"/>
      <c r="C172" s="2"/>
      <c r="D172" s="59"/>
      <c r="E172" s="85"/>
      <c r="F172" s="7"/>
    </row>
    <row r="173" spans="1:6">
      <c r="A173" s="5"/>
      <c r="B173" s="1"/>
      <c r="C173" s="2"/>
      <c r="D173" s="59"/>
      <c r="E173" s="85"/>
      <c r="F173" s="7"/>
    </row>
    <row r="174" spans="1:6">
      <c r="A174" s="5"/>
      <c r="B174" s="1"/>
      <c r="C174" s="2"/>
      <c r="D174" s="59"/>
      <c r="E174" s="85"/>
      <c r="F174" s="7"/>
    </row>
    <row r="175" spans="1:6">
      <c r="A175" s="5"/>
      <c r="B175" s="1"/>
      <c r="C175" s="2"/>
      <c r="D175" s="59"/>
      <c r="E175" s="85"/>
      <c r="F175" s="7"/>
    </row>
    <row r="176" spans="1:6">
      <c r="A176" s="5"/>
      <c r="B176" s="1"/>
      <c r="C176" s="2"/>
      <c r="D176" s="59"/>
      <c r="E176" s="85"/>
      <c r="F176" s="7"/>
    </row>
    <row r="177" spans="1:6">
      <c r="A177" s="5"/>
      <c r="B177" s="1"/>
      <c r="C177" s="2"/>
      <c r="D177" s="59"/>
      <c r="E177" s="85"/>
      <c r="F177" s="7"/>
    </row>
    <row r="178" spans="1:6">
      <c r="A178" s="5"/>
      <c r="B178" s="1"/>
      <c r="C178" s="2"/>
      <c r="D178" s="59"/>
      <c r="E178" s="85"/>
      <c r="F178" s="7"/>
    </row>
    <row r="179" spans="1:6">
      <c r="A179" s="5"/>
      <c r="B179" s="1"/>
      <c r="C179" s="2"/>
      <c r="D179" s="59"/>
      <c r="E179" s="85"/>
      <c r="F179" s="7"/>
    </row>
    <row r="180" spans="1:6">
      <c r="A180" s="5"/>
      <c r="B180" s="1"/>
      <c r="C180" s="2"/>
      <c r="D180" s="59"/>
      <c r="E180" s="85"/>
      <c r="F180" s="7"/>
    </row>
    <row r="181" spans="1:6">
      <c r="A181" s="5"/>
      <c r="B181" s="1"/>
      <c r="C181" s="2"/>
      <c r="D181" s="59"/>
      <c r="E181" s="85"/>
      <c r="F181" s="7"/>
    </row>
    <row r="182" spans="1:6">
      <c r="A182" s="5"/>
      <c r="B182" s="1"/>
      <c r="C182" s="2"/>
      <c r="D182" s="59"/>
      <c r="E182" s="85"/>
      <c r="F182" s="7"/>
    </row>
    <row r="183" spans="1:6">
      <c r="A183" s="5"/>
      <c r="B183" s="1"/>
      <c r="C183" s="2"/>
      <c r="D183" s="59"/>
      <c r="E183" s="85"/>
      <c r="F183" s="7"/>
    </row>
    <row r="184" spans="1:6">
      <c r="A184" s="5"/>
      <c r="B184" s="1"/>
      <c r="C184" s="2"/>
      <c r="D184" s="59"/>
      <c r="E184" s="85"/>
      <c r="F184" s="7"/>
    </row>
    <row r="185" spans="1:6">
      <c r="A185" s="5"/>
      <c r="B185" s="1"/>
      <c r="C185" s="2"/>
      <c r="D185" s="59"/>
      <c r="E185" s="85"/>
      <c r="F185" s="7"/>
    </row>
    <row r="186" spans="1:6">
      <c r="A186" s="5"/>
      <c r="B186" s="1"/>
      <c r="C186" s="2"/>
      <c r="D186" s="59"/>
      <c r="E186" s="85"/>
      <c r="F186" s="7"/>
    </row>
    <row r="187" spans="1:6">
      <c r="A187" s="5"/>
      <c r="B187" s="1"/>
      <c r="C187" s="2"/>
      <c r="D187" s="59"/>
      <c r="E187" s="85"/>
      <c r="F187" s="7"/>
    </row>
    <row r="188" spans="1:6">
      <c r="A188" s="5"/>
      <c r="B188" s="1"/>
      <c r="C188" s="2"/>
      <c r="D188" s="59"/>
      <c r="E188" s="85"/>
      <c r="F188" s="7"/>
    </row>
    <row r="189" spans="1:6">
      <c r="A189" s="5"/>
      <c r="B189" s="1"/>
      <c r="C189" s="2"/>
      <c r="D189" s="59"/>
      <c r="E189" s="85"/>
      <c r="F189" s="7"/>
    </row>
    <row r="190" spans="1:6">
      <c r="A190" s="5"/>
      <c r="B190" s="1"/>
      <c r="C190" s="2"/>
      <c r="D190" s="59"/>
      <c r="E190" s="85"/>
      <c r="F190" s="7"/>
    </row>
    <row r="191" spans="1:6">
      <c r="A191" s="5"/>
      <c r="B191" s="1"/>
      <c r="C191" s="2"/>
      <c r="D191" s="59"/>
      <c r="E191" s="85"/>
      <c r="F191" s="7"/>
    </row>
    <row r="192" spans="1:6">
      <c r="A192" s="5"/>
      <c r="B192" s="1"/>
      <c r="C192" s="2"/>
      <c r="D192" s="59"/>
      <c r="E192" s="85"/>
      <c r="F192" s="7"/>
    </row>
    <row r="193" spans="1:6">
      <c r="A193" s="5"/>
      <c r="B193" s="1"/>
      <c r="C193" s="2"/>
      <c r="D193" s="59"/>
      <c r="E193" s="85"/>
      <c r="F193" s="7"/>
    </row>
    <row r="194" spans="1:6">
      <c r="A194" s="5"/>
      <c r="B194" s="1"/>
      <c r="C194" s="2"/>
      <c r="D194" s="59"/>
      <c r="E194" s="85"/>
      <c r="F194" s="7"/>
    </row>
    <row r="195" spans="1:6">
      <c r="A195" s="5"/>
      <c r="B195" s="1"/>
      <c r="C195" s="2"/>
      <c r="D195" s="59"/>
      <c r="E195" s="85"/>
      <c r="F195" s="7"/>
    </row>
    <row r="196" spans="1:6">
      <c r="A196" s="5"/>
      <c r="B196" s="1"/>
      <c r="C196" s="2"/>
      <c r="D196" s="59"/>
      <c r="E196" s="85"/>
      <c r="F196" s="7"/>
    </row>
    <row r="197" spans="1:6">
      <c r="A197" s="5"/>
      <c r="B197" s="1"/>
      <c r="C197" s="2"/>
      <c r="D197" s="59"/>
      <c r="E197" s="85"/>
      <c r="F197" s="7"/>
    </row>
    <row r="198" spans="1:6">
      <c r="A198" s="5"/>
      <c r="B198" s="1"/>
      <c r="C198" s="2"/>
      <c r="D198" s="59"/>
      <c r="E198" s="85"/>
      <c r="F198" s="7"/>
    </row>
    <row r="199" spans="1:6">
      <c r="A199" s="5"/>
      <c r="B199" s="1"/>
      <c r="C199" s="2"/>
      <c r="D199" s="59"/>
      <c r="E199" s="85"/>
      <c r="F199" s="7"/>
    </row>
    <row r="200" spans="1:6">
      <c r="A200" s="5"/>
      <c r="B200" s="1"/>
      <c r="C200" s="2"/>
      <c r="D200" s="59"/>
      <c r="E200" s="85"/>
      <c r="F200" s="7"/>
    </row>
    <row r="201" spans="1:6">
      <c r="A201" s="5"/>
      <c r="B201" s="1"/>
      <c r="C201" s="2"/>
      <c r="D201" s="59"/>
      <c r="E201" s="85"/>
      <c r="F201" s="7"/>
    </row>
    <row r="202" spans="1:6">
      <c r="A202" s="5"/>
      <c r="B202" s="1"/>
      <c r="C202" s="2"/>
      <c r="D202" s="59"/>
      <c r="E202" s="85"/>
      <c r="F202" s="7"/>
    </row>
    <row r="203" spans="1:6">
      <c r="A203" s="5"/>
      <c r="B203" s="1"/>
      <c r="C203" s="2"/>
      <c r="D203" s="59"/>
      <c r="E203" s="85"/>
      <c r="F203" s="7"/>
    </row>
    <row r="204" spans="1:6">
      <c r="A204" s="5"/>
      <c r="B204" s="1"/>
      <c r="C204" s="2"/>
      <c r="D204" s="59"/>
      <c r="E204" s="85"/>
      <c r="F204" s="7"/>
    </row>
    <row r="205" spans="1:6">
      <c r="A205" s="5"/>
      <c r="B205" s="1"/>
      <c r="C205" s="2"/>
      <c r="D205" s="59"/>
      <c r="E205" s="85"/>
      <c r="F205" s="7"/>
    </row>
    <row r="206" spans="1:6">
      <c r="A206" s="5"/>
      <c r="B206" s="1"/>
      <c r="C206" s="2"/>
      <c r="D206" s="59"/>
      <c r="E206" s="85"/>
      <c r="F206" s="7"/>
    </row>
    <row r="207" spans="1:6">
      <c r="A207" s="5"/>
      <c r="B207" s="1"/>
      <c r="C207" s="2"/>
      <c r="D207" s="59"/>
      <c r="E207" s="85"/>
      <c r="F207" s="7"/>
    </row>
    <row r="208" spans="1:6">
      <c r="A208" s="5"/>
      <c r="B208" s="1"/>
      <c r="C208" s="2"/>
      <c r="D208" s="59"/>
      <c r="E208" s="85"/>
      <c r="F208" s="7"/>
    </row>
    <row r="209" spans="1:6">
      <c r="A209" s="5"/>
      <c r="B209" s="1"/>
      <c r="C209" s="2"/>
      <c r="D209" s="59"/>
      <c r="E209" s="85"/>
      <c r="F209" s="7"/>
    </row>
    <row r="210" spans="1:6">
      <c r="A210" s="5"/>
      <c r="B210" s="1"/>
      <c r="C210" s="2"/>
      <c r="D210" s="59"/>
      <c r="E210" s="85"/>
      <c r="F210" s="7"/>
    </row>
    <row r="211" spans="1:6">
      <c r="A211" s="5"/>
      <c r="B211" s="1"/>
      <c r="C211" s="2"/>
      <c r="D211" s="59"/>
      <c r="E211" s="85"/>
      <c r="F211" s="7"/>
    </row>
    <row r="212" spans="1:6">
      <c r="A212" s="5"/>
      <c r="B212" s="1"/>
      <c r="C212" s="2"/>
      <c r="D212" s="59"/>
      <c r="E212" s="85"/>
      <c r="F212" s="7"/>
    </row>
    <row r="213" spans="1:6">
      <c r="A213" s="5"/>
      <c r="B213" s="1"/>
      <c r="C213" s="2"/>
      <c r="D213" s="59"/>
      <c r="E213" s="85"/>
      <c r="F213" s="7"/>
    </row>
    <row r="214" spans="1:6">
      <c r="A214" s="5"/>
      <c r="B214" s="1"/>
      <c r="C214" s="2"/>
      <c r="D214" s="59"/>
      <c r="E214" s="85"/>
      <c r="F214" s="7"/>
    </row>
    <row r="215" spans="1:6">
      <c r="A215" s="5"/>
      <c r="B215" s="1"/>
      <c r="C215" s="2"/>
      <c r="D215" s="59"/>
      <c r="E215" s="85"/>
      <c r="F215" s="7"/>
    </row>
    <row r="216" spans="1:6">
      <c r="A216" s="5"/>
      <c r="B216" s="1"/>
      <c r="C216" s="2"/>
      <c r="D216" s="59"/>
      <c r="E216" s="85"/>
      <c r="F216" s="7"/>
    </row>
    <row r="217" spans="1:6">
      <c r="A217" s="5"/>
      <c r="B217" s="1"/>
      <c r="C217" s="2"/>
      <c r="D217" s="59"/>
      <c r="E217" s="85"/>
      <c r="F217" s="7"/>
    </row>
    <row r="218" spans="1:6">
      <c r="A218" s="5"/>
      <c r="B218" s="1"/>
      <c r="C218" s="2"/>
      <c r="D218" s="59"/>
      <c r="E218" s="85"/>
      <c r="F218" s="7"/>
    </row>
    <row r="219" spans="1:6">
      <c r="A219" s="5"/>
      <c r="B219" s="1"/>
      <c r="C219" s="2"/>
      <c r="D219" s="59"/>
      <c r="E219" s="85"/>
      <c r="F219" s="7"/>
    </row>
    <row r="220" spans="1:6">
      <c r="A220" s="5"/>
      <c r="B220" s="1"/>
      <c r="C220" s="2"/>
      <c r="D220" s="59"/>
      <c r="E220" s="85"/>
      <c r="F220" s="7"/>
    </row>
    <row r="221" spans="1:6">
      <c r="A221" s="5"/>
      <c r="B221" s="1"/>
      <c r="C221" s="2"/>
      <c r="D221" s="59"/>
      <c r="E221" s="85"/>
      <c r="F221" s="7"/>
    </row>
    <row r="222" spans="1:6">
      <c r="A222" s="5"/>
      <c r="B222" s="1"/>
      <c r="C222" s="2"/>
      <c r="D222" s="59"/>
      <c r="E222" s="85"/>
      <c r="F222" s="7"/>
    </row>
    <row r="223" spans="1:6">
      <c r="A223" s="5"/>
      <c r="B223" s="1"/>
      <c r="C223" s="2"/>
      <c r="D223" s="59"/>
      <c r="E223" s="85"/>
      <c r="F223" s="7"/>
    </row>
    <row r="224" spans="1:6">
      <c r="A224" s="5"/>
      <c r="B224" s="1"/>
      <c r="C224" s="2"/>
      <c r="D224" s="59"/>
      <c r="E224" s="85"/>
      <c r="F224" s="7"/>
    </row>
    <row r="225" spans="1:6">
      <c r="A225" s="5"/>
      <c r="B225" s="1"/>
      <c r="C225" s="2"/>
      <c r="D225" s="59"/>
      <c r="E225" s="85"/>
      <c r="F225" s="7"/>
    </row>
    <row r="226" spans="1:6">
      <c r="A226" s="5"/>
      <c r="B226" s="1"/>
      <c r="C226" s="2"/>
      <c r="D226" s="59"/>
      <c r="E226" s="85"/>
      <c r="F226" s="7"/>
    </row>
    <row r="227" spans="1:6">
      <c r="A227" s="5"/>
      <c r="B227" s="1"/>
      <c r="C227" s="2"/>
      <c r="D227" s="59"/>
      <c r="E227" s="85"/>
      <c r="F227" s="7"/>
    </row>
    <row r="228" spans="1:6">
      <c r="A228" s="5"/>
      <c r="B228" s="1"/>
      <c r="C228" s="2"/>
      <c r="D228" s="59"/>
      <c r="E228" s="85"/>
      <c r="F228" s="7"/>
    </row>
    <row r="229" spans="1:6">
      <c r="A229" s="5"/>
      <c r="B229" s="1"/>
      <c r="C229" s="2"/>
      <c r="D229" s="59"/>
      <c r="E229" s="85"/>
      <c r="F229" s="7"/>
    </row>
    <row r="230" spans="1:6">
      <c r="A230" s="5"/>
      <c r="B230" s="1"/>
      <c r="C230" s="2"/>
      <c r="D230" s="59"/>
      <c r="E230" s="85"/>
      <c r="F230" s="7"/>
    </row>
    <row r="231" spans="1:6">
      <c r="A231" s="5"/>
      <c r="B231" s="1"/>
      <c r="C231" s="2"/>
      <c r="D231" s="59"/>
      <c r="E231" s="85"/>
      <c r="F231" s="7"/>
    </row>
    <row r="232" spans="1:6">
      <c r="A232" s="5"/>
      <c r="B232" s="1"/>
      <c r="C232" s="2"/>
      <c r="D232" s="59"/>
      <c r="E232" s="85"/>
      <c r="F232" s="7"/>
    </row>
    <row r="233" spans="1:6">
      <c r="A233" s="5"/>
      <c r="B233" s="1"/>
      <c r="C233" s="2"/>
      <c r="D233" s="59"/>
      <c r="E233" s="85"/>
      <c r="F233" s="7"/>
    </row>
    <row r="234" spans="1:6">
      <c r="A234" s="5"/>
      <c r="B234" s="1"/>
      <c r="C234" s="2"/>
      <c r="D234" s="59"/>
      <c r="E234" s="85"/>
      <c r="F234" s="7"/>
    </row>
    <row r="235" spans="1:6">
      <c r="A235" s="5"/>
      <c r="B235" s="1"/>
      <c r="C235" s="2"/>
      <c r="D235" s="59"/>
      <c r="E235" s="85"/>
      <c r="F235" s="7"/>
    </row>
    <row r="236" spans="1:6">
      <c r="A236" s="5"/>
      <c r="B236" s="1"/>
      <c r="C236" s="2"/>
      <c r="D236" s="59"/>
      <c r="E236" s="85"/>
      <c r="F236" s="7"/>
    </row>
    <row r="237" spans="1:6">
      <c r="A237" s="5"/>
      <c r="B237" s="1"/>
      <c r="C237" s="2"/>
      <c r="D237" s="59"/>
      <c r="E237" s="85"/>
      <c r="F237" s="7"/>
    </row>
    <row r="238" spans="1:6">
      <c r="A238" s="5"/>
      <c r="B238" s="1"/>
      <c r="C238" s="2"/>
      <c r="D238" s="59"/>
      <c r="E238" s="85"/>
      <c r="F238" s="7"/>
    </row>
    <row r="239" spans="1:6">
      <c r="A239" s="5"/>
      <c r="B239" s="1"/>
      <c r="C239" s="2"/>
      <c r="D239" s="59"/>
      <c r="E239" s="85"/>
      <c r="F239" s="7"/>
    </row>
    <row r="240" spans="1:6">
      <c r="A240" s="5"/>
      <c r="B240" s="1"/>
      <c r="C240" s="2"/>
      <c r="D240" s="59"/>
      <c r="E240" s="85"/>
      <c r="F240" s="7"/>
    </row>
    <row r="241" spans="1:6">
      <c r="A241" s="5"/>
      <c r="B241" s="1"/>
      <c r="C241" s="2"/>
      <c r="D241" s="59"/>
      <c r="E241" s="85"/>
      <c r="F241" s="7"/>
    </row>
    <row r="242" spans="1:6">
      <c r="A242" s="5"/>
      <c r="B242" s="1"/>
      <c r="C242" s="2"/>
      <c r="D242" s="59"/>
      <c r="E242" s="85"/>
      <c r="F242" s="7"/>
    </row>
    <row r="243" spans="1:6">
      <c r="A243" s="5"/>
      <c r="B243" s="1"/>
      <c r="C243" s="2"/>
      <c r="D243" s="59"/>
      <c r="E243" s="85"/>
      <c r="F243" s="7"/>
    </row>
    <row r="244" spans="1:6">
      <c r="A244" s="5"/>
      <c r="B244" s="1"/>
      <c r="C244" s="2"/>
      <c r="D244" s="59"/>
      <c r="E244" s="85"/>
      <c r="F244" s="7"/>
    </row>
    <row r="245" spans="1:6">
      <c r="A245" s="5"/>
      <c r="B245" s="1"/>
      <c r="C245" s="2"/>
      <c r="D245" s="59"/>
      <c r="E245" s="85"/>
      <c r="F245" s="7"/>
    </row>
    <row r="246" spans="1:6">
      <c r="A246" s="5"/>
      <c r="B246" s="1"/>
      <c r="C246" s="2"/>
      <c r="D246" s="59"/>
      <c r="E246" s="85"/>
      <c r="F246" s="7"/>
    </row>
    <row r="247" spans="1:6">
      <c r="A247" s="5"/>
      <c r="B247" s="1"/>
      <c r="C247" s="2"/>
      <c r="D247" s="59"/>
      <c r="E247" s="85"/>
      <c r="F247" s="7"/>
    </row>
    <row r="248" spans="1:6">
      <c r="A248" s="5"/>
      <c r="B248" s="1"/>
      <c r="C248" s="2"/>
      <c r="D248" s="59"/>
      <c r="E248" s="85"/>
      <c r="F248" s="7"/>
    </row>
    <row r="249" spans="1:6">
      <c r="A249" s="5"/>
      <c r="B249" s="1"/>
      <c r="C249" s="2"/>
      <c r="D249" s="59"/>
      <c r="E249" s="85"/>
      <c r="F249" s="7"/>
    </row>
    <row r="250" spans="1:6">
      <c r="A250" s="5"/>
      <c r="B250" s="1"/>
      <c r="C250" s="2"/>
      <c r="D250" s="59"/>
      <c r="E250" s="85"/>
      <c r="F250" s="7"/>
    </row>
    <row r="251" spans="1:6">
      <c r="A251" s="5"/>
      <c r="B251" s="1"/>
      <c r="C251" s="2"/>
      <c r="D251" s="59"/>
      <c r="E251" s="85"/>
      <c r="F251" s="7"/>
    </row>
    <row r="252" spans="1:6">
      <c r="A252" s="5"/>
      <c r="B252" s="1"/>
      <c r="C252" s="2"/>
      <c r="D252" s="59"/>
      <c r="E252" s="85"/>
      <c r="F252" s="7"/>
    </row>
    <row r="253" spans="1:6">
      <c r="A253" s="5"/>
      <c r="B253" s="1"/>
      <c r="C253" s="2"/>
      <c r="D253" s="59"/>
      <c r="E253" s="85"/>
      <c r="F253" s="7"/>
    </row>
    <row r="254" spans="1:6">
      <c r="A254" s="5"/>
      <c r="B254" s="1"/>
      <c r="C254" s="2"/>
      <c r="D254" s="59"/>
      <c r="E254" s="85"/>
      <c r="F254" s="7"/>
    </row>
    <row r="255" spans="1:6">
      <c r="A255" s="5"/>
      <c r="B255" s="1"/>
      <c r="C255" s="2"/>
      <c r="D255" s="59"/>
      <c r="E255" s="85"/>
      <c r="F255" s="7"/>
    </row>
    <row r="256" spans="1:6">
      <c r="A256" s="5"/>
      <c r="B256" s="1"/>
      <c r="C256" s="2"/>
      <c r="D256" s="59"/>
      <c r="E256" s="85"/>
      <c r="F256" s="7"/>
    </row>
    <row r="257" spans="1:6">
      <c r="A257" s="5"/>
      <c r="B257" s="1"/>
      <c r="C257" s="2"/>
      <c r="D257" s="59"/>
      <c r="E257" s="85"/>
      <c r="F257" s="7"/>
    </row>
    <row r="258" spans="1:6">
      <c r="A258" s="5"/>
      <c r="B258" s="1"/>
      <c r="C258" s="2"/>
      <c r="D258" s="59"/>
      <c r="E258" s="85"/>
      <c r="F258" s="7"/>
    </row>
    <row r="259" spans="1:6">
      <c r="A259" s="5"/>
      <c r="B259" s="1"/>
      <c r="C259" s="2"/>
      <c r="D259" s="59"/>
      <c r="E259" s="85"/>
      <c r="F259" s="7"/>
    </row>
    <row r="260" spans="1:6">
      <c r="A260" s="5"/>
      <c r="B260" s="1"/>
      <c r="C260" s="2"/>
      <c r="D260" s="59"/>
      <c r="E260" s="85"/>
      <c r="F260" s="7"/>
    </row>
    <row r="261" spans="1:6">
      <c r="A261" s="5"/>
      <c r="B261" s="1"/>
      <c r="C261" s="2"/>
      <c r="D261" s="59"/>
      <c r="E261" s="85"/>
      <c r="F261" s="7"/>
    </row>
    <row r="262" spans="1:6">
      <c r="A262" s="5"/>
      <c r="B262" s="1"/>
      <c r="C262" s="2"/>
      <c r="D262" s="59"/>
      <c r="E262" s="85"/>
      <c r="F262" s="7"/>
    </row>
    <row r="263" spans="1:6">
      <c r="A263" s="5"/>
      <c r="B263" s="1"/>
      <c r="C263" s="2"/>
      <c r="D263" s="59"/>
      <c r="E263" s="85"/>
      <c r="F263" s="7"/>
    </row>
    <row r="264" spans="1:6">
      <c r="A264" s="5"/>
      <c r="B264" s="1"/>
      <c r="C264" s="2"/>
      <c r="D264" s="59"/>
      <c r="E264" s="85"/>
      <c r="F264" s="7"/>
    </row>
    <row r="265" spans="1:6">
      <c r="A265" s="5"/>
      <c r="B265" s="1"/>
      <c r="C265" s="2"/>
      <c r="D265" s="59"/>
      <c r="E265" s="85"/>
      <c r="F265" s="7"/>
    </row>
    <row r="266" spans="1:6">
      <c r="A266" s="5"/>
      <c r="B266" s="1"/>
      <c r="C266" s="2"/>
      <c r="D266" s="59"/>
      <c r="E266" s="85"/>
      <c r="F266" s="7"/>
    </row>
    <row r="267" spans="1:6">
      <c r="A267" s="5"/>
      <c r="B267" s="1"/>
      <c r="C267" s="2"/>
      <c r="D267" s="59"/>
      <c r="E267" s="85"/>
      <c r="F267" s="7"/>
    </row>
    <row r="268" spans="1:6">
      <c r="A268" s="5"/>
      <c r="B268" s="1"/>
      <c r="C268" s="2"/>
      <c r="D268" s="59"/>
      <c r="E268" s="85"/>
      <c r="F268" s="7"/>
    </row>
    <row r="269" spans="1:6">
      <c r="A269" s="5"/>
      <c r="B269" s="1"/>
      <c r="C269" s="2"/>
      <c r="D269" s="59"/>
      <c r="E269" s="85"/>
      <c r="F269" s="7"/>
    </row>
    <row r="270" spans="1:6">
      <c r="A270" s="5"/>
      <c r="B270" s="1"/>
      <c r="C270" s="2"/>
      <c r="D270" s="59"/>
      <c r="E270" s="85"/>
      <c r="F270" s="7"/>
    </row>
    <row r="271" spans="1:6">
      <c r="A271" s="5"/>
      <c r="B271" s="1"/>
      <c r="C271" s="2"/>
      <c r="D271" s="59"/>
      <c r="E271" s="85"/>
      <c r="F271" s="7"/>
    </row>
    <row r="272" spans="1:6">
      <c r="A272" s="5"/>
      <c r="B272" s="1"/>
      <c r="C272" s="2"/>
      <c r="D272" s="59"/>
      <c r="E272" s="85"/>
      <c r="F272" s="7"/>
    </row>
    <row r="273" spans="1:6">
      <c r="A273" s="5"/>
      <c r="B273" s="1"/>
      <c r="C273" s="2"/>
      <c r="D273" s="59"/>
      <c r="E273" s="85"/>
      <c r="F273" s="7"/>
    </row>
    <row r="274" spans="1:6">
      <c r="A274" s="5"/>
      <c r="B274" s="1"/>
      <c r="C274" s="2"/>
      <c r="D274" s="59"/>
      <c r="E274" s="85"/>
      <c r="F274" s="7"/>
    </row>
    <row r="275" spans="1:6">
      <c r="A275" s="5"/>
      <c r="B275" s="1"/>
      <c r="C275" s="2"/>
      <c r="D275" s="59"/>
      <c r="E275" s="85"/>
      <c r="F275" s="7"/>
    </row>
    <row r="276" spans="1:6">
      <c r="A276" s="5"/>
      <c r="B276" s="1"/>
      <c r="C276" s="2"/>
      <c r="D276" s="59"/>
      <c r="E276" s="85"/>
      <c r="F276" s="7"/>
    </row>
    <row r="277" spans="1:6">
      <c r="A277" s="5"/>
      <c r="B277" s="1"/>
      <c r="C277" s="2"/>
      <c r="D277" s="59"/>
      <c r="E277" s="85"/>
      <c r="F277" s="7"/>
    </row>
    <row r="278" spans="1:6">
      <c r="A278" s="5"/>
      <c r="B278" s="1"/>
      <c r="C278" s="2"/>
      <c r="D278" s="59"/>
      <c r="E278" s="85"/>
      <c r="F278" s="7"/>
    </row>
    <row r="279" spans="1:6">
      <c r="A279" s="5"/>
      <c r="B279" s="1"/>
      <c r="C279" s="2"/>
      <c r="D279" s="59"/>
      <c r="E279" s="85"/>
      <c r="F279" s="7"/>
    </row>
    <row r="280" spans="1:6">
      <c r="A280" s="5"/>
      <c r="B280" s="1"/>
      <c r="C280" s="2"/>
      <c r="D280" s="59"/>
      <c r="E280" s="85"/>
      <c r="F280" s="7"/>
    </row>
    <row r="281" spans="1:6">
      <c r="A281" s="5"/>
      <c r="B281" s="1"/>
      <c r="C281" s="2"/>
      <c r="D281" s="59"/>
      <c r="E281" s="85"/>
      <c r="F281" s="7"/>
    </row>
    <row r="282" spans="1:6">
      <c r="A282" s="5"/>
      <c r="B282" s="1"/>
      <c r="C282" s="2"/>
      <c r="D282" s="59"/>
      <c r="E282" s="85"/>
      <c r="F282" s="7"/>
    </row>
    <row r="283" spans="1:6">
      <c r="A283" s="5"/>
      <c r="B283" s="1"/>
      <c r="C283" s="2"/>
      <c r="D283" s="59"/>
      <c r="E283" s="85"/>
      <c r="F283" s="7"/>
    </row>
    <row r="284" spans="1:6">
      <c r="A284" s="5"/>
      <c r="B284" s="1"/>
      <c r="C284" s="2"/>
      <c r="D284" s="59"/>
      <c r="E284" s="85"/>
      <c r="F284" s="7"/>
    </row>
    <row r="285" spans="1:6">
      <c r="A285" s="5"/>
      <c r="B285" s="1"/>
      <c r="C285" s="2"/>
      <c r="D285" s="59"/>
      <c r="E285" s="85"/>
      <c r="F285" s="7"/>
    </row>
    <row r="286" spans="1:6">
      <c r="A286" s="5"/>
      <c r="B286" s="1"/>
      <c r="C286" s="2"/>
      <c r="D286" s="59"/>
      <c r="E286" s="85"/>
      <c r="F286" s="7"/>
    </row>
    <row r="287" spans="1:6">
      <c r="A287" s="5"/>
      <c r="B287" s="1"/>
      <c r="C287" s="2"/>
      <c r="D287" s="59"/>
      <c r="E287" s="85"/>
      <c r="F287" s="7"/>
    </row>
    <row r="288" spans="1:6">
      <c r="A288" s="5"/>
      <c r="B288" s="1"/>
      <c r="C288" s="2"/>
      <c r="D288" s="59"/>
      <c r="E288" s="85"/>
      <c r="F288" s="7"/>
    </row>
    <row r="289" spans="1:6">
      <c r="A289" s="5"/>
      <c r="B289" s="1"/>
      <c r="C289" s="2"/>
      <c r="D289" s="59"/>
      <c r="E289" s="85"/>
      <c r="F289" s="7"/>
    </row>
    <row r="290" spans="1:6">
      <c r="A290" s="5"/>
      <c r="B290" s="1"/>
      <c r="C290" s="2"/>
      <c r="D290" s="59"/>
      <c r="E290" s="85"/>
      <c r="F290" s="7"/>
    </row>
    <row r="291" spans="1:6">
      <c r="A291" s="5"/>
      <c r="B291" s="1"/>
      <c r="C291" s="2"/>
      <c r="D291" s="59"/>
      <c r="E291" s="85"/>
      <c r="F291" s="7"/>
    </row>
    <row r="292" spans="1:6">
      <c r="A292" s="5"/>
      <c r="B292" s="1"/>
      <c r="C292" s="2"/>
      <c r="D292" s="59"/>
      <c r="E292" s="85"/>
      <c r="F292" s="7"/>
    </row>
    <row r="293" spans="1:6">
      <c r="A293" s="5"/>
      <c r="B293" s="1"/>
      <c r="C293" s="2"/>
      <c r="D293" s="59"/>
      <c r="E293" s="85"/>
      <c r="F293" s="7"/>
    </row>
    <row r="294" spans="1:6">
      <c r="A294" s="5"/>
      <c r="B294" s="1"/>
      <c r="C294" s="2"/>
      <c r="D294" s="59"/>
      <c r="E294" s="85"/>
      <c r="F294" s="7"/>
    </row>
    <row r="295" spans="1:6">
      <c r="A295" s="5"/>
      <c r="B295" s="1"/>
      <c r="C295" s="2"/>
      <c r="D295" s="59"/>
      <c r="E295" s="85"/>
      <c r="F295" s="7"/>
    </row>
    <row r="296" spans="1:6">
      <c r="A296" s="5"/>
      <c r="B296" s="1"/>
      <c r="C296" s="2"/>
      <c r="D296" s="59"/>
      <c r="E296" s="85"/>
      <c r="F296" s="7"/>
    </row>
    <row r="297" spans="1:6">
      <c r="A297" s="5"/>
      <c r="B297" s="1"/>
      <c r="C297" s="2"/>
      <c r="D297" s="59"/>
      <c r="E297" s="85"/>
      <c r="F297" s="7"/>
    </row>
    <row r="298" spans="1:6">
      <c r="A298" s="5"/>
      <c r="B298" s="1"/>
      <c r="C298" s="2"/>
      <c r="D298" s="59"/>
      <c r="E298" s="85"/>
      <c r="F298" s="7"/>
    </row>
    <row r="299" spans="1:6">
      <c r="A299" s="5"/>
      <c r="B299" s="1"/>
      <c r="C299" s="2"/>
      <c r="D299" s="59"/>
      <c r="E299" s="85"/>
      <c r="F299" s="7"/>
    </row>
    <row r="300" spans="1:6">
      <c r="A300" s="5"/>
      <c r="B300" s="1"/>
      <c r="C300" s="2"/>
      <c r="D300" s="59"/>
      <c r="E300" s="85"/>
      <c r="F300" s="7"/>
    </row>
    <row r="301" spans="1:6">
      <c r="A301" s="5"/>
      <c r="B301" s="1"/>
      <c r="C301" s="2"/>
      <c r="D301" s="59"/>
      <c r="E301" s="85"/>
      <c r="F301" s="7"/>
    </row>
    <row r="302" spans="1:6">
      <c r="A302" s="5"/>
      <c r="B302" s="1"/>
      <c r="C302" s="2"/>
      <c r="D302" s="59"/>
      <c r="E302" s="85"/>
      <c r="F302" s="7"/>
    </row>
    <row r="303" spans="1:6">
      <c r="A303" s="5"/>
      <c r="B303" s="1"/>
      <c r="C303" s="2"/>
      <c r="D303" s="59"/>
      <c r="E303" s="85"/>
      <c r="F303" s="7"/>
    </row>
    <row r="304" spans="1:6">
      <c r="A304" s="5"/>
      <c r="B304" s="1"/>
      <c r="C304" s="2"/>
      <c r="D304" s="59"/>
      <c r="E304" s="85"/>
      <c r="F304" s="7"/>
    </row>
    <row r="305" spans="1:6">
      <c r="A305" s="5"/>
      <c r="B305" s="1"/>
      <c r="C305" s="2"/>
      <c r="D305" s="59"/>
      <c r="E305" s="85"/>
      <c r="F305" s="7"/>
    </row>
    <row r="306" spans="1:6">
      <c r="A306" s="5"/>
      <c r="B306" s="1"/>
      <c r="C306" s="2"/>
      <c r="D306" s="59"/>
      <c r="E306" s="85"/>
      <c r="F306" s="7"/>
    </row>
    <row r="307" spans="1:6">
      <c r="A307" s="5"/>
      <c r="B307" s="1"/>
      <c r="C307" s="2"/>
      <c r="D307" s="59"/>
      <c r="E307" s="85"/>
      <c r="F307" s="7"/>
    </row>
    <row r="308" spans="1:6">
      <c r="A308" s="5"/>
      <c r="B308" s="1"/>
      <c r="C308" s="2"/>
      <c r="D308" s="59"/>
      <c r="E308" s="85"/>
      <c r="F308" s="7"/>
    </row>
    <row r="309" spans="1:6">
      <c r="A309" s="5"/>
      <c r="B309" s="1"/>
      <c r="C309" s="2"/>
      <c r="D309" s="59"/>
      <c r="E309" s="85"/>
      <c r="F309" s="7"/>
    </row>
    <row r="310" spans="1:6">
      <c r="A310" s="5"/>
      <c r="B310" s="1"/>
      <c r="C310" s="2"/>
      <c r="D310" s="59"/>
      <c r="E310" s="85"/>
      <c r="F310" s="7"/>
    </row>
    <row r="311" spans="1:6">
      <c r="A311" s="5"/>
      <c r="B311" s="1"/>
      <c r="C311" s="2"/>
      <c r="D311" s="59"/>
      <c r="E311" s="85"/>
      <c r="F311" s="7"/>
    </row>
    <row r="312" spans="1:6">
      <c r="A312" s="5"/>
      <c r="B312" s="1"/>
      <c r="C312" s="2"/>
      <c r="D312" s="59"/>
      <c r="E312" s="85"/>
      <c r="F312" s="7"/>
    </row>
    <row r="313" spans="1:6">
      <c r="A313" s="5"/>
      <c r="B313" s="1"/>
      <c r="C313" s="2"/>
      <c r="D313" s="59"/>
      <c r="E313" s="85"/>
      <c r="F313" s="7"/>
    </row>
    <row r="314" spans="1:6">
      <c r="A314" s="5"/>
      <c r="B314" s="1"/>
      <c r="C314" s="2"/>
      <c r="D314" s="59"/>
      <c r="E314" s="85"/>
      <c r="F314" s="7"/>
    </row>
    <row r="315" spans="1:6">
      <c r="A315" s="5"/>
      <c r="B315" s="1"/>
      <c r="C315" s="2"/>
      <c r="D315" s="59"/>
      <c r="E315" s="85"/>
      <c r="F315" s="7"/>
    </row>
    <row r="316" spans="1:6">
      <c r="A316" s="5"/>
      <c r="B316" s="1"/>
      <c r="C316" s="2"/>
      <c r="D316" s="59"/>
      <c r="E316" s="85"/>
      <c r="F316" s="7"/>
    </row>
    <row r="317" spans="1:6">
      <c r="A317" s="5"/>
      <c r="B317" s="1"/>
      <c r="C317" s="2"/>
      <c r="D317" s="59"/>
      <c r="E317" s="85"/>
      <c r="F317" s="7"/>
    </row>
    <row r="318" spans="1:6">
      <c r="A318" s="5"/>
      <c r="B318" s="1"/>
      <c r="C318" s="2"/>
      <c r="D318" s="59"/>
      <c r="E318" s="85"/>
      <c r="F318" s="7"/>
    </row>
    <row r="319" spans="1:6">
      <c r="A319" s="5"/>
      <c r="B319" s="1"/>
      <c r="C319" s="2"/>
      <c r="D319" s="59"/>
      <c r="E319" s="85"/>
      <c r="F319" s="7"/>
    </row>
    <row r="320" spans="1:6">
      <c r="A320" s="5"/>
      <c r="B320" s="1"/>
      <c r="C320" s="2"/>
      <c r="D320" s="59"/>
      <c r="E320" s="85"/>
      <c r="F320" s="7"/>
    </row>
    <row r="321" spans="1:6">
      <c r="A321" s="5"/>
      <c r="B321" s="1"/>
      <c r="C321" s="2"/>
      <c r="D321" s="59"/>
      <c r="E321" s="85"/>
      <c r="F321" s="7"/>
    </row>
    <row r="322" spans="1:6">
      <c r="A322" s="5"/>
      <c r="B322" s="1"/>
      <c r="C322" s="2"/>
      <c r="D322" s="59"/>
      <c r="E322" s="85"/>
      <c r="F322" s="7"/>
    </row>
    <row r="323" spans="1:6">
      <c r="A323" s="5"/>
      <c r="B323" s="1"/>
      <c r="C323" s="2"/>
      <c r="D323" s="59"/>
      <c r="E323" s="85"/>
      <c r="F323" s="7"/>
    </row>
    <row r="324" spans="1:6">
      <c r="A324" s="5"/>
      <c r="B324" s="1"/>
      <c r="C324" s="2"/>
      <c r="D324" s="59"/>
      <c r="E324" s="85"/>
      <c r="F324" s="7"/>
    </row>
    <row r="325" spans="1:6">
      <c r="A325" s="5"/>
      <c r="B325" s="1"/>
      <c r="C325" s="2"/>
      <c r="D325" s="59"/>
      <c r="E325" s="85"/>
      <c r="F325" s="7"/>
    </row>
    <row r="326" spans="1:6">
      <c r="A326" s="5"/>
      <c r="B326" s="1"/>
      <c r="C326" s="2"/>
      <c r="D326" s="59"/>
      <c r="E326" s="85"/>
      <c r="F326" s="7"/>
    </row>
    <row r="327" spans="1:6">
      <c r="A327" s="5"/>
      <c r="B327" s="1"/>
      <c r="C327" s="2"/>
      <c r="D327" s="59"/>
      <c r="E327" s="85"/>
      <c r="F327" s="7"/>
    </row>
    <row r="328" spans="1:6">
      <c r="A328" s="5"/>
      <c r="B328" s="1"/>
      <c r="C328" s="2"/>
      <c r="D328" s="59"/>
      <c r="E328" s="85"/>
      <c r="F328" s="7"/>
    </row>
    <row r="329" spans="1:6">
      <c r="A329" s="5"/>
      <c r="B329" s="1"/>
      <c r="C329" s="2"/>
      <c r="D329" s="59"/>
      <c r="E329" s="85"/>
      <c r="F329" s="7"/>
    </row>
    <row r="330" spans="1:6">
      <c r="A330" s="5"/>
      <c r="B330" s="1"/>
      <c r="C330" s="2"/>
      <c r="D330" s="59"/>
      <c r="E330" s="85"/>
      <c r="F330" s="7"/>
    </row>
    <row r="331" spans="1:6">
      <c r="A331" s="5"/>
      <c r="B331" s="1"/>
      <c r="C331" s="2"/>
      <c r="D331" s="59"/>
      <c r="E331" s="85"/>
      <c r="F331" s="7"/>
    </row>
    <row r="332" spans="1:6">
      <c r="A332" s="5"/>
      <c r="B332" s="1"/>
      <c r="C332" s="2"/>
      <c r="D332" s="59"/>
      <c r="E332" s="85"/>
      <c r="F332" s="7"/>
    </row>
    <row r="333" spans="1:6">
      <c r="A333" s="5"/>
      <c r="B333" s="1"/>
      <c r="C333" s="2"/>
      <c r="D333" s="59"/>
      <c r="E333" s="85"/>
      <c r="F333" s="7"/>
    </row>
    <row r="334" spans="1:6">
      <c r="A334" s="5"/>
      <c r="B334" s="1"/>
      <c r="C334" s="2"/>
      <c r="D334" s="59"/>
      <c r="E334" s="85"/>
      <c r="F334" s="7"/>
    </row>
    <row r="335" spans="1:6">
      <c r="A335" s="5"/>
      <c r="B335" s="1"/>
      <c r="C335" s="2"/>
      <c r="D335" s="59"/>
      <c r="E335" s="85"/>
      <c r="F335" s="7"/>
    </row>
    <row r="336" spans="1:6">
      <c r="A336" s="5"/>
      <c r="B336" s="1"/>
      <c r="C336" s="2"/>
      <c r="D336" s="59"/>
      <c r="E336" s="85"/>
      <c r="F336" s="7"/>
    </row>
    <row r="337" spans="1:6">
      <c r="A337" s="5"/>
      <c r="B337" s="1"/>
      <c r="C337" s="2"/>
      <c r="D337" s="59"/>
      <c r="E337" s="85"/>
      <c r="F337" s="7"/>
    </row>
    <row r="338" spans="1:6">
      <c r="A338" s="5"/>
      <c r="B338" s="1"/>
      <c r="C338" s="2"/>
      <c r="D338" s="59"/>
      <c r="E338" s="85"/>
      <c r="F338" s="7"/>
    </row>
    <row r="339" spans="1:6">
      <c r="A339" s="5"/>
      <c r="B339" s="1"/>
      <c r="C339" s="2"/>
      <c r="D339" s="59"/>
      <c r="E339" s="85"/>
      <c r="F339" s="7"/>
    </row>
    <row r="340" spans="1:6">
      <c r="A340" s="5"/>
      <c r="B340" s="1"/>
      <c r="C340" s="2"/>
      <c r="D340" s="59"/>
      <c r="E340" s="85"/>
      <c r="F340" s="7"/>
    </row>
    <row r="341" spans="1:6">
      <c r="A341" s="5"/>
      <c r="B341" s="1"/>
      <c r="C341" s="2"/>
      <c r="D341" s="59"/>
      <c r="E341" s="85"/>
      <c r="F341" s="7"/>
    </row>
    <row r="342" spans="1:6">
      <c r="A342" s="5"/>
      <c r="B342" s="1"/>
      <c r="C342" s="2"/>
      <c r="D342" s="59"/>
      <c r="E342" s="85"/>
      <c r="F342" s="7"/>
    </row>
    <row r="343" spans="1:6">
      <c r="A343" s="5"/>
      <c r="B343" s="1"/>
      <c r="C343" s="2"/>
      <c r="D343" s="59"/>
      <c r="E343" s="85"/>
      <c r="F343" s="7"/>
    </row>
    <row r="344" spans="1:6">
      <c r="A344" s="5"/>
      <c r="B344" s="1"/>
      <c r="C344" s="2"/>
      <c r="D344" s="59"/>
      <c r="E344" s="85"/>
      <c r="F344" s="7"/>
    </row>
    <row r="345" spans="1:6">
      <c r="A345" s="5"/>
      <c r="B345" s="1"/>
      <c r="C345" s="2"/>
      <c r="D345" s="59"/>
      <c r="E345" s="85"/>
      <c r="F345" s="7"/>
    </row>
    <row r="346" spans="1:6">
      <c r="A346" s="5"/>
      <c r="B346" s="1"/>
      <c r="C346" s="2"/>
      <c r="D346" s="59"/>
      <c r="E346" s="85"/>
      <c r="F346" s="7"/>
    </row>
    <row r="347" spans="1:6">
      <c r="A347" s="5"/>
      <c r="B347" s="1"/>
      <c r="C347" s="2"/>
      <c r="D347" s="59"/>
      <c r="E347" s="85"/>
      <c r="F347" s="7"/>
    </row>
    <row r="348" spans="1:6">
      <c r="A348" s="5"/>
      <c r="B348" s="1"/>
      <c r="C348" s="2"/>
      <c r="D348" s="59"/>
      <c r="E348" s="85"/>
      <c r="F348" s="7"/>
    </row>
    <row r="349" spans="1:6">
      <c r="A349" s="5"/>
      <c r="B349" s="1"/>
      <c r="C349" s="2"/>
      <c r="D349" s="59"/>
      <c r="E349" s="85"/>
      <c r="F349" s="7"/>
    </row>
    <row r="350" spans="1:6">
      <c r="A350" s="5"/>
      <c r="B350" s="1"/>
      <c r="C350" s="2"/>
      <c r="D350" s="59"/>
      <c r="E350" s="85"/>
      <c r="F350" s="7"/>
    </row>
    <row r="351" spans="1:6">
      <c r="A351" s="5"/>
      <c r="B351" s="1"/>
      <c r="C351" s="2"/>
      <c r="D351" s="59"/>
      <c r="E351" s="85"/>
      <c r="F351" s="7"/>
    </row>
    <row r="352" spans="1:6">
      <c r="A352" s="5"/>
      <c r="B352" s="1"/>
      <c r="C352" s="2"/>
      <c r="D352" s="59"/>
      <c r="E352" s="85"/>
      <c r="F352" s="7"/>
    </row>
    <row r="353" spans="1:6">
      <c r="A353" s="5"/>
      <c r="B353" s="1"/>
      <c r="C353" s="2"/>
      <c r="D353" s="59"/>
      <c r="E353" s="85"/>
      <c r="F353" s="7"/>
    </row>
    <row r="354" spans="1:6">
      <c r="A354" s="5"/>
      <c r="B354" s="1"/>
      <c r="C354" s="2"/>
      <c r="D354" s="59"/>
      <c r="E354" s="85"/>
      <c r="F354" s="7"/>
    </row>
    <row r="355" spans="1:6">
      <c r="A355" s="5"/>
      <c r="B355" s="1"/>
      <c r="C355" s="2"/>
      <c r="D355" s="59"/>
      <c r="E355" s="85"/>
      <c r="F355" s="7"/>
    </row>
    <row r="356" spans="1:6">
      <c r="A356" s="5"/>
      <c r="B356" s="1"/>
      <c r="C356" s="2"/>
      <c r="D356" s="59"/>
      <c r="E356" s="85"/>
      <c r="F356" s="7"/>
    </row>
    <row r="357" spans="1:6">
      <c r="A357" s="5"/>
      <c r="B357" s="1"/>
      <c r="C357" s="2"/>
      <c r="D357" s="59"/>
      <c r="E357" s="85"/>
      <c r="F357" s="7"/>
    </row>
    <row r="358" spans="1:6">
      <c r="A358" s="5"/>
      <c r="B358" s="1"/>
      <c r="C358" s="2"/>
      <c r="D358" s="59"/>
      <c r="E358" s="85"/>
      <c r="F358" s="7"/>
    </row>
    <row r="359" spans="1:6">
      <c r="A359" s="5"/>
      <c r="B359" s="1"/>
      <c r="C359" s="2"/>
      <c r="D359" s="59"/>
      <c r="E359" s="85"/>
      <c r="F359" s="7"/>
    </row>
    <row r="360" spans="1:6">
      <c r="A360" s="5"/>
      <c r="B360" s="1"/>
      <c r="C360" s="2"/>
      <c r="D360" s="59"/>
      <c r="E360" s="85"/>
      <c r="F360" s="7"/>
    </row>
    <row r="361" spans="1:6">
      <c r="A361" s="5"/>
      <c r="B361" s="1"/>
      <c r="C361" s="2"/>
      <c r="D361" s="59"/>
      <c r="E361" s="85"/>
      <c r="F361" s="7"/>
    </row>
    <row r="362" spans="1:6">
      <c r="A362" s="5"/>
      <c r="B362" s="1"/>
      <c r="C362" s="2"/>
      <c r="D362" s="59"/>
      <c r="E362" s="85"/>
      <c r="F362" s="7"/>
    </row>
    <row r="363" spans="1:6">
      <c r="A363" s="5"/>
      <c r="B363" s="1"/>
      <c r="C363" s="2"/>
      <c r="D363" s="59"/>
      <c r="E363" s="85"/>
      <c r="F363" s="7"/>
    </row>
    <row r="364" spans="1:6">
      <c r="A364" s="5"/>
      <c r="B364" s="1"/>
      <c r="C364" s="2"/>
      <c r="D364" s="59"/>
      <c r="E364" s="85"/>
      <c r="F364" s="7"/>
    </row>
    <row r="365" spans="1:6">
      <c r="A365" s="5"/>
      <c r="B365" s="1"/>
      <c r="C365" s="2"/>
      <c r="D365" s="59"/>
      <c r="E365" s="85"/>
      <c r="F365" s="7"/>
    </row>
    <row r="366" spans="1:6">
      <c r="A366" s="5"/>
      <c r="B366" s="1"/>
      <c r="C366" s="2"/>
      <c r="D366" s="59"/>
      <c r="E366" s="85"/>
      <c r="F366" s="7"/>
    </row>
    <row r="367" spans="1:6">
      <c r="A367" s="5"/>
      <c r="B367" s="1"/>
      <c r="C367" s="2"/>
      <c r="D367" s="59"/>
      <c r="E367" s="85"/>
      <c r="F367" s="7"/>
    </row>
    <row r="368" spans="1:6">
      <c r="A368" s="5"/>
      <c r="B368" s="1"/>
      <c r="C368" s="2"/>
      <c r="D368" s="59"/>
      <c r="E368" s="85"/>
      <c r="F368" s="7"/>
    </row>
    <row r="369" spans="1:6">
      <c r="A369" s="5"/>
      <c r="B369" s="1"/>
      <c r="C369" s="2"/>
      <c r="D369" s="59"/>
      <c r="E369" s="85"/>
      <c r="F369" s="7"/>
    </row>
    <row r="370" spans="1:6">
      <c r="A370" s="5"/>
      <c r="B370" s="1"/>
      <c r="C370" s="2"/>
      <c r="D370" s="59"/>
      <c r="E370" s="85"/>
      <c r="F370" s="7"/>
    </row>
    <row r="371" spans="1:6">
      <c r="A371" s="5"/>
      <c r="B371" s="1"/>
      <c r="C371" s="2"/>
      <c r="D371" s="59"/>
      <c r="E371" s="85"/>
      <c r="F371" s="7"/>
    </row>
    <row r="372" spans="1:6">
      <c r="A372" s="5"/>
      <c r="B372" s="1"/>
      <c r="C372" s="2"/>
      <c r="D372" s="59"/>
      <c r="E372" s="85"/>
      <c r="F372" s="7"/>
    </row>
    <row r="373" spans="1:6">
      <c r="A373" s="5"/>
      <c r="B373" s="1"/>
      <c r="C373" s="2"/>
      <c r="D373" s="59"/>
      <c r="E373" s="85"/>
      <c r="F373" s="7"/>
    </row>
    <row r="374" spans="1:6">
      <c r="A374" s="5"/>
      <c r="B374" s="1"/>
      <c r="C374" s="2"/>
      <c r="D374" s="59"/>
      <c r="E374" s="85"/>
      <c r="F374" s="7"/>
    </row>
    <row r="375" spans="1:6">
      <c r="A375" s="5"/>
      <c r="B375" s="1"/>
      <c r="C375" s="2"/>
      <c r="D375" s="59"/>
      <c r="E375" s="85"/>
      <c r="F375" s="7"/>
    </row>
    <row r="376" spans="1:6">
      <c r="A376" s="5"/>
      <c r="B376" s="1"/>
      <c r="C376" s="2"/>
      <c r="D376" s="59"/>
      <c r="E376" s="85"/>
      <c r="F376" s="7"/>
    </row>
    <row r="377" spans="1:6">
      <c r="A377" s="5"/>
      <c r="B377" s="1"/>
      <c r="C377" s="2"/>
      <c r="D377" s="59"/>
      <c r="E377" s="85"/>
      <c r="F377" s="7"/>
    </row>
    <row r="378" spans="1:6">
      <c r="A378" s="5"/>
      <c r="B378" s="1"/>
      <c r="C378" s="2"/>
      <c r="D378" s="59"/>
      <c r="E378" s="85"/>
      <c r="F378" s="7"/>
    </row>
    <row r="379" spans="1:6">
      <c r="A379" s="5"/>
      <c r="B379" s="1"/>
      <c r="C379" s="2"/>
      <c r="D379" s="59"/>
      <c r="E379" s="85"/>
      <c r="F379" s="7"/>
    </row>
    <row r="380" spans="1:6">
      <c r="A380" s="5"/>
      <c r="B380" s="1"/>
      <c r="C380" s="2"/>
      <c r="D380" s="59"/>
      <c r="E380" s="85"/>
      <c r="F380" s="7"/>
    </row>
    <row r="381" spans="1:6">
      <c r="A381" s="5"/>
      <c r="B381" s="1"/>
      <c r="C381" s="2"/>
      <c r="D381" s="59"/>
      <c r="E381" s="85"/>
      <c r="F381" s="7"/>
    </row>
    <row r="382" spans="1:6">
      <c r="A382" s="5"/>
      <c r="B382" s="1"/>
      <c r="C382" s="2"/>
      <c r="D382" s="59"/>
      <c r="E382" s="85"/>
      <c r="F382" s="7"/>
    </row>
    <row r="383" spans="1:6">
      <c r="A383" s="5"/>
      <c r="B383" s="1"/>
      <c r="C383" s="2"/>
      <c r="D383" s="59"/>
      <c r="E383" s="85"/>
      <c r="F383" s="7"/>
    </row>
    <row r="384" spans="1:6">
      <c r="A384" s="5"/>
      <c r="B384" s="1"/>
      <c r="C384" s="2"/>
      <c r="D384" s="59"/>
      <c r="E384" s="85"/>
      <c r="F384" s="7"/>
    </row>
    <row r="385" spans="1:6">
      <c r="A385" s="5"/>
      <c r="B385" s="1"/>
      <c r="C385" s="2"/>
      <c r="D385" s="59"/>
      <c r="E385" s="85"/>
      <c r="F385" s="7"/>
    </row>
    <row r="386" spans="1:6">
      <c r="A386" s="5"/>
      <c r="B386" s="1"/>
      <c r="C386" s="2"/>
      <c r="D386" s="59"/>
      <c r="E386" s="85"/>
      <c r="F386" s="7"/>
    </row>
    <row r="387" spans="1:6">
      <c r="A387" s="5"/>
      <c r="B387" s="1"/>
      <c r="C387" s="2"/>
      <c r="D387" s="59"/>
      <c r="E387" s="85"/>
      <c r="F387" s="7"/>
    </row>
    <row r="388" spans="1:6">
      <c r="A388" s="5"/>
      <c r="B388" s="1"/>
      <c r="C388" s="2"/>
      <c r="D388" s="59"/>
      <c r="E388" s="85"/>
      <c r="F388" s="7"/>
    </row>
    <row r="389" spans="1:6">
      <c r="A389" s="5"/>
      <c r="B389" s="1"/>
      <c r="C389" s="2"/>
      <c r="D389" s="59"/>
      <c r="E389" s="85"/>
      <c r="F389" s="7"/>
    </row>
    <row r="390" spans="1:6">
      <c r="A390" s="5"/>
      <c r="B390" s="1"/>
      <c r="C390" s="2"/>
      <c r="D390" s="59"/>
      <c r="E390" s="85"/>
      <c r="F390" s="7"/>
    </row>
    <row r="391" spans="1:6">
      <c r="A391" s="5"/>
      <c r="B391" s="1"/>
      <c r="C391" s="2"/>
      <c r="D391" s="59"/>
      <c r="E391" s="85"/>
      <c r="F391" s="7"/>
    </row>
    <row r="392" spans="1:6">
      <c r="A392" s="5"/>
      <c r="B392" s="1"/>
      <c r="C392" s="2"/>
      <c r="D392" s="59"/>
      <c r="E392" s="85"/>
      <c r="F392" s="7"/>
    </row>
    <row r="393" spans="1:6">
      <c r="A393" s="5"/>
      <c r="B393" s="1"/>
      <c r="C393" s="2"/>
      <c r="D393" s="59"/>
      <c r="E393" s="85"/>
      <c r="F393" s="7"/>
    </row>
    <row r="394" spans="1:6">
      <c r="A394" s="5"/>
      <c r="B394" s="1"/>
      <c r="C394" s="2"/>
      <c r="D394" s="59"/>
      <c r="E394" s="85"/>
      <c r="F394" s="7"/>
    </row>
    <row r="395" spans="1:6">
      <c r="A395" s="5"/>
      <c r="B395" s="1"/>
      <c r="C395" s="2"/>
      <c r="D395" s="59"/>
      <c r="E395" s="85"/>
      <c r="F395" s="7"/>
    </row>
    <row r="396" spans="1:6">
      <c r="A396" s="5"/>
      <c r="B396" s="1"/>
      <c r="C396" s="2"/>
      <c r="D396" s="59"/>
      <c r="E396" s="85"/>
      <c r="F396" s="7"/>
    </row>
    <row r="397" spans="1:6">
      <c r="A397" s="5"/>
      <c r="B397" s="1"/>
      <c r="C397" s="2"/>
      <c r="D397" s="59"/>
      <c r="E397" s="85"/>
      <c r="F397" s="7"/>
    </row>
    <row r="398" spans="1:6">
      <c r="A398" s="5"/>
      <c r="B398" s="1"/>
      <c r="C398" s="2"/>
      <c r="D398" s="59"/>
      <c r="E398" s="85"/>
      <c r="F398" s="7"/>
    </row>
    <row r="399" spans="1:6">
      <c r="A399" s="5"/>
      <c r="B399" s="1"/>
      <c r="C399" s="2"/>
      <c r="D399" s="59"/>
      <c r="E399" s="85"/>
      <c r="F399" s="7"/>
    </row>
    <row r="400" spans="1:6">
      <c r="A400" s="5"/>
      <c r="B400" s="1"/>
      <c r="C400" s="2"/>
      <c r="D400" s="59"/>
      <c r="E400" s="85"/>
      <c r="F400" s="7"/>
    </row>
    <row r="401" spans="1:6">
      <c r="A401" s="5"/>
      <c r="B401" s="1"/>
      <c r="C401" s="2"/>
      <c r="D401" s="59"/>
      <c r="E401" s="85"/>
      <c r="F401" s="7"/>
    </row>
    <row r="402" spans="1:6">
      <c r="A402" s="5"/>
      <c r="B402" s="1"/>
      <c r="C402" s="2"/>
      <c r="D402" s="59"/>
      <c r="E402" s="85"/>
      <c r="F402" s="7"/>
    </row>
    <row r="403" spans="1:6">
      <c r="A403" s="5"/>
      <c r="B403" s="1"/>
      <c r="C403" s="2"/>
      <c r="D403" s="59"/>
      <c r="E403" s="85"/>
      <c r="F403" s="7"/>
    </row>
    <row r="404" spans="1:6">
      <c r="A404" s="5"/>
      <c r="B404" s="1"/>
      <c r="C404" s="2"/>
      <c r="D404" s="59"/>
      <c r="E404" s="85"/>
      <c r="F404" s="7"/>
    </row>
    <row r="405" spans="1:6">
      <c r="A405" s="5"/>
      <c r="B405" s="1"/>
      <c r="C405" s="2"/>
      <c r="D405" s="59"/>
      <c r="E405" s="85"/>
      <c r="F405" s="7"/>
    </row>
    <row r="406" spans="1:6">
      <c r="A406" s="5"/>
      <c r="B406" s="1"/>
      <c r="C406" s="2"/>
      <c r="D406" s="59"/>
      <c r="E406" s="85"/>
      <c r="F406" s="7"/>
    </row>
    <row r="407" spans="1:6">
      <c r="A407" s="5"/>
      <c r="B407" s="1"/>
      <c r="C407" s="2"/>
      <c r="D407" s="59"/>
      <c r="E407" s="85"/>
      <c r="F407" s="7"/>
    </row>
    <row r="408" spans="1:6">
      <c r="A408" s="5"/>
      <c r="B408" s="1"/>
      <c r="C408" s="2"/>
      <c r="D408" s="59"/>
      <c r="E408" s="85"/>
      <c r="F408" s="7"/>
    </row>
    <row r="409" spans="1:6">
      <c r="A409" s="5"/>
      <c r="B409" s="1"/>
      <c r="C409" s="2"/>
      <c r="D409" s="59"/>
      <c r="E409" s="85"/>
      <c r="F409" s="7"/>
    </row>
    <row r="410" spans="1:6">
      <c r="A410" s="5"/>
      <c r="B410" s="1"/>
      <c r="C410" s="2"/>
      <c r="D410" s="59"/>
      <c r="E410" s="85"/>
      <c r="F410" s="7"/>
    </row>
    <row r="411" spans="1:6">
      <c r="A411" s="5"/>
      <c r="B411" s="1"/>
      <c r="C411" s="2"/>
      <c r="D411" s="59"/>
      <c r="E411" s="85"/>
      <c r="F411" s="7"/>
    </row>
    <row r="412" spans="1:6">
      <c r="A412" s="5"/>
      <c r="B412" s="1"/>
      <c r="C412" s="2"/>
      <c r="D412" s="59"/>
      <c r="E412" s="85"/>
      <c r="F412" s="7"/>
    </row>
    <row r="413" spans="1:6">
      <c r="A413" s="5"/>
      <c r="B413" s="1"/>
      <c r="C413" s="2"/>
      <c r="D413" s="59"/>
      <c r="E413" s="85"/>
      <c r="F413" s="7"/>
    </row>
    <row r="414" spans="1:6">
      <c r="A414" s="5"/>
      <c r="B414" s="1"/>
      <c r="C414" s="2"/>
      <c r="D414" s="59"/>
      <c r="E414" s="85"/>
      <c r="F414" s="7"/>
    </row>
    <row r="415" spans="1:6">
      <c r="A415" s="5"/>
      <c r="B415" s="1"/>
      <c r="C415" s="2"/>
      <c r="D415" s="59"/>
      <c r="E415" s="85"/>
      <c r="F415" s="7"/>
    </row>
    <row r="416" spans="1:6">
      <c r="A416" s="5"/>
      <c r="B416" s="1"/>
      <c r="C416" s="2"/>
      <c r="D416" s="59"/>
      <c r="E416" s="85"/>
      <c r="F416" s="7"/>
    </row>
    <row r="417" spans="1:6">
      <c r="A417" s="5"/>
      <c r="B417" s="1"/>
      <c r="C417" s="2"/>
      <c r="D417" s="59"/>
      <c r="E417" s="85"/>
      <c r="F417" s="7"/>
    </row>
    <row r="418" spans="1:6">
      <c r="A418" s="5"/>
      <c r="B418" s="1"/>
      <c r="C418" s="2"/>
      <c r="D418" s="59"/>
      <c r="E418" s="85"/>
      <c r="F418" s="7"/>
    </row>
    <row r="419" spans="1:6">
      <c r="A419" s="5"/>
      <c r="B419" s="1"/>
      <c r="C419" s="2"/>
      <c r="D419" s="59"/>
      <c r="E419" s="85"/>
      <c r="F419" s="7"/>
    </row>
    <row r="420" spans="1:6">
      <c r="A420" s="5"/>
      <c r="B420" s="1"/>
      <c r="C420" s="2"/>
      <c r="D420" s="59"/>
      <c r="E420" s="85"/>
      <c r="F420" s="7"/>
    </row>
    <row r="421" spans="1:6">
      <c r="A421" s="5"/>
      <c r="B421" s="1"/>
      <c r="C421" s="2"/>
      <c r="D421" s="59"/>
      <c r="E421" s="85"/>
      <c r="F421" s="7"/>
    </row>
    <row r="422" spans="1:6">
      <c r="A422" s="5"/>
      <c r="B422" s="1"/>
      <c r="C422" s="2"/>
      <c r="D422" s="59"/>
      <c r="E422" s="85"/>
      <c r="F422" s="7"/>
    </row>
    <row r="423" spans="1:6">
      <c r="A423" s="5"/>
      <c r="B423" s="1"/>
      <c r="C423" s="2"/>
      <c r="D423" s="59"/>
      <c r="E423" s="85"/>
      <c r="F423" s="7"/>
    </row>
    <row r="424" spans="1:6">
      <c r="A424" s="5"/>
      <c r="B424" s="1"/>
      <c r="C424" s="2"/>
      <c r="D424" s="59"/>
      <c r="E424" s="85"/>
      <c r="F424" s="7"/>
    </row>
    <row r="425" spans="1:6">
      <c r="A425" s="5"/>
      <c r="B425" s="1"/>
      <c r="C425" s="2"/>
      <c r="D425" s="59"/>
      <c r="E425" s="85"/>
      <c r="F425" s="7"/>
    </row>
    <row r="426" spans="1:6">
      <c r="A426" s="5"/>
      <c r="B426" s="1"/>
      <c r="C426" s="2"/>
      <c r="D426" s="59"/>
      <c r="E426" s="85"/>
      <c r="F426" s="7"/>
    </row>
    <row r="427" spans="1:6">
      <c r="A427" s="5"/>
      <c r="B427" s="1"/>
      <c r="C427" s="2"/>
      <c r="D427" s="59"/>
      <c r="E427" s="85"/>
      <c r="F427" s="7"/>
    </row>
    <row r="428" spans="1:6">
      <c r="A428" s="5"/>
      <c r="B428" s="1"/>
      <c r="C428" s="2"/>
      <c r="D428" s="59"/>
      <c r="E428" s="85"/>
      <c r="F428" s="7"/>
    </row>
    <row r="429" spans="1:6">
      <c r="A429" s="5"/>
      <c r="B429" s="1"/>
      <c r="C429" s="2"/>
      <c r="D429" s="59"/>
      <c r="E429" s="85"/>
      <c r="F429" s="7"/>
    </row>
    <row r="430" spans="1:6">
      <c r="A430" s="5"/>
      <c r="B430" s="1"/>
      <c r="C430" s="2"/>
      <c r="D430" s="59"/>
      <c r="E430" s="85"/>
      <c r="F430" s="7"/>
    </row>
    <row r="431" spans="1:6">
      <c r="A431" s="5"/>
      <c r="B431" s="1"/>
      <c r="C431" s="2"/>
      <c r="D431" s="59"/>
      <c r="E431" s="85"/>
      <c r="F431" s="7"/>
    </row>
    <row r="432" spans="1:6">
      <c r="A432" s="5"/>
      <c r="B432" s="1"/>
      <c r="C432" s="2"/>
      <c r="D432" s="59"/>
      <c r="E432" s="85"/>
      <c r="F432" s="7"/>
    </row>
    <row r="433" spans="1:6">
      <c r="A433" s="5"/>
      <c r="B433" s="1"/>
      <c r="C433" s="2"/>
      <c r="D433" s="59"/>
      <c r="E433" s="85"/>
      <c r="F433" s="7"/>
    </row>
    <row r="434" spans="1:6">
      <c r="A434" s="5"/>
      <c r="B434" s="1"/>
      <c r="C434" s="2"/>
      <c r="D434" s="59"/>
      <c r="E434" s="85"/>
      <c r="F434" s="7"/>
    </row>
    <row r="435" spans="1:6">
      <c r="A435" s="5"/>
      <c r="B435" s="1"/>
      <c r="C435" s="2"/>
      <c r="D435" s="59"/>
      <c r="E435" s="85"/>
      <c r="F435" s="7"/>
    </row>
    <row r="436" spans="1:6">
      <c r="A436" s="5"/>
      <c r="B436" s="1"/>
      <c r="C436" s="2"/>
      <c r="D436" s="59"/>
      <c r="E436" s="85"/>
      <c r="F436" s="7"/>
    </row>
    <row r="437" spans="1:6">
      <c r="A437" s="5"/>
      <c r="B437" s="1"/>
      <c r="C437" s="2"/>
      <c r="D437" s="59"/>
      <c r="E437" s="85"/>
      <c r="F437" s="7"/>
    </row>
    <row r="438" spans="1:6">
      <c r="A438" s="5"/>
      <c r="B438" s="1"/>
      <c r="C438" s="2"/>
      <c r="D438" s="59"/>
      <c r="E438" s="85"/>
      <c r="F438" s="7"/>
    </row>
    <row r="439" spans="1:6">
      <c r="A439" s="5"/>
      <c r="B439" s="1"/>
      <c r="C439" s="2"/>
      <c r="D439" s="59"/>
      <c r="E439" s="85"/>
      <c r="F439" s="7"/>
    </row>
    <row r="440" spans="1:6">
      <c r="A440" s="5"/>
      <c r="B440" s="1"/>
      <c r="C440" s="2"/>
      <c r="D440" s="59"/>
      <c r="E440" s="85"/>
      <c r="F440" s="7"/>
    </row>
    <row r="441" spans="1:6">
      <c r="A441" s="5"/>
      <c r="B441" s="1"/>
      <c r="C441" s="2"/>
      <c r="D441" s="59"/>
      <c r="E441" s="85"/>
      <c r="F441" s="7"/>
    </row>
    <row r="442" spans="1:6">
      <c r="A442" s="5"/>
      <c r="B442" s="1"/>
      <c r="C442" s="2"/>
      <c r="D442" s="59"/>
      <c r="E442" s="85"/>
      <c r="F442" s="7"/>
    </row>
    <row r="443" spans="1:6">
      <c r="A443" s="5"/>
      <c r="B443" s="1"/>
      <c r="C443" s="2"/>
      <c r="D443" s="59"/>
      <c r="E443" s="85"/>
      <c r="F443" s="7"/>
    </row>
    <row r="444" spans="1:6">
      <c r="A444" s="5"/>
      <c r="B444" s="1"/>
      <c r="C444" s="2"/>
      <c r="D444" s="59"/>
      <c r="E444" s="85"/>
      <c r="F444" s="7"/>
    </row>
    <row r="445" spans="1:6">
      <c r="A445" s="5"/>
      <c r="B445" s="1"/>
      <c r="C445" s="2"/>
      <c r="D445" s="59"/>
      <c r="E445" s="85"/>
      <c r="F445" s="7"/>
    </row>
    <row r="446" spans="1:6">
      <c r="A446" s="5"/>
      <c r="B446" s="1"/>
      <c r="C446" s="2"/>
      <c r="D446" s="59"/>
      <c r="E446" s="85"/>
      <c r="F446" s="7"/>
    </row>
    <row r="447" spans="1:6">
      <c r="A447" s="5"/>
      <c r="B447" s="1"/>
      <c r="C447" s="2"/>
      <c r="D447" s="59"/>
      <c r="E447" s="85"/>
      <c r="F447" s="7"/>
    </row>
    <row r="448" spans="1:6">
      <c r="A448" s="5"/>
      <c r="B448" s="1"/>
      <c r="C448" s="2"/>
      <c r="D448" s="59"/>
      <c r="E448" s="85"/>
      <c r="F448" s="7"/>
    </row>
    <row r="449" spans="1:6">
      <c r="A449" s="5"/>
      <c r="B449" s="1"/>
      <c r="C449" s="2"/>
      <c r="D449" s="59"/>
      <c r="E449" s="85"/>
      <c r="F449" s="7"/>
    </row>
    <row r="450" spans="1:6">
      <c r="A450" s="5"/>
      <c r="B450" s="1"/>
      <c r="C450" s="2"/>
      <c r="D450" s="59"/>
      <c r="E450" s="85"/>
      <c r="F450" s="7"/>
    </row>
    <row r="451" spans="1:6">
      <c r="A451" s="5"/>
      <c r="B451" s="1"/>
      <c r="C451" s="2"/>
      <c r="D451" s="59"/>
      <c r="E451" s="85"/>
      <c r="F451" s="7"/>
    </row>
    <row r="452" spans="1:6">
      <c r="A452" s="5"/>
      <c r="B452" s="1"/>
      <c r="C452" s="2"/>
      <c r="D452" s="59"/>
      <c r="E452" s="85"/>
      <c r="F452" s="7"/>
    </row>
    <row r="453" spans="1:6">
      <c r="A453" s="5"/>
      <c r="B453" s="1"/>
      <c r="C453" s="2"/>
      <c r="D453" s="59"/>
      <c r="E453" s="85"/>
      <c r="F453" s="7"/>
    </row>
    <row r="454" spans="1:6">
      <c r="A454" s="5"/>
      <c r="B454" s="1"/>
      <c r="C454" s="2"/>
      <c r="D454" s="59"/>
      <c r="E454" s="85"/>
      <c r="F454" s="7"/>
    </row>
    <row r="455" spans="1:6">
      <c r="A455" s="5"/>
      <c r="B455" s="1"/>
      <c r="C455" s="2"/>
      <c r="D455" s="59"/>
      <c r="E455" s="85"/>
      <c r="F455" s="7"/>
    </row>
    <row r="456" spans="1:6">
      <c r="A456" s="5"/>
      <c r="B456" s="1"/>
      <c r="C456" s="2"/>
      <c r="D456" s="59"/>
      <c r="E456" s="85"/>
      <c r="F456" s="7"/>
    </row>
    <row r="457" spans="1:6">
      <c r="A457" s="5"/>
      <c r="B457" s="1"/>
      <c r="C457" s="2"/>
      <c r="D457" s="59"/>
      <c r="E457" s="85"/>
      <c r="F457" s="7"/>
    </row>
    <row r="458" spans="1:6">
      <c r="A458" s="5"/>
      <c r="B458" s="1"/>
      <c r="C458" s="2"/>
      <c r="D458" s="59"/>
      <c r="E458" s="85"/>
      <c r="F458" s="7"/>
    </row>
    <row r="459" spans="1:6">
      <c r="A459" s="5"/>
      <c r="B459" s="1"/>
      <c r="C459" s="2"/>
      <c r="D459" s="59"/>
      <c r="E459" s="85"/>
      <c r="F459" s="7"/>
    </row>
    <row r="460" spans="1:6">
      <c r="A460" s="5"/>
      <c r="B460" s="1"/>
      <c r="C460" s="2"/>
      <c r="D460" s="59"/>
      <c r="E460" s="85"/>
      <c r="F460" s="7"/>
    </row>
    <row r="461" spans="1:6">
      <c r="A461" s="5"/>
      <c r="B461" s="1"/>
      <c r="C461" s="2"/>
      <c r="D461" s="59"/>
      <c r="E461" s="85"/>
      <c r="F461" s="7"/>
    </row>
    <row r="462" spans="1:6">
      <c r="A462" s="5"/>
      <c r="B462" s="1"/>
      <c r="C462" s="2"/>
      <c r="D462" s="59"/>
      <c r="E462" s="85"/>
      <c r="F462" s="7"/>
    </row>
    <row r="463" spans="1:6">
      <c r="A463" s="5"/>
      <c r="B463" s="1"/>
      <c r="C463" s="2"/>
      <c r="D463" s="59"/>
      <c r="E463" s="85"/>
      <c r="F463" s="7"/>
    </row>
    <row r="464" spans="1:6">
      <c r="A464" s="5"/>
      <c r="B464" s="1"/>
      <c r="C464" s="2"/>
      <c r="D464" s="59"/>
      <c r="E464" s="85"/>
      <c r="F464" s="7"/>
    </row>
    <row r="465" spans="1:6">
      <c r="A465" s="5"/>
      <c r="B465" s="1"/>
      <c r="C465" s="2"/>
      <c r="D465" s="59"/>
      <c r="E465" s="85"/>
      <c r="F465" s="7"/>
    </row>
    <row r="466" spans="1:6">
      <c r="A466" s="5"/>
      <c r="B466" s="1"/>
      <c r="C466" s="2"/>
      <c r="D466" s="59"/>
      <c r="E466" s="85"/>
      <c r="F466" s="7"/>
    </row>
    <row r="467" spans="1:6">
      <c r="A467" s="5"/>
      <c r="B467" s="1"/>
      <c r="C467" s="2"/>
      <c r="D467" s="59"/>
      <c r="E467" s="85"/>
      <c r="F467" s="7"/>
    </row>
    <row r="468" spans="1:6">
      <c r="A468" s="5"/>
      <c r="B468" s="1"/>
      <c r="C468" s="2"/>
      <c r="D468" s="59"/>
      <c r="E468" s="85"/>
      <c r="F468" s="7"/>
    </row>
    <row r="469" spans="1:6">
      <c r="A469" s="5"/>
      <c r="B469" s="1"/>
      <c r="C469" s="2"/>
      <c r="D469" s="59"/>
      <c r="E469" s="85"/>
      <c r="F469" s="7"/>
    </row>
    <row r="470" spans="1:6">
      <c r="A470" s="5"/>
      <c r="B470" s="1"/>
      <c r="C470" s="2"/>
      <c r="D470" s="59"/>
      <c r="E470" s="85"/>
      <c r="F470" s="7"/>
    </row>
    <row r="471" spans="1:6">
      <c r="A471" s="5"/>
      <c r="B471" s="1"/>
      <c r="C471" s="2"/>
      <c r="D471" s="59"/>
      <c r="E471" s="85"/>
      <c r="F471" s="7"/>
    </row>
    <row r="472" spans="1:6">
      <c r="A472" s="5"/>
      <c r="B472" s="1"/>
      <c r="C472" s="2"/>
      <c r="D472" s="59"/>
      <c r="E472" s="85"/>
      <c r="F472" s="7"/>
    </row>
    <row r="473" spans="1:6">
      <c r="A473" s="5"/>
      <c r="B473" s="1"/>
      <c r="C473" s="2"/>
      <c r="D473" s="59"/>
      <c r="E473" s="85"/>
      <c r="F473" s="7"/>
    </row>
    <row r="474" spans="1:6">
      <c r="A474" s="5"/>
      <c r="B474" s="1"/>
      <c r="C474" s="2"/>
      <c r="D474" s="59"/>
      <c r="E474" s="85"/>
      <c r="F474" s="7"/>
    </row>
    <row r="475" spans="1:6">
      <c r="A475" s="5"/>
      <c r="B475" s="1"/>
      <c r="C475" s="2"/>
      <c r="D475" s="59"/>
      <c r="E475" s="85"/>
      <c r="F475" s="7"/>
    </row>
    <row r="476" spans="1:6">
      <c r="A476" s="5"/>
      <c r="B476" s="1"/>
      <c r="C476" s="2"/>
      <c r="D476" s="59"/>
      <c r="E476" s="85"/>
      <c r="F476" s="7"/>
    </row>
    <row r="477" spans="1:6">
      <c r="A477" s="5"/>
      <c r="B477" s="1"/>
      <c r="C477" s="2"/>
      <c r="D477" s="59"/>
      <c r="E477" s="85"/>
      <c r="F477" s="7"/>
    </row>
    <row r="478" spans="1:6">
      <c r="A478" s="5"/>
      <c r="B478" s="1"/>
      <c r="C478" s="2"/>
      <c r="D478" s="59"/>
      <c r="E478" s="85"/>
      <c r="F478" s="7"/>
    </row>
    <row r="479" spans="1:6">
      <c r="A479" s="5"/>
      <c r="B479" s="1"/>
      <c r="C479" s="2"/>
      <c r="D479" s="59"/>
      <c r="E479" s="85"/>
      <c r="F479" s="7"/>
    </row>
    <row r="480" spans="1:6">
      <c r="A480" s="5"/>
      <c r="B480" s="1"/>
      <c r="C480" s="2"/>
      <c r="D480" s="59"/>
      <c r="E480" s="85"/>
      <c r="F480" s="7"/>
    </row>
    <row r="481" spans="1:6">
      <c r="A481" s="5"/>
      <c r="B481" s="1"/>
      <c r="C481" s="2"/>
      <c r="D481" s="59"/>
      <c r="E481" s="85"/>
      <c r="F481" s="7"/>
    </row>
    <row r="482" spans="1:6">
      <c r="A482" s="5"/>
      <c r="B482" s="1"/>
      <c r="C482" s="2"/>
      <c r="D482" s="59"/>
      <c r="E482" s="85"/>
      <c r="F482" s="7"/>
    </row>
    <row r="483" spans="1:6">
      <c r="A483" s="5"/>
      <c r="B483" s="1"/>
      <c r="C483" s="2"/>
      <c r="D483" s="59"/>
      <c r="E483" s="85"/>
      <c r="F483" s="7"/>
    </row>
    <row r="484" spans="1:6">
      <c r="A484" s="5"/>
      <c r="B484" s="1"/>
      <c r="C484" s="2"/>
      <c r="D484" s="59"/>
      <c r="E484" s="85"/>
      <c r="F484" s="7"/>
    </row>
    <row r="485" spans="1:6">
      <c r="A485" s="5"/>
      <c r="B485" s="1"/>
      <c r="C485" s="2"/>
      <c r="D485" s="59"/>
      <c r="E485" s="85"/>
      <c r="F485" s="7"/>
    </row>
    <row r="486" spans="1:6">
      <c r="A486" s="5"/>
      <c r="B486" s="1"/>
      <c r="C486" s="2"/>
      <c r="D486" s="59"/>
      <c r="E486" s="85"/>
      <c r="F486" s="7"/>
    </row>
    <row r="487" spans="1:6">
      <c r="A487" s="5"/>
      <c r="B487" s="1"/>
      <c r="C487" s="2"/>
      <c r="D487" s="59"/>
      <c r="E487" s="85"/>
      <c r="F487" s="7"/>
    </row>
    <row r="488" spans="1:6">
      <c r="A488" s="5"/>
      <c r="B488" s="1"/>
      <c r="C488" s="2"/>
      <c r="D488" s="59"/>
      <c r="E488" s="85"/>
      <c r="F488" s="7"/>
    </row>
    <row r="489" spans="1:6">
      <c r="A489" s="5"/>
      <c r="B489" s="1"/>
      <c r="C489" s="2"/>
      <c r="D489" s="59"/>
      <c r="E489" s="85"/>
      <c r="F489" s="7"/>
    </row>
    <row r="490" spans="1:6">
      <c r="A490" s="5"/>
      <c r="B490" s="1"/>
      <c r="C490" s="2"/>
      <c r="D490" s="59"/>
      <c r="E490" s="85"/>
      <c r="F490" s="7"/>
    </row>
    <row r="491" spans="1:6">
      <c r="A491" s="5"/>
      <c r="B491" s="1"/>
      <c r="C491" s="2"/>
      <c r="D491" s="59"/>
      <c r="E491" s="85"/>
      <c r="F491" s="7"/>
    </row>
    <row r="492" spans="1:6">
      <c r="A492" s="5"/>
      <c r="B492" s="1"/>
      <c r="C492" s="2"/>
      <c r="D492" s="59"/>
      <c r="E492" s="85"/>
      <c r="F492" s="7"/>
    </row>
    <row r="493" spans="1:6">
      <c r="A493" s="5"/>
      <c r="B493" s="1"/>
      <c r="C493" s="2"/>
      <c r="D493" s="59"/>
      <c r="E493" s="85"/>
      <c r="F493" s="7"/>
    </row>
    <row r="494" spans="1:6">
      <c r="A494" s="5"/>
      <c r="B494" s="1"/>
      <c r="C494" s="2"/>
      <c r="D494" s="59"/>
      <c r="E494" s="85"/>
      <c r="F494" s="7"/>
    </row>
    <row r="495" spans="1:6">
      <c r="A495" s="5"/>
      <c r="B495" s="1"/>
      <c r="C495" s="2"/>
      <c r="D495" s="59"/>
      <c r="E495" s="85"/>
      <c r="F495" s="7"/>
    </row>
    <row r="496" spans="1:6">
      <c r="A496" s="5"/>
      <c r="B496" s="1"/>
      <c r="C496" s="2"/>
      <c r="D496" s="59"/>
      <c r="E496" s="85"/>
      <c r="F496" s="7"/>
    </row>
    <row r="497" spans="1:6">
      <c r="A497" s="5"/>
      <c r="B497" s="1"/>
      <c r="C497" s="2"/>
      <c r="D497" s="59"/>
      <c r="E497" s="85"/>
      <c r="F497" s="7"/>
    </row>
    <row r="498" spans="1:6">
      <c r="A498" s="5"/>
      <c r="B498" s="1"/>
      <c r="C498" s="2"/>
      <c r="D498" s="59"/>
      <c r="E498" s="85"/>
      <c r="F498" s="7"/>
    </row>
    <row r="499" spans="1:6">
      <c r="A499" s="5"/>
      <c r="B499" s="1"/>
      <c r="C499" s="2"/>
      <c r="D499" s="59"/>
      <c r="E499" s="85"/>
      <c r="F499" s="7"/>
    </row>
    <row r="500" spans="1:6">
      <c r="A500" s="5"/>
      <c r="B500" s="1"/>
      <c r="C500" s="2"/>
      <c r="D500" s="59"/>
      <c r="E500" s="85"/>
      <c r="F500" s="7"/>
    </row>
    <row r="501" spans="1:6">
      <c r="A501" s="5"/>
      <c r="B501" s="1"/>
      <c r="C501" s="2"/>
      <c r="D501" s="59"/>
      <c r="E501" s="85"/>
      <c r="F501" s="7"/>
    </row>
    <row r="502" spans="1:6">
      <c r="A502" s="5"/>
      <c r="B502" s="1"/>
      <c r="C502" s="2"/>
      <c r="D502" s="59"/>
      <c r="E502" s="85"/>
      <c r="F502" s="7"/>
    </row>
    <row r="503" spans="1:6">
      <c r="A503" s="5"/>
      <c r="B503" s="1"/>
      <c r="C503" s="2"/>
      <c r="D503" s="59"/>
      <c r="E503" s="85"/>
      <c r="F503" s="7"/>
    </row>
    <row r="504" spans="1:6">
      <c r="A504" s="5"/>
      <c r="B504" s="1"/>
      <c r="C504" s="2"/>
      <c r="D504" s="59"/>
      <c r="E504" s="85"/>
      <c r="F504" s="7"/>
    </row>
    <row r="505" spans="1:6">
      <c r="A505" s="5"/>
      <c r="B505" s="1"/>
      <c r="C505" s="2"/>
      <c r="D505" s="59"/>
      <c r="E505" s="85"/>
      <c r="F505" s="7"/>
    </row>
    <row r="506" spans="1:6">
      <c r="A506" s="5"/>
      <c r="B506" s="1"/>
      <c r="C506" s="2"/>
      <c r="D506" s="59"/>
      <c r="E506" s="85"/>
      <c r="F506" s="7"/>
    </row>
    <row r="507" spans="1:6">
      <c r="A507" s="5"/>
      <c r="B507" s="1"/>
      <c r="C507" s="2"/>
      <c r="D507" s="59"/>
      <c r="E507" s="85"/>
      <c r="F507" s="7"/>
    </row>
    <row r="508" spans="1:6">
      <c r="A508" s="5"/>
      <c r="B508" s="1"/>
      <c r="C508" s="2"/>
      <c r="D508" s="59"/>
      <c r="E508" s="85"/>
      <c r="F508" s="7"/>
    </row>
    <row r="509" spans="1:6">
      <c r="A509" s="5"/>
      <c r="B509" s="1"/>
      <c r="C509" s="2"/>
      <c r="D509" s="59"/>
      <c r="E509" s="85"/>
      <c r="F509" s="7"/>
    </row>
    <row r="510" spans="1:6">
      <c r="A510" s="5"/>
      <c r="B510" s="1"/>
      <c r="C510" s="2"/>
      <c r="D510" s="59"/>
      <c r="E510" s="85"/>
      <c r="F510" s="7"/>
    </row>
    <row r="511" spans="1:6">
      <c r="A511" s="5"/>
      <c r="B511" s="1"/>
      <c r="C511" s="2"/>
      <c r="D511" s="59"/>
      <c r="E511" s="85"/>
      <c r="F511" s="7"/>
    </row>
    <row r="512" spans="1:6">
      <c r="A512" s="5"/>
      <c r="B512" s="1"/>
      <c r="C512" s="2"/>
      <c r="D512" s="59"/>
      <c r="E512" s="85"/>
      <c r="F512" s="7"/>
    </row>
    <row r="513" spans="1:6">
      <c r="A513" s="5"/>
      <c r="B513" s="1"/>
      <c r="C513" s="2"/>
      <c r="D513" s="59"/>
      <c r="E513" s="85"/>
      <c r="F513" s="7"/>
    </row>
    <row r="514" spans="1:6">
      <c r="A514" s="5"/>
      <c r="B514" s="1"/>
      <c r="C514" s="2"/>
      <c r="D514" s="59"/>
      <c r="E514" s="85"/>
      <c r="F514" s="7"/>
    </row>
    <row r="515" spans="1:6">
      <c r="A515" s="5"/>
      <c r="B515" s="1"/>
      <c r="C515" s="2"/>
      <c r="D515" s="59"/>
      <c r="E515" s="85"/>
      <c r="F515" s="7"/>
    </row>
    <row r="516" spans="1:6">
      <c r="A516" s="5"/>
      <c r="B516" s="1"/>
      <c r="C516" s="2"/>
      <c r="D516" s="59"/>
      <c r="E516" s="85"/>
      <c r="F516" s="7"/>
    </row>
    <row r="517" spans="1:6">
      <c r="A517" s="5"/>
      <c r="B517" s="1"/>
      <c r="C517" s="2"/>
      <c r="D517" s="59"/>
      <c r="E517" s="85"/>
      <c r="F517" s="7"/>
    </row>
    <row r="518" spans="1:6">
      <c r="A518" s="5"/>
      <c r="B518" s="1"/>
      <c r="C518" s="2"/>
      <c r="D518" s="59"/>
      <c r="E518" s="85"/>
      <c r="F518" s="7"/>
    </row>
    <row r="519" spans="1:6">
      <c r="A519" s="5"/>
      <c r="B519" s="1"/>
      <c r="C519" s="2"/>
      <c r="D519" s="59"/>
      <c r="E519" s="85"/>
      <c r="F519" s="7"/>
    </row>
    <row r="520" spans="1:6">
      <c r="A520" s="5"/>
      <c r="B520" s="1"/>
      <c r="C520" s="2"/>
      <c r="D520" s="59"/>
      <c r="E520" s="85"/>
      <c r="F520" s="7"/>
    </row>
    <row r="521" spans="1:6">
      <c r="A521" s="5"/>
      <c r="B521" s="1"/>
      <c r="C521" s="2"/>
      <c r="D521" s="59"/>
      <c r="E521" s="85"/>
      <c r="F521" s="7"/>
    </row>
    <row r="522" spans="1:6">
      <c r="A522" s="5"/>
      <c r="B522" s="1"/>
      <c r="C522" s="2"/>
      <c r="D522" s="59"/>
      <c r="E522" s="85"/>
      <c r="F522" s="7"/>
    </row>
    <row r="523" spans="1:6">
      <c r="A523" s="5"/>
      <c r="B523" s="1"/>
      <c r="C523" s="2"/>
      <c r="D523" s="59"/>
      <c r="E523" s="85"/>
      <c r="F523" s="7"/>
    </row>
    <row r="524" spans="1:6">
      <c r="A524" s="5"/>
      <c r="B524" s="1"/>
      <c r="C524" s="2"/>
      <c r="D524" s="59"/>
      <c r="E524" s="85"/>
      <c r="F524" s="7"/>
    </row>
    <row r="525" spans="1:6">
      <c r="A525" s="5"/>
      <c r="B525" s="1"/>
      <c r="C525" s="2"/>
      <c r="D525" s="59"/>
      <c r="E525" s="85"/>
      <c r="F525" s="7"/>
    </row>
    <row r="526" spans="1:6">
      <c r="A526" s="5"/>
      <c r="B526" s="1"/>
      <c r="C526" s="2"/>
      <c r="D526" s="59"/>
      <c r="E526" s="85"/>
      <c r="F526" s="7"/>
    </row>
    <row r="527" spans="1:6">
      <c r="A527" s="5"/>
      <c r="B527" s="1"/>
      <c r="C527" s="2"/>
      <c r="D527" s="59"/>
      <c r="E527" s="85"/>
      <c r="F527" s="7"/>
    </row>
    <row r="528" spans="1:6">
      <c r="A528" s="5"/>
      <c r="B528" s="1"/>
      <c r="C528" s="2"/>
      <c r="D528" s="59"/>
      <c r="E528" s="85"/>
      <c r="F528" s="7"/>
    </row>
    <row r="529" spans="1:6">
      <c r="A529" s="5"/>
      <c r="B529" s="1"/>
      <c r="C529" s="2"/>
      <c r="D529" s="59"/>
      <c r="E529" s="85"/>
      <c r="F529" s="7"/>
    </row>
    <row r="530" spans="1:6">
      <c r="A530" s="5"/>
      <c r="B530" s="1"/>
      <c r="C530" s="2"/>
      <c r="D530" s="59"/>
      <c r="E530" s="85"/>
      <c r="F530" s="7"/>
    </row>
    <row r="531" spans="1:6">
      <c r="A531" s="5"/>
      <c r="B531" s="1"/>
      <c r="C531" s="2"/>
      <c r="D531" s="59"/>
      <c r="E531" s="85"/>
      <c r="F531" s="7"/>
    </row>
    <row r="532" spans="1:6">
      <c r="A532" s="5"/>
      <c r="B532" s="1"/>
      <c r="C532" s="2"/>
      <c r="D532" s="59"/>
      <c r="E532" s="85"/>
      <c r="F532" s="7"/>
    </row>
    <row r="533" spans="1:6">
      <c r="A533" s="5"/>
      <c r="B533" s="1"/>
      <c r="C533" s="2"/>
      <c r="D533" s="59"/>
      <c r="E533" s="85"/>
      <c r="F533" s="7"/>
    </row>
    <row r="534" spans="1:6">
      <c r="A534" s="5"/>
      <c r="B534" s="1"/>
      <c r="C534" s="2"/>
      <c r="D534" s="59"/>
      <c r="E534" s="85"/>
      <c r="F534" s="7"/>
    </row>
    <row r="535" spans="1:6">
      <c r="A535" s="5"/>
      <c r="B535" s="1"/>
      <c r="C535" s="2"/>
      <c r="D535" s="59"/>
      <c r="E535" s="85"/>
      <c r="F535" s="7"/>
    </row>
    <row r="536" spans="1:6">
      <c r="A536" s="5"/>
      <c r="B536" s="1"/>
      <c r="C536" s="2"/>
      <c r="D536" s="59"/>
      <c r="E536" s="85"/>
      <c r="F536" s="7"/>
    </row>
    <row r="537" spans="1:6">
      <c r="A537" s="5"/>
      <c r="B537" s="1"/>
      <c r="C537" s="2"/>
      <c r="D537" s="59"/>
      <c r="E537" s="85"/>
      <c r="F537" s="7"/>
    </row>
    <row r="538" spans="1:6">
      <c r="A538" s="5"/>
      <c r="B538" s="1"/>
      <c r="C538" s="2"/>
      <c r="D538" s="59"/>
      <c r="E538" s="85"/>
      <c r="F538" s="7"/>
    </row>
    <row r="539" spans="1:6">
      <c r="A539" s="5"/>
      <c r="B539" s="1"/>
      <c r="C539" s="2"/>
      <c r="D539" s="59"/>
      <c r="E539" s="85"/>
      <c r="F539" s="7"/>
    </row>
    <row r="540" spans="1:6">
      <c r="A540" s="5"/>
      <c r="B540" s="1"/>
      <c r="C540" s="2"/>
      <c r="D540" s="59"/>
      <c r="E540" s="85"/>
      <c r="F540" s="7"/>
    </row>
    <row r="541" spans="1:6">
      <c r="A541" s="5"/>
      <c r="B541" s="1"/>
      <c r="C541" s="2"/>
      <c r="D541" s="59"/>
      <c r="E541" s="85"/>
      <c r="F541" s="7"/>
    </row>
    <row r="542" spans="1:6">
      <c r="A542" s="5"/>
      <c r="B542" s="1"/>
      <c r="C542" s="2"/>
      <c r="D542" s="59"/>
      <c r="E542" s="85"/>
      <c r="F542" s="7"/>
    </row>
    <row r="543" spans="1:6">
      <c r="A543" s="5"/>
      <c r="B543" s="1"/>
      <c r="C543" s="2"/>
      <c r="D543" s="59"/>
      <c r="E543" s="85"/>
      <c r="F543" s="7"/>
    </row>
    <row r="544" spans="1:6">
      <c r="A544" s="5"/>
      <c r="B544" s="1"/>
      <c r="C544" s="2"/>
      <c r="D544" s="59"/>
      <c r="E544" s="85"/>
      <c r="F544" s="7"/>
    </row>
    <row r="545" spans="1:6">
      <c r="A545" s="5"/>
      <c r="B545" s="1"/>
      <c r="C545" s="2"/>
      <c r="D545" s="59"/>
      <c r="E545" s="85"/>
      <c r="F545" s="7"/>
    </row>
    <row r="546" spans="1:6">
      <c r="A546" s="5"/>
      <c r="B546" s="1"/>
      <c r="C546" s="2"/>
      <c r="D546" s="59"/>
      <c r="E546" s="85"/>
      <c r="F546" s="7"/>
    </row>
    <row r="547" spans="1:6">
      <c r="A547" s="5"/>
      <c r="B547" s="1"/>
      <c r="C547" s="2"/>
      <c r="D547" s="59"/>
      <c r="E547" s="85"/>
      <c r="F547" s="7"/>
    </row>
    <row r="548" spans="1:6">
      <c r="A548" s="5"/>
      <c r="B548" s="1"/>
      <c r="C548" s="2"/>
      <c r="D548" s="59"/>
      <c r="E548" s="85"/>
      <c r="F548" s="7"/>
    </row>
    <row r="549" spans="1:6">
      <c r="A549" s="5"/>
      <c r="B549" s="1"/>
      <c r="C549" s="2"/>
      <c r="D549" s="59"/>
      <c r="E549" s="85"/>
      <c r="F549" s="7"/>
    </row>
    <row r="550" spans="1:6">
      <c r="A550" s="5"/>
      <c r="B550" s="1"/>
      <c r="C550" s="2"/>
      <c r="D550" s="59"/>
      <c r="E550" s="85"/>
      <c r="F550" s="7"/>
    </row>
    <row r="551" spans="1:6">
      <c r="A551" s="5"/>
      <c r="B551" s="1"/>
      <c r="C551" s="2"/>
      <c r="D551" s="59"/>
      <c r="E551" s="85"/>
      <c r="F551" s="7"/>
    </row>
    <row r="552" spans="1:6">
      <c r="A552" s="5"/>
      <c r="B552" s="1"/>
      <c r="C552" s="2"/>
      <c r="D552" s="59"/>
      <c r="E552" s="85"/>
      <c r="F552" s="7"/>
    </row>
    <row r="553" spans="1:6">
      <c r="A553" s="5"/>
      <c r="B553" s="1"/>
      <c r="C553" s="2"/>
      <c r="D553" s="59"/>
      <c r="E553" s="85"/>
      <c r="F553" s="7"/>
    </row>
    <row r="554" spans="1:6">
      <c r="A554" s="5"/>
      <c r="B554" s="1"/>
      <c r="C554" s="2"/>
      <c r="D554" s="59"/>
      <c r="E554" s="85"/>
      <c r="F554" s="7"/>
    </row>
    <row r="555" spans="1:6">
      <c r="A555" s="5"/>
      <c r="B555" s="1"/>
      <c r="C555" s="2"/>
      <c r="D555" s="59"/>
      <c r="E555" s="85"/>
      <c r="F555" s="7"/>
    </row>
    <row r="556" spans="1:6">
      <c r="A556" s="5"/>
      <c r="B556" s="1"/>
      <c r="C556" s="2"/>
      <c r="D556" s="59"/>
      <c r="E556" s="85"/>
      <c r="F556" s="7"/>
    </row>
    <row r="557" spans="1:6">
      <c r="A557" s="5"/>
      <c r="B557" s="1"/>
      <c r="C557" s="2"/>
      <c r="D557" s="59"/>
      <c r="E557" s="85"/>
      <c r="F557" s="7"/>
    </row>
    <row r="558" spans="1:6">
      <c r="A558" s="5"/>
      <c r="B558" s="1"/>
      <c r="C558" s="2"/>
      <c r="D558" s="59"/>
      <c r="E558" s="85"/>
      <c r="F558" s="7"/>
    </row>
    <row r="559" spans="1:6">
      <c r="A559" s="5"/>
      <c r="B559" s="1"/>
      <c r="C559" s="2"/>
      <c r="D559" s="59"/>
      <c r="E559" s="85"/>
      <c r="F559" s="7"/>
    </row>
    <row r="560" spans="1:6">
      <c r="A560" s="5"/>
      <c r="B560" s="1"/>
      <c r="C560" s="2"/>
      <c r="D560" s="59"/>
      <c r="E560" s="85"/>
      <c r="F560" s="7"/>
    </row>
    <row r="561" spans="1:6">
      <c r="A561" s="5"/>
      <c r="B561" s="1"/>
      <c r="C561" s="2"/>
      <c r="D561" s="59"/>
      <c r="E561" s="85"/>
      <c r="F561" s="7"/>
    </row>
    <row r="562" spans="1:6">
      <c r="A562" s="5"/>
      <c r="B562" s="1"/>
      <c r="C562" s="2"/>
      <c r="D562" s="59"/>
      <c r="E562" s="85"/>
      <c r="F562" s="7"/>
    </row>
    <row r="563" spans="1:6">
      <c r="A563" s="5"/>
      <c r="B563" s="1"/>
      <c r="C563" s="2"/>
      <c r="D563" s="59"/>
      <c r="E563" s="85"/>
      <c r="F563" s="7"/>
    </row>
    <row r="564" spans="1:6">
      <c r="A564" s="5"/>
      <c r="B564" s="1"/>
      <c r="C564" s="2"/>
      <c r="D564" s="59"/>
      <c r="E564" s="85"/>
      <c r="F564" s="7"/>
    </row>
    <row r="565" spans="1:6">
      <c r="A565" s="5"/>
      <c r="B565" s="1"/>
      <c r="C565" s="2"/>
      <c r="D565" s="59"/>
      <c r="E565" s="85"/>
      <c r="F565" s="7"/>
    </row>
    <row r="566" spans="1:6">
      <c r="A566" s="5"/>
      <c r="B566" s="1"/>
      <c r="C566" s="2"/>
      <c r="D566" s="59"/>
      <c r="E566" s="85"/>
      <c r="F566" s="7"/>
    </row>
    <row r="567" spans="1:6">
      <c r="A567" s="5"/>
      <c r="B567" s="1"/>
      <c r="C567" s="2"/>
      <c r="D567" s="59"/>
      <c r="E567" s="85"/>
      <c r="F567" s="7"/>
    </row>
    <row r="568" spans="1:6">
      <c r="A568" s="5"/>
      <c r="B568" s="1"/>
      <c r="C568" s="2"/>
      <c r="D568" s="59"/>
      <c r="E568" s="85"/>
      <c r="F568" s="7"/>
    </row>
    <row r="569" spans="1:6">
      <c r="A569" s="5"/>
      <c r="B569" s="1"/>
      <c r="C569" s="2"/>
      <c r="D569" s="59"/>
      <c r="E569" s="85"/>
      <c r="F569" s="7"/>
    </row>
    <row r="570" spans="1:6">
      <c r="A570" s="5"/>
      <c r="B570" s="1"/>
      <c r="C570" s="2"/>
      <c r="D570" s="59"/>
      <c r="E570" s="85"/>
      <c r="F570" s="7"/>
    </row>
    <row r="571" spans="1:6">
      <c r="A571" s="5"/>
      <c r="B571" s="1"/>
      <c r="C571" s="2"/>
      <c r="D571" s="59"/>
      <c r="E571" s="85"/>
      <c r="F571" s="7"/>
    </row>
    <row r="572" spans="1:6">
      <c r="A572" s="5"/>
      <c r="B572" s="1"/>
      <c r="C572" s="2"/>
      <c r="D572" s="59"/>
      <c r="E572" s="85"/>
      <c r="F572" s="7"/>
    </row>
    <row r="573" spans="1:6">
      <c r="A573" s="5"/>
      <c r="B573" s="1"/>
      <c r="C573" s="2"/>
      <c r="D573" s="59"/>
      <c r="E573" s="85"/>
      <c r="F573" s="7"/>
    </row>
    <row r="574" spans="1:6">
      <c r="A574" s="5"/>
      <c r="B574" s="1"/>
      <c r="C574" s="2"/>
      <c r="D574" s="59"/>
      <c r="E574" s="85"/>
      <c r="F574" s="7"/>
    </row>
    <row r="575" spans="1:6">
      <c r="A575" s="5"/>
      <c r="B575" s="1"/>
      <c r="C575" s="2"/>
      <c r="D575" s="59"/>
      <c r="E575" s="85"/>
      <c r="F575" s="7"/>
    </row>
    <row r="576" spans="1:6">
      <c r="A576" s="5"/>
      <c r="B576" s="1"/>
      <c r="C576" s="2"/>
      <c r="D576" s="59"/>
      <c r="E576" s="85"/>
      <c r="F576" s="7"/>
    </row>
    <row r="577" spans="1:6">
      <c r="A577" s="5"/>
      <c r="B577" s="1"/>
      <c r="C577" s="2"/>
      <c r="D577" s="59"/>
      <c r="E577" s="85"/>
      <c r="F577" s="7"/>
    </row>
    <row r="578" spans="1:6">
      <c r="A578" s="5"/>
      <c r="B578" s="1"/>
      <c r="C578" s="2"/>
      <c r="D578" s="59"/>
      <c r="E578" s="85"/>
      <c r="F578" s="7"/>
    </row>
    <row r="579" spans="1:6">
      <c r="A579" s="5"/>
      <c r="B579" s="1"/>
      <c r="C579" s="2"/>
      <c r="D579" s="59"/>
      <c r="E579" s="85"/>
      <c r="F579" s="7"/>
    </row>
    <row r="580" spans="1:6">
      <c r="A580" s="5"/>
      <c r="B580" s="1"/>
      <c r="C580" s="2"/>
      <c r="D580" s="59"/>
      <c r="E580" s="85"/>
      <c r="F580" s="7"/>
    </row>
    <row r="581" spans="1:6">
      <c r="A581" s="5"/>
      <c r="B581" s="1"/>
      <c r="C581" s="2"/>
      <c r="D581" s="59"/>
      <c r="E581" s="85"/>
      <c r="F581" s="7"/>
    </row>
    <row r="582" spans="1:6">
      <c r="A582" s="5"/>
      <c r="B582" s="1"/>
      <c r="C582" s="2"/>
      <c r="D582" s="59"/>
      <c r="E582" s="85"/>
      <c r="F582" s="7"/>
    </row>
    <row r="583" spans="1:6">
      <c r="A583" s="5"/>
      <c r="B583" s="1"/>
      <c r="C583" s="2"/>
      <c r="D583" s="59"/>
      <c r="E583" s="85"/>
      <c r="F583" s="7"/>
    </row>
    <row r="584" spans="1:6">
      <c r="A584" s="5"/>
      <c r="B584" s="1"/>
      <c r="C584" s="2"/>
      <c r="D584" s="59"/>
      <c r="E584" s="85"/>
      <c r="F584" s="7"/>
    </row>
    <row r="585" spans="1:6">
      <c r="A585" s="5"/>
      <c r="B585" s="1"/>
      <c r="C585" s="2"/>
      <c r="D585" s="59"/>
      <c r="E585" s="85"/>
      <c r="F585" s="7"/>
    </row>
    <row r="586" spans="1:6">
      <c r="A586" s="5"/>
      <c r="B586" s="1"/>
      <c r="C586" s="2"/>
      <c r="D586" s="59"/>
      <c r="E586" s="85"/>
      <c r="F586" s="7"/>
    </row>
    <row r="587" spans="1:6">
      <c r="A587" s="5"/>
      <c r="B587" s="1"/>
      <c r="C587" s="2"/>
      <c r="D587" s="59"/>
      <c r="E587" s="85"/>
      <c r="F587" s="7"/>
    </row>
    <row r="588" spans="1:6">
      <c r="A588" s="5"/>
      <c r="B588" s="1"/>
      <c r="C588" s="2"/>
      <c r="D588" s="59"/>
      <c r="E588" s="85"/>
      <c r="F588" s="7"/>
    </row>
    <row r="589" spans="1:6">
      <c r="A589" s="5"/>
      <c r="B589" s="1"/>
      <c r="C589" s="2"/>
      <c r="D589" s="59"/>
      <c r="E589" s="85"/>
      <c r="F589" s="7"/>
    </row>
    <row r="590" spans="1:6">
      <c r="A590" s="5"/>
      <c r="B590" s="1"/>
      <c r="C590" s="2"/>
      <c r="D590" s="59"/>
      <c r="E590" s="85"/>
      <c r="F590" s="7"/>
    </row>
    <row r="591" spans="1:6">
      <c r="A591" s="5"/>
      <c r="B591" s="1"/>
      <c r="C591" s="2"/>
      <c r="D591" s="59"/>
      <c r="E591" s="85"/>
      <c r="F591" s="7"/>
    </row>
    <row r="592" spans="1:6">
      <c r="A592" s="5"/>
      <c r="B592" s="1"/>
      <c r="C592" s="2"/>
      <c r="D592" s="59"/>
      <c r="E592" s="85"/>
      <c r="F592" s="7"/>
    </row>
    <row r="593" spans="1:6">
      <c r="A593" s="5"/>
      <c r="B593" s="1"/>
      <c r="C593" s="2"/>
      <c r="D593" s="59"/>
      <c r="E593" s="85"/>
      <c r="F593" s="7"/>
    </row>
    <row r="594" spans="1:6">
      <c r="A594" s="5"/>
      <c r="B594" s="1"/>
      <c r="C594" s="2"/>
      <c r="D594" s="59"/>
      <c r="E594" s="85"/>
      <c r="F594" s="7"/>
    </row>
    <row r="595" spans="1:6">
      <c r="A595" s="5"/>
      <c r="B595" s="1"/>
      <c r="C595" s="2"/>
      <c r="D595" s="59"/>
      <c r="E595" s="85"/>
      <c r="F595" s="7"/>
    </row>
    <row r="596" spans="1:6">
      <c r="A596" s="5"/>
      <c r="B596" s="1"/>
      <c r="C596" s="2"/>
      <c r="D596" s="59"/>
      <c r="E596" s="85"/>
      <c r="F596" s="7"/>
    </row>
    <row r="597" spans="1:6">
      <c r="A597" s="5"/>
      <c r="B597" s="1"/>
      <c r="C597" s="2"/>
      <c r="D597" s="59"/>
      <c r="E597" s="85"/>
      <c r="F597" s="7"/>
    </row>
    <row r="598" spans="1:6">
      <c r="A598" s="5"/>
      <c r="B598" s="1"/>
      <c r="C598" s="2"/>
      <c r="D598" s="59"/>
      <c r="E598" s="85"/>
      <c r="F598" s="7"/>
    </row>
    <row r="599" spans="1:6">
      <c r="A599" s="5"/>
      <c r="B599" s="1"/>
      <c r="C599" s="2"/>
      <c r="D599" s="59"/>
      <c r="E599" s="85"/>
      <c r="F599" s="7"/>
    </row>
    <row r="600" spans="1:6">
      <c r="A600" s="5"/>
      <c r="B600" s="1"/>
      <c r="C600" s="2"/>
      <c r="D600" s="59"/>
      <c r="E600" s="85"/>
      <c r="F600" s="7"/>
    </row>
    <row r="601" spans="1:6">
      <c r="A601" s="5"/>
      <c r="B601" s="1"/>
      <c r="C601" s="2"/>
      <c r="D601" s="59"/>
      <c r="E601" s="85"/>
      <c r="F601" s="7"/>
    </row>
    <row r="602" spans="1:6">
      <c r="A602" s="5"/>
      <c r="B602" s="1"/>
      <c r="C602" s="2"/>
      <c r="D602" s="59"/>
      <c r="E602" s="85"/>
      <c r="F602" s="7"/>
    </row>
    <row r="603" spans="1:6">
      <c r="A603" s="5"/>
      <c r="B603" s="1"/>
      <c r="C603" s="2"/>
      <c r="D603" s="59"/>
      <c r="E603" s="85"/>
      <c r="F603" s="7"/>
    </row>
    <row r="604" spans="1:6">
      <c r="A604" s="5"/>
      <c r="B604" s="1"/>
      <c r="C604" s="2"/>
      <c r="D604" s="59"/>
      <c r="E604" s="85"/>
      <c r="F604" s="7"/>
    </row>
    <row r="605" spans="1:6">
      <c r="A605" s="5"/>
      <c r="B605" s="1"/>
      <c r="C605" s="2"/>
      <c r="D605" s="59"/>
      <c r="E605" s="85"/>
      <c r="F605" s="7"/>
    </row>
    <row r="606" spans="1:6">
      <c r="A606" s="5"/>
      <c r="B606" s="1"/>
      <c r="C606" s="2"/>
      <c r="D606" s="59"/>
      <c r="E606" s="85"/>
      <c r="F606" s="7"/>
    </row>
    <row r="607" spans="1:6">
      <c r="A607" s="5"/>
      <c r="B607" s="1"/>
      <c r="C607" s="2"/>
      <c r="D607" s="59"/>
      <c r="E607" s="85"/>
      <c r="F607" s="7"/>
    </row>
    <row r="608" spans="1:6">
      <c r="A608" s="5"/>
      <c r="B608" s="1"/>
      <c r="C608" s="2"/>
      <c r="D608" s="59"/>
      <c r="E608" s="85"/>
      <c r="F608" s="7"/>
    </row>
    <row r="609" spans="1:6">
      <c r="A609" s="5"/>
      <c r="B609" s="1"/>
      <c r="C609" s="2"/>
      <c r="D609" s="59"/>
      <c r="E609" s="85"/>
      <c r="F609" s="7"/>
    </row>
    <row r="610" spans="1:6">
      <c r="A610" s="5"/>
      <c r="B610" s="1"/>
      <c r="C610" s="2"/>
      <c r="D610" s="59"/>
      <c r="E610" s="85"/>
      <c r="F610" s="7"/>
    </row>
    <row r="611" spans="1:6">
      <c r="A611" s="5"/>
      <c r="B611" s="1"/>
      <c r="C611" s="2"/>
      <c r="D611" s="59"/>
      <c r="E611" s="85"/>
      <c r="F611" s="7"/>
    </row>
    <row r="612" spans="1:6">
      <c r="A612" s="5"/>
      <c r="B612" s="1"/>
      <c r="C612" s="2"/>
      <c r="D612" s="59"/>
      <c r="E612" s="85"/>
      <c r="F612" s="7"/>
    </row>
    <row r="613" spans="1:6">
      <c r="A613" s="5"/>
      <c r="B613" s="1"/>
      <c r="C613" s="2"/>
      <c r="D613" s="59"/>
      <c r="E613" s="85"/>
      <c r="F613" s="7"/>
    </row>
    <row r="614" spans="1:6">
      <c r="A614" s="5"/>
      <c r="B614" s="1"/>
      <c r="C614" s="2"/>
      <c r="D614" s="59"/>
      <c r="E614" s="85"/>
      <c r="F614" s="7"/>
    </row>
    <row r="615" spans="1:6">
      <c r="A615" s="5"/>
      <c r="B615" s="1"/>
      <c r="C615" s="2"/>
      <c r="D615" s="59"/>
      <c r="E615" s="85"/>
      <c r="F615" s="7"/>
    </row>
    <row r="616" spans="1:6">
      <c r="A616" s="5"/>
      <c r="B616" s="1"/>
      <c r="C616" s="2"/>
      <c r="D616" s="59"/>
      <c r="E616" s="85"/>
      <c r="F616" s="7"/>
    </row>
    <row r="617" spans="1:6">
      <c r="A617" s="5"/>
      <c r="B617" s="1"/>
      <c r="C617" s="2"/>
      <c r="D617" s="59"/>
      <c r="E617" s="85"/>
      <c r="F617" s="7"/>
    </row>
    <row r="618" spans="1:6">
      <c r="A618" s="5"/>
      <c r="B618" s="1"/>
      <c r="C618" s="2"/>
      <c r="D618" s="59"/>
      <c r="E618" s="85"/>
      <c r="F618" s="7"/>
    </row>
    <row r="619" spans="1:6">
      <c r="A619" s="5"/>
      <c r="B619" s="1"/>
      <c r="C619" s="2"/>
      <c r="D619" s="59"/>
      <c r="E619" s="85"/>
      <c r="F619" s="7"/>
    </row>
    <row r="620" spans="1:6">
      <c r="A620" s="5"/>
      <c r="B620" s="1"/>
      <c r="C620" s="2"/>
      <c r="D620" s="59"/>
      <c r="E620" s="85"/>
      <c r="F620" s="7"/>
    </row>
    <row r="621" spans="1:6">
      <c r="A621" s="5"/>
      <c r="B621" s="1"/>
      <c r="C621" s="2"/>
      <c r="D621" s="59"/>
      <c r="E621" s="85"/>
      <c r="F621" s="7"/>
    </row>
    <row r="622" spans="1:6">
      <c r="A622" s="5"/>
      <c r="B622" s="1"/>
      <c r="C622" s="2"/>
      <c r="D622" s="59"/>
      <c r="E622" s="85"/>
      <c r="F622" s="7"/>
    </row>
    <row r="623" spans="1:6">
      <c r="A623" s="5"/>
      <c r="B623" s="1"/>
      <c r="C623" s="2"/>
      <c r="D623" s="59"/>
      <c r="E623" s="85"/>
      <c r="F623" s="7"/>
    </row>
    <row r="624" spans="1:6">
      <c r="A624" s="5"/>
      <c r="B624" s="1"/>
      <c r="C624" s="2"/>
      <c r="D624" s="59"/>
      <c r="E624" s="85"/>
      <c r="F624" s="7"/>
    </row>
    <row r="625" spans="1:6">
      <c r="A625" s="5"/>
      <c r="B625" s="1"/>
      <c r="C625" s="2"/>
      <c r="D625" s="59"/>
      <c r="E625" s="85"/>
      <c r="F625" s="7"/>
    </row>
    <row r="626" spans="1:6">
      <c r="A626" s="5"/>
      <c r="B626" s="1"/>
      <c r="C626" s="2"/>
      <c r="D626" s="59"/>
      <c r="E626" s="85"/>
      <c r="F626" s="7"/>
    </row>
    <row r="627" spans="1:6">
      <c r="A627" s="5"/>
      <c r="B627" s="1"/>
      <c r="C627" s="2"/>
      <c r="D627" s="59"/>
      <c r="E627" s="85"/>
      <c r="F627" s="7"/>
    </row>
    <row r="628" spans="1:6">
      <c r="A628" s="5"/>
      <c r="B628" s="1"/>
      <c r="C628" s="2"/>
      <c r="D628" s="59"/>
      <c r="E628" s="85"/>
      <c r="F628" s="7"/>
    </row>
    <row r="629" spans="1:6">
      <c r="A629" s="5"/>
      <c r="B629" s="1"/>
      <c r="C629" s="2"/>
      <c r="D629" s="59"/>
      <c r="E629" s="85"/>
      <c r="F629" s="7"/>
    </row>
    <row r="630" spans="1:6">
      <c r="A630" s="5"/>
      <c r="B630" s="1"/>
      <c r="C630" s="2"/>
      <c r="D630" s="59"/>
      <c r="E630" s="85"/>
      <c r="F630" s="7"/>
    </row>
    <row r="631" spans="1:6">
      <c r="A631" s="5"/>
      <c r="B631" s="1"/>
      <c r="C631" s="2"/>
      <c r="D631" s="59"/>
      <c r="E631" s="85"/>
      <c r="F631" s="7"/>
    </row>
    <row r="632" spans="1:6">
      <c r="A632" s="5"/>
      <c r="B632" s="1"/>
      <c r="C632" s="2"/>
      <c r="D632" s="59"/>
      <c r="E632" s="85"/>
      <c r="F632" s="7"/>
    </row>
    <row r="633" spans="1:6">
      <c r="A633" s="5"/>
      <c r="B633" s="1"/>
      <c r="C633" s="2"/>
      <c r="D633" s="59"/>
      <c r="E633" s="85"/>
      <c r="F633" s="7"/>
    </row>
    <row r="634" spans="1:6">
      <c r="A634" s="5"/>
      <c r="B634" s="1"/>
      <c r="C634" s="2"/>
      <c r="D634" s="59"/>
      <c r="E634" s="85"/>
      <c r="F634" s="7"/>
    </row>
    <row r="635" spans="1:6">
      <c r="A635" s="5"/>
      <c r="B635" s="1"/>
      <c r="C635" s="2"/>
      <c r="D635" s="59"/>
      <c r="E635" s="85"/>
      <c r="F635" s="7"/>
    </row>
    <row r="636" spans="1:6">
      <c r="A636" s="5"/>
      <c r="B636" s="1"/>
      <c r="C636" s="2"/>
      <c r="D636" s="59"/>
      <c r="E636" s="85"/>
      <c r="F636" s="7"/>
    </row>
    <row r="637" spans="1:6">
      <c r="A637" s="5"/>
      <c r="B637" s="1"/>
      <c r="C637" s="2"/>
      <c r="D637" s="59"/>
      <c r="E637" s="85"/>
      <c r="F637" s="7"/>
    </row>
    <row r="638" spans="1:6">
      <c r="A638" s="5"/>
      <c r="B638" s="1"/>
      <c r="C638" s="2"/>
      <c r="D638" s="59"/>
      <c r="E638" s="85"/>
      <c r="F638" s="7"/>
    </row>
    <row r="639" spans="1:6">
      <c r="A639" s="5"/>
      <c r="B639" s="1"/>
      <c r="C639" s="2"/>
      <c r="D639" s="59"/>
      <c r="E639" s="85"/>
      <c r="F639" s="7"/>
    </row>
    <row r="640" spans="1:6">
      <c r="A640" s="5"/>
      <c r="B640" s="1"/>
      <c r="C640" s="2"/>
      <c r="D640" s="59"/>
      <c r="E640" s="85"/>
      <c r="F640" s="7"/>
    </row>
    <row r="641" spans="1:6">
      <c r="A641" s="5"/>
      <c r="B641" s="1"/>
      <c r="C641" s="2"/>
      <c r="D641" s="59"/>
      <c r="E641" s="85"/>
      <c r="F641" s="7"/>
    </row>
    <row r="642" spans="1:6">
      <c r="A642" s="5"/>
      <c r="B642" s="1"/>
      <c r="C642" s="2"/>
      <c r="D642" s="59"/>
      <c r="E642" s="85"/>
      <c r="F642" s="7"/>
    </row>
    <row r="643" spans="1:6">
      <c r="A643" s="5"/>
      <c r="B643" s="1"/>
      <c r="C643" s="2"/>
      <c r="D643" s="59"/>
      <c r="E643" s="85"/>
      <c r="F643" s="7"/>
    </row>
    <row r="644" spans="1:6">
      <c r="A644" s="5"/>
      <c r="B644" s="1"/>
      <c r="C644" s="2"/>
      <c r="D644" s="59"/>
      <c r="E644" s="85"/>
      <c r="F644" s="7"/>
    </row>
    <row r="645" spans="1:6">
      <c r="A645" s="5"/>
      <c r="B645" s="1"/>
      <c r="C645" s="2"/>
      <c r="D645" s="59"/>
      <c r="E645" s="85"/>
      <c r="F645" s="7"/>
    </row>
    <row r="646" spans="1:6">
      <c r="A646" s="5"/>
      <c r="B646" s="1"/>
      <c r="C646" s="2"/>
      <c r="D646" s="59"/>
      <c r="E646" s="85"/>
      <c r="F646" s="7"/>
    </row>
    <row r="647" spans="1:6">
      <c r="A647" s="5"/>
      <c r="B647" s="1"/>
      <c r="C647" s="2"/>
      <c r="D647" s="59"/>
      <c r="E647" s="85"/>
      <c r="F647" s="7"/>
    </row>
    <row r="648" spans="1:6">
      <c r="A648" s="5"/>
      <c r="B648" s="1"/>
      <c r="C648" s="2"/>
      <c r="D648" s="59"/>
      <c r="E648" s="85"/>
      <c r="F648" s="7"/>
    </row>
    <row r="649" spans="1:6">
      <c r="A649" s="5"/>
      <c r="B649" s="1"/>
      <c r="C649" s="2"/>
      <c r="D649" s="59"/>
      <c r="E649" s="85"/>
      <c r="F649" s="7"/>
    </row>
    <row r="650" spans="1:6">
      <c r="A650" s="5"/>
      <c r="B650" s="1"/>
      <c r="C650" s="2"/>
      <c r="D650" s="59"/>
      <c r="E650" s="85"/>
      <c r="F650" s="7"/>
    </row>
    <row r="651" spans="1:6">
      <c r="A651" s="5"/>
      <c r="B651" s="1"/>
      <c r="C651" s="2"/>
      <c r="D651" s="59"/>
      <c r="E651" s="85"/>
      <c r="F651" s="7"/>
    </row>
    <row r="652" spans="1:6">
      <c r="A652" s="5"/>
      <c r="B652" s="1"/>
      <c r="C652" s="2"/>
      <c r="D652" s="59"/>
      <c r="E652" s="85"/>
      <c r="F652" s="7"/>
    </row>
    <row r="653" spans="1:6">
      <c r="A653" s="5"/>
      <c r="B653" s="1"/>
      <c r="C653" s="2"/>
      <c r="D653" s="59"/>
      <c r="E653" s="85"/>
      <c r="F653" s="7"/>
    </row>
    <row r="654" spans="1:6">
      <c r="A654" s="5"/>
      <c r="B654" s="1"/>
      <c r="C654" s="2"/>
      <c r="D654" s="59"/>
      <c r="E654" s="85"/>
      <c r="F654" s="7"/>
    </row>
    <row r="655" spans="1:6">
      <c r="A655" s="5"/>
      <c r="B655" s="1"/>
      <c r="C655" s="2"/>
      <c r="D655" s="59"/>
      <c r="E655" s="85"/>
      <c r="F655" s="7"/>
    </row>
    <row r="656" spans="1:6">
      <c r="A656" s="5"/>
      <c r="B656" s="1"/>
      <c r="C656" s="2"/>
      <c r="D656" s="59"/>
      <c r="E656" s="85"/>
      <c r="F656" s="7"/>
    </row>
    <row r="657" spans="1:6">
      <c r="A657" s="5"/>
      <c r="B657" s="1"/>
      <c r="C657" s="2"/>
      <c r="D657" s="59"/>
      <c r="E657" s="85"/>
      <c r="F657" s="7"/>
    </row>
    <row r="658" spans="1:6">
      <c r="A658" s="5"/>
      <c r="B658" s="1"/>
      <c r="C658" s="2"/>
      <c r="D658" s="59"/>
      <c r="E658" s="85"/>
      <c r="F658" s="7"/>
    </row>
    <row r="659" spans="1:6">
      <c r="A659" s="5"/>
      <c r="B659" s="1"/>
      <c r="C659" s="2"/>
      <c r="D659" s="59"/>
      <c r="E659" s="85"/>
      <c r="F659" s="7"/>
    </row>
    <row r="660" spans="1:6">
      <c r="A660" s="5"/>
      <c r="B660" s="1"/>
      <c r="C660" s="2"/>
      <c r="D660" s="59"/>
      <c r="E660" s="85"/>
      <c r="F660" s="7"/>
    </row>
    <row r="661" spans="1:6">
      <c r="A661" s="5"/>
      <c r="B661" s="1"/>
      <c r="C661" s="2"/>
      <c r="D661" s="59"/>
      <c r="E661" s="85"/>
      <c r="F661" s="7"/>
    </row>
    <row r="662" spans="1:6">
      <c r="A662" s="5"/>
      <c r="B662" s="1"/>
      <c r="C662" s="2"/>
      <c r="D662" s="59"/>
      <c r="E662" s="85"/>
      <c r="F662" s="7"/>
    </row>
    <row r="663" spans="1:6">
      <c r="A663" s="5"/>
      <c r="B663" s="1"/>
      <c r="C663" s="2"/>
      <c r="D663" s="59"/>
      <c r="E663" s="85"/>
      <c r="F663" s="7"/>
    </row>
    <row r="664" spans="1:6">
      <c r="A664" s="5"/>
      <c r="B664" s="1"/>
      <c r="C664" s="2"/>
      <c r="D664" s="59"/>
      <c r="E664" s="85"/>
      <c r="F664" s="7"/>
    </row>
    <row r="665" spans="1:6">
      <c r="A665" s="5"/>
      <c r="B665" s="1"/>
      <c r="C665" s="2"/>
      <c r="D665" s="59"/>
      <c r="E665" s="85"/>
      <c r="F665" s="7"/>
    </row>
    <row r="666" spans="1:6">
      <c r="A666" s="5"/>
      <c r="B666" s="1"/>
      <c r="C666" s="2"/>
      <c r="D666" s="59"/>
      <c r="E666" s="85"/>
      <c r="F666" s="7"/>
    </row>
    <row r="667" spans="1:6">
      <c r="A667" s="5"/>
      <c r="B667" s="1"/>
      <c r="C667" s="2"/>
      <c r="D667" s="59"/>
      <c r="E667" s="85"/>
      <c r="F667" s="7"/>
    </row>
    <row r="668" spans="1:6">
      <c r="A668" s="5"/>
      <c r="B668" s="1"/>
      <c r="C668" s="2"/>
      <c r="D668" s="59"/>
      <c r="E668" s="85"/>
      <c r="F668" s="7"/>
    </row>
    <row r="669" spans="1:6">
      <c r="A669" s="5"/>
      <c r="B669" s="1"/>
      <c r="C669" s="2"/>
      <c r="D669" s="59"/>
      <c r="E669" s="85"/>
      <c r="F669" s="7"/>
    </row>
    <row r="670" spans="1:6">
      <c r="A670" s="5"/>
      <c r="B670" s="1"/>
      <c r="C670" s="2"/>
      <c r="D670" s="59"/>
      <c r="E670" s="85"/>
      <c r="F670" s="7"/>
    </row>
    <row r="671" spans="1:6">
      <c r="A671" s="5"/>
      <c r="B671" s="1"/>
      <c r="C671" s="2"/>
      <c r="D671" s="59"/>
      <c r="E671" s="85"/>
      <c r="F671" s="7"/>
    </row>
    <row r="672" spans="1:6">
      <c r="A672" s="5"/>
      <c r="B672" s="1"/>
      <c r="C672" s="2"/>
      <c r="D672" s="59"/>
      <c r="E672" s="85"/>
      <c r="F672" s="7"/>
    </row>
    <row r="673" spans="1:6">
      <c r="A673" s="5"/>
      <c r="B673" s="1"/>
      <c r="C673" s="2"/>
      <c r="D673" s="59"/>
      <c r="E673" s="85"/>
      <c r="F673" s="7"/>
    </row>
    <row r="674" spans="1:6">
      <c r="A674" s="5"/>
      <c r="B674" s="1"/>
      <c r="C674" s="2"/>
      <c r="D674" s="59"/>
      <c r="E674" s="85"/>
      <c r="F674" s="7"/>
    </row>
    <row r="675" spans="1:6">
      <c r="A675" s="5"/>
      <c r="B675" s="1"/>
      <c r="C675" s="2"/>
      <c r="D675" s="59"/>
      <c r="E675" s="85"/>
      <c r="F675" s="7"/>
    </row>
    <row r="676" spans="1:6">
      <c r="A676" s="5"/>
      <c r="B676" s="1"/>
      <c r="C676" s="2"/>
      <c r="D676" s="59"/>
      <c r="E676" s="85"/>
      <c r="F676" s="7"/>
    </row>
    <row r="677" spans="1:6">
      <c r="A677" s="5"/>
      <c r="B677" s="1"/>
      <c r="C677" s="2"/>
      <c r="D677" s="59"/>
      <c r="E677" s="85"/>
      <c r="F677" s="7"/>
    </row>
    <row r="678" spans="1:6">
      <c r="A678" s="5"/>
      <c r="B678" s="1"/>
      <c r="C678" s="2"/>
      <c r="D678" s="59"/>
      <c r="E678" s="85"/>
      <c r="F678" s="7"/>
    </row>
    <row r="679" spans="1:6">
      <c r="A679" s="5"/>
      <c r="B679" s="1"/>
      <c r="C679" s="2"/>
      <c r="D679" s="59"/>
      <c r="E679" s="85"/>
      <c r="F679" s="7"/>
    </row>
    <row r="680" spans="1:6">
      <c r="A680" s="5"/>
      <c r="B680" s="1"/>
      <c r="C680" s="2"/>
      <c r="D680" s="59"/>
      <c r="E680" s="85"/>
      <c r="F680" s="7"/>
    </row>
    <row r="681" spans="1:6">
      <c r="A681" s="5"/>
      <c r="B681" s="1"/>
      <c r="C681" s="2"/>
      <c r="D681" s="59"/>
      <c r="E681" s="85"/>
      <c r="F681" s="7"/>
    </row>
    <row r="682" spans="1:6">
      <c r="A682" s="5"/>
      <c r="B682" s="1"/>
      <c r="C682" s="2"/>
      <c r="D682" s="59"/>
      <c r="E682" s="85"/>
      <c r="F682" s="7"/>
    </row>
    <row r="683" spans="1:6">
      <c r="A683" s="5"/>
      <c r="B683" s="1"/>
      <c r="C683" s="2"/>
      <c r="D683" s="59"/>
      <c r="E683" s="85"/>
      <c r="F683" s="7"/>
    </row>
    <row r="684" spans="1:6">
      <c r="A684" s="5"/>
      <c r="B684" s="1"/>
      <c r="C684" s="2"/>
      <c r="D684" s="59"/>
      <c r="E684" s="85"/>
      <c r="F684" s="7"/>
    </row>
    <row r="685" spans="1:6">
      <c r="A685" s="5"/>
      <c r="B685" s="1"/>
      <c r="C685" s="2"/>
      <c r="D685" s="59"/>
      <c r="E685" s="85"/>
      <c r="F685" s="7"/>
    </row>
    <row r="686" spans="1:6">
      <c r="A686" s="5"/>
      <c r="B686" s="1"/>
      <c r="C686" s="2"/>
      <c r="D686" s="59"/>
      <c r="E686" s="85"/>
      <c r="F686" s="7"/>
    </row>
    <row r="687" spans="1:6">
      <c r="A687" s="5"/>
      <c r="B687" s="1"/>
      <c r="C687" s="2"/>
      <c r="D687" s="59"/>
      <c r="E687" s="85"/>
      <c r="F687" s="7"/>
    </row>
    <row r="688" spans="1:6">
      <c r="A688" s="5"/>
      <c r="B688" s="1"/>
      <c r="C688" s="2"/>
      <c r="D688" s="59"/>
      <c r="E688" s="85"/>
      <c r="F688" s="7"/>
    </row>
    <row r="689" spans="1:6">
      <c r="A689" s="5"/>
      <c r="B689" s="1"/>
      <c r="C689" s="2"/>
      <c r="D689" s="59"/>
      <c r="E689" s="85"/>
      <c r="F689" s="7"/>
    </row>
    <row r="690" spans="1:6">
      <c r="A690" s="5"/>
      <c r="B690" s="1"/>
      <c r="C690" s="2"/>
      <c r="D690" s="59"/>
      <c r="E690" s="85"/>
      <c r="F690" s="7"/>
    </row>
    <row r="691" spans="1:6">
      <c r="A691" s="5"/>
      <c r="B691" s="1"/>
      <c r="C691" s="2"/>
      <c r="D691" s="59"/>
      <c r="E691" s="85"/>
      <c r="F691" s="7"/>
    </row>
    <row r="692" spans="1:6">
      <c r="A692" s="5"/>
      <c r="B692" s="1"/>
      <c r="C692" s="2"/>
      <c r="D692" s="59"/>
      <c r="E692" s="85"/>
      <c r="F692" s="7"/>
    </row>
    <row r="693" spans="1:6">
      <c r="A693" s="5"/>
      <c r="B693" s="1"/>
      <c r="C693" s="2"/>
      <c r="D693" s="59"/>
      <c r="E693" s="85"/>
      <c r="F693" s="7"/>
    </row>
    <row r="694" spans="1:6">
      <c r="A694" s="5"/>
      <c r="B694" s="1"/>
      <c r="C694" s="2"/>
      <c r="D694" s="59"/>
      <c r="E694" s="85"/>
      <c r="F694" s="7"/>
    </row>
    <row r="695" spans="1:6">
      <c r="A695" s="5"/>
      <c r="B695" s="1"/>
      <c r="C695" s="2"/>
      <c r="D695" s="59"/>
      <c r="E695" s="85"/>
      <c r="F695" s="7"/>
    </row>
    <row r="696" spans="1:6">
      <c r="A696" s="5"/>
      <c r="B696" s="1"/>
      <c r="C696" s="2"/>
      <c r="D696" s="59"/>
      <c r="E696" s="85"/>
      <c r="F696" s="7"/>
    </row>
    <row r="697" spans="1:6">
      <c r="A697" s="5"/>
      <c r="B697" s="1"/>
      <c r="C697" s="2"/>
      <c r="D697" s="59"/>
      <c r="E697" s="85"/>
      <c r="F697" s="7"/>
    </row>
    <row r="698" spans="1:6">
      <c r="A698" s="5"/>
      <c r="B698" s="1"/>
      <c r="C698" s="2"/>
      <c r="D698" s="59"/>
      <c r="E698" s="85"/>
      <c r="F698" s="7"/>
    </row>
    <row r="699" spans="1:6">
      <c r="A699" s="5"/>
      <c r="B699" s="1"/>
      <c r="C699" s="2"/>
      <c r="D699" s="59"/>
      <c r="E699" s="85"/>
      <c r="F699" s="7"/>
    </row>
    <row r="700" spans="1:6">
      <c r="A700" s="5"/>
      <c r="B700" s="1"/>
      <c r="C700" s="2"/>
      <c r="D700" s="59"/>
      <c r="E700" s="85"/>
      <c r="F700" s="7"/>
    </row>
    <row r="701" spans="1:6">
      <c r="A701" s="5"/>
      <c r="B701" s="1"/>
      <c r="C701" s="2"/>
      <c r="D701" s="59"/>
      <c r="E701" s="85"/>
      <c r="F701" s="7"/>
    </row>
    <row r="702" spans="1:6">
      <c r="A702" s="5"/>
      <c r="B702" s="1"/>
      <c r="C702" s="2"/>
      <c r="D702" s="59"/>
      <c r="E702" s="85"/>
      <c r="F702" s="7"/>
    </row>
    <row r="703" spans="1:6">
      <c r="A703" s="5"/>
      <c r="B703" s="1"/>
      <c r="C703" s="2"/>
      <c r="D703" s="59"/>
      <c r="E703" s="85"/>
      <c r="F703" s="7"/>
    </row>
    <row r="704" spans="1:6">
      <c r="A704" s="5"/>
      <c r="B704" s="1"/>
      <c r="C704" s="2"/>
      <c r="D704" s="59"/>
      <c r="E704" s="85"/>
      <c r="F704" s="7"/>
    </row>
    <row r="705" spans="1:6">
      <c r="A705" s="5"/>
      <c r="B705" s="1"/>
      <c r="C705" s="2"/>
      <c r="D705" s="59"/>
      <c r="E705" s="85"/>
      <c r="F705" s="7"/>
    </row>
    <row r="706" spans="1:6">
      <c r="A706" s="5"/>
      <c r="B706" s="1"/>
      <c r="C706" s="2"/>
      <c r="D706" s="59"/>
      <c r="E706" s="85"/>
      <c r="F706" s="7"/>
    </row>
    <row r="707" spans="1:6">
      <c r="A707" s="5"/>
      <c r="B707" s="1"/>
      <c r="C707" s="2"/>
      <c r="D707" s="59"/>
      <c r="E707" s="85"/>
      <c r="F707" s="7"/>
    </row>
    <row r="708" spans="1:6">
      <c r="A708" s="5"/>
      <c r="B708" s="1"/>
      <c r="C708" s="2"/>
      <c r="D708" s="59"/>
      <c r="E708" s="85"/>
      <c r="F708" s="7"/>
    </row>
    <row r="709" spans="1:6">
      <c r="A709" s="5"/>
      <c r="B709" s="1"/>
      <c r="C709" s="2"/>
      <c r="D709" s="59"/>
      <c r="E709" s="85"/>
      <c r="F709" s="7"/>
    </row>
    <row r="710" spans="1:6">
      <c r="A710" s="5"/>
      <c r="B710" s="1"/>
      <c r="C710" s="2"/>
      <c r="D710" s="59"/>
      <c r="E710" s="85"/>
      <c r="F710" s="7"/>
    </row>
    <row r="711" spans="1:6">
      <c r="A711" s="5"/>
      <c r="B711" s="1"/>
      <c r="C711" s="2"/>
      <c r="D711" s="59"/>
      <c r="E711" s="85"/>
      <c r="F711" s="7"/>
    </row>
    <row r="712" spans="1:6">
      <c r="A712" s="5"/>
      <c r="B712" s="1"/>
      <c r="C712" s="2"/>
      <c r="D712" s="59"/>
      <c r="E712" s="85"/>
      <c r="F712" s="7"/>
    </row>
    <row r="713" spans="1:6">
      <c r="A713" s="5"/>
      <c r="B713" s="1"/>
      <c r="C713" s="2"/>
      <c r="D713" s="59"/>
      <c r="E713" s="85"/>
      <c r="F713" s="7"/>
    </row>
    <row r="714" spans="1:6">
      <c r="A714" s="5"/>
      <c r="B714" s="1"/>
      <c r="C714" s="2"/>
      <c r="D714" s="59"/>
      <c r="E714" s="85"/>
      <c r="F714" s="7"/>
    </row>
    <row r="715" spans="1:6">
      <c r="A715" s="5"/>
      <c r="B715" s="1"/>
      <c r="C715" s="2"/>
      <c r="D715" s="59"/>
      <c r="E715" s="85"/>
      <c r="F715" s="7"/>
    </row>
    <row r="716" spans="1:6">
      <c r="A716" s="5"/>
      <c r="B716" s="1"/>
      <c r="C716" s="2"/>
      <c r="D716" s="59"/>
      <c r="E716" s="85"/>
      <c r="F716" s="7"/>
    </row>
    <row r="717" spans="1:6">
      <c r="A717" s="5"/>
      <c r="B717" s="1"/>
      <c r="C717" s="2"/>
      <c r="D717" s="59"/>
      <c r="E717" s="85"/>
      <c r="F717" s="7"/>
    </row>
    <row r="718" spans="1:6">
      <c r="A718" s="5"/>
      <c r="B718" s="1"/>
      <c r="C718" s="2"/>
      <c r="D718" s="59"/>
      <c r="E718" s="85"/>
      <c r="F718" s="7"/>
    </row>
    <row r="719" spans="1:6">
      <c r="A719" s="5"/>
      <c r="B719" s="1"/>
      <c r="C719" s="2"/>
      <c r="D719" s="59"/>
      <c r="E719" s="85"/>
      <c r="F719" s="7"/>
    </row>
    <row r="720" spans="1:6">
      <c r="A720" s="5"/>
      <c r="B720" s="1"/>
      <c r="C720" s="2"/>
      <c r="D720" s="59"/>
      <c r="E720" s="85"/>
      <c r="F720" s="7"/>
    </row>
    <row r="721" spans="1:6">
      <c r="A721" s="5"/>
      <c r="B721" s="1"/>
      <c r="C721" s="2"/>
      <c r="D721" s="59"/>
      <c r="E721" s="85"/>
      <c r="F721" s="7"/>
    </row>
    <row r="722" spans="1:6">
      <c r="A722" s="5"/>
      <c r="B722" s="1"/>
      <c r="C722" s="2"/>
      <c r="D722" s="59"/>
      <c r="E722" s="85"/>
      <c r="F722" s="7"/>
    </row>
    <row r="723" spans="1:6">
      <c r="A723" s="5"/>
      <c r="B723" s="1"/>
      <c r="C723" s="2"/>
      <c r="D723" s="59"/>
      <c r="E723" s="85"/>
      <c r="F723" s="7"/>
    </row>
    <row r="724" spans="1:6">
      <c r="A724" s="5"/>
      <c r="B724" s="1"/>
      <c r="C724" s="2"/>
      <c r="D724" s="59"/>
      <c r="E724" s="85"/>
      <c r="F724" s="7"/>
    </row>
    <row r="725" spans="1:6">
      <c r="A725" s="5"/>
      <c r="B725" s="1"/>
      <c r="C725" s="2"/>
      <c r="D725" s="59"/>
      <c r="E725" s="85"/>
      <c r="F725" s="7"/>
    </row>
    <row r="726" spans="1:6">
      <c r="A726" s="5"/>
      <c r="B726" s="1"/>
      <c r="C726" s="2"/>
      <c r="D726" s="59"/>
      <c r="E726" s="85"/>
      <c r="F726" s="7"/>
    </row>
    <row r="727" spans="1:6">
      <c r="A727" s="5"/>
      <c r="B727" s="1"/>
      <c r="C727" s="2"/>
      <c r="D727" s="59"/>
      <c r="E727" s="85"/>
      <c r="F727" s="7"/>
    </row>
    <row r="728" spans="1:6">
      <c r="A728" s="5"/>
      <c r="B728" s="1"/>
      <c r="C728" s="2"/>
      <c r="D728" s="59"/>
      <c r="E728" s="85"/>
      <c r="F728" s="7"/>
    </row>
    <row r="729" spans="1:6">
      <c r="A729" s="5"/>
      <c r="B729" s="1"/>
      <c r="C729" s="2"/>
      <c r="D729" s="59"/>
      <c r="E729" s="85"/>
      <c r="F729" s="7"/>
    </row>
    <row r="730" spans="1:6">
      <c r="A730" s="5"/>
      <c r="B730" s="1"/>
      <c r="C730" s="2"/>
      <c r="D730" s="59"/>
      <c r="E730" s="85"/>
      <c r="F730" s="7"/>
    </row>
    <row r="731" spans="1:6">
      <c r="A731" s="5"/>
      <c r="B731" s="1"/>
      <c r="C731" s="2"/>
      <c r="D731" s="59"/>
      <c r="E731" s="85"/>
      <c r="F731" s="7"/>
    </row>
    <row r="732" spans="1:6">
      <c r="A732" s="5"/>
      <c r="B732" s="1"/>
      <c r="C732" s="2"/>
      <c r="D732" s="59"/>
      <c r="E732" s="85"/>
      <c r="F732" s="7"/>
    </row>
    <row r="733" spans="1:6">
      <c r="A733" s="5"/>
      <c r="B733" s="1"/>
      <c r="C733" s="2"/>
      <c r="D733" s="59"/>
      <c r="E733" s="85"/>
      <c r="F733" s="7"/>
    </row>
    <row r="734" spans="1:6">
      <c r="A734" s="5"/>
      <c r="B734" s="1"/>
      <c r="C734" s="2"/>
      <c r="D734" s="59"/>
      <c r="E734" s="85"/>
      <c r="F734" s="7"/>
    </row>
    <row r="735" spans="1:6">
      <c r="A735" s="5"/>
      <c r="B735" s="1"/>
      <c r="C735" s="2"/>
      <c r="D735" s="59"/>
      <c r="E735" s="85"/>
      <c r="F735" s="7"/>
    </row>
    <row r="736" spans="1:6">
      <c r="A736" s="5"/>
      <c r="B736" s="1"/>
      <c r="C736" s="2"/>
      <c r="D736" s="59"/>
      <c r="E736" s="85"/>
      <c r="F736" s="7"/>
    </row>
    <row r="737" spans="1:6">
      <c r="A737" s="5"/>
      <c r="B737" s="1"/>
      <c r="C737" s="2"/>
      <c r="D737" s="59"/>
      <c r="E737" s="85"/>
      <c r="F737" s="7"/>
    </row>
    <row r="738" spans="1:6">
      <c r="A738" s="5"/>
      <c r="B738" s="1"/>
      <c r="C738" s="2"/>
      <c r="D738" s="59"/>
      <c r="E738" s="85"/>
      <c r="F738" s="7"/>
    </row>
    <row r="739" spans="1:6">
      <c r="A739" s="5"/>
      <c r="B739" s="1"/>
      <c r="C739" s="2"/>
      <c r="D739" s="59"/>
      <c r="E739" s="85"/>
      <c r="F739" s="7"/>
    </row>
    <row r="740" spans="1:6">
      <c r="A740" s="5"/>
      <c r="B740" s="1"/>
      <c r="C740" s="2"/>
      <c r="D740" s="59"/>
      <c r="E740" s="85"/>
      <c r="F740" s="7"/>
    </row>
    <row r="741" spans="1:6">
      <c r="A741" s="5"/>
      <c r="B741" s="1"/>
      <c r="C741" s="2"/>
      <c r="D741" s="59"/>
      <c r="E741" s="85"/>
      <c r="F741" s="7"/>
    </row>
    <row r="742" spans="1:6">
      <c r="A742" s="5"/>
      <c r="B742" s="1"/>
      <c r="C742" s="2"/>
      <c r="D742" s="59"/>
      <c r="E742" s="85"/>
      <c r="F742" s="7"/>
    </row>
    <row r="743" spans="1:6">
      <c r="A743" s="5"/>
      <c r="B743" s="1"/>
      <c r="C743" s="2"/>
      <c r="D743" s="59"/>
      <c r="E743" s="85"/>
      <c r="F743" s="7"/>
    </row>
    <row r="744" spans="1:6">
      <c r="A744" s="5"/>
      <c r="B744" s="1"/>
      <c r="C744" s="2"/>
      <c r="D744" s="59"/>
      <c r="E744" s="85"/>
      <c r="F744" s="7"/>
    </row>
    <row r="745" spans="1:6">
      <c r="A745" s="5"/>
      <c r="B745" s="1"/>
      <c r="C745" s="2"/>
      <c r="D745" s="59"/>
      <c r="E745" s="85"/>
      <c r="F745" s="7"/>
    </row>
    <row r="746" spans="1:6">
      <c r="A746" s="5"/>
      <c r="B746" s="1"/>
      <c r="C746" s="2"/>
      <c r="D746" s="59"/>
      <c r="E746" s="85"/>
      <c r="F746" s="7"/>
    </row>
    <row r="747" spans="1:6">
      <c r="A747" s="5"/>
      <c r="B747" s="1"/>
      <c r="C747" s="2"/>
      <c r="D747" s="59"/>
      <c r="E747" s="85"/>
      <c r="F747" s="7"/>
    </row>
    <row r="748" spans="1:6">
      <c r="A748" s="5"/>
      <c r="B748" s="1"/>
      <c r="C748" s="2"/>
      <c r="D748" s="59"/>
      <c r="E748" s="85"/>
      <c r="F748" s="7"/>
    </row>
    <row r="749" spans="1:6">
      <c r="A749" s="5"/>
      <c r="B749" s="1"/>
      <c r="C749" s="2"/>
      <c r="D749" s="59"/>
      <c r="E749" s="85"/>
      <c r="F749" s="7"/>
    </row>
    <row r="750" spans="1:6">
      <c r="A750" s="5"/>
      <c r="B750" s="1"/>
      <c r="C750" s="2"/>
      <c r="D750" s="59"/>
      <c r="E750" s="85"/>
      <c r="F750" s="7"/>
    </row>
    <row r="751" spans="1:6">
      <c r="A751" s="5"/>
      <c r="B751" s="1"/>
      <c r="C751" s="2"/>
      <c r="D751" s="59"/>
      <c r="E751" s="85"/>
      <c r="F751" s="7"/>
    </row>
    <row r="752" spans="1:6">
      <c r="A752" s="5"/>
      <c r="B752" s="1"/>
      <c r="C752" s="2"/>
      <c r="D752" s="59"/>
      <c r="E752" s="85"/>
      <c r="F752" s="7"/>
    </row>
    <row r="753" spans="1:6">
      <c r="A753" s="5"/>
      <c r="B753" s="1"/>
      <c r="C753" s="2"/>
      <c r="D753" s="59"/>
      <c r="E753" s="85"/>
      <c r="F753" s="7"/>
    </row>
    <row r="754" spans="1:6">
      <c r="A754" s="5"/>
      <c r="B754" s="1"/>
      <c r="C754" s="2"/>
      <c r="D754" s="59"/>
      <c r="E754" s="85"/>
      <c r="F754" s="7"/>
    </row>
    <row r="755" spans="1:6">
      <c r="A755" s="5"/>
      <c r="B755" s="1"/>
      <c r="C755" s="2"/>
      <c r="D755" s="59"/>
      <c r="E755" s="85"/>
      <c r="F755" s="7"/>
    </row>
    <row r="756" spans="1:6">
      <c r="A756" s="5"/>
      <c r="B756" s="1"/>
      <c r="C756" s="2"/>
      <c r="D756" s="59"/>
      <c r="E756" s="85"/>
      <c r="F756" s="7"/>
    </row>
    <row r="757" spans="1:6">
      <c r="A757" s="5"/>
      <c r="B757" s="1"/>
      <c r="C757" s="2"/>
      <c r="D757" s="59"/>
      <c r="E757" s="85"/>
      <c r="F757" s="7"/>
    </row>
    <row r="758" spans="1:6">
      <c r="A758" s="5"/>
      <c r="B758" s="1"/>
      <c r="C758" s="2"/>
      <c r="D758" s="59"/>
      <c r="E758" s="85"/>
      <c r="F758" s="7"/>
    </row>
    <row r="759" spans="1:6">
      <c r="A759" s="5"/>
      <c r="B759" s="1"/>
      <c r="C759" s="2"/>
      <c r="D759" s="59"/>
      <c r="E759" s="85"/>
      <c r="F759" s="7"/>
    </row>
    <row r="760" spans="1:6">
      <c r="A760" s="5"/>
      <c r="B760" s="1"/>
      <c r="C760" s="2"/>
      <c r="D760" s="59"/>
      <c r="E760" s="85"/>
      <c r="F760" s="7"/>
    </row>
    <row r="761" spans="1:6">
      <c r="A761" s="5"/>
      <c r="B761" s="1"/>
      <c r="C761" s="2"/>
      <c r="D761" s="59"/>
      <c r="E761" s="85"/>
      <c r="F761" s="7"/>
    </row>
    <row r="762" spans="1:6">
      <c r="A762" s="5"/>
      <c r="B762" s="1"/>
      <c r="C762" s="2"/>
      <c r="D762" s="59"/>
      <c r="E762" s="85"/>
      <c r="F762" s="7"/>
    </row>
    <row r="763" spans="1:6">
      <c r="A763" s="5"/>
      <c r="B763" s="1"/>
      <c r="C763" s="2"/>
      <c r="D763" s="59"/>
      <c r="E763" s="85"/>
      <c r="F763" s="7"/>
    </row>
    <row r="764" spans="1:6">
      <c r="A764" s="5"/>
      <c r="B764" s="1"/>
      <c r="C764" s="2"/>
      <c r="D764" s="59"/>
      <c r="E764" s="85"/>
      <c r="F764" s="7"/>
    </row>
    <row r="765" spans="1:6">
      <c r="A765" s="5"/>
      <c r="B765" s="1"/>
      <c r="C765" s="2"/>
      <c r="D765" s="59"/>
      <c r="E765" s="85"/>
      <c r="F765" s="7"/>
    </row>
    <row r="766" spans="1:6">
      <c r="A766" s="5"/>
      <c r="B766" s="1"/>
      <c r="C766" s="2"/>
      <c r="D766" s="59"/>
      <c r="E766" s="85"/>
      <c r="F766" s="7"/>
    </row>
    <row r="767" spans="1:6">
      <c r="A767" s="5"/>
      <c r="B767" s="1"/>
      <c r="C767" s="2"/>
      <c r="D767" s="59"/>
      <c r="E767" s="85"/>
      <c r="F767" s="7"/>
    </row>
    <row r="768" spans="1:6">
      <c r="A768" s="5"/>
      <c r="B768" s="1"/>
      <c r="C768" s="2"/>
      <c r="D768" s="59"/>
      <c r="E768" s="85"/>
      <c r="F768" s="7"/>
    </row>
    <row r="769" spans="1:6">
      <c r="A769" s="5"/>
      <c r="B769" s="1"/>
      <c r="C769" s="2"/>
      <c r="D769" s="59"/>
      <c r="E769" s="85"/>
      <c r="F769" s="7"/>
    </row>
    <row r="770" spans="1:6">
      <c r="A770" s="5"/>
      <c r="B770" s="1"/>
      <c r="C770" s="2"/>
      <c r="D770" s="59"/>
      <c r="E770" s="85"/>
      <c r="F770" s="7"/>
    </row>
    <row r="771" spans="1:6">
      <c r="A771" s="5"/>
      <c r="B771" s="1"/>
      <c r="C771" s="2"/>
      <c r="D771" s="59"/>
      <c r="E771" s="85"/>
      <c r="F771" s="7"/>
    </row>
    <row r="772" spans="1:6">
      <c r="A772" s="5"/>
      <c r="B772" s="1"/>
      <c r="C772" s="2"/>
      <c r="D772" s="59"/>
      <c r="E772" s="85"/>
      <c r="F772" s="7"/>
    </row>
    <row r="773" spans="1:6">
      <c r="A773" s="5"/>
      <c r="B773" s="1"/>
      <c r="C773" s="2"/>
      <c r="D773" s="59"/>
      <c r="E773" s="85"/>
      <c r="F773" s="7"/>
    </row>
    <row r="774" spans="1:6">
      <c r="A774" s="5"/>
      <c r="B774" s="1"/>
      <c r="C774" s="2"/>
      <c r="D774" s="59"/>
      <c r="E774" s="85"/>
      <c r="F774" s="7"/>
    </row>
    <row r="775" spans="1:6">
      <c r="A775" s="5"/>
      <c r="B775" s="1"/>
      <c r="C775" s="2"/>
      <c r="D775" s="59"/>
      <c r="E775" s="85"/>
      <c r="F775" s="7"/>
    </row>
    <row r="776" spans="1:6">
      <c r="A776" s="5"/>
      <c r="B776" s="1"/>
      <c r="C776" s="2"/>
      <c r="D776" s="59"/>
      <c r="E776" s="85"/>
      <c r="F776" s="7"/>
    </row>
    <row r="777" spans="1:6">
      <c r="A777" s="5"/>
      <c r="B777" s="1"/>
      <c r="C777" s="2"/>
      <c r="D777" s="59"/>
      <c r="E777" s="85"/>
      <c r="F777" s="7"/>
    </row>
    <row r="778" spans="1:6">
      <c r="A778" s="5"/>
      <c r="B778" s="1"/>
      <c r="C778" s="2"/>
      <c r="D778" s="59"/>
      <c r="E778" s="85"/>
      <c r="F778" s="7"/>
    </row>
    <row r="779" spans="1:6">
      <c r="A779" s="5"/>
      <c r="B779" s="1"/>
      <c r="C779" s="2"/>
      <c r="D779" s="59"/>
      <c r="E779" s="85"/>
      <c r="F779" s="7"/>
    </row>
    <row r="780" spans="1:6">
      <c r="A780" s="5"/>
      <c r="B780" s="1"/>
      <c r="C780" s="2"/>
      <c r="D780" s="59"/>
      <c r="E780" s="85"/>
      <c r="F780" s="7"/>
    </row>
    <row r="781" spans="1:6">
      <c r="A781" s="5"/>
      <c r="B781" s="1"/>
      <c r="C781" s="2"/>
      <c r="D781" s="59"/>
      <c r="E781" s="85"/>
      <c r="F781" s="7"/>
    </row>
    <row r="782" spans="1:6">
      <c r="A782" s="5"/>
      <c r="B782" s="1"/>
      <c r="C782" s="2"/>
      <c r="D782" s="59"/>
      <c r="E782" s="85"/>
      <c r="F782" s="7"/>
    </row>
    <row r="783" spans="1:6">
      <c r="A783" s="5"/>
      <c r="B783" s="1"/>
      <c r="C783" s="2"/>
      <c r="D783" s="59"/>
      <c r="E783" s="85"/>
      <c r="F783" s="7"/>
    </row>
    <row r="784" spans="1:6">
      <c r="A784" s="5"/>
      <c r="B784" s="1"/>
      <c r="C784" s="2"/>
      <c r="D784" s="59"/>
      <c r="E784" s="85"/>
      <c r="F784" s="7"/>
    </row>
    <row r="785" spans="1:6">
      <c r="A785" s="5"/>
      <c r="B785" s="1"/>
      <c r="C785" s="2"/>
      <c r="D785" s="59"/>
      <c r="E785" s="85"/>
      <c r="F785" s="7"/>
    </row>
    <row r="786" spans="1:6">
      <c r="A786" s="5"/>
      <c r="B786" s="1"/>
      <c r="C786" s="2"/>
      <c r="D786" s="59"/>
      <c r="E786" s="85"/>
      <c r="F786" s="7"/>
    </row>
    <row r="787" spans="1:6">
      <c r="A787" s="5"/>
      <c r="B787" s="1"/>
      <c r="C787" s="2"/>
      <c r="D787" s="59"/>
      <c r="E787" s="85"/>
      <c r="F787" s="7"/>
    </row>
    <row r="788" spans="1:6">
      <c r="A788" s="5"/>
      <c r="B788" s="1"/>
      <c r="C788" s="2"/>
      <c r="D788" s="59"/>
      <c r="E788" s="85"/>
      <c r="F788" s="7"/>
    </row>
    <row r="789" spans="1:6">
      <c r="A789" s="5"/>
      <c r="B789" s="1"/>
      <c r="C789" s="2"/>
      <c r="D789" s="59"/>
      <c r="E789" s="85"/>
      <c r="F789" s="7"/>
    </row>
    <row r="790" spans="1:6">
      <c r="A790" s="5"/>
      <c r="B790" s="1"/>
      <c r="C790" s="2"/>
      <c r="D790" s="59"/>
      <c r="E790" s="85"/>
      <c r="F790" s="7"/>
    </row>
    <row r="791" spans="1:6">
      <c r="A791" s="5"/>
      <c r="B791" s="1"/>
      <c r="C791" s="2"/>
      <c r="D791" s="59"/>
      <c r="E791" s="85"/>
      <c r="F791" s="7"/>
    </row>
    <row r="792" spans="1:6">
      <c r="A792" s="5"/>
      <c r="B792" s="1"/>
      <c r="C792" s="2"/>
      <c r="D792" s="59"/>
      <c r="E792" s="85"/>
      <c r="F792" s="7"/>
    </row>
    <row r="793" spans="1:6">
      <c r="A793" s="5"/>
      <c r="B793" s="1"/>
      <c r="C793" s="2"/>
      <c r="D793" s="59"/>
      <c r="E793" s="85"/>
      <c r="F793" s="7"/>
    </row>
    <row r="794" spans="1:6">
      <c r="A794" s="5"/>
      <c r="B794" s="1"/>
      <c r="C794" s="2"/>
      <c r="D794" s="59"/>
      <c r="E794" s="85"/>
      <c r="F794" s="7"/>
    </row>
    <row r="795" spans="1:6">
      <c r="A795" s="5"/>
      <c r="B795" s="1"/>
      <c r="C795" s="2"/>
      <c r="D795" s="59"/>
      <c r="E795" s="85"/>
      <c r="F795" s="7"/>
    </row>
    <row r="796" spans="1:6">
      <c r="A796" s="5"/>
      <c r="B796" s="1"/>
      <c r="C796" s="2"/>
      <c r="D796" s="59"/>
      <c r="E796" s="85"/>
      <c r="F796" s="7"/>
    </row>
    <row r="797" spans="1:6">
      <c r="A797" s="5"/>
      <c r="B797" s="1"/>
      <c r="C797" s="2"/>
      <c r="D797" s="59"/>
      <c r="E797" s="85"/>
      <c r="F797" s="7"/>
    </row>
    <row r="798" spans="1:6">
      <c r="A798" s="5"/>
      <c r="B798" s="1"/>
      <c r="C798" s="2"/>
      <c r="D798" s="59"/>
      <c r="E798" s="85"/>
      <c r="F798" s="7"/>
    </row>
    <row r="799" spans="1:6">
      <c r="A799" s="5"/>
      <c r="B799" s="1"/>
      <c r="C799" s="2"/>
      <c r="D799" s="59"/>
      <c r="E799" s="85"/>
      <c r="F799" s="7"/>
    </row>
    <row r="800" spans="1:6">
      <c r="A800" s="5"/>
      <c r="B800" s="1"/>
      <c r="C800" s="2"/>
      <c r="D800" s="59"/>
      <c r="E800" s="85"/>
      <c r="F800" s="7"/>
    </row>
    <row r="801" spans="1:6">
      <c r="A801" s="5"/>
      <c r="B801" s="1"/>
      <c r="C801" s="2"/>
      <c r="D801" s="59"/>
      <c r="E801" s="85"/>
      <c r="F801" s="7"/>
    </row>
    <row r="802" spans="1:6">
      <c r="A802" s="5"/>
      <c r="B802" s="1"/>
      <c r="C802" s="2"/>
      <c r="D802" s="59"/>
      <c r="E802" s="85"/>
      <c r="F802" s="7"/>
    </row>
    <row r="803" spans="1:6">
      <c r="A803" s="5"/>
      <c r="B803" s="1"/>
      <c r="C803" s="2"/>
      <c r="D803" s="59"/>
      <c r="E803" s="85"/>
      <c r="F803" s="7"/>
    </row>
    <row r="804" spans="1:6">
      <c r="A804" s="5"/>
      <c r="B804" s="1"/>
      <c r="C804" s="2"/>
      <c r="D804" s="59"/>
      <c r="E804" s="85"/>
      <c r="F804" s="7"/>
    </row>
    <row r="805" spans="1:6">
      <c r="A805" s="5"/>
      <c r="B805" s="1"/>
      <c r="C805" s="2"/>
      <c r="D805" s="59"/>
      <c r="E805" s="85"/>
      <c r="F805" s="7"/>
    </row>
    <row r="806" spans="1:6">
      <c r="A806" s="5"/>
      <c r="B806" s="1"/>
      <c r="C806" s="2"/>
      <c r="D806" s="59"/>
      <c r="E806" s="85"/>
      <c r="F806" s="7"/>
    </row>
    <row r="807" spans="1:6">
      <c r="A807" s="5"/>
      <c r="B807" s="1"/>
      <c r="C807" s="2"/>
      <c r="D807" s="59"/>
      <c r="E807" s="85"/>
      <c r="F807" s="7"/>
    </row>
    <row r="808" spans="1:6">
      <c r="A808" s="5"/>
      <c r="B808" s="1"/>
      <c r="C808" s="2"/>
      <c r="D808" s="59"/>
      <c r="E808" s="85"/>
      <c r="F808" s="7"/>
    </row>
    <row r="809" spans="1:6">
      <c r="A809" s="5"/>
      <c r="B809" s="1"/>
      <c r="C809" s="2"/>
      <c r="D809" s="59"/>
      <c r="E809" s="85"/>
      <c r="F809" s="7"/>
    </row>
    <row r="810" spans="1:6">
      <c r="A810" s="5"/>
      <c r="B810" s="1"/>
      <c r="C810" s="2"/>
      <c r="D810" s="59"/>
      <c r="E810" s="85"/>
      <c r="F810" s="7"/>
    </row>
    <row r="811" spans="1:6">
      <c r="A811" s="5"/>
      <c r="B811" s="1"/>
      <c r="C811" s="2"/>
      <c r="D811" s="59"/>
      <c r="E811" s="85"/>
      <c r="F811" s="7"/>
    </row>
    <row r="812" spans="1:6">
      <c r="A812" s="5"/>
      <c r="B812" s="1"/>
      <c r="C812" s="2"/>
      <c r="D812" s="59"/>
      <c r="E812" s="85"/>
      <c r="F812" s="7"/>
    </row>
    <row r="813" spans="1:6">
      <c r="A813" s="5"/>
      <c r="B813" s="1"/>
      <c r="C813" s="2"/>
      <c r="D813" s="59"/>
      <c r="E813" s="85"/>
      <c r="F813" s="7"/>
    </row>
    <row r="814" spans="1:6">
      <c r="A814" s="5"/>
      <c r="B814" s="1"/>
      <c r="C814" s="2"/>
      <c r="D814" s="59"/>
      <c r="E814" s="85"/>
      <c r="F814" s="7"/>
    </row>
    <row r="815" spans="1:6">
      <c r="A815" s="5"/>
      <c r="B815" s="1"/>
      <c r="C815" s="2"/>
      <c r="D815" s="59"/>
      <c r="E815" s="85"/>
      <c r="F815" s="7"/>
    </row>
    <row r="816" spans="1:6">
      <c r="A816" s="5"/>
      <c r="B816" s="1"/>
      <c r="C816" s="2"/>
      <c r="D816" s="59"/>
      <c r="E816" s="85"/>
      <c r="F816" s="7"/>
    </row>
    <row r="817" spans="1:6">
      <c r="A817" s="5"/>
      <c r="B817" s="1"/>
      <c r="C817" s="2"/>
      <c r="D817" s="59"/>
      <c r="E817" s="85"/>
      <c r="F817" s="7"/>
    </row>
    <row r="818" spans="1:6">
      <c r="A818" s="5"/>
      <c r="B818" s="1"/>
      <c r="C818" s="2"/>
      <c r="D818" s="59"/>
      <c r="E818" s="85"/>
      <c r="F818" s="7"/>
    </row>
    <row r="819" spans="1:6">
      <c r="A819" s="5"/>
      <c r="B819" s="1"/>
      <c r="C819" s="2"/>
      <c r="D819" s="59"/>
      <c r="E819" s="85"/>
      <c r="F819" s="7"/>
    </row>
    <row r="820" spans="1:6">
      <c r="A820" s="5"/>
      <c r="B820" s="1"/>
      <c r="C820" s="2"/>
      <c r="D820" s="59"/>
      <c r="E820" s="85"/>
      <c r="F820" s="7"/>
    </row>
    <row r="821" spans="1:6">
      <c r="A821" s="5"/>
      <c r="B821" s="1"/>
      <c r="C821" s="2"/>
      <c r="D821" s="59"/>
      <c r="E821" s="85"/>
      <c r="F821" s="7"/>
    </row>
    <row r="822" spans="1:6">
      <c r="A822" s="5"/>
      <c r="B822" s="1"/>
      <c r="C822" s="2"/>
      <c r="D822" s="59"/>
      <c r="E822" s="85"/>
      <c r="F822" s="7"/>
    </row>
    <row r="823" spans="1:6">
      <c r="A823" s="5"/>
      <c r="B823" s="1"/>
      <c r="C823" s="2"/>
      <c r="D823" s="59"/>
      <c r="E823" s="85"/>
      <c r="F823" s="7"/>
    </row>
    <row r="824" spans="1:6">
      <c r="A824" s="5"/>
      <c r="B824" s="1"/>
      <c r="C824" s="2"/>
      <c r="D824" s="59"/>
      <c r="E824" s="85"/>
      <c r="F824" s="7"/>
    </row>
    <row r="825" spans="1:6">
      <c r="A825" s="5"/>
      <c r="B825" s="1"/>
      <c r="C825" s="2"/>
      <c r="D825" s="59"/>
      <c r="E825" s="85"/>
      <c r="F825" s="7"/>
    </row>
    <row r="826" spans="1:6">
      <c r="A826" s="5"/>
      <c r="B826" s="1"/>
      <c r="C826" s="2"/>
      <c r="D826" s="59"/>
      <c r="E826" s="85"/>
      <c r="F826" s="7"/>
    </row>
    <row r="827" spans="1:6">
      <c r="A827" s="5"/>
      <c r="B827" s="1"/>
      <c r="C827" s="2"/>
      <c r="D827" s="59"/>
      <c r="E827" s="85"/>
      <c r="F827" s="7"/>
    </row>
    <row r="828" spans="1:6">
      <c r="A828" s="5"/>
      <c r="B828" s="1"/>
      <c r="C828" s="2"/>
      <c r="D828" s="59"/>
      <c r="E828" s="85"/>
      <c r="F828" s="7"/>
    </row>
    <row r="829" spans="1:6">
      <c r="A829" s="5"/>
      <c r="B829" s="1"/>
      <c r="C829" s="2"/>
      <c r="D829" s="59"/>
      <c r="E829" s="85"/>
      <c r="F829" s="7"/>
    </row>
    <row r="830" spans="1:6">
      <c r="A830" s="5"/>
      <c r="B830" s="1"/>
      <c r="C830" s="2"/>
      <c r="D830" s="59"/>
      <c r="E830" s="85"/>
      <c r="F830" s="7"/>
    </row>
    <row r="831" spans="1:6">
      <c r="A831" s="5"/>
      <c r="B831" s="1"/>
      <c r="C831" s="2"/>
      <c r="D831" s="59"/>
      <c r="E831" s="85"/>
      <c r="F831" s="7"/>
    </row>
    <row r="832" spans="1:6">
      <c r="A832" s="5"/>
      <c r="B832" s="1"/>
      <c r="C832" s="2"/>
      <c r="D832" s="59"/>
      <c r="E832" s="85"/>
      <c r="F832" s="7"/>
    </row>
    <row r="833" spans="1:6">
      <c r="A833" s="5"/>
      <c r="B833" s="1"/>
      <c r="C833" s="2"/>
      <c r="D833" s="59"/>
      <c r="E833" s="85"/>
      <c r="F833" s="7"/>
    </row>
    <row r="834" spans="1:6">
      <c r="A834" s="5"/>
      <c r="B834" s="1"/>
      <c r="C834" s="2"/>
      <c r="D834" s="59"/>
      <c r="E834" s="85"/>
      <c r="F834" s="7"/>
    </row>
    <row r="835" spans="1:6">
      <c r="A835" s="5"/>
      <c r="B835" s="1"/>
      <c r="C835" s="2"/>
      <c r="D835" s="59"/>
      <c r="E835" s="85"/>
      <c r="F835" s="7"/>
    </row>
    <row r="836" spans="1:6">
      <c r="A836" s="5"/>
      <c r="B836" s="1"/>
      <c r="C836" s="2"/>
      <c r="D836" s="59"/>
      <c r="E836" s="85"/>
      <c r="F836" s="7"/>
    </row>
    <row r="837" spans="1:6">
      <c r="A837" s="5"/>
      <c r="B837" s="1"/>
      <c r="C837" s="2"/>
      <c r="D837" s="59"/>
      <c r="E837" s="85"/>
      <c r="F837" s="7"/>
    </row>
    <row r="838" spans="1:6">
      <c r="A838" s="5"/>
      <c r="B838" s="1"/>
      <c r="C838" s="2"/>
      <c r="D838" s="59"/>
      <c r="E838" s="85"/>
      <c r="F838" s="7"/>
    </row>
    <row r="839" spans="1:6">
      <c r="A839" s="5"/>
      <c r="B839" s="1"/>
      <c r="C839" s="2"/>
      <c r="D839" s="59"/>
      <c r="E839" s="85"/>
      <c r="F839" s="7"/>
    </row>
    <row r="840" spans="1:6">
      <c r="A840" s="5"/>
      <c r="B840" s="1"/>
      <c r="C840" s="2"/>
      <c r="D840" s="59"/>
      <c r="E840" s="85"/>
      <c r="F840" s="7"/>
    </row>
    <row r="841" spans="1:6">
      <c r="A841" s="5"/>
      <c r="B841" s="1"/>
      <c r="C841" s="2"/>
      <c r="D841" s="59"/>
      <c r="E841" s="85"/>
      <c r="F841" s="7"/>
    </row>
    <row r="842" spans="1:6">
      <c r="A842" s="5"/>
      <c r="B842" s="1"/>
      <c r="C842" s="2"/>
      <c r="D842" s="59"/>
      <c r="E842" s="85"/>
      <c r="F842" s="7"/>
    </row>
    <row r="843" spans="1:6">
      <c r="A843" s="5"/>
      <c r="B843" s="1"/>
      <c r="C843" s="2"/>
      <c r="D843" s="59"/>
      <c r="E843" s="85"/>
      <c r="F843" s="7"/>
    </row>
    <row r="844" spans="1:6">
      <c r="A844" s="5"/>
      <c r="B844" s="1"/>
      <c r="C844" s="2"/>
      <c r="D844" s="59"/>
      <c r="E844" s="85"/>
      <c r="F844" s="7"/>
    </row>
    <row r="845" spans="1:6">
      <c r="A845" s="5"/>
      <c r="B845" s="1"/>
      <c r="C845" s="2"/>
      <c r="D845" s="59"/>
      <c r="E845" s="85"/>
      <c r="F845" s="7"/>
    </row>
    <row r="846" spans="1:6">
      <c r="A846" s="5"/>
      <c r="B846" s="1"/>
      <c r="C846" s="2"/>
      <c r="D846" s="59"/>
      <c r="E846" s="85"/>
      <c r="F846" s="7"/>
    </row>
    <row r="847" spans="1:6">
      <c r="A847" s="5"/>
      <c r="B847" s="1"/>
      <c r="C847" s="2"/>
      <c r="D847" s="59"/>
      <c r="E847" s="85"/>
      <c r="F847" s="7"/>
    </row>
    <row r="848" spans="1:6">
      <c r="A848" s="5"/>
      <c r="B848" s="1"/>
      <c r="C848" s="2"/>
      <c r="D848" s="59"/>
      <c r="E848" s="85"/>
      <c r="F848" s="7"/>
    </row>
    <row r="849" spans="1:6">
      <c r="A849" s="5"/>
      <c r="B849" s="1"/>
      <c r="C849" s="2"/>
      <c r="D849" s="59"/>
      <c r="E849" s="85"/>
      <c r="F849" s="7"/>
    </row>
    <row r="850" spans="1:6">
      <c r="A850" s="5"/>
      <c r="B850" s="1"/>
      <c r="C850" s="2"/>
      <c r="D850" s="59"/>
      <c r="E850" s="85"/>
      <c r="F850" s="7"/>
    </row>
    <row r="851" spans="1:6">
      <c r="A851" s="5"/>
      <c r="B851" s="1"/>
      <c r="C851" s="2"/>
      <c r="D851" s="59"/>
      <c r="E851" s="85"/>
      <c r="F851" s="7"/>
    </row>
    <row r="852" spans="1:6">
      <c r="A852" s="5"/>
      <c r="B852" s="1"/>
      <c r="C852" s="2"/>
      <c r="D852" s="59"/>
      <c r="E852" s="85"/>
      <c r="F852" s="7"/>
    </row>
    <row r="853" spans="1:6">
      <c r="A853" s="5"/>
      <c r="B853" s="1"/>
      <c r="C853" s="2"/>
      <c r="D853" s="59"/>
      <c r="E853" s="85"/>
      <c r="F853" s="7"/>
    </row>
    <row r="854" spans="1:6">
      <c r="A854" s="5"/>
      <c r="B854" s="1"/>
      <c r="C854" s="2"/>
      <c r="D854" s="59"/>
      <c r="E854" s="85"/>
      <c r="F854" s="7"/>
    </row>
    <row r="855" spans="1:6">
      <c r="A855" s="5"/>
      <c r="B855" s="1"/>
      <c r="C855" s="2"/>
      <c r="D855" s="59"/>
      <c r="E855" s="85"/>
      <c r="F855" s="7"/>
    </row>
    <row r="856" spans="1:6">
      <c r="A856" s="5"/>
      <c r="B856" s="1"/>
      <c r="C856" s="2"/>
      <c r="D856" s="59"/>
      <c r="E856" s="85"/>
      <c r="F856" s="7"/>
    </row>
    <row r="857" spans="1:6">
      <c r="A857" s="5"/>
      <c r="B857" s="1"/>
      <c r="C857" s="2"/>
      <c r="D857" s="59"/>
      <c r="E857" s="85"/>
      <c r="F857" s="7"/>
    </row>
    <row r="858" spans="1:6">
      <c r="A858" s="5"/>
      <c r="B858" s="1"/>
      <c r="C858" s="2"/>
      <c r="D858" s="59"/>
      <c r="E858" s="85"/>
      <c r="F858" s="7"/>
    </row>
    <row r="859" spans="1:6">
      <c r="A859" s="5"/>
      <c r="B859" s="1"/>
      <c r="C859" s="2"/>
      <c r="D859" s="59"/>
      <c r="E859" s="85"/>
      <c r="F859" s="7"/>
    </row>
    <row r="860" spans="1:6">
      <c r="A860" s="5"/>
      <c r="B860" s="1"/>
      <c r="C860" s="2"/>
      <c r="D860" s="59"/>
      <c r="E860" s="85"/>
      <c r="F860" s="7"/>
    </row>
    <row r="861" spans="1:6">
      <c r="A861" s="5"/>
      <c r="B861" s="1"/>
      <c r="C861" s="2"/>
      <c r="D861" s="59"/>
      <c r="E861" s="85"/>
      <c r="F861" s="7"/>
    </row>
    <row r="862" spans="1:6">
      <c r="A862" s="5"/>
      <c r="B862" s="1"/>
      <c r="C862" s="2"/>
      <c r="D862" s="59"/>
      <c r="E862" s="85"/>
      <c r="F862" s="7"/>
    </row>
    <row r="863" spans="1:6">
      <c r="A863" s="5"/>
      <c r="B863" s="1"/>
      <c r="C863" s="2"/>
      <c r="D863" s="59"/>
      <c r="E863" s="85"/>
      <c r="F863" s="7"/>
    </row>
    <row r="864" spans="1:6">
      <c r="A864" s="5"/>
      <c r="B864" s="1"/>
      <c r="C864" s="2"/>
      <c r="D864" s="59"/>
      <c r="E864" s="85"/>
      <c r="F864" s="7"/>
    </row>
    <row r="865" spans="1:6">
      <c r="A865" s="5"/>
      <c r="B865" s="1"/>
      <c r="C865" s="2"/>
      <c r="D865" s="59"/>
      <c r="E865" s="85"/>
      <c r="F865" s="7"/>
    </row>
    <row r="866" spans="1:6">
      <c r="A866" s="5"/>
      <c r="B866" s="1"/>
      <c r="C866" s="2"/>
      <c r="D866" s="59"/>
      <c r="E866" s="85"/>
      <c r="F866" s="7"/>
    </row>
    <row r="867" spans="1:6">
      <c r="A867" s="5"/>
      <c r="B867" s="1"/>
      <c r="C867" s="2"/>
      <c r="D867" s="59"/>
      <c r="E867" s="85"/>
      <c r="F867" s="7"/>
    </row>
    <row r="868" spans="1:6">
      <c r="A868" s="5"/>
      <c r="B868" s="1"/>
      <c r="C868" s="2"/>
      <c r="D868" s="59"/>
      <c r="E868" s="85"/>
      <c r="F868" s="7"/>
    </row>
    <row r="869" spans="1:6">
      <c r="A869" s="5"/>
      <c r="B869" s="1"/>
      <c r="C869" s="2"/>
      <c r="D869" s="59"/>
      <c r="E869" s="85"/>
      <c r="F869" s="7"/>
    </row>
    <row r="870" spans="1:6">
      <c r="A870" s="5"/>
      <c r="B870" s="1"/>
      <c r="C870" s="2"/>
      <c r="D870" s="59"/>
      <c r="E870" s="85"/>
      <c r="F870" s="7"/>
    </row>
    <row r="871" spans="1:6">
      <c r="A871" s="5"/>
      <c r="B871" s="1"/>
      <c r="C871" s="2"/>
      <c r="D871" s="59"/>
      <c r="E871" s="85"/>
      <c r="F871" s="7"/>
    </row>
    <row r="872" spans="1:6">
      <c r="A872" s="5"/>
      <c r="B872" s="1"/>
      <c r="C872" s="2"/>
      <c r="D872" s="59"/>
      <c r="E872" s="85"/>
      <c r="F872" s="7"/>
    </row>
    <row r="873" spans="1:6">
      <c r="A873" s="5"/>
      <c r="B873" s="1"/>
      <c r="C873" s="2"/>
      <c r="D873" s="59"/>
      <c r="E873" s="85"/>
      <c r="F873" s="7"/>
    </row>
    <row r="874" spans="1:6">
      <c r="A874" s="5"/>
      <c r="B874" s="1"/>
      <c r="C874" s="2"/>
      <c r="D874" s="59"/>
      <c r="E874" s="85"/>
      <c r="F874" s="7"/>
    </row>
    <row r="875" spans="1:6">
      <c r="A875" s="5"/>
      <c r="B875" s="1"/>
      <c r="C875" s="2"/>
      <c r="D875" s="59"/>
      <c r="E875" s="85"/>
      <c r="F875" s="7"/>
    </row>
    <row r="876" spans="1:6">
      <c r="A876" s="5"/>
      <c r="B876" s="1"/>
      <c r="C876" s="2"/>
      <c r="D876" s="59"/>
      <c r="E876" s="85"/>
      <c r="F876" s="7"/>
    </row>
    <row r="877" spans="1:6">
      <c r="A877" s="5"/>
      <c r="B877" s="1"/>
      <c r="C877" s="2"/>
      <c r="D877" s="59"/>
      <c r="E877" s="85"/>
      <c r="F877" s="7"/>
    </row>
    <row r="878" spans="1:6">
      <c r="A878" s="5"/>
      <c r="B878" s="1"/>
      <c r="C878" s="2"/>
      <c r="D878" s="59"/>
      <c r="E878" s="85"/>
      <c r="F878" s="7"/>
    </row>
    <row r="879" spans="1:6">
      <c r="A879" s="5"/>
      <c r="B879" s="1"/>
      <c r="C879" s="2"/>
      <c r="D879" s="59"/>
      <c r="E879" s="85"/>
      <c r="F879" s="7"/>
    </row>
    <row r="880" spans="1:6">
      <c r="A880" s="5"/>
      <c r="B880" s="1"/>
      <c r="C880" s="2"/>
      <c r="D880" s="59"/>
      <c r="E880" s="85"/>
      <c r="F880" s="7"/>
    </row>
    <row r="881" spans="1:6">
      <c r="A881" s="5"/>
      <c r="B881" s="1"/>
      <c r="C881" s="2"/>
      <c r="D881" s="59"/>
      <c r="E881" s="85"/>
      <c r="F881" s="7"/>
    </row>
    <row r="882" spans="1:6">
      <c r="A882" s="5"/>
      <c r="B882" s="1"/>
      <c r="C882" s="2"/>
      <c r="D882" s="59"/>
      <c r="E882" s="85"/>
      <c r="F882" s="7"/>
    </row>
    <row r="883" spans="1:6">
      <c r="A883" s="5"/>
      <c r="B883" s="1"/>
      <c r="C883" s="2"/>
      <c r="D883" s="59"/>
      <c r="E883" s="85"/>
      <c r="F883" s="7"/>
    </row>
    <row r="884" spans="1:6">
      <c r="A884" s="5"/>
      <c r="B884" s="1"/>
      <c r="C884" s="2"/>
      <c r="D884" s="59"/>
      <c r="E884" s="85"/>
      <c r="F884" s="7"/>
    </row>
    <row r="885" spans="1:6">
      <c r="A885" s="5"/>
      <c r="B885" s="1"/>
      <c r="C885" s="2"/>
      <c r="D885" s="59"/>
      <c r="E885" s="85"/>
      <c r="F885" s="7"/>
    </row>
    <row r="886" spans="1:6">
      <c r="A886" s="5"/>
      <c r="B886" s="1"/>
      <c r="C886" s="2"/>
      <c r="D886" s="59"/>
      <c r="E886" s="85"/>
      <c r="F886" s="7"/>
    </row>
    <row r="887" spans="1:6">
      <c r="A887" s="5"/>
      <c r="B887" s="1"/>
      <c r="C887" s="2"/>
      <c r="D887" s="59"/>
      <c r="E887" s="85"/>
      <c r="F887" s="7"/>
    </row>
    <row r="888" spans="1:6">
      <c r="A888" s="5"/>
      <c r="B888" s="1"/>
      <c r="C888" s="2"/>
      <c r="D888" s="59"/>
      <c r="E888" s="85"/>
      <c r="F888" s="7"/>
    </row>
    <row r="889" spans="1:6">
      <c r="A889" s="5"/>
      <c r="B889" s="1"/>
      <c r="C889" s="2"/>
      <c r="D889" s="59"/>
      <c r="E889" s="85"/>
      <c r="F889" s="7"/>
    </row>
    <row r="890" spans="1:6">
      <c r="A890" s="5"/>
      <c r="B890" s="1"/>
      <c r="C890" s="2"/>
      <c r="D890" s="59"/>
      <c r="E890" s="85"/>
      <c r="F890" s="7"/>
    </row>
    <row r="891" spans="1:6">
      <c r="A891" s="5"/>
      <c r="B891" s="1"/>
      <c r="C891" s="2"/>
      <c r="D891" s="59"/>
      <c r="E891" s="85"/>
      <c r="F891" s="7"/>
    </row>
    <row r="892" spans="1:6">
      <c r="A892" s="5"/>
      <c r="B892" s="1"/>
      <c r="C892" s="2"/>
      <c r="D892" s="59"/>
      <c r="E892" s="85"/>
      <c r="F892" s="7"/>
    </row>
    <row r="893" spans="1:6">
      <c r="A893" s="5"/>
      <c r="B893" s="1"/>
      <c r="C893" s="2"/>
      <c r="D893" s="59"/>
      <c r="E893" s="85"/>
      <c r="F893" s="7"/>
    </row>
    <row r="894" spans="1:6">
      <c r="A894" s="5"/>
      <c r="B894" s="1"/>
      <c r="C894" s="2"/>
      <c r="D894" s="59"/>
      <c r="E894" s="85"/>
      <c r="F894" s="7"/>
    </row>
    <row r="895" spans="1:6">
      <c r="A895" s="5"/>
      <c r="B895" s="1"/>
      <c r="C895" s="2"/>
      <c r="D895" s="59"/>
      <c r="E895" s="85"/>
      <c r="F895" s="7"/>
    </row>
    <row r="896" spans="1:6">
      <c r="A896" s="5"/>
      <c r="B896" s="1"/>
      <c r="C896" s="2"/>
      <c r="D896" s="59"/>
      <c r="E896" s="85"/>
      <c r="F896" s="7"/>
    </row>
    <row r="897" spans="1:6">
      <c r="A897" s="5"/>
      <c r="B897" s="1"/>
      <c r="C897" s="2"/>
      <c r="D897" s="59"/>
      <c r="E897" s="85"/>
      <c r="F897" s="7"/>
    </row>
    <row r="898" spans="1:6">
      <c r="A898" s="5"/>
      <c r="B898" s="1"/>
      <c r="C898" s="2"/>
      <c r="D898" s="59"/>
      <c r="E898" s="85"/>
      <c r="F898" s="7"/>
    </row>
    <row r="899" spans="1:6">
      <c r="A899" s="5"/>
      <c r="B899" s="1"/>
      <c r="C899" s="2"/>
      <c r="D899" s="59"/>
      <c r="E899" s="85"/>
      <c r="F899" s="7"/>
    </row>
    <row r="900" spans="1:6">
      <c r="A900" s="5"/>
      <c r="B900" s="1"/>
      <c r="C900" s="2"/>
      <c r="D900" s="59"/>
      <c r="E900" s="85"/>
      <c r="F900" s="7"/>
    </row>
    <row r="901" spans="1:6">
      <c r="A901" s="5"/>
      <c r="B901" s="1"/>
      <c r="C901" s="2"/>
      <c r="D901" s="59"/>
      <c r="E901" s="85"/>
      <c r="F901" s="7"/>
    </row>
    <row r="902" spans="1:6">
      <c r="A902" s="5"/>
      <c r="B902" s="1"/>
      <c r="C902" s="2"/>
      <c r="D902" s="59"/>
      <c r="E902" s="85"/>
      <c r="F902" s="7"/>
    </row>
    <row r="903" spans="1:6">
      <c r="A903" s="5"/>
      <c r="B903" s="1"/>
      <c r="C903" s="2"/>
      <c r="D903" s="59"/>
      <c r="E903" s="85"/>
      <c r="F903" s="7"/>
    </row>
    <row r="904" spans="1:6">
      <c r="A904" s="5"/>
      <c r="B904" s="1"/>
      <c r="C904" s="2"/>
      <c r="D904" s="59"/>
      <c r="E904" s="85"/>
      <c r="F904" s="7"/>
    </row>
    <row r="905" spans="1:6">
      <c r="A905" s="5"/>
      <c r="B905" s="1"/>
      <c r="C905" s="2"/>
      <c r="D905" s="59"/>
      <c r="E905" s="85"/>
      <c r="F905" s="7"/>
    </row>
    <row r="906" spans="1:6">
      <c r="A906" s="5"/>
      <c r="B906" s="1"/>
      <c r="C906" s="2"/>
      <c r="D906" s="59"/>
      <c r="E906" s="85"/>
      <c r="F906" s="7"/>
    </row>
    <row r="907" spans="1:6">
      <c r="A907" s="5"/>
      <c r="B907" s="1"/>
      <c r="C907" s="2"/>
      <c r="D907" s="59"/>
      <c r="E907" s="85"/>
      <c r="F907" s="7"/>
    </row>
    <row r="908" spans="1:6">
      <c r="A908" s="5"/>
      <c r="B908" s="1"/>
      <c r="C908" s="2"/>
      <c r="D908" s="59"/>
      <c r="E908" s="85"/>
      <c r="F908" s="7"/>
    </row>
    <row r="909" spans="1:6">
      <c r="A909" s="5"/>
      <c r="B909" s="1"/>
      <c r="C909" s="2"/>
      <c r="D909" s="59"/>
      <c r="E909" s="85"/>
      <c r="F909" s="7"/>
    </row>
    <row r="910" spans="1:6">
      <c r="A910" s="5"/>
      <c r="B910" s="1"/>
      <c r="C910" s="2"/>
      <c r="D910" s="59"/>
      <c r="E910" s="85"/>
      <c r="F910" s="7"/>
    </row>
    <row r="911" spans="1:6">
      <c r="A911" s="5"/>
      <c r="B911" s="1"/>
      <c r="C911" s="2"/>
      <c r="D911" s="59"/>
      <c r="E911" s="85"/>
      <c r="F911" s="7"/>
    </row>
    <row r="912" spans="1:6">
      <c r="A912" s="5"/>
      <c r="B912" s="1"/>
      <c r="C912" s="2"/>
      <c r="D912" s="59"/>
      <c r="E912" s="85"/>
      <c r="F912" s="7"/>
    </row>
    <row r="913" spans="1:6">
      <c r="A913" s="5"/>
      <c r="B913" s="1"/>
      <c r="C913" s="2"/>
      <c r="D913" s="59"/>
      <c r="E913" s="85"/>
      <c r="F913" s="7"/>
    </row>
    <row r="914" spans="1:6">
      <c r="A914" s="5"/>
      <c r="B914" s="1"/>
      <c r="C914" s="2"/>
      <c r="D914" s="59"/>
      <c r="E914" s="85"/>
      <c r="F914" s="7"/>
    </row>
    <row r="915" spans="1:6">
      <c r="A915" s="5"/>
      <c r="B915" s="1"/>
      <c r="C915" s="2"/>
      <c r="D915" s="59"/>
      <c r="E915" s="85"/>
      <c r="F915" s="7"/>
    </row>
    <row r="916" spans="1:6">
      <c r="A916" s="5"/>
      <c r="B916" s="1"/>
      <c r="C916" s="2"/>
      <c r="D916" s="59"/>
      <c r="E916" s="85"/>
      <c r="F916" s="7"/>
    </row>
    <row r="917" spans="1:6">
      <c r="A917" s="5"/>
      <c r="B917" s="1"/>
      <c r="C917" s="2"/>
      <c r="D917" s="59"/>
      <c r="E917" s="85"/>
      <c r="F917" s="7"/>
    </row>
    <row r="918" spans="1:6">
      <c r="A918" s="5"/>
      <c r="B918" s="1"/>
      <c r="C918" s="2"/>
      <c r="D918" s="59"/>
      <c r="E918" s="85"/>
      <c r="F918" s="7"/>
    </row>
    <row r="919" spans="1:6">
      <c r="A919" s="5"/>
      <c r="B919" s="1"/>
      <c r="C919" s="2"/>
      <c r="D919" s="59"/>
      <c r="E919" s="85"/>
      <c r="F919" s="7"/>
    </row>
    <row r="920" spans="1:6">
      <c r="A920" s="5"/>
      <c r="B920" s="1"/>
      <c r="C920" s="2"/>
      <c r="D920" s="59"/>
      <c r="E920" s="85"/>
      <c r="F920" s="7"/>
    </row>
    <row r="921" spans="1:6">
      <c r="A921" s="5"/>
      <c r="B921" s="1"/>
      <c r="C921" s="2"/>
      <c r="D921" s="59"/>
      <c r="E921" s="85"/>
      <c r="F921" s="7"/>
    </row>
    <row r="922" spans="1:6">
      <c r="A922" s="5"/>
      <c r="B922" s="1"/>
      <c r="C922" s="2"/>
      <c r="D922" s="59"/>
      <c r="E922" s="85"/>
      <c r="F922" s="7"/>
    </row>
    <row r="923" spans="1:6">
      <c r="A923" s="5"/>
      <c r="B923" s="1"/>
      <c r="C923" s="2"/>
      <c r="D923" s="59"/>
      <c r="E923" s="85"/>
      <c r="F923" s="7"/>
    </row>
    <row r="924" spans="1:6">
      <c r="A924" s="5"/>
      <c r="B924" s="1"/>
      <c r="C924" s="2"/>
      <c r="D924" s="59"/>
      <c r="E924" s="85"/>
      <c r="F924" s="7"/>
    </row>
    <row r="925" spans="1:6">
      <c r="A925" s="5"/>
      <c r="B925" s="1"/>
      <c r="C925" s="2"/>
      <c r="D925" s="59"/>
      <c r="E925" s="85"/>
      <c r="F925" s="7"/>
    </row>
    <row r="926" spans="1:6">
      <c r="A926" s="5"/>
      <c r="B926" s="1"/>
      <c r="C926" s="2"/>
      <c r="D926" s="59"/>
      <c r="E926" s="85"/>
      <c r="F926" s="7"/>
    </row>
    <row r="927" spans="1:6">
      <c r="A927" s="5"/>
      <c r="B927" s="1"/>
      <c r="C927" s="2"/>
      <c r="D927" s="59"/>
      <c r="E927" s="85"/>
      <c r="F927" s="7"/>
    </row>
    <row r="928" spans="1:6">
      <c r="A928" s="5"/>
      <c r="B928" s="1"/>
      <c r="C928" s="2"/>
      <c r="D928" s="59"/>
      <c r="E928" s="85"/>
      <c r="F928" s="7"/>
    </row>
    <row r="929" spans="1:6">
      <c r="A929" s="5"/>
      <c r="B929" s="1"/>
      <c r="C929" s="2"/>
      <c r="D929" s="59"/>
      <c r="E929" s="85"/>
      <c r="F929" s="7"/>
    </row>
    <row r="930" spans="1:6">
      <c r="A930" s="5"/>
      <c r="B930" s="1"/>
      <c r="C930" s="2"/>
      <c r="D930" s="59"/>
      <c r="E930" s="85"/>
      <c r="F930" s="7"/>
    </row>
    <row r="931" spans="1:6">
      <c r="A931" s="5"/>
      <c r="B931" s="1"/>
      <c r="C931" s="2"/>
      <c r="D931" s="59"/>
      <c r="E931" s="85"/>
      <c r="F931" s="7"/>
    </row>
    <row r="932" spans="1:6">
      <c r="A932" s="5"/>
      <c r="B932" s="1"/>
      <c r="C932" s="2"/>
      <c r="D932" s="59"/>
      <c r="E932" s="85"/>
      <c r="F932" s="7"/>
    </row>
    <row r="933" spans="1:6">
      <c r="A933" s="5"/>
      <c r="B933" s="1"/>
      <c r="C933" s="2"/>
      <c r="D933" s="59"/>
      <c r="E933" s="85"/>
      <c r="F933" s="7"/>
    </row>
    <row r="934" spans="1:6">
      <c r="A934" s="5"/>
      <c r="B934" s="1"/>
      <c r="C934" s="2"/>
      <c r="D934" s="59"/>
      <c r="E934" s="85"/>
      <c r="F934" s="7"/>
    </row>
    <row r="935" spans="1:6">
      <c r="A935" s="5"/>
      <c r="B935" s="1"/>
      <c r="C935" s="2"/>
      <c r="D935" s="59"/>
      <c r="E935" s="85"/>
      <c r="F935" s="7"/>
    </row>
    <row r="936" spans="1:6">
      <c r="A936" s="5"/>
      <c r="B936" s="1"/>
      <c r="C936" s="2"/>
      <c r="D936" s="59"/>
      <c r="E936" s="85"/>
      <c r="F936" s="7"/>
    </row>
    <row r="937" spans="1:6">
      <c r="A937" s="5"/>
      <c r="B937" s="1"/>
      <c r="C937" s="2"/>
      <c r="D937" s="59"/>
      <c r="E937" s="85"/>
      <c r="F937" s="7"/>
    </row>
    <row r="938" spans="1:6">
      <c r="A938" s="5"/>
      <c r="B938" s="1"/>
      <c r="C938" s="2"/>
      <c r="D938" s="59"/>
      <c r="E938" s="85"/>
      <c r="F938" s="7"/>
    </row>
    <row r="939" spans="1:6">
      <c r="A939" s="5"/>
      <c r="B939" s="1"/>
      <c r="C939" s="2"/>
      <c r="D939" s="59"/>
      <c r="E939" s="85"/>
      <c r="F939" s="7"/>
    </row>
    <row r="940" spans="1:6">
      <c r="A940" s="5"/>
      <c r="B940" s="1"/>
      <c r="C940" s="2"/>
      <c r="D940" s="59"/>
      <c r="E940" s="85"/>
      <c r="F940" s="7"/>
    </row>
    <row r="941" spans="1:6">
      <c r="A941" s="5"/>
      <c r="B941" s="1"/>
      <c r="C941" s="2"/>
      <c r="D941" s="59"/>
      <c r="E941" s="85"/>
      <c r="F941" s="7"/>
    </row>
    <row r="942" spans="1:6">
      <c r="A942" s="5"/>
      <c r="B942" s="1"/>
      <c r="C942" s="2"/>
      <c r="D942" s="59"/>
      <c r="E942" s="85"/>
      <c r="F942" s="7"/>
    </row>
    <row r="943" spans="1:6">
      <c r="A943" s="5"/>
      <c r="B943" s="1"/>
      <c r="C943" s="2"/>
      <c r="D943" s="59"/>
      <c r="E943" s="85"/>
      <c r="F943" s="7"/>
    </row>
    <row r="944" spans="1:6">
      <c r="A944" s="5"/>
      <c r="B944" s="1"/>
      <c r="C944" s="2"/>
      <c r="D944" s="59"/>
      <c r="E944" s="85"/>
      <c r="F944" s="7"/>
    </row>
    <row r="945" spans="1:6">
      <c r="A945" s="5"/>
      <c r="B945" s="1"/>
      <c r="C945" s="2"/>
      <c r="D945" s="59"/>
      <c r="E945" s="85"/>
      <c r="F945" s="7"/>
    </row>
    <row r="946" spans="1:6">
      <c r="A946" s="5"/>
      <c r="B946" s="1"/>
      <c r="C946" s="2"/>
      <c r="D946" s="59"/>
      <c r="E946" s="85"/>
      <c r="F946" s="7"/>
    </row>
    <row r="947" spans="1:6">
      <c r="A947" s="5"/>
      <c r="B947" s="1"/>
      <c r="C947" s="2"/>
      <c r="D947" s="59"/>
      <c r="E947" s="85"/>
      <c r="F947" s="7"/>
    </row>
    <row r="948" spans="1:6">
      <c r="A948" s="5"/>
      <c r="B948" s="1"/>
      <c r="C948" s="2"/>
      <c r="D948" s="59"/>
      <c r="E948" s="85"/>
      <c r="F948" s="7"/>
    </row>
    <row r="949" spans="1:6">
      <c r="A949" s="5"/>
      <c r="B949" s="1"/>
      <c r="C949" s="2"/>
      <c r="D949" s="59"/>
      <c r="E949" s="85"/>
      <c r="F949" s="7"/>
    </row>
    <row r="950" spans="1:6">
      <c r="A950" s="5"/>
      <c r="B950" s="1"/>
      <c r="C950" s="2"/>
      <c r="D950" s="59"/>
      <c r="E950" s="85"/>
      <c r="F950" s="7"/>
    </row>
    <row r="951" spans="1:6">
      <c r="A951" s="5"/>
      <c r="B951" s="1"/>
      <c r="C951" s="2"/>
      <c r="D951" s="59"/>
      <c r="E951" s="85"/>
      <c r="F951" s="7"/>
    </row>
    <row r="952" spans="1:6">
      <c r="A952" s="5"/>
      <c r="B952" s="1"/>
      <c r="C952" s="2"/>
      <c r="D952" s="59"/>
      <c r="E952" s="85"/>
      <c r="F952" s="7"/>
    </row>
    <row r="953" spans="1:6">
      <c r="A953" s="5"/>
      <c r="B953" s="1"/>
      <c r="C953" s="2"/>
      <c r="D953" s="59"/>
      <c r="E953" s="85"/>
      <c r="F953" s="7"/>
    </row>
    <row r="954" spans="1:6">
      <c r="A954" s="5"/>
      <c r="B954" s="1"/>
      <c r="C954" s="2"/>
      <c r="D954" s="59"/>
      <c r="E954" s="85"/>
      <c r="F954" s="7"/>
    </row>
    <row r="955" spans="1:6">
      <c r="A955" s="5"/>
      <c r="B955" s="1"/>
      <c r="C955" s="2"/>
      <c r="D955" s="59"/>
      <c r="E955" s="85"/>
      <c r="F955" s="7"/>
    </row>
    <row r="956" spans="1:6">
      <c r="A956" s="5"/>
      <c r="B956" s="1"/>
      <c r="C956" s="2"/>
      <c r="D956" s="59"/>
      <c r="E956" s="85"/>
      <c r="F956" s="7"/>
    </row>
    <row r="957" spans="1:6">
      <c r="A957" s="5"/>
      <c r="B957" s="1"/>
      <c r="C957" s="2"/>
      <c r="D957" s="59"/>
      <c r="E957" s="85"/>
      <c r="F957" s="7"/>
    </row>
    <row r="958" spans="1:6">
      <c r="A958" s="5"/>
      <c r="B958" s="1"/>
      <c r="C958" s="2"/>
      <c r="D958" s="59"/>
      <c r="E958" s="85"/>
      <c r="F958" s="7"/>
    </row>
    <row r="959" spans="1:6">
      <c r="A959" s="5"/>
      <c r="B959" s="1"/>
      <c r="C959" s="2"/>
      <c r="D959" s="59"/>
      <c r="E959" s="85"/>
      <c r="F959" s="7"/>
    </row>
    <row r="960" spans="1:6">
      <c r="A960" s="5"/>
      <c r="B960" s="1"/>
      <c r="C960" s="2"/>
      <c r="D960" s="59"/>
      <c r="E960" s="85"/>
      <c r="F960" s="7"/>
    </row>
    <row r="961" spans="1:6">
      <c r="A961" s="5"/>
      <c r="B961" s="1"/>
      <c r="C961" s="2"/>
      <c r="D961" s="59"/>
      <c r="E961" s="85"/>
      <c r="F961" s="7"/>
    </row>
    <row r="962" spans="1:6">
      <c r="A962" s="5"/>
      <c r="B962" s="1"/>
      <c r="C962" s="2"/>
      <c r="D962" s="59"/>
      <c r="E962" s="85"/>
      <c r="F962" s="7"/>
    </row>
    <row r="963" spans="1:6">
      <c r="A963" s="5"/>
      <c r="B963" s="1"/>
      <c r="C963" s="2"/>
      <c r="D963" s="59"/>
      <c r="E963" s="85"/>
      <c r="F963" s="7"/>
    </row>
    <row r="964" spans="1:6">
      <c r="A964" s="5"/>
      <c r="B964" s="1"/>
      <c r="C964" s="2"/>
      <c r="D964" s="59"/>
      <c r="E964" s="85"/>
      <c r="F964" s="7"/>
    </row>
    <row r="965" spans="1:6">
      <c r="A965" s="5"/>
      <c r="B965" s="1"/>
      <c r="C965" s="2"/>
      <c r="D965" s="59"/>
      <c r="E965" s="85"/>
      <c r="F965" s="7"/>
    </row>
    <row r="966" spans="1:6">
      <c r="A966" s="5"/>
      <c r="B966" s="1"/>
      <c r="C966" s="2"/>
      <c r="D966" s="59"/>
      <c r="E966" s="85"/>
      <c r="F966" s="7"/>
    </row>
    <row r="967" spans="1:6">
      <c r="A967" s="5"/>
      <c r="B967" s="1"/>
      <c r="C967" s="2"/>
      <c r="D967" s="59"/>
      <c r="E967" s="85"/>
      <c r="F967" s="7"/>
    </row>
    <row r="968" spans="1:6">
      <c r="A968" s="5"/>
      <c r="B968" s="1"/>
      <c r="C968" s="2"/>
      <c r="D968" s="59"/>
      <c r="E968" s="85"/>
      <c r="F968" s="7"/>
    </row>
    <row r="969" spans="1:6">
      <c r="A969" s="5"/>
      <c r="B969" s="1"/>
      <c r="C969" s="2"/>
      <c r="D969" s="59"/>
      <c r="E969" s="85"/>
      <c r="F969" s="7"/>
    </row>
    <row r="970" spans="1:6">
      <c r="A970" s="5"/>
      <c r="B970" s="1"/>
      <c r="C970" s="2"/>
      <c r="D970" s="59"/>
      <c r="E970" s="85"/>
      <c r="F970" s="7"/>
    </row>
    <row r="971" spans="1:6">
      <c r="A971" s="5"/>
      <c r="B971" s="1"/>
      <c r="C971" s="2"/>
      <c r="D971" s="59"/>
      <c r="E971" s="85"/>
      <c r="F971" s="7"/>
    </row>
    <row r="972" spans="1:6">
      <c r="A972" s="5"/>
      <c r="B972" s="1"/>
      <c r="C972" s="2"/>
      <c r="D972" s="59"/>
      <c r="E972" s="85"/>
      <c r="F972" s="7"/>
    </row>
    <row r="973" spans="1:6">
      <c r="A973" s="5"/>
      <c r="B973" s="1"/>
      <c r="C973" s="2"/>
      <c r="D973" s="59"/>
      <c r="E973" s="85"/>
      <c r="F973" s="7"/>
    </row>
    <row r="974" spans="1:6">
      <c r="A974" s="5"/>
      <c r="B974" s="1"/>
      <c r="C974" s="2"/>
      <c r="D974" s="59"/>
      <c r="E974" s="85"/>
      <c r="F974" s="7"/>
    </row>
    <row r="975" spans="1:6">
      <c r="A975" s="5"/>
      <c r="B975" s="1"/>
      <c r="C975" s="2"/>
      <c r="D975" s="59"/>
      <c r="E975" s="85"/>
      <c r="F975" s="7"/>
    </row>
    <row r="976" spans="1:6">
      <c r="A976" s="5"/>
      <c r="B976" s="1"/>
      <c r="C976" s="2"/>
      <c r="D976" s="59"/>
      <c r="E976" s="85"/>
      <c r="F976" s="7"/>
    </row>
    <row r="977" spans="1:6">
      <c r="A977" s="5"/>
      <c r="B977" s="1"/>
      <c r="C977" s="2"/>
      <c r="D977" s="59"/>
      <c r="E977" s="85"/>
      <c r="F977" s="7"/>
    </row>
    <row r="978" spans="1:6">
      <c r="A978" s="5"/>
      <c r="B978" s="1"/>
      <c r="C978" s="2"/>
      <c r="D978" s="59"/>
      <c r="E978" s="85"/>
      <c r="F978" s="7"/>
    </row>
    <row r="979" spans="1:6">
      <c r="A979" s="5"/>
      <c r="B979" s="1"/>
      <c r="C979" s="2"/>
      <c r="D979" s="59"/>
      <c r="E979" s="85"/>
      <c r="F979" s="7"/>
    </row>
    <row r="980" spans="1:6">
      <c r="A980" s="5"/>
      <c r="B980" s="1"/>
      <c r="C980" s="2"/>
      <c r="D980" s="59"/>
      <c r="E980" s="85"/>
      <c r="F980" s="7"/>
    </row>
    <row r="981" spans="1:6">
      <c r="A981" s="5"/>
      <c r="B981" s="1"/>
      <c r="C981" s="2"/>
      <c r="D981" s="59"/>
      <c r="E981" s="85"/>
      <c r="F981" s="7"/>
    </row>
    <row r="982" spans="1:6">
      <c r="A982" s="5"/>
      <c r="B982" s="1"/>
      <c r="C982" s="2"/>
      <c r="D982" s="59"/>
      <c r="E982" s="85"/>
      <c r="F982" s="7"/>
    </row>
    <row r="983" spans="1:6">
      <c r="A983" s="5"/>
      <c r="B983" s="1"/>
      <c r="C983" s="2"/>
      <c r="D983" s="59"/>
      <c r="E983" s="85"/>
      <c r="F983" s="7"/>
    </row>
    <row r="984" spans="1:6">
      <c r="A984" s="5"/>
      <c r="B984" s="1"/>
      <c r="C984" s="2"/>
      <c r="D984" s="59"/>
      <c r="E984" s="85"/>
      <c r="F984" s="7"/>
    </row>
    <row r="985" spans="1:6">
      <c r="A985" s="5"/>
      <c r="B985" s="1"/>
      <c r="C985" s="2"/>
      <c r="D985" s="59"/>
      <c r="E985" s="85"/>
      <c r="F985" s="7"/>
    </row>
    <row r="986" spans="1:6">
      <c r="A986" s="5"/>
      <c r="B986" s="1"/>
      <c r="C986" s="2"/>
      <c r="D986" s="59"/>
      <c r="E986" s="85"/>
      <c r="F986" s="7"/>
    </row>
    <row r="987" spans="1:6">
      <c r="A987" s="5"/>
      <c r="B987" s="1"/>
      <c r="C987" s="2"/>
      <c r="D987" s="59"/>
      <c r="E987" s="85"/>
      <c r="F987" s="7"/>
    </row>
    <row r="988" spans="1:6">
      <c r="A988" s="5"/>
      <c r="B988" s="1"/>
      <c r="C988" s="2"/>
      <c r="D988" s="59"/>
      <c r="E988" s="85"/>
      <c r="F988" s="7"/>
    </row>
    <row r="989" spans="1:6">
      <c r="A989" s="5"/>
      <c r="B989" s="1"/>
      <c r="C989" s="2"/>
      <c r="D989" s="59"/>
      <c r="E989" s="85"/>
      <c r="F989" s="7"/>
    </row>
    <row r="990" spans="1:6">
      <c r="A990" s="5"/>
      <c r="B990" s="1"/>
      <c r="C990" s="2"/>
      <c r="D990" s="59"/>
      <c r="E990" s="85"/>
      <c r="F990" s="7"/>
    </row>
    <row r="991" spans="1:6">
      <c r="A991" s="5"/>
      <c r="B991" s="1"/>
      <c r="C991" s="2"/>
      <c r="D991" s="59"/>
      <c r="E991" s="85"/>
      <c r="F991" s="7"/>
    </row>
    <row r="992" spans="1:6">
      <c r="A992" s="5"/>
      <c r="B992" s="1"/>
      <c r="C992" s="2"/>
      <c r="D992" s="59"/>
      <c r="E992" s="85"/>
      <c r="F992" s="7"/>
    </row>
    <row r="993" spans="1:6">
      <c r="A993" s="5"/>
      <c r="B993" s="1"/>
      <c r="C993" s="2"/>
      <c r="D993" s="59"/>
      <c r="E993" s="85"/>
      <c r="F993" s="7"/>
    </row>
    <row r="994" spans="1:6">
      <c r="A994" s="5"/>
      <c r="B994" s="1"/>
      <c r="C994" s="2"/>
      <c r="D994" s="59"/>
      <c r="E994" s="85"/>
      <c r="F994" s="7"/>
    </row>
    <row r="995" spans="1:6">
      <c r="A995" s="5"/>
      <c r="B995" s="1"/>
      <c r="C995" s="2"/>
      <c r="D995" s="59"/>
      <c r="E995" s="85"/>
      <c r="F995" s="7"/>
    </row>
    <row r="996" spans="1:6">
      <c r="A996" s="5"/>
      <c r="B996" s="1"/>
      <c r="C996" s="2"/>
      <c r="D996" s="59"/>
      <c r="E996" s="85"/>
      <c r="F996" s="7"/>
    </row>
    <row r="997" spans="1:6">
      <c r="A997" s="5"/>
      <c r="B997" s="1"/>
      <c r="C997" s="2"/>
      <c r="D997" s="59"/>
      <c r="E997" s="85"/>
      <c r="F997" s="7"/>
    </row>
    <row r="998" spans="1:6">
      <c r="A998" s="5"/>
      <c r="B998" s="1"/>
      <c r="C998" s="2"/>
      <c r="D998" s="59"/>
      <c r="E998" s="85"/>
      <c r="F998" s="7"/>
    </row>
    <row r="999" spans="1:6">
      <c r="A999" s="5"/>
      <c r="B999" s="1"/>
      <c r="C999" s="2"/>
      <c r="D999" s="59"/>
      <c r="E999" s="85"/>
      <c r="F999" s="7"/>
    </row>
    <row r="1000" spans="1:6">
      <c r="A1000" s="5"/>
      <c r="B1000" s="1"/>
      <c r="C1000" s="2"/>
      <c r="D1000" s="59"/>
      <c r="E1000" s="85"/>
      <c r="F1000" s="7"/>
    </row>
    <row r="1001" spans="1:6">
      <c r="A1001" s="5"/>
      <c r="B1001" s="1"/>
      <c r="C1001" s="2"/>
      <c r="D1001" s="59"/>
      <c r="E1001" s="85"/>
      <c r="F1001" s="7"/>
    </row>
    <row r="1002" spans="1:6">
      <c r="A1002" s="5"/>
      <c r="B1002" s="1"/>
      <c r="C1002" s="2"/>
      <c r="D1002" s="59"/>
      <c r="E1002" s="85"/>
      <c r="F1002" s="7"/>
    </row>
    <row r="1003" spans="1:6">
      <c r="A1003" s="5"/>
      <c r="B1003" s="1"/>
      <c r="C1003" s="2"/>
      <c r="D1003" s="59"/>
      <c r="E1003" s="85"/>
      <c r="F1003" s="7"/>
    </row>
    <row r="1004" spans="1:6">
      <c r="A1004" s="5"/>
      <c r="B1004" s="1"/>
      <c r="C1004" s="2"/>
      <c r="D1004" s="59"/>
      <c r="E1004" s="85"/>
      <c r="F1004" s="7"/>
    </row>
    <row r="1005" spans="1:6">
      <c r="A1005" s="5"/>
      <c r="B1005" s="1"/>
      <c r="C1005" s="2"/>
      <c r="D1005" s="59"/>
      <c r="E1005" s="85"/>
      <c r="F1005" s="7"/>
    </row>
    <row r="1006" spans="1:6">
      <c r="A1006" s="5"/>
      <c r="B1006" s="1"/>
      <c r="C1006" s="2"/>
      <c r="D1006" s="59"/>
      <c r="E1006" s="85"/>
      <c r="F1006" s="7"/>
    </row>
    <row r="1007" spans="1:6">
      <c r="A1007" s="5"/>
      <c r="B1007" s="1"/>
      <c r="C1007" s="2"/>
      <c r="D1007" s="59"/>
      <c r="E1007" s="85"/>
      <c r="F1007" s="7"/>
    </row>
    <row r="1008" spans="1:6">
      <c r="A1008" s="5"/>
      <c r="B1008" s="1"/>
      <c r="C1008" s="2"/>
      <c r="D1008" s="59"/>
      <c r="E1008" s="85"/>
      <c r="F1008" s="7"/>
    </row>
    <row r="1009" spans="1:6">
      <c r="A1009" s="5"/>
      <c r="B1009" s="1"/>
      <c r="C1009" s="2"/>
      <c r="D1009" s="59"/>
      <c r="E1009" s="85"/>
      <c r="F1009" s="7"/>
    </row>
    <row r="1010" spans="1:6">
      <c r="A1010" s="5"/>
      <c r="B1010" s="1"/>
      <c r="C1010" s="2"/>
      <c r="D1010" s="59"/>
      <c r="E1010" s="85"/>
      <c r="F1010" s="7"/>
    </row>
    <row r="1011" spans="1:6">
      <c r="A1011" s="5"/>
      <c r="B1011" s="1"/>
      <c r="C1011" s="2"/>
      <c r="D1011" s="59"/>
      <c r="E1011" s="85"/>
      <c r="F1011" s="7"/>
    </row>
    <row r="1012" spans="1:6">
      <c r="A1012" s="5"/>
      <c r="B1012" s="1"/>
      <c r="C1012" s="2"/>
      <c r="D1012" s="59"/>
      <c r="E1012" s="85"/>
      <c r="F1012" s="7"/>
    </row>
    <row r="1013" spans="1:6">
      <c r="A1013" s="5"/>
      <c r="B1013" s="1"/>
      <c r="C1013" s="2"/>
      <c r="D1013" s="59"/>
      <c r="E1013" s="85"/>
      <c r="F1013" s="7"/>
    </row>
    <row r="1014" spans="1:6">
      <c r="A1014" s="5"/>
      <c r="B1014" s="1"/>
      <c r="C1014" s="2"/>
      <c r="D1014" s="59"/>
      <c r="E1014" s="85"/>
      <c r="F1014" s="7"/>
    </row>
    <row r="1015" spans="1:6">
      <c r="A1015" s="5"/>
      <c r="B1015" s="1"/>
      <c r="C1015" s="2"/>
      <c r="D1015" s="59"/>
      <c r="E1015" s="85"/>
      <c r="F1015" s="7"/>
    </row>
    <row r="1016" spans="1:6">
      <c r="A1016" s="5"/>
      <c r="B1016" s="1"/>
      <c r="C1016" s="2"/>
      <c r="D1016" s="59"/>
      <c r="E1016" s="85"/>
      <c r="F1016" s="7"/>
    </row>
    <row r="1017" spans="1:6">
      <c r="A1017" s="5"/>
      <c r="B1017" s="1"/>
      <c r="C1017" s="2"/>
      <c r="D1017" s="59"/>
      <c r="E1017" s="85"/>
      <c r="F1017" s="7"/>
    </row>
    <row r="1018" spans="1:6">
      <c r="A1018" s="5"/>
      <c r="B1018" s="1"/>
      <c r="C1018" s="2"/>
      <c r="D1018" s="59"/>
      <c r="E1018" s="85"/>
      <c r="F1018" s="7"/>
    </row>
    <row r="1019" spans="1:6">
      <c r="A1019" s="5"/>
      <c r="B1019" s="1"/>
      <c r="C1019" s="2"/>
      <c r="D1019" s="59"/>
      <c r="E1019" s="85"/>
      <c r="F1019" s="7"/>
    </row>
    <row r="1020" spans="1:6">
      <c r="A1020" s="5"/>
      <c r="B1020" s="1"/>
      <c r="C1020" s="2"/>
      <c r="D1020" s="59"/>
      <c r="E1020" s="85"/>
      <c r="F1020" s="7"/>
    </row>
    <row r="1021" spans="1:6">
      <c r="A1021" s="5"/>
      <c r="B1021" s="1"/>
      <c r="C1021" s="2"/>
      <c r="D1021" s="59"/>
      <c r="E1021" s="85"/>
      <c r="F1021" s="7"/>
    </row>
    <row r="1022" spans="1:6">
      <c r="A1022" s="5"/>
      <c r="B1022" s="1"/>
      <c r="C1022" s="2"/>
      <c r="D1022" s="59"/>
      <c r="E1022" s="85"/>
      <c r="F1022" s="7"/>
    </row>
    <row r="1023" spans="1:6">
      <c r="A1023" s="5"/>
      <c r="B1023" s="1"/>
      <c r="C1023" s="2"/>
      <c r="D1023" s="59"/>
      <c r="E1023" s="85"/>
      <c r="F1023" s="7"/>
    </row>
    <row r="1024" spans="1:6">
      <c r="A1024" s="5"/>
      <c r="B1024" s="1"/>
      <c r="C1024" s="2"/>
      <c r="D1024" s="59"/>
      <c r="E1024" s="85"/>
      <c r="F1024" s="7"/>
    </row>
    <row r="1025" spans="1:6">
      <c r="A1025" s="5"/>
      <c r="B1025" s="1"/>
      <c r="C1025" s="2"/>
      <c r="D1025" s="59"/>
      <c r="E1025" s="85"/>
      <c r="F1025" s="7"/>
    </row>
    <row r="1026" spans="1:6">
      <c r="A1026" s="5"/>
      <c r="B1026" s="1"/>
      <c r="C1026" s="2"/>
      <c r="D1026" s="59"/>
      <c r="E1026" s="85"/>
      <c r="F1026" s="7"/>
    </row>
    <row r="1027" spans="1:6">
      <c r="A1027" s="5"/>
      <c r="B1027" s="1"/>
      <c r="C1027" s="2"/>
      <c r="D1027" s="59"/>
      <c r="E1027" s="85"/>
      <c r="F1027" s="7"/>
    </row>
    <row r="1028" spans="1:6">
      <c r="A1028" s="5"/>
      <c r="B1028" s="1"/>
      <c r="C1028" s="2"/>
      <c r="D1028" s="59"/>
      <c r="E1028" s="85"/>
      <c r="F1028" s="7"/>
    </row>
    <row r="1029" spans="1:6">
      <c r="A1029" s="5"/>
      <c r="B1029" s="1"/>
      <c r="C1029" s="2"/>
      <c r="D1029" s="59"/>
      <c r="E1029" s="85"/>
      <c r="F1029" s="7"/>
    </row>
    <row r="1030" spans="1:6">
      <c r="A1030" s="5"/>
      <c r="B1030" s="1"/>
      <c r="C1030" s="2"/>
      <c r="D1030" s="59"/>
      <c r="E1030" s="85"/>
      <c r="F1030" s="7"/>
    </row>
    <row r="1031" spans="1:6">
      <c r="A1031" s="5"/>
      <c r="B1031" s="1"/>
      <c r="C1031" s="2"/>
      <c r="D1031" s="59"/>
      <c r="E1031" s="85"/>
      <c r="F1031" s="7"/>
    </row>
    <row r="1032" spans="1:6">
      <c r="A1032" s="5"/>
      <c r="B1032" s="1"/>
      <c r="C1032" s="2"/>
      <c r="D1032" s="59"/>
      <c r="E1032" s="85"/>
      <c r="F1032" s="7"/>
    </row>
    <row r="1033" spans="1:6">
      <c r="A1033" s="5"/>
      <c r="B1033" s="1"/>
      <c r="C1033" s="2"/>
      <c r="D1033" s="59"/>
      <c r="E1033" s="85"/>
      <c r="F1033" s="7"/>
    </row>
    <row r="1034" spans="1:6">
      <c r="A1034" s="5"/>
      <c r="B1034" s="1"/>
      <c r="C1034" s="2"/>
      <c r="D1034" s="59"/>
      <c r="E1034" s="85"/>
      <c r="F1034" s="7"/>
    </row>
    <row r="1035" spans="1:6">
      <c r="A1035" s="5"/>
      <c r="B1035" s="1"/>
      <c r="C1035" s="2"/>
      <c r="D1035" s="59"/>
      <c r="E1035" s="85"/>
      <c r="F1035" s="7"/>
    </row>
    <row r="1036" spans="1:6">
      <c r="A1036" s="5"/>
      <c r="B1036" s="1"/>
      <c r="C1036" s="2"/>
      <c r="D1036" s="59"/>
      <c r="E1036" s="85"/>
      <c r="F1036" s="7"/>
    </row>
    <row r="1037" spans="1:6">
      <c r="A1037" s="5"/>
      <c r="B1037" s="1"/>
      <c r="C1037" s="2"/>
      <c r="D1037" s="59"/>
      <c r="E1037" s="85"/>
      <c r="F1037" s="7"/>
    </row>
    <row r="1038" spans="1:6">
      <c r="A1038" s="5"/>
      <c r="B1038" s="1"/>
      <c r="C1038" s="2"/>
      <c r="D1038" s="59"/>
      <c r="E1038" s="85"/>
      <c r="F1038" s="7"/>
    </row>
    <row r="1039" spans="1:6">
      <c r="A1039" s="5"/>
      <c r="B1039" s="1"/>
      <c r="C1039" s="2"/>
      <c r="D1039" s="59"/>
      <c r="E1039" s="85"/>
      <c r="F1039" s="7"/>
    </row>
    <row r="1040" spans="1:6">
      <c r="A1040" s="5"/>
      <c r="B1040" s="1"/>
      <c r="C1040" s="2"/>
      <c r="D1040" s="59"/>
      <c r="E1040" s="85"/>
      <c r="F1040" s="7"/>
    </row>
    <row r="1041" spans="1:6">
      <c r="A1041" s="5"/>
      <c r="B1041" s="1"/>
      <c r="C1041" s="2"/>
      <c r="D1041" s="59"/>
      <c r="E1041" s="85"/>
      <c r="F1041" s="7"/>
    </row>
    <row r="1042" spans="1:6">
      <c r="A1042" s="5"/>
      <c r="B1042" s="1"/>
      <c r="C1042" s="2"/>
      <c r="D1042" s="59"/>
      <c r="E1042" s="85"/>
      <c r="F1042" s="7"/>
    </row>
    <row r="1043" spans="1:6">
      <c r="A1043" s="5"/>
      <c r="B1043" s="1"/>
      <c r="C1043" s="2"/>
      <c r="D1043" s="59"/>
      <c r="E1043" s="85"/>
      <c r="F1043" s="7"/>
    </row>
    <row r="1044" spans="1:6">
      <c r="A1044" s="5"/>
      <c r="B1044" s="1"/>
      <c r="C1044" s="2"/>
      <c r="D1044" s="59"/>
      <c r="E1044" s="85"/>
      <c r="F1044" s="7"/>
    </row>
    <row r="1045" spans="1:6">
      <c r="A1045" s="5"/>
      <c r="B1045" s="1"/>
      <c r="C1045" s="2"/>
      <c r="D1045" s="59"/>
      <c r="E1045" s="85"/>
      <c r="F1045" s="7"/>
    </row>
    <row r="1046" spans="1:6">
      <c r="A1046" s="5"/>
      <c r="B1046" s="1"/>
      <c r="C1046" s="2"/>
      <c r="D1046" s="59"/>
      <c r="E1046" s="85"/>
      <c r="F1046" s="7"/>
    </row>
    <row r="1047" spans="1:6">
      <c r="A1047" s="5"/>
      <c r="B1047" s="1"/>
      <c r="C1047" s="2"/>
      <c r="D1047" s="59"/>
      <c r="E1047" s="85"/>
      <c r="F1047" s="7"/>
    </row>
    <row r="1048" spans="1:6">
      <c r="A1048" s="5"/>
      <c r="B1048" s="1"/>
      <c r="C1048" s="2"/>
      <c r="D1048" s="59"/>
      <c r="E1048" s="85"/>
      <c r="F1048" s="7"/>
    </row>
    <row r="1049" spans="1:6">
      <c r="A1049" s="5"/>
      <c r="B1049" s="1"/>
      <c r="C1049" s="2"/>
      <c r="D1049" s="59"/>
      <c r="E1049" s="85"/>
      <c r="F1049" s="7"/>
    </row>
    <row r="1050" spans="1:6">
      <c r="A1050" s="5"/>
      <c r="B1050" s="1"/>
      <c r="C1050" s="2"/>
      <c r="D1050" s="59"/>
      <c r="E1050" s="85"/>
      <c r="F1050" s="7"/>
    </row>
    <row r="1051" spans="1:6">
      <c r="A1051" s="5"/>
      <c r="B1051" s="1"/>
      <c r="C1051" s="2"/>
      <c r="D1051" s="59"/>
      <c r="E1051" s="85"/>
      <c r="F1051" s="7"/>
    </row>
    <row r="1052" spans="1:6">
      <c r="A1052" s="5"/>
      <c r="B1052" s="1"/>
      <c r="C1052" s="2"/>
      <c r="D1052" s="59"/>
      <c r="E1052" s="85"/>
      <c r="F1052" s="7"/>
    </row>
    <row r="1053" spans="1:6">
      <c r="A1053" s="5"/>
      <c r="B1053" s="1"/>
      <c r="C1053" s="2"/>
      <c r="D1053" s="59"/>
      <c r="E1053" s="85"/>
      <c r="F1053" s="7"/>
    </row>
    <row r="1054" spans="1:6">
      <c r="A1054" s="5"/>
      <c r="B1054" s="1"/>
      <c r="C1054" s="2"/>
      <c r="D1054" s="59"/>
      <c r="E1054" s="85"/>
      <c r="F1054" s="7"/>
    </row>
    <row r="1055" spans="1:6">
      <c r="A1055" s="5"/>
      <c r="B1055" s="1"/>
      <c r="C1055" s="2"/>
      <c r="D1055" s="59"/>
      <c r="E1055" s="85"/>
      <c r="F1055" s="7"/>
    </row>
    <row r="1056" spans="1:6">
      <c r="A1056" s="5"/>
      <c r="B1056" s="1"/>
      <c r="C1056" s="2"/>
      <c r="D1056" s="59"/>
      <c r="E1056" s="85"/>
      <c r="F1056" s="7"/>
    </row>
    <row r="1057" spans="1:6">
      <c r="A1057" s="5"/>
      <c r="B1057" s="1"/>
      <c r="C1057" s="2"/>
      <c r="D1057" s="59"/>
      <c r="E1057" s="85"/>
      <c r="F1057" s="7"/>
    </row>
    <row r="1058" spans="1:6">
      <c r="A1058" s="5"/>
      <c r="B1058" s="1"/>
      <c r="C1058" s="2"/>
      <c r="D1058" s="59"/>
      <c r="E1058" s="85"/>
      <c r="F1058" s="7"/>
    </row>
    <row r="1059" spans="1:6">
      <c r="A1059" s="5"/>
      <c r="B1059" s="1"/>
      <c r="C1059" s="2"/>
      <c r="D1059" s="59"/>
      <c r="E1059" s="85"/>
      <c r="F1059" s="7"/>
    </row>
    <row r="1060" spans="1:6">
      <c r="A1060" s="5"/>
      <c r="B1060" s="1"/>
      <c r="C1060" s="2"/>
      <c r="D1060" s="59"/>
      <c r="E1060" s="85"/>
      <c r="F1060" s="7"/>
    </row>
    <row r="1061" spans="1:6">
      <c r="A1061" s="5"/>
      <c r="B1061" s="1"/>
      <c r="C1061" s="2"/>
      <c r="D1061" s="59"/>
      <c r="E1061" s="85"/>
      <c r="F1061" s="7"/>
    </row>
    <row r="1062" spans="1:6">
      <c r="A1062" s="5"/>
      <c r="B1062" s="1"/>
      <c r="C1062" s="2"/>
      <c r="D1062" s="59"/>
      <c r="E1062" s="85"/>
      <c r="F1062" s="7"/>
    </row>
    <row r="1063" spans="1:6">
      <c r="A1063" s="5"/>
      <c r="B1063" s="1"/>
      <c r="C1063" s="2"/>
      <c r="D1063" s="59"/>
      <c r="E1063" s="85"/>
      <c r="F1063" s="7"/>
    </row>
    <row r="1064" spans="1:6">
      <c r="A1064" s="5"/>
      <c r="B1064" s="1"/>
      <c r="C1064" s="2"/>
      <c r="D1064" s="59"/>
      <c r="E1064" s="85"/>
      <c r="F1064" s="7"/>
    </row>
    <row r="1065" spans="1:6">
      <c r="A1065" s="5"/>
      <c r="B1065" s="1"/>
      <c r="C1065" s="2"/>
      <c r="D1065" s="59"/>
      <c r="E1065" s="85"/>
      <c r="F1065" s="7"/>
    </row>
    <row r="1066" spans="1:6">
      <c r="A1066" s="5"/>
      <c r="B1066" s="1"/>
      <c r="C1066" s="2"/>
      <c r="D1066" s="59"/>
      <c r="E1066" s="85"/>
      <c r="F1066" s="7"/>
    </row>
    <row r="1067" spans="1:6">
      <c r="A1067" s="5"/>
      <c r="B1067" s="1"/>
      <c r="C1067" s="2"/>
      <c r="D1067" s="59"/>
      <c r="E1067" s="85"/>
      <c r="F1067" s="7"/>
    </row>
    <row r="1068" spans="1:6">
      <c r="A1068" s="5"/>
      <c r="B1068" s="1"/>
      <c r="C1068" s="2"/>
      <c r="D1068" s="59"/>
      <c r="E1068" s="85"/>
      <c r="F1068" s="7"/>
    </row>
    <row r="1069" spans="1:6">
      <c r="A1069" s="5"/>
      <c r="B1069" s="1"/>
      <c r="C1069" s="2"/>
      <c r="D1069" s="59"/>
      <c r="E1069" s="85"/>
      <c r="F1069" s="7"/>
    </row>
    <row r="1070" spans="1:6">
      <c r="A1070" s="5"/>
      <c r="B1070" s="1"/>
      <c r="C1070" s="2"/>
      <c r="D1070" s="59"/>
      <c r="E1070" s="85"/>
      <c r="F1070" s="7"/>
    </row>
    <row r="1071" spans="1:6">
      <c r="A1071" s="5"/>
      <c r="B1071" s="1"/>
      <c r="C1071" s="2"/>
      <c r="D1071" s="59"/>
      <c r="E1071" s="85"/>
      <c r="F1071" s="7"/>
    </row>
    <row r="1072" spans="1:6">
      <c r="A1072" s="5"/>
      <c r="B1072" s="1"/>
      <c r="C1072" s="2"/>
      <c r="D1072" s="59"/>
      <c r="E1072" s="85"/>
      <c r="F1072" s="7"/>
    </row>
    <row r="1073" spans="1:6">
      <c r="A1073" s="5"/>
      <c r="B1073" s="1"/>
      <c r="C1073" s="2"/>
      <c r="D1073" s="59"/>
      <c r="E1073" s="85"/>
      <c r="F1073" s="7"/>
    </row>
    <row r="1074" spans="1:6">
      <c r="A1074" s="5"/>
      <c r="B1074" s="1"/>
      <c r="C1074" s="2"/>
      <c r="D1074" s="59"/>
      <c r="E1074" s="85"/>
      <c r="F1074" s="7"/>
    </row>
    <row r="1075" spans="1:6">
      <c r="A1075" s="5"/>
      <c r="B1075" s="1"/>
      <c r="C1075" s="2"/>
      <c r="D1075" s="59"/>
      <c r="E1075" s="85"/>
      <c r="F1075" s="7"/>
    </row>
    <row r="1076" spans="1:6">
      <c r="A1076" s="5"/>
      <c r="B1076" s="1"/>
      <c r="C1076" s="2"/>
      <c r="D1076" s="59"/>
      <c r="E1076" s="85"/>
      <c r="F1076" s="7"/>
    </row>
    <row r="1077" spans="1:6">
      <c r="A1077" s="5"/>
      <c r="B1077" s="1"/>
      <c r="C1077" s="2"/>
      <c r="D1077" s="59"/>
      <c r="E1077" s="85"/>
      <c r="F1077" s="7"/>
    </row>
    <row r="1078" spans="1:6">
      <c r="A1078" s="5"/>
      <c r="B1078" s="1"/>
      <c r="C1078" s="2"/>
      <c r="D1078" s="59"/>
      <c r="E1078" s="85"/>
      <c r="F1078" s="7"/>
    </row>
    <row r="1079" spans="1:6">
      <c r="A1079" s="5"/>
      <c r="B1079" s="1"/>
      <c r="C1079" s="2"/>
      <c r="D1079" s="59"/>
      <c r="E1079" s="85"/>
      <c r="F1079" s="7"/>
    </row>
    <row r="1080" spans="1:6">
      <c r="A1080" s="5"/>
      <c r="B1080" s="1"/>
      <c r="C1080" s="2"/>
      <c r="D1080" s="59"/>
      <c r="E1080" s="85"/>
      <c r="F1080" s="7"/>
    </row>
    <row r="1081" spans="1:6">
      <c r="A1081" s="5"/>
      <c r="B1081" s="1"/>
      <c r="C1081" s="2"/>
      <c r="D1081" s="59"/>
      <c r="E1081" s="85"/>
      <c r="F1081" s="7"/>
    </row>
    <row r="1082" spans="1:6">
      <c r="A1082" s="5"/>
      <c r="B1082" s="1"/>
      <c r="C1082" s="2"/>
      <c r="D1082" s="59"/>
      <c r="E1082" s="85"/>
      <c r="F1082" s="7"/>
    </row>
    <row r="1083" spans="1:6">
      <c r="A1083" s="5"/>
      <c r="B1083" s="1"/>
      <c r="C1083" s="2"/>
      <c r="D1083" s="59"/>
      <c r="E1083" s="85"/>
      <c r="F1083" s="7"/>
    </row>
    <row r="1084" spans="1:6">
      <c r="A1084" s="5"/>
      <c r="B1084" s="1"/>
      <c r="C1084" s="2"/>
      <c r="D1084" s="59"/>
      <c r="E1084" s="85"/>
      <c r="F1084" s="7"/>
    </row>
    <row r="1085" spans="1:6">
      <c r="A1085" s="5"/>
      <c r="B1085" s="1"/>
      <c r="C1085" s="2"/>
      <c r="D1085" s="59"/>
      <c r="E1085" s="85"/>
      <c r="F1085" s="7"/>
    </row>
    <row r="1086" spans="1:6">
      <c r="A1086" s="5"/>
      <c r="B1086" s="1"/>
      <c r="C1086" s="2"/>
      <c r="D1086" s="59"/>
      <c r="E1086" s="85"/>
      <c r="F1086" s="7"/>
    </row>
    <row r="1087" spans="1:6">
      <c r="A1087" s="5"/>
      <c r="B1087" s="1"/>
      <c r="C1087" s="2"/>
      <c r="D1087" s="59"/>
      <c r="E1087" s="85"/>
      <c r="F1087" s="7"/>
    </row>
    <row r="1088" spans="1:6">
      <c r="A1088" s="5"/>
      <c r="B1088" s="1"/>
      <c r="C1088" s="2"/>
      <c r="D1088" s="59"/>
      <c r="E1088" s="85"/>
      <c r="F1088" s="7"/>
    </row>
    <row r="1089" spans="1:6">
      <c r="A1089" s="5"/>
      <c r="B1089" s="1"/>
      <c r="C1089" s="2"/>
      <c r="D1089" s="59"/>
      <c r="E1089" s="85"/>
      <c r="F1089" s="7"/>
    </row>
    <row r="1090" spans="1:6">
      <c r="A1090" s="5"/>
      <c r="B1090" s="1"/>
      <c r="C1090" s="2"/>
      <c r="D1090" s="59"/>
      <c r="E1090" s="85"/>
      <c r="F1090" s="7"/>
    </row>
    <row r="1091" spans="1:6">
      <c r="A1091" s="5"/>
      <c r="B1091" s="1"/>
      <c r="C1091" s="2"/>
      <c r="D1091" s="59"/>
      <c r="E1091" s="85"/>
      <c r="F1091" s="7"/>
    </row>
    <row r="1092" spans="1:6">
      <c r="A1092" s="5"/>
      <c r="B1092" s="1"/>
      <c r="C1092" s="2"/>
      <c r="D1092" s="59"/>
      <c r="E1092" s="85"/>
      <c r="F1092" s="7"/>
    </row>
    <row r="1093" spans="1:6">
      <c r="A1093" s="5"/>
      <c r="B1093" s="1"/>
      <c r="C1093" s="2"/>
      <c r="D1093" s="59"/>
      <c r="E1093" s="85"/>
      <c r="F1093" s="7"/>
    </row>
    <row r="1094" spans="1:6">
      <c r="A1094" s="5"/>
      <c r="B1094" s="1"/>
      <c r="C1094" s="2"/>
      <c r="D1094" s="59"/>
      <c r="E1094" s="85"/>
      <c r="F1094" s="7"/>
    </row>
    <row r="1095" spans="1:6">
      <c r="A1095" s="5"/>
      <c r="B1095" s="1"/>
      <c r="C1095" s="2"/>
      <c r="D1095" s="59"/>
      <c r="E1095" s="85"/>
      <c r="F1095" s="7"/>
    </row>
    <row r="1096" spans="1:6">
      <c r="A1096" s="5"/>
      <c r="B1096" s="1"/>
      <c r="C1096" s="2"/>
      <c r="D1096" s="59"/>
      <c r="E1096" s="85"/>
      <c r="F1096" s="7"/>
    </row>
    <row r="1097" spans="1:6">
      <c r="A1097" s="5"/>
      <c r="B1097" s="1"/>
      <c r="C1097" s="2"/>
      <c r="D1097" s="59"/>
      <c r="E1097" s="85"/>
      <c r="F1097" s="7"/>
    </row>
    <row r="1098" spans="1:6">
      <c r="A1098" s="5"/>
      <c r="B1098" s="1"/>
      <c r="C1098" s="2"/>
      <c r="D1098" s="59"/>
      <c r="E1098" s="85"/>
      <c r="F1098" s="7"/>
    </row>
    <row r="1099" spans="1:6">
      <c r="A1099" s="5"/>
      <c r="B1099" s="1"/>
      <c r="C1099" s="2"/>
      <c r="D1099" s="59"/>
      <c r="E1099" s="85"/>
      <c r="F1099" s="7"/>
    </row>
    <row r="1100" spans="1:6">
      <c r="A1100" s="5"/>
      <c r="B1100" s="1"/>
      <c r="C1100" s="2"/>
      <c r="D1100" s="59"/>
      <c r="E1100" s="85"/>
      <c r="F1100" s="7"/>
    </row>
    <row r="1101" spans="1:6">
      <c r="A1101" s="5"/>
      <c r="B1101" s="1"/>
      <c r="C1101" s="2"/>
      <c r="D1101" s="59"/>
      <c r="E1101" s="85"/>
      <c r="F1101" s="7"/>
    </row>
    <row r="1102" spans="1:6">
      <c r="A1102" s="5"/>
      <c r="B1102" s="1"/>
      <c r="C1102" s="2"/>
      <c r="D1102" s="59"/>
      <c r="E1102" s="85"/>
      <c r="F1102" s="7"/>
    </row>
    <row r="1103" spans="1:6">
      <c r="A1103" s="5"/>
      <c r="B1103" s="1"/>
      <c r="C1103" s="2"/>
      <c r="D1103" s="59"/>
      <c r="E1103" s="85"/>
      <c r="F1103" s="7"/>
    </row>
    <row r="1104" spans="1:6">
      <c r="A1104" s="5"/>
      <c r="B1104" s="1"/>
      <c r="C1104" s="2"/>
      <c r="D1104" s="59"/>
      <c r="E1104" s="85"/>
      <c r="F1104" s="7"/>
    </row>
    <row r="1105" spans="1:6">
      <c r="A1105" s="5"/>
      <c r="B1105" s="1"/>
      <c r="C1105" s="2"/>
      <c r="D1105" s="59"/>
      <c r="E1105" s="85"/>
      <c r="F1105" s="7"/>
    </row>
    <row r="1106" spans="1:6">
      <c r="A1106" s="5"/>
      <c r="B1106" s="1"/>
      <c r="C1106" s="2"/>
      <c r="D1106" s="59"/>
      <c r="E1106" s="85"/>
      <c r="F1106" s="7"/>
    </row>
    <row r="1107" spans="1:6">
      <c r="A1107" s="5"/>
      <c r="B1107" s="1"/>
      <c r="C1107" s="2"/>
      <c r="D1107" s="59"/>
      <c r="E1107" s="85"/>
      <c r="F1107" s="7"/>
    </row>
    <row r="1108" spans="1:6">
      <c r="A1108" s="5"/>
      <c r="B1108" s="1"/>
      <c r="C1108" s="2"/>
      <c r="D1108" s="59"/>
      <c r="E1108" s="85"/>
      <c r="F1108" s="7"/>
    </row>
    <row r="1109" spans="1:6">
      <c r="A1109" s="5"/>
      <c r="B1109" s="1"/>
      <c r="C1109" s="2"/>
      <c r="D1109" s="59"/>
      <c r="E1109" s="85"/>
      <c r="F1109" s="7"/>
    </row>
    <row r="1110" spans="1:6">
      <c r="A1110" s="5"/>
      <c r="B1110" s="1"/>
      <c r="C1110" s="2"/>
      <c r="D1110" s="59"/>
      <c r="E1110" s="85"/>
      <c r="F1110" s="7"/>
    </row>
    <row r="1111" spans="1:6">
      <c r="A1111" s="5"/>
      <c r="B1111" s="1"/>
      <c r="C1111" s="2"/>
      <c r="D1111" s="59"/>
      <c r="E1111" s="85"/>
      <c r="F1111" s="7"/>
    </row>
    <row r="1112" spans="1:6">
      <c r="A1112" s="5"/>
      <c r="B1112" s="1"/>
      <c r="C1112" s="2"/>
      <c r="D1112" s="59"/>
      <c r="E1112" s="85"/>
      <c r="F1112" s="7"/>
    </row>
    <row r="1113" spans="1:6">
      <c r="A1113" s="5"/>
      <c r="B1113" s="1"/>
      <c r="C1113" s="2"/>
      <c r="D1113" s="59"/>
      <c r="E1113" s="85"/>
      <c r="F1113" s="7"/>
    </row>
    <row r="1114" spans="1:6">
      <c r="A1114" s="5"/>
      <c r="B1114" s="1"/>
      <c r="C1114" s="2"/>
      <c r="D1114" s="59"/>
      <c r="E1114" s="85"/>
      <c r="F1114" s="7"/>
    </row>
    <row r="1115" spans="1:6">
      <c r="A1115" s="5"/>
      <c r="B1115" s="1"/>
      <c r="C1115" s="2"/>
      <c r="D1115" s="59"/>
      <c r="E1115" s="85"/>
      <c r="F1115" s="7"/>
    </row>
    <row r="1116" spans="1:6">
      <c r="A1116" s="5"/>
      <c r="B1116" s="1"/>
      <c r="C1116" s="2"/>
      <c r="D1116" s="59"/>
      <c r="E1116" s="85"/>
      <c r="F1116" s="7"/>
    </row>
    <row r="1117" spans="1:6">
      <c r="A1117" s="5"/>
      <c r="B1117" s="1"/>
      <c r="C1117" s="2"/>
      <c r="D1117" s="59"/>
      <c r="E1117" s="85"/>
      <c r="F1117" s="7"/>
    </row>
    <row r="1118" spans="1:6">
      <c r="A1118" s="5"/>
      <c r="B1118" s="1"/>
      <c r="C1118" s="2"/>
      <c r="D1118" s="59"/>
      <c r="E1118" s="85"/>
      <c r="F1118" s="7"/>
    </row>
    <row r="1119" spans="1:6">
      <c r="A1119" s="5"/>
      <c r="B1119" s="1"/>
      <c r="C1119" s="2"/>
      <c r="D1119" s="59"/>
      <c r="E1119" s="85"/>
      <c r="F1119" s="7"/>
    </row>
    <row r="1120" spans="1:6">
      <c r="A1120" s="5"/>
      <c r="B1120" s="1"/>
      <c r="C1120" s="2"/>
      <c r="D1120" s="59"/>
      <c r="E1120" s="85"/>
      <c r="F1120" s="7"/>
    </row>
    <row r="1121" spans="1:6">
      <c r="A1121" s="5"/>
      <c r="B1121" s="1"/>
      <c r="C1121" s="2"/>
      <c r="D1121" s="59"/>
      <c r="E1121" s="85"/>
      <c r="F1121" s="7"/>
    </row>
    <row r="1122" spans="1:6">
      <c r="A1122" s="5"/>
      <c r="B1122" s="1"/>
      <c r="C1122" s="2"/>
      <c r="D1122" s="59"/>
      <c r="E1122" s="85"/>
      <c r="F1122" s="7"/>
    </row>
    <row r="1123" spans="1:6">
      <c r="A1123" s="5"/>
      <c r="B1123" s="1"/>
      <c r="C1123" s="2"/>
      <c r="D1123" s="59"/>
      <c r="E1123" s="85"/>
      <c r="F1123" s="7"/>
    </row>
    <row r="1124" spans="1:6">
      <c r="A1124" s="5"/>
      <c r="B1124" s="1"/>
      <c r="C1124" s="2"/>
      <c r="D1124" s="59"/>
      <c r="E1124" s="85"/>
      <c r="F1124" s="7"/>
    </row>
    <row r="1125" spans="1:6">
      <c r="A1125" s="5"/>
      <c r="B1125" s="1"/>
      <c r="C1125" s="2"/>
      <c r="D1125" s="59"/>
      <c r="E1125" s="85"/>
      <c r="F1125" s="7"/>
    </row>
    <row r="1126" spans="1:6">
      <c r="A1126" s="5"/>
      <c r="B1126" s="1"/>
      <c r="C1126" s="2"/>
      <c r="D1126" s="59"/>
      <c r="E1126" s="85"/>
      <c r="F1126" s="7"/>
    </row>
    <row r="1127" spans="1:6">
      <c r="A1127" s="5"/>
      <c r="B1127" s="1"/>
      <c r="C1127" s="2"/>
      <c r="D1127" s="59"/>
      <c r="E1127" s="85"/>
      <c r="F1127" s="7"/>
    </row>
    <row r="1128" spans="1:6">
      <c r="A1128" s="5"/>
      <c r="B1128" s="1"/>
      <c r="C1128" s="2"/>
      <c r="D1128" s="59"/>
      <c r="E1128" s="85"/>
      <c r="F1128" s="7"/>
    </row>
    <row r="1129" spans="1:6">
      <c r="A1129" s="5"/>
      <c r="B1129" s="1"/>
      <c r="C1129" s="2"/>
      <c r="D1129" s="59"/>
      <c r="E1129" s="85"/>
      <c r="F1129" s="7"/>
    </row>
    <row r="1130" spans="1:6">
      <c r="A1130" s="5"/>
      <c r="B1130" s="1"/>
      <c r="C1130" s="2"/>
      <c r="D1130" s="59"/>
      <c r="E1130" s="85"/>
      <c r="F1130" s="7"/>
    </row>
    <row r="1131" spans="1:6">
      <c r="A1131" s="5"/>
      <c r="B1131" s="1"/>
      <c r="C1131" s="2"/>
      <c r="D1131" s="59"/>
      <c r="E1131" s="85"/>
      <c r="F1131" s="7"/>
    </row>
    <row r="1132" spans="1:6">
      <c r="A1132" s="5"/>
      <c r="B1132" s="1"/>
      <c r="C1132" s="2"/>
      <c r="D1132" s="59"/>
      <c r="E1132" s="85"/>
      <c r="F1132" s="7"/>
    </row>
    <row r="1133" spans="1:6">
      <c r="A1133" s="5"/>
      <c r="B1133" s="1"/>
      <c r="C1133" s="2"/>
      <c r="D1133" s="59"/>
      <c r="E1133" s="85"/>
      <c r="F1133" s="7"/>
    </row>
    <row r="1134" spans="1:6">
      <c r="A1134" s="5"/>
      <c r="B1134" s="1"/>
      <c r="C1134" s="2"/>
      <c r="D1134" s="59"/>
      <c r="E1134" s="85"/>
      <c r="F1134" s="7"/>
    </row>
    <row r="1135" spans="1:6">
      <c r="A1135" s="5"/>
      <c r="B1135" s="1"/>
      <c r="C1135" s="2"/>
      <c r="D1135" s="59"/>
      <c r="E1135" s="85"/>
      <c r="F1135" s="7"/>
    </row>
    <row r="1136" spans="1:6">
      <c r="A1136" s="5"/>
      <c r="B1136" s="1"/>
      <c r="C1136" s="2"/>
      <c r="D1136" s="59"/>
      <c r="E1136" s="85"/>
      <c r="F1136" s="7"/>
    </row>
    <row r="1137" spans="1:6">
      <c r="A1137" s="5"/>
      <c r="B1137" s="1"/>
      <c r="C1137" s="2"/>
      <c r="D1137" s="59"/>
      <c r="E1137" s="85"/>
      <c r="F1137" s="7"/>
    </row>
    <row r="1138" spans="1:6">
      <c r="A1138" s="5"/>
      <c r="B1138" s="1"/>
      <c r="C1138" s="2"/>
      <c r="D1138" s="59"/>
      <c r="E1138" s="85"/>
      <c r="F1138" s="7"/>
    </row>
    <row r="1139" spans="1:6">
      <c r="A1139" s="5"/>
      <c r="B1139" s="1"/>
      <c r="C1139" s="2"/>
      <c r="D1139" s="59"/>
      <c r="E1139" s="85"/>
      <c r="F1139" s="7"/>
    </row>
    <row r="1140" spans="1:6">
      <c r="A1140" s="5"/>
      <c r="B1140" s="1"/>
      <c r="C1140" s="2"/>
      <c r="D1140" s="59"/>
      <c r="E1140" s="85"/>
      <c r="F1140" s="7"/>
    </row>
    <row r="1141" spans="1:6">
      <c r="A1141" s="5"/>
      <c r="B1141" s="1"/>
      <c r="C1141" s="2"/>
      <c r="D1141" s="59"/>
      <c r="E1141" s="85"/>
      <c r="F1141" s="7"/>
    </row>
    <row r="1142" spans="1:6">
      <c r="A1142" s="5"/>
      <c r="B1142" s="1"/>
      <c r="C1142" s="2"/>
      <c r="D1142" s="59"/>
      <c r="E1142" s="85"/>
      <c r="F1142" s="7"/>
    </row>
    <row r="1143" spans="1:6">
      <c r="A1143" s="5"/>
      <c r="B1143" s="1"/>
      <c r="C1143" s="2"/>
      <c r="D1143" s="59"/>
      <c r="E1143" s="85"/>
      <c r="F1143" s="7"/>
    </row>
    <row r="1144" spans="1:6">
      <c r="A1144" s="5"/>
      <c r="B1144" s="1"/>
      <c r="C1144" s="2"/>
      <c r="D1144" s="59"/>
      <c r="E1144" s="85"/>
      <c r="F1144" s="7"/>
    </row>
    <row r="1145" spans="1:6">
      <c r="A1145" s="5"/>
      <c r="B1145" s="1"/>
      <c r="C1145" s="2"/>
      <c r="D1145" s="59"/>
      <c r="E1145" s="85"/>
      <c r="F1145" s="7"/>
    </row>
    <row r="1146" spans="1:6">
      <c r="A1146" s="5"/>
      <c r="B1146" s="1"/>
      <c r="C1146" s="2"/>
      <c r="D1146" s="59"/>
      <c r="E1146" s="85"/>
      <c r="F1146" s="7"/>
    </row>
    <row r="1147" spans="1:6">
      <c r="A1147" s="5"/>
      <c r="B1147" s="1"/>
      <c r="C1147" s="2"/>
      <c r="D1147" s="59"/>
      <c r="E1147" s="85"/>
      <c r="F1147" s="7"/>
    </row>
    <row r="1148" spans="1:6">
      <c r="A1148" s="5"/>
      <c r="B1148" s="1"/>
      <c r="C1148" s="2"/>
      <c r="D1148" s="59"/>
      <c r="E1148" s="85"/>
      <c r="F1148" s="7"/>
    </row>
    <row r="1149" spans="1:6">
      <c r="A1149" s="5"/>
      <c r="B1149" s="1"/>
      <c r="C1149" s="2"/>
      <c r="D1149" s="59"/>
      <c r="E1149" s="85"/>
      <c r="F1149" s="7"/>
    </row>
    <row r="1150" spans="1:6">
      <c r="A1150" s="5"/>
      <c r="B1150" s="1"/>
      <c r="C1150" s="2"/>
      <c r="D1150" s="59"/>
      <c r="E1150" s="85"/>
      <c r="F1150" s="7"/>
    </row>
    <row r="1151" spans="1:6">
      <c r="A1151" s="5"/>
      <c r="B1151" s="1"/>
      <c r="C1151" s="2"/>
      <c r="D1151" s="59"/>
      <c r="E1151" s="85"/>
      <c r="F1151" s="7"/>
    </row>
    <row r="1152" spans="1:6">
      <c r="A1152" s="5"/>
      <c r="B1152" s="1"/>
      <c r="C1152" s="2"/>
      <c r="D1152" s="59"/>
      <c r="E1152" s="85"/>
      <c r="F1152" s="7"/>
    </row>
    <row r="1153" spans="1:6">
      <c r="A1153" s="5"/>
      <c r="B1153" s="1"/>
      <c r="C1153" s="2"/>
      <c r="D1153" s="59"/>
      <c r="E1153" s="85"/>
      <c r="F1153" s="7"/>
    </row>
    <row r="1154" spans="1:6">
      <c r="A1154" s="5"/>
      <c r="B1154" s="1"/>
      <c r="C1154" s="2"/>
      <c r="D1154" s="59"/>
      <c r="E1154" s="85"/>
      <c r="F1154" s="7"/>
    </row>
    <row r="1155" spans="1:6">
      <c r="A1155" s="5"/>
      <c r="B1155" s="1"/>
      <c r="C1155" s="2"/>
      <c r="D1155" s="59"/>
      <c r="E1155" s="85"/>
      <c r="F1155" s="7"/>
    </row>
    <row r="1156" spans="1:6">
      <c r="A1156" s="5"/>
      <c r="B1156" s="1"/>
      <c r="C1156" s="2"/>
      <c r="D1156" s="59"/>
      <c r="E1156" s="85"/>
      <c r="F1156" s="7"/>
    </row>
    <row r="1157" spans="1:6">
      <c r="A1157" s="5"/>
      <c r="B1157" s="1"/>
      <c r="C1157" s="2"/>
      <c r="D1157" s="59"/>
      <c r="E1157" s="85"/>
      <c r="F1157" s="7"/>
    </row>
    <row r="1158" spans="1:6">
      <c r="A1158" s="5"/>
      <c r="B1158" s="1"/>
      <c r="C1158" s="2"/>
      <c r="D1158" s="59"/>
      <c r="E1158" s="85"/>
      <c r="F1158" s="7"/>
    </row>
    <row r="1159" spans="1:6">
      <c r="A1159" s="5"/>
      <c r="B1159" s="1"/>
      <c r="C1159" s="2"/>
      <c r="D1159" s="59"/>
      <c r="E1159" s="85"/>
      <c r="F1159" s="7"/>
    </row>
    <row r="1160" spans="1:6">
      <c r="A1160" s="5"/>
      <c r="B1160" s="1"/>
      <c r="C1160" s="2"/>
      <c r="D1160" s="59"/>
      <c r="E1160" s="85"/>
      <c r="F1160" s="7"/>
    </row>
    <row r="1161" spans="1:6">
      <c r="A1161" s="5"/>
      <c r="B1161" s="1"/>
      <c r="C1161" s="2"/>
      <c r="D1161" s="59"/>
      <c r="E1161" s="85"/>
      <c r="F1161" s="7"/>
    </row>
    <row r="1162" spans="1:6">
      <c r="A1162" s="5"/>
      <c r="B1162" s="1"/>
      <c r="C1162" s="2"/>
      <c r="D1162" s="59"/>
      <c r="E1162" s="85"/>
      <c r="F1162" s="7"/>
    </row>
    <row r="1163" spans="1:6">
      <c r="A1163" s="5"/>
      <c r="B1163" s="1"/>
      <c r="C1163" s="2"/>
      <c r="D1163" s="59"/>
      <c r="E1163" s="85"/>
      <c r="F1163" s="7"/>
    </row>
    <row r="1164" spans="1:6">
      <c r="A1164" s="5"/>
      <c r="B1164" s="1"/>
      <c r="C1164" s="2"/>
      <c r="D1164" s="59"/>
      <c r="E1164" s="85"/>
      <c r="F1164" s="7"/>
    </row>
    <row r="1165" spans="1:6">
      <c r="A1165" s="5"/>
      <c r="B1165" s="1"/>
      <c r="C1165" s="2"/>
      <c r="D1165" s="59"/>
      <c r="E1165" s="85"/>
      <c r="F1165" s="7"/>
    </row>
    <row r="1166" spans="1:6">
      <c r="A1166" s="5"/>
      <c r="B1166" s="1"/>
      <c r="C1166" s="2"/>
      <c r="D1166" s="59"/>
      <c r="E1166" s="85"/>
      <c r="F1166" s="7"/>
    </row>
    <row r="1167" spans="1:6">
      <c r="A1167" s="5"/>
      <c r="B1167" s="1"/>
      <c r="C1167" s="2"/>
      <c r="D1167" s="59"/>
      <c r="E1167" s="85"/>
      <c r="F1167" s="7"/>
    </row>
    <row r="1168" spans="1:6">
      <c r="A1168" s="5"/>
      <c r="B1168" s="1"/>
      <c r="C1168" s="2"/>
      <c r="D1168" s="59"/>
      <c r="E1168" s="85"/>
      <c r="F1168" s="7"/>
    </row>
    <row r="1169" spans="1:6">
      <c r="A1169" s="5"/>
      <c r="B1169" s="1"/>
      <c r="C1169" s="2"/>
      <c r="D1169" s="59"/>
      <c r="E1169" s="85"/>
      <c r="F1169" s="7"/>
    </row>
    <row r="1170" spans="1:6">
      <c r="A1170" s="5"/>
      <c r="B1170" s="1"/>
      <c r="C1170" s="2"/>
      <c r="D1170" s="59"/>
      <c r="E1170" s="85"/>
      <c r="F1170" s="7"/>
    </row>
    <row r="1171" spans="1:6">
      <c r="A1171" s="5"/>
      <c r="B1171" s="1"/>
      <c r="C1171" s="2"/>
      <c r="D1171" s="59"/>
      <c r="E1171" s="85"/>
      <c r="F1171" s="7"/>
    </row>
    <row r="1172" spans="1:6">
      <c r="A1172" s="5"/>
      <c r="B1172" s="1"/>
      <c r="C1172" s="2"/>
      <c r="D1172" s="59"/>
      <c r="E1172" s="85"/>
      <c r="F1172" s="7"/>
    </row>
    <row r="1173" spans="1:6">
      <c r="A1173" s="5"/>
      <c r="B1173" s="1"/>
      <c r="C1173" s="2"/>
      <c r="D1173" s="59"/>
      <c r="E1173" s="85"/>
      <c r="F1173" s="7"/>
    </row>
    <row r="1174" spans="1:6">
      <c r="A1174" s="5"/>
      <c r="B1174" s="1"/>
      <c r="C1174" s="2"/>
      <c r="D1174" s="59"/>
      <c r="E1174" s="85"/>
      <c r="F1174" s="7"/>
    </row>
    <row r="1175" spans="1:6">
      <c r="A1175" s="5"/>
      <c r="B1175" s="1"/>
      <c r="C1175" s="2"/>
      <c r="D1175" s="59"/>
      <c r="E1175" s="85"/>
      <c r="F1175" s="7"/>
    </row>
    <row r="1176" spans="1:6">
      <c r="A1176" s="5"/>
      <c r="B1176" s="1"/>
      <c r="C1176" s="2"/>
      <c r="D1176" s="59"/>
      <c r="E1176" s="85"/>
      <c r="F1176" s="7"/>
    </row>
    <row r="1177" spans="1:6">
      <c r="A1177" s="5"/>
      <c r="B1177" s="1"/>
      <c r="C1177" s="2"/>
      <c r="D1177" s="59"/>
      <c r="E1177" s="85"/>
      <c r="F1177" s="7"/>
    </row>
    <row r="1178" spans="1:6">
      <c r="A1178" s="5"/>
      <c r="B1178" s="1"/>
      <c r="C1178" s="2"/>
      <c r="D1178" s="59"/>
      <c r="E1178" s="85"/>
      <c r="F1178" s="7"/>
    </row>
    <row r="1179" spans="1:6">
      <c r="A1179" s="5"/>
      <c r="B1179" s="1"/>
      <c r="C1179" s="2"/>
      <c r="D1179" s="59"/>
      <c r="E1179" s="85"/>
      <c r="F1179" s="7"/>
    </row>
    <row r="1180" spans="1:6">
      <c r="A1180" s="5"/>
      <c r="B1180" s="1"/>
      <c r="C1180" s="2"/>
      <c r="D1180" s="59"/>
      <c r="E1180" s="85"/>
      <c r="F1180" s="7"/>
    </row>
    <row r="1181" spans="1:6">
      <c r="A1181" s="5"/>
      <c r="B1181" s="1"/>
      <c r="C1181" s="2"/>
      <c r="D1181" s="59"/>
      <c r="E1181" s="85"/>
      <c r="F1181" s="7"/>
    </row>
    <row r="1182" spans="1:6">
      <c r="A1182" s="5"/>
      <c r="B1182" s="1"/>
      <c r="C1182" s="2"/>
      <c r="D1182" s="59"/>
      <c r="E1182" s="85"/>
      <c r="F1182" s="7"/>
    </row>
    <row r="1183" spans="1:6">
      <c r="A1183" s="5"/>
      <c r="B1183" s="1"/>
      <c r="C1183" s="2"/>
      <c r="D1183" s="59"/>
      <c r="E1183" s="85"/>
      <c r="F1183" s="7"/>
    </row>
    <row r="1184" spans="1:6">
      <c r="A1184" s="5"/>
      <c r="B1184" s="1"/>
      <c r="C1184" s="2"/>
      <c r="D1184" s="59"/>
      <c r="E1184" s="85"/>
      <c r="F1184" s="7"/>
    </row>
    <row r="1185" spans="1:6">
      <c r="A1185" s="5"/>
      <c r="B1185" s="1"/>
      <c r="C1185" s="2"/>
      <c r="D1185" s="59"/>
      <c r="E1185" s="85"/>
      <c r="F1185" s="7"/>
    </row>
    <row r="1186" spans="1:6">
      <c r="A1186" s="5"/>
      <c r="B1186" s="1"/>
      <c r="C1186" s="2"/>
      <c r="D1186" s="59"/>
      <c r="E1186" s="85"/>
      <c r="F1186" s="7"/>
    </row>
    <row r="1187" spans="1:6">
      <c r="A1187" s="5"/>
      <c r="B1187" s="1"/>
      <c r="C1187" s="2"/>
      <c r="D1187" s="59"/>
      <c r="E1187" s="85"/>
      <c r="F1187" s="7"/>
    </row>
    <row r="1188" spans="1:6">
      <c r="A1188" s="5"/>
      <c r="B1188" s="1"/>
      <c r="C1188" s="2"/>
      <c r="D1188" s="59"/>
      <c r="E1188" s="85"/>
      <c r="F1188" s="7"/>
    </row>
    <row r="1189" spans="1:6">
      <c r="A1189" s="5"/>
      <c r="B1189" s="1"/>
      <c r="C1189" s="2"/>
      <c r="D1189" s="59"/>
      <c r="E1189" s="85"/>
      <c r="F1189" s="7"/>
    </row>
    <row r="1190" spans="1:6">
      <c r="A1190" s="5"/>
      <c r="B1190" s="1"/>
      <c r="C1190" s="2"/>
      <c r="D1190" s="59"/>
      <c r="E1190" s="85"/>
      <c r="F1190" s="7"/>
    </row>
    <row r="1191" spans="1:6">
      <c r="A1191" s="5"/>
      <c r="B1191" s="1"/>
      <c r="C1191" s="2"/>
      <c r="D1191" s="59"/>
      <c r="E1191" s="85"/>
      <c r="F1191" s="7"/>
    </row>
    <row r="1192" spans="1:6">
      <c r="A1192" s="5"/>
      <c r="B1192" s="1"/>
      <c r="C1192" s="2"/>
      <c r="D1192" s="59"/>
      <c r="E1192" s="85"/>
      <c r="F1192" s="7"/>
    </row>
    <row r="1193" spans="1:6">
      <c r="A1193" s="5"/>
      <c r="B1193" s="1"/>
      <c r="C1193" s="2"/>
      <c r="D1193" s="59"/>
      <c r="E1193" s="85"/>
      <c r="F1193" s="7"/>
    </row>
    <row r="1194" spans="1:6">
      <c r="A1194" s="5"/>
      <c r="B1194" s="1"/>
      <c r="C1194" s="2"/>
      <c r="D1194" s="59"/>
      <c r="E1194" s="85"/>
      <c r="F1194" s="7"/>
    </row>
    <row r="1195" spans="1:6">
      <c r="A1195" s="5"/>
      <c r="B1195" s="1"/>
      <c r="C1195" s="2"/>
      <c r="D1195" s="59"/>
      <c r="E1195" s="85"/>
      <c r="F1195" s="7"/>
    </row>
    <row r="1196" spans="1:6">
      <c r="A1196" s="5"/>
      <c r="B1196" s="1"/>
      <c r="C1196" s="2"/>
      <c r="D1196" s="59"/>
      <c r="E1196" s="85"/>
      <c r="F1196" s="7"/>
    </row>
    <row r="1197" spans="1:6">
      <c r="A1197" s="5"/>
      <c r="B1197" s="1"/>
      <c r="C1197" s="2"/>
      <c r="D1197" s="59"/>
      <c r="E1197" s="85"/>
      <c r="F1197" s="7"/>
    </row>
    <row r="1198" spans="1:6">
      <c r="A1198" s="5"/>
      <c r="B1198" s="1"/>
      <c r="C1198" s="2"/>
      <c r="D1198" s="59"/>
      <c r="E1198" s="85"/>
      <c r="F1198" s="7"/>
    </row>
    <row r="1199" spans="1:6">
      <c r="A1199" s="5"/>
      <c r="B1199" s="1"/>
      <c r="C1199" s="2"/>
      <c r="D1199" s="59"/>
      <c r="E1199" s="85"/>
      <c r="F1199" s="7"/>
    </row>
    <row r="1200" spans="1:6">
      <c r="A1200" s="5"/>
      <c r="B1200" s="1"/>
      <c r="C1200" s="2"/>
      <c r="D1200" s="59"/>
      <c r="E1200" s="85"/>
      <c r="F1200" s="7"/>
    </row>
    <row r="1201" spans="1:6">
      <c r="A1201" s="5"/>
      <c r="B1201" s="1"/>
      <c r="C1201" s="2"/>
      <c r="D1201" s="59"/>
      <c r="E1201" s="85"/>
      <c r="F1201" s="7"/>
    </row>
    <row r="1202" spans="1:6">
      <c r="A1202" s="5"/>
      <c r="B1202" s="1"/>
      <c r="C1202" s="2"/>
      <c r="D1202" s="59"/>
      <c r="E1202" s="85"/>
      <c r="F1202" s="7"/>
    </row>
    <row r="1203" spans="1:6">
      <c r="A1203" s="5"/>
      <c r="B1203" s="1"/>
      <c r="C1203" s="2"/>
      <c r="D1203" s="59"/>
      <c r="E1203" s="85"/>
      <c r="F1203" s="7"/>
    </row>
    <row r="1204" spans="1:6">
      <c r="A1204" s="5"/>
      <c r="B1204" s="1"/>
      <c r="C1204" s="2"/>
      <c r="D1204" s="59"/>
      <c r="E1204" s="85"/>
      <c r="F1204" s="7"/>
    </row>
    <row r="1205" spans="1:6">
      <c r="A1205" s="5"/>
      <c r="B1205" s="1"/>
      <c r="C1205" s="2"/>
      <c r="D1205" s="59"/>
      <c r="E1205" s="85"/>
      <c r="F1205" s="7"/>
    </row>
    <row r="1206" spans="1:6">
      <c r="A1206" s="5"/>
      <c r="B1206" s="1"/>
      <c r="C1206" s="2"/>
      <c r="D1206" s="59"/>
      <c r="E1206" s="85"/>
      <c r="F1206" s="7"/>
    </row>
    <row r="1207" spans="1:6">
      <c r="A1207" s="5"/>
      <c r="B1207" s="1"/>
      <c r="C1207" s="2"/>
      <c r="D1207" s="59"/>
      <c r="E1207" s="85"/>
      <c r="F1207" s="7"/>
    </row>
    <row r="1208" spans="1:6">
      <c r="A1208" s="5"/>
      <c r="B1208" s="1"/>
      <c r="C1208" s="2"/>
      <c r="D1208" s="59"/>
      <c r="E1208" s="85"/>
      <c r="F1208" s="7"/>
    </row>
    <row r="1209" spans="1:6">
      <c r="A1209" s="5"/>
      <c r="B1209" s="1"/>
      <c r="C1209" s="2"/>
      <c r="D1209" s="59"/>
      <c r="E1209" s="85"/>
      <c r="F1209" s="7"/>
    </row>
    <row r="1210" spans="1:6">
      <c r="A1210" s="5"/>
      <c r="B1210" s="1"/>
      <c r="C1210" s="2"/>
      <c r="D1210" s="59"/>
      <c r="E1210" s="85"/>
      <c r="F1210" s="7"/>
    </row>
    <row r="1211" spans="1:6">
      <c r="A1211" s="5"/>
      <c r="B1211" s="1"/>
      <c r="C1211" s="2"/>
      <c r="D1211" s="59"/>
      <c r="E1211" s="85"/>
      <c r="F1211" s="7"/>
    </row>
    <row r="1212" spans="1:6">
      <c r="A1212" s="5"/>
      <c r="B1212" s="1"/>
      <c r="C1212" s="2"/>
      <c r="D1212" s="59"/>
      <c r="E1212" s="85"/>
      <c r="F1212" s="7"/>
    </row>
    <row r="1213" spans="1:6">
      <c r="A1213" s="5"/>
      <c r="B1213" s="1"/>
      <c r="C1213" s="2"/>
      <c r="D1213" s="59"/>
      <c r="E1213" s="85"/>
      <c r="F1213" s="7"/>
    </row>
    <row r="1214" spans="1:6">
      <c r="A1214" s="5"/>
      <c r="B1214" s="1"/>
      <c r="C1214" s="2"/>
      <c r="D1214" s="59"/>
      <c r="E1214" s="85"/>
      <c r="F1214" s="7"/>
    </row>
    <row r="1215" spans="1:6">
      <c r="A1215" s="5"/>
      <c r="B1215" s="1"/>
      <c r="C1215" s="2"/>
      <c r="D1215" s="59"/>
      <c r="E1215" s="85"/>
      <c r="F1215" s="7"/>
    </row>
    <row r="1216" spans="1:6">
      <c r="A1216" s="5"/>
      <c r="B1216" s="1"/>
      <c r="C1216" s="2"/>
      <c r="D1216" s="59"/>
      <c r="E1216" s="85"/>
      <c r="F1216" s="7"/>
    </row>
    <row r="1217" spans="1:6">
      <c r="A1217" s="5"/>
      <c r="B1217" s="1"/>
      <c r="C1217" s="2"/>
      <c r="D1217" s="59"/>
      <c r="E1217" s="85"/>
      <c r="F1217" s="7"/>
    </row>
    <row r="1218" spans="1:6">
      <c r="A1218" s="5"/>
      <c r="B1218" s="1"/>
      <c r="C1218" s="2"/>
      <c r="D1218" s="59"/>
      <c r="E1218" s="85"/>
      <c r="F1218" s="7"/>
    </row>
    <row r="1219" spans="1:6">
      <c r="A1219" s="5"/>
      <c r="B1219" s="1"/>
      <c r="C1219" s="2"/>
      <c r="D1219" s="59"/>
      <c r="E1219" s="85"/>
      <c r="F1219" s="7"/>
    </row>
    <row r="1220" spans="1:6">
      <c r="A1220" s="5"/>
      <c r="B1220" s="1"/>
      <c r="C1220" s="2"/>
      <c r="D1220" s="59"/>
      <c r="E1220" s="85"/>
      <c r="F1220" s="7"/>
    </row>
    <row r="1221" spans="1:6">
      <c r="A1221" s="5"/>
      <c r="B1221" s="1"/>
      <c r="C1221" s="2"/>
      <c r="D1221" s="59"/>
      <c r="E1221" s="85"/>
      <c r="F1221" s="7"/>
    </row>
    <row r="1222" spans="1:6">
      <c r="A1222" s="5"/>
      <c r="B1222" s="1"/>
      <c r="C1222" s="2"/>
      <c r="D1222" s="59"/>
      <c r="E1222" s="85"/>
      <c r="F1222" s="7"/>
    </row>
    <row r="1223" spans="1:6">
      <c r="A1223" s="5"/>
      <c r="B1223" s="1"/>
      <c r="C1223" s="2"/>
      <c r="D1223" s="59"/>
      <c r="E1223" s="85"/>
      <c r="F1223" s="7"/>
    </row>
    <row r="1224" spans="1:6">
      <c r="A1224" s="5"/>
      <c r="B1224" s="1"/>
      <c r="C1224" s="2"/>
      <c r="D1224" s="59"/>
      <c r="E1224" s="85"/>
      <c r="F1224" s="7"/>
    </row>
    <row r="1225" spans="1:6">
      <c r="A1225" s="5"/>
      <c r="B1225" s="1"/>
      <c r="C1225" s="2"/>
      <c r="D1225" s="59"/>
      <c r="E1225" s="85"/>
      <c r="F1225" s="7"/>
    </row>
    <row r="1226" spans="1:6">
      <c r="A1226" s="5"/>
      <c r="B1226" s="1"/>
      <c r="C1226" s="2"/>
      <c r="D1226" s="59"/>
      <c r="E1226" s="85"/>
      <c r="F1226" s="7"/>
    </row>
    <row r="1227" spans="1:6">
      <c r="A1227" s="5"/>
      <c r="B1227" s="1"/>
      <c r="C1227" s="2"/>
      <c r="D1227" s="59"/>
      <c r="E1227" s="85"/>
      <c r="F1227" s="7"/>
    </row>
    <row r="1228" spans="1:6">
      <c r="A1228" s="5"/>
      <c r="B1228" s="1"/>
      <c r="C1228" s="2"/>
      <c r="D1228" s="59"/>
      <c r="E1228" s="85"/>
      <c r="F1228" s="7"/>
    </row>
    <row r="1229" spans="1:6">
      <c r="A1229" s="5"/>
      <c r="B1229" s="1"/>
      <c r="C1229" s="2"/>
      <c r="D1229" s="59"/>
      <c r="E1229" s="85"/>
      <c r="F1229" s="7"/>
    </row>
    <row r="1230" spans="1:6">
      <c r="A1230" s="5"/>
      <c r="B1230" s="1"/>
      <c r="C1230" s="2"/>
      <c r="D1230" s="59"/>
      <c r="E1230" s="85"/>
      <c r="F1230" s="7"/>
    </row>
    <row r="1231" spans="1:6">
      <c r="A1231" s="5"/>
      <c r="B1231" s="1"/>
      <c r="C1231" s="2"/>
      <c r="D1231" s="59"/>
      <c r="E1231" s="85"/>
      <c r="F1231" s="7"/>
    </row>
    <row r="1232" spans="1:6">
      <c r="A1232" s="5"/>
      <c r="B1232" s="1"/>
      <c r="C1232" s="2"/>
      <c r="D1232" s="59"/>
      <c r="E1232" s="85"/>
      <c r="F1232" s="7"/>
    </row>
    <row r="1233" spans="1:6">
      <c r="A1233" s="5"/>
      <c r="B1233" s="1"/>
      <c r="C1233" s="2"/>
      <c r="D1233" s="59"/>
      <c r="E1233" s="85"/>
      <c r="F1233" s="7"/>
    </row>
    <row r="1234" spans="1:6">
      <c r="A1234" s="5"/>
      <c r="B1234" s="1"/>
      <c r="C1234" s="2"/>
      <c r="D1234" s="59"/>
      <c r="E1234" s="85"/>
      <c r="F1234" s="7"/>
    </row>
    <row r="1235" spans="1:6">
      <c r="A1235" s="5"/>
      <c r="B1235" s="1"/>
      <c r="C1235" s="2"/>
      <c r="D1235" s="59"/>
      <c r="E1235" s="85"/>
      <c r="F1235" s="7"/>
    </row>
    <row r="1236" spans="1:6">
      <c r="A1236" s="5"/>
      <c r="B1236" s="1"/>
      <c r="C1236" s="2"/>
      <c r="D1236" s="59"/>
      <c r="E1236" s="85"/>
      <c r="F1236" s="7"/>
    </row>
    <row r="1237" spans="1:6">
      <c r="A1237" s="5"/>
      <c r="B1237" s="1"/>
      <c r="C1237" s="2"/>
      <c r="D1237" s="59"/>
      <c r="E1237" s="85"/>
      <c r="F1237" s="7"/>
    </row>
    <row r="1238" spans="1:6">
      <c r="A1238" s="5"/>
      <c r="B1238" s="1"/>
      <c r="C1238" s="2"/>
      <c r="D1238" s="59"/>
      <c r="E1238" s="85"/>
      <c r="F1238" s="7"/>
    </row>
    <row r="1239" spans="1:6">
      <c r="A1239" s="5"/>
      <c r="B1239" s="1"/>
      <c r="C1239" s="2"/>
      <c r="D1239" s="59"/>
      <c r="E1239" s="85"/>
      <c r="F1239" s="7"/>
    </row>
    <row r="1240" spans="1:6">
      <c r="A1240" s="5"/>
      <c r="B1240" s="1"/>
      <c r="C1240" s="2"/>
      <c r="D1240" s="59"/>
      <c r="E1240" s="85"/>
      <c r="F1240" s="7"/>
    </row>
    <row r="1241" spans="1:6">
      <c r="A1241" s="5"/>
      <c r="B1241" s="1"/>
      <c r="C1241" s="2"/>
      <c r="D1241" s="59"/>
      <c r="E1241" s="85"/>
      <c r="F1241" s="7"/>
    </row>
    <row r="1242" spans="1:6">
      <c r="A1242" s="5"/>
      <c r="B1242" s="1"/>
      <c r="C1242" s="2"/>
      <c r="D1242" s="59"/>
      <c r="E1242" s="85"/>
      <c r="F1242" s="7"/>
    </row>
    <row r="1243" spans="1:6">
      <c r="A1243" s="5"/>
      <c r="B1243" s="1"/>
      <c r="C1243" s="2"/>
      <c r="D1243" s="59"/>
      <c r="E1243" s="85"/>
      <c r="F1243" s="7"/>
    </row>
    <row r="1244" spans="1:6">
      <c r="A1244" s="5"/>
      <c r="B1244" s="1"/>
      <c r="C1244" s="2"/>
      <c r="D1244" s="59"/>
      <c r="E1244" s="85"/>
      <c r="F1244" s="7"/>
    </row>
    <row r="1245" spans="1:6">
      <c r="A1245" s="5"/>
      <c r="B1245" s="1"/>
      <c r="C1245" s="2"/>
      <c r="D1245" s="59"/>
      <c r="E1245" s="85"/>
      <c r="F1245" s="7"/>
    </row>
    <row r="1246" spans="1:6">
      <c r="A1246" s="5"/>
      <c r="B1246" s="1"/>
      <c r="C1246" s="2"/>
      <c r="D1246" s="59"/>
      <c r="E1246" s="85"/>
      <c r="F1246" s="7"/>
    </row>
    <row r="1247" spans="1:6">
      <c r="A1247" s="5"/>
      <c r="B1247" s="1"/>
      <c r="C1247" s="2"/>
      <c r="D1247" s="59"/>
      <c r="E1247" s="85"/>
      <c r="F1247" s="7"/>
    </row>
    <row r="1248" spans="1:6">
      <c r="A1248" s="5"/>
      <c r="B1248" s="1"/>
      <c r="C1248" s="2"/>
      <c r="D1248" s="59"/>
      <c r="E1248" s="85"/>
      <c r="F1248" s="7"/>
    </row>
    <row r="1249" spans="1:6">
      <c r="A1249" s="5"/>
      <c r="B1249" s="1"/>
      <c r="C1249" s="2"/>
      <c r="D1249" s="59"/>
      <c r="E1249" s="85"/>
      <c r="F1249" s="7"/>
    </row>
    <row r="1250" spans="1:6">
      <c r="A1250" s="5"/>
      <c r="B1250" s="1"/>
      <c r="C1250" s="2"/>
      <c r="D1250" s="59"/>
      <c r="E1250" s="85"/>
      <c r="F1250" s="7"/>
    </row>
    <row r="1251" spans="1:6">
      <c r="A1251" s="5"/>
      <c r="B1251" s="1"/>
      <c r="C1251" s="2"/>
      <c r="D1251" s="59"/>
      <c r="E1251" s="85"/>
      <c r="F1251" s="7"/>
    </row>
    <row r="1252" spans="1:6">
      <c r="A1252" s="5"/>
      <c r="B1252" s="1"/>
      <c r="C1252" s="2"/>
      <c r="D1252" s="59"/>
      <c r="E1252" s="85"/>
      <c r="F1252" s="7"/>
    </row>
    <row r="1253" spans="1:6">
      <c r="A1253" s="5"/>
      <c r="B1253" s="1"/>
      <c r="C1253" s="2"/>
      <c r="D1253" s="59"/>
      <c r="E1253" s="85"/>
      <c r="F1253" s="7"/>
    </row>
    <row r="1254" spans="1:6">
      <c r="A1254" s="5"/>
      <c r="B1254" s="1"/>
      <c r="C1254" s="2"/>
      <c r="D1254" s="59"/>
      <c r="E1254" s="85"/>
      <c r="F1254" s="7"/>
    </row>
    <row r="1255" spans="1:6">
      <c r="A1255" s="5"/>
      <c r="B1255" s="1"/>
      <c r="C1255" s="2"/>
      <c r="D1255" s="59"/>
      <c r="E1255" s="85"/>
      <c r="F1255" s="7"/>
    </row>
    <row r="1256" spans="1:6">
      <c r="A1256" s="5"/>
      <c r="B1256" s="1"/>
      <c r="C1256" s="2"/>
      <c r="D1256" s="59"/>
      <c r="E1256" s="85"/>
      <c r="F1256" s="7"/>
    </row>
    <row r="1257" spans="1:6">
      <c r="A1257" s="5"/>
      <c r="B1257" s="1"/>
      <c r="C1257" s="2"/>
      <c r="D1257" s="59"/>
      <c r="E1257" s="85"/>
      <c r="F1257" s="7"/>
    </row>
    <row r="1258" spans="1:6">
      <c r="A1258" s="5"/>
      <c r="B1258" s="1"/>
      <c r="C1258" s="2"/>
      <c r="D1258" s="59"/>
      <c r="E1258" s="85"/>
      <c r="F1258" s="7"/>
    </row>
    <row r="1259" spans="1:6">
      <c r="A1259" s="5"/>
      <c r="B1259" s="1"/>
      <c r="C1259" s="2"/>
      <c r="D1259" s="59"/>
      <c r="E1259" s="85"/>
      <c r="F1259" s="7"/>
    </row>
    <row r="1260" spans="1:6">
      <c r="A1260" s="5"/>
      <c r="B1260" s="1"/>
      <c r="C1260" s="2"/>
      <c r="D1260" s="59"/>
      <c r="E1260" s="85"/>
      <c r="F1260" s="7"/>
    </row>
    <row r="1261" spans="1:6">
      <c r="A1261" s="5"/>
      <c r="B1261" s="1"/>
      <c r="C1261" s="2"/>
      <c r="D1261" s="59"/>
      <c r="E1261" s="85"/>
      <c r="F1261" s="7"/>
    </row>
    <row r="1262" spans="1:6">
      <c r="A1262" s="5"/>
      <c r="B1262" s="1"/>
      <c r="C1262" s="2"/>
      <c r="D1262" s="59"/>
      <c r="E1262" s="85"/>
      <c r="F1262" s="7"/>
    </row>
    <row r="1263" spans="1:6">
      <c r="A1263" s="5"/>
      <c r="B1263" s="1"/>
      <c r="C1263" s="2"/>
      <c r="D1263" s="59"/>
      <c r="E1263" s="85"/>
      <c r="F1263" s="7"/>
    </row>
    <row r="1264" spans="1:6">
      <c r="A1264" s="5"/>
      <c r="B1264" s="1"/>
      <c r="C1264" s="2"/>
      <c r="D1264" s="59"/>
      <c r="E1264" s="85"/>
      <c r="F1264" s="7"/>
    </row>
    <row r="1265" spans="1:6">
      <c r="A1265" s="5"/>
      <c r="B1265" s="1"/>
      <c r="C1265" s="2"/>
      <c r="D1265" s="59"/>
      <c r="E1265" s="85"/>
      <c r="F1265" s="7"/>
    </row>
    <row r="1266" spans="1:6">
      <c r="A1266" s="5"/>
      <c r="B1266" s="1"/>
      <c r="C1266" s="2"/>
      <c r="D1266" s="59"/>
      <c r="E1266" s="85"/>
      <c r="F1266" s="7"/>
    </row>
    <row r="1267" spans="1:6">
      <c r="A1267" s="5"/>
      <c r="B1267" s="1"/>
      <c r="C1267" s="2"/>
      <c r="D1267" s="59"/>
      <c r="E1267" s="85"/>
      <c r="F1267" s="7"/>
    </row>
    <row r="1268" spans="1:6">
      <c r="A1268" s="5"/>
      <c r="B1268" s="1"/>
      <c r="C1268" s="2"/>
      <c r="D1268" s="59"/>
      <c r="E1268" s="85"/>
      <c r="F1268" s="7"/>
    </row>
    <row r="1269" spans="1:6">
      <c r="A1269" s="5"/>
      <c r="B1269" s="1"/>
      <c r="C1269" s="2"/>
      <c r="D1269" s="59"/>
      <c r="E1269" s="85"/>
      <c r="F1269" s="7"/>
    </row>
    <row r="1270" spans="1:6">
      <c r="A1270" s="5"/>
      <c r="B1270" s="1"/>
      <c r="C1270" s="2"/>
      <c r="D1270" s="59"/>
      <c r="E1270" s="85"/>
      <c r="F1270" s="7"/>
    </row>
    <row r="1271" spans="1:6">
      <c r="A1271" s="5"/>
      <c r="B1271" s="1"/>
      <c r="C1271" s="2"/>
      <c r="D1271" s="59"/>
      <c r="E1271" s="85"/>
      <c r="F1271" s="7"/>
    </row>
    <row r="1272" spans="1:6">
      <c r="A1272" s="5"/>
      <c r="B1272" s="1"/>
      <c r="C1272" s="2"/>
      <c r="D1272" s="59"/>
      <c r="E1272" s="85"/>
      <c r="F1272" s="7"/>
    </row>
    <row r="1273" spans="1:6">
      <c r="A1273" s="5"/>
      <c r="B1273" s="1"/>
      <c r="C1273" s="2"/>
      <c r="D1273" s="59"/>
      <c r="E1273" s="85"/>
      <c r="F1273" s="7"/>
    </row>
    <row r="1274" spans="1:6">
      <c r="A1274" s="5"/>
      <c r="B1274" s="1"/>
      <c r="C1274" s="2"/>
      <c r="D1274" s="59"/>
      <c r="E1274" s="85"/>
      <c r="F1274" s="7"/>
    </row>
    <row r="1275" spans="1:6">
      <c r="A1275" s="5"/>
      <c r="B1275" s="1"/>
      <c r="C1275" s="2"/>
      <c r="D1275" s="59"/>
      <c r="E1275" s="85"/>
      <c r="F1275" s="7"/>
    </row>
    <row r="1276" spans="1:6">
      <c r="A1276" s="5"/>
      <c r="B1276" s="1"/>
      <c r="C1276" s="2"/>
      <c r="D1276" s="59"/>
      <c r="E1276" s="85"/>
      <c r="F1276" s="7"/>
    </row>
    <row r="1277" spans="1:6">
      <c r="A1277" s="5"/>
      <c r="B1277" s="1"/>
      <c r="C1277" s="2"/>
      <c r="D1277" s="59"/>
      <c r="E1277" s="85"/>
      <c r="F1277" s="7"/>
    </row>
    <row r="1278" spans="1:6">
      <c r="A1278" s="5"/>
      <c r="B1278" s="1"/>
      <c r="C1278" s="2"/>
      <c r="D1278" s="59"/>
      <c r="E1278" s="85"/>
      <c r="F1278" s="7"/>
    </row>
    <row r="1279" spans="1:6">
      <c r="A1279" s="5"/>
      <c r="B1279" s="1"/>
      <c r="C1279" s="2"/>
      <c r="D1279" s="59"/>
      <c r="E1279" s="85"/>
      <c r="F1279" s="7"/>
    </row>
    <row r="1280" spans="1:6">
      <c r="A1280" s="5"/>
      <c r="B1280" s="1"/>
      <c r="C1280" s="2"/>
      <c r="D1280" s="59"/>
      <c r="E1280" s="85"/>
      <c r="F1280" s="7"/>
    </row>
    <row r="1281" spans="1:6">
      <c r="A1281" s="5"/>
      <c r="B1281" s="1"/>
      <c r="C1281" s="2"/>
      <c r="D1281" s="59"/>
      <c r="E1281" s="85"/>
      <c r="F1281" s="7"/>
    </row>
    <row r="1282" spans="1:6">
      <c r="A1282" s="5"/>
      <c r="B1282" s="1"/>
      <c r="C1282" s="2"/>
      <c r="D1282" s="59"/>
      <c r="E1282" s="85"/>
      <c r="F1282" s="7"/>
    </row>
    <row r="1283" spans="1:6">
      <c r="A1283" s="5"/>
      <c r="B1283" s="1"/>
      <c r="C1283" s="2"/>
      <c r="D1283" s="59"/>
      <c r="E1283" s="85"/>
      <c r="F1283" s="7"/>
    </row>
    <row r="1284" spans="1:6">
      <c r="A1284" s="5"/>
      <c r="B1284" s="1"/>
      <c r="C1284" s="2"/>
      <c r="D1284" s="59"/>
      <c r="E1284" s="85"/>
      <c r="F1284" s="7"/>
    </row>
    <row r="1285" spans="1:6">
      <c r="A1285" s="5"/>
      <c r="B1285" s="1"/>
      <c r="C1285" s="2"/>
      <c r="D1285" s="59"/>
      <c r="E1285" s="85"/>
      <c r="F1285" s="7"/>
    </row>
    <row r="1286" spans="1:6">
      <c r="A1286" s="5"/>
      <c r="B1286" s="1"/>
      <c r="C1286" s="2"/>
      <c r="D1286" s="59"/>
      <c r="E1286" s="85"/>
      <c r="F1286" s="7"/>
    </row>
    <row r="1287" spans="1:6">
      <c r="A1287" s="5"/>
      <c r="B1287" s="1"/>
      <c r="C1287" s="2"/>
      <c r="D1287" s="59"/>
      <c r="E1287" s="85"/>
      <c r="F1287" s="7"/>
    </row>
    <row r="1288" spans="1:6">
      <c r="A1288" s="5"/>
      <c r="B1288" s="1"/>
      <c r="C1288" s="2"/>
      <c r="D1288" s="59"/>
      <c r="E1288" s="85"/>
      <c r="F1288" s="7"/>
    </row>
    <row r="1289" spans="1:6">
      <c r="A1289" s="5"/>
      <c r="B1289" s="1"/>
      <c r="C1289" s="2"/>
      <c r="D1289" s="59"/>
      <c r="E1289" s="85"/>
      <c r="F1289" s="7"/>
    </row>
    <row r="1290" spans="1:6">
      <c r="A1290" s="5"/>
      <c r="B1290" s="1"/>
      <c r="C1290" s="2"/>
      <c r="D1290" s="59"/>
      <c r="E1290" s="85"/>
      <c r="F1290" s="7"/>
    </row>
    <row r="1291" spans="1:6">
      <c r="A1291" s="5"/>
      <c r="B1291" s="1"/>
      <c r="C1291" s="2"/>
      <c r="D1291" s="59"/>
      <c r="E1291" s="85"/>
      <c r="F1291" s="7"/>
    </row>
    <row r="1292" spans="1:6">
      <c r="A1292" s="5"/>
      <c r="B1292" s="1"/>
      <c r="C1292" s="2"/>
      <c r="D1292" s="59"/>
      <c r="E1292" s="85"/>
      <c r="F1292" s="7"/>
    </row>
    <row r="1293" spans="1:6">
      <c r="A1293" s="5"/>
      <c r="B1293" s="1"/>
      <c r="C1293" s="2"/>
      <c r="D1293" s="59"/>
      <c r="E1293" s="85"/>
      <c r="F1293" s="7"/>
    </row>
    <row r="1294" spans="1:6">
      <c r="A1294" s="5"/>
      <c r="B1294" s="1"/>
      <c r="C1294" s="2"/>
      <c r="D1294" s="59"/>
      <c r="E1294" s="85"/>
      <c r="F1294" s="7"/>
    </row>
    <row r="1295" spans="1:6">
      <c r="A1295" s="5"/>
      <c r="B1295" s="1"/>
      <c r="C1295" s="2"/>
      <c r="D1295" s="59"/>
      <c r="E1295" s="85"/>
      <c r="F1295" s="7"/>
    </row>
    <row r="1296" spans="1:6">
      <c r="A1296" s="5"/>
      <c r="B1296" s="1"/>
      <c r="C1296" s="2"/>
      <c r="D1296" s="59"/>
      <c r="E1296" s="85"/>
      <c r="F1296" s="7"/>
    </row>
    <row r="1297" spans="1:6">
      <c r="A1297" s="5"/>
      <c r="B1297" s="1"/>
      <c r="C1297" s="2"/>
      <c r="D1297" s="59"/>
      <c r="E1297" s="85"/>
      <c r="F1297" s="7"/>
    </row>
    <row r="1298" spans="1:6">
      <c r="A1298" s="5"/>
      <c r="B1298" s="1"/>
      <c r="C1298" s="2"/>
      <c r="D1298" s="59"/>
      <c r="E1298" s="85"/>
      <c r="F1298" s="7"/>
    </row>
    <row r="1299" spans="1:6">
      <c r="A1299" s="5"/>
      <c r="B1299" s="1"/>
      <c r="C1299" s="2"/>
      <c r="D1299" s="59"/>
      <c r="E1299" s="85"/>
      <c r="F1299" s="7"/>
    </row>
    <row r="1300" spans="1:6">
      <c r="A1300" s="5"/>
      <c r="B1300" s="1"/>
      <c r="C1300" s="2"/>
      <c r="D1300" s="59"/>
      <c r="E1300" s="85"/>
      <c r="F1300" s="7"/>
    </row>
    <row r="1301" spans="1:6">
      <c r="A1301" s="5"/>
      <c r="B1301" s="1"/>
      <c r="C1301" s="2"/>
      <c r="D1301" s="59"/>
      <c r="E1301" s="85"/>
      <c r="F1301" s="7"/>
    </row>
    <row r="1302" spans="1:6">
      <c r="A1302" s="5"/>
      <c r="B1302" s="1"/>
      <c r="C1302" s="2"/>
      <c r="D1302" s="59"/>
      <c r="E1302" s="85"/>
      <c r="F1302" s="7"/>
    </row>
    <row r="1303" spans="1:6">
      <c r="A1303" s="5"/>
      <c r="B1303" s="1"/>
      <c r="C1303" s="2"/>
      <c r="D1303" s="59"/>
      <c r="E1303" s="85"/>
      <c r="F1303" s="7"/>
    </row>
    <row r="1304" spans="1:6">
      <c r="A1304" s="5"/>
      <c r="B1304" s="1"/>
      <c r="C1304" s="2"/>
      <c r="D1304" s="59"/>
      <c r="E1304" s="85"/>
      <c r="F1304" s="7"/>
    </row>
    <row r="1305" spans="1:6">
      <c r="A1305" s="5"/>
      <c r="B1305" s="1"/>
      <c r="C1305" s="2"/>
      <c r="D1305" s="59"/>
      <c r="E1305" s="85"/>
      <c r="F1305" s="7"/>
    </row>
    <row r="1306" spans="1:6">
      <c r="A1306" s="5"/>
      <c r="B1306" s="1"/>
      <c r="C1306" s="2"/>
      <c r="D1306" s="59"/>
      <c r="E1306" s="85"/>
      <c r="F1306" s="7"/>
    </row>
    <row r="1307" spans="1:6">
      <c r="A1307" s="5"/>
      <c r="B1307" s="1"/>
      <c r="C1307" s="2"/>
      <c r="D1307" s="59"/>
      <c r="E1307" s="85"/>
      <c r="F1307" s="7"/>
    </row>
    <row r="1308" spans="1:6">
      <c r="A1308" s="5"/>
      <c r="B1308" s="1"/>
      <c r="C1308" s="2"/>
      <c r="D1308" s="59"/>
      <c r="E1308" s="85"/>
      <c r="F1308" s="7"/>
    </row>
    <row r="1309" spans="1:6">
      <c r="A1309" s="5"/>
      <c r="B1309" s="1"/>
      <c r="C1309" s="2"/>
      <c r="D1309" s="59"/>
      <c r="E1309" s="85"/>
      <c r="F1309" s="7"/>
    </row>
    <row r="1310" spans="1:6">
      <c r="A1310" s="5"/>
      <c r="B1310" s="1"/>
      <c r="C1310" s="2"/>
      <c r="D1310" s="59"/>
      <c r="E1310" s="85"/>
      <c r="F1310" s="7"/>
    </row>
    <row r="1311" spans="1:6">
      <c r="A1311" s="5"/>
      <c r="B1311" s="1"/>
      <c r="C1311" s="2"/>
      <c r="D1311" s="59"/>
      <c r="E1311" s="85"/>
      <c r="F1311" s="7"/>
    </row>
    <row r="1312" spans="1:6">
      <c r="A1312" s="5"/>
      <c r="B1312" s="1"/>
      <c r="C1312" s="2"/>
      <c r="D1312" s="59"/>
      <c r="E1312" s="85"/>
      <c r="F1312" s="7"/>
    </row>
    <row r="1313" spans="1:6">
      <c r="A1313" s="5"/>
      <c r="B1313" s="1"/>
      <c r="C1313" s="2"/>
      <c r="D1313" s="59"/>
      <c r="E1313" s="85"/>
      <c r="F1313" s="7"/>
    </row>
    <row r="1314" spans="1:6">
      <c r="A1314" s="5"/>
      <c r="B1314" s="1"/>
      <c r="C1314" s="2"/>
      <c r="D1314" s="59"/>
      <c r="E1314" s="85"/>
      <c r="F1314" s="7"/>
    </row>
    <row r="1315" spans="1:6">
      <c r="A1315" s="5"/>
      <c r="B1315" s="1"/>
      <c r="C1315" s="2"/>
      <c r="D1315" s="59"/>
      <c r="E1315" s="85"/>
      <c r="F1315" s="7"/>
    </row>
    <row r="1316" spans="1:6">
      <c r="A1316" s="5"/>
      <c r="B1316" s="1"/>
      <c r="C1316" s="2"/>
      <c r="D1316" s="59"/>
      <c r="E1316" s="85"/>
      <c r="F1316" s="7"/>
    </row>
    <row r="1317" spans="1:6">
      <c r="A1317" s="5"/>
      <c r="B1317" s="1"/>
      <c r="C1317" s="2"/>
      <c r="D1317" s="59"/>
      <c r="E1317" s="85"/>
      <c r="F1317" s="7"/>
    </row>
    <row r="1318" spans="1:6">
      <c r="A1318" s="5"/>
      <c r="B1318" s="1"/>
      <c r="C1318" s="2"/>
      <c r="D1318" s="59"/>
      <c r="E1318" s="85"/>
      <c r="F1318" s="7"/>
    </row>
    <row r="1319" spans="1:6">
      <c r="A1319" s="5"/>
      <c r="B1319" s="1"/>
      <c r="C1319" s="2"/>
      <c r="D1319" s="59"/>
      <c r="E1319" s="85"/>
      <c r="F1319" s="7"/>
    </row>
    <row r="1320" spans="1:6">
      <c r="A1320" s="5"/>
      <c r="B1320" s="1"/>
      <c r="C1320" s="2"/>
      <c r="D1320" s="59"/>
      <c r="E1320" s="85"/>
      <c r="F1320" s="7"/>
    </row>
    <row r="1321" spans="1:6">
      <c r="A1321" s="5"/>
      <c r="B1321" s="1"/>
      <c r="C1321" s="2"/>
      <c r="D1321" s="59"/>
      <c r="E1321" s="85"/>
      <c r="F1321" s="7"/>
    </row>
    <row r="1322" spans="1:6">
      <c r="A1322" s="5"/>
      <c r="B1322" s="1"/>
      <c r="C1322" s="2"/>
      <c r="D1322" s="59"/>
      <c r="E1322" s="85"/>
      <c r="F1322" s="7"/>
    </row>
    <row r="1323" spans="1:6">
      <c r="A1323" s="5"/>
      <c r="B1323" s="1"/>
      <c r="C1323" s="2"/>
      <c r="D1323" s="59"/>
      <c r="E1323" s="85"/>
      <c r="F1323" s="7"/>
    </row>
    <row r="1324" spans="1:6">
      <c r="A1324" s="5"/>
      <c r="B1324" s="1"/>
      <c r="C1324" s="2"/>
      <c r="D1324" s="59"/>
      <c r="E1324" s="85"/>
      <c r="F1324" s="7"/>
    </row>
    <row r="1325" spans="1:6">
      <c r="A1325" s="5"/>
      <c r="B1325" s="1"/>
      <c r="C1325" s="2"/>
      <c r="D1325" s="59"/>
      <c r="E1325" s="85"/>
      <c r="F1325" s="7"/>
    </row>
    <row r="1326" spans="1:6">
      <c r="A1326" s="5"/>
      <c r="B1326" s="1"/>
      <c r="C1326" s="2"/>
      <c r="D1326" s="59"/>
      <c r="E1326" s="85"/>
      <c r="F1326" s="7"/>
    </row>
    <row r="1327" spans="1:6">
      <c r="A1327" s="5"/>
      <c r="B1327" s="1"/>
      <c r="C1327" s="2"/>
      <c r="D1327" s="59"/>
      <c r="E1327" s="85"/>
      <c r="F1327" s="7"/>
    </row>
    <row r="1328" spans="1:6">
      <c r="A1328" s="5"/>
      <c r="B1328" s="1"/>
      <c r="C1328" s="2"/>
      <c r="D1328" s="59"/>
      <c r="E1328" s="85"/>
      <c r="F1328" s="7"/>
    </row>
    <row r="1329" spans="1:6">
      <c r="A1329" s="5"/>
      <c r="B1329" s="1"/>
      <c r="C1329" s="2"/>
      <c r="D1329" s="59"/>
      <c r="E1329" s="85"/>
      <c r="F1329" s="7"/>
    </row>
    <row r="1330" spans="1:6">
      <c r="A1330" s="5"/>
      <c r="B1330" s="1"/>
      <c r="C1330" s="2"/>
      <c r="D1330" s="59"/>
      <c r="E1330" s="85"/>
      <c r="F1330" s="7"/>
    </row>
    <row r="1331" spans="1:6">
      <c r="A1331" s="5"/>
      <c r="B1331" s="1"/>
      <c r="C1331" s="2"/>
      <c r="D1331" s="59"/>
      <c r="E1331" s="85"/>
      <c r="F1331" s="7"/>
    </row>
    <row r="1332" spans="1:6">
      <c r="A1332" s="5"/>
      <c r="B1332" s="1"/>
      <c r="C1332" s="2"/>
      <c r="D1332" s="59"/>
      <c r="E1332" s="85"/>
      <c r="F1332" s="7"/>
    </row>
    <row r="1333" spans="1:6">
      <c r="A1333" s="5"/>
      <c r="B1333" s="1"/>
      <c r="C1333" s="2"/>
      <c r="D1333" s="59"/>
      <c r="E1333" s="85"/>
      <c r="F1333" s="7"/>
    </row>
    <row r="1334" spans="1:6">
      <c r="A1334" s="5"/>
      <c r="B1334" s="1"/>
      <c r="C1334" s="2"/>
      <c r="D1334" s="59"/>
      <c r="E1334" s="85"/>
      <c r="F1334" s="7"/>
    </row>
    <row r="1335" spans="1:6">
      <c r="A1335" s="5"/>
      <c r="B1335" s="1"/>
      <c r="C1335" s="2"/>
      <c r="D1335" s="59"/>
      <c r="E1335" s="85"/>
      <c r="F1335" s="7"/>
    </row>
    <row r="1336" spans="1:6">
      <c r="A1336" s="5"/>
      <c r="B1336" s="1"/>
      <c r="C1336" s="2"/>
      <c r="D1336" s="59"/>
      <c r="E1336" s="85"/>
      <c r="F1336" s="7"/>
    </row>
    <row r="1337" spans="1:6">
      <c r="A1337" s="5"/>
      <c r="B1337" s="1"/>
      <c r="C1337" s="2"/>
      <c r="D1337" s="59"/>
      <c r="E1337" s="85"/>
      <c r="F1337" s="7"/>
    </row>
    <row r="1338" spans="1:6">
      <c r="A1338" s="5"/>
      <c r="B1338" s="1"/>
      <c r="C1338" s="2"/>
      <c r="D1338" s="59"/>
      <c r="E1338" s="85"/>
      <c r="F1338" s="7"/>
    </row>
    <row r="1339" spans="1:6">
      <c r="A1339" s="5"/>
      <c r="B1339" s="1"/>
      <c r="C1339" s="2"/>
      <c r="D1339" s="59"/>
      <c r="E1339" s="85"/>
      <c r="F1339" s="7"/>
    </row>
    <row r="1340" spans="1:6">
      <c r="A1340" s="5"/>
      <c r="B1340" s="1"/>
      <c r="C1340" s="2"/>
      <c r="D1340" s="59"/>
      <c r="E1340" s="85"/>
      <c r="F1340" s="7"/>
    </row>
    <row r="1341" spans="1:6">
      <c r="A1341" s="5"/>
      <c r="B1341" s="1"/>
      <c r="C1341" s="2"/>
      <c r="D1341" s="59"/>
      <c r="E1341" s="85"/>
      <c r="F1341" s="7"/>
    </row>
    <row r="1342" spans="1:6">
      <c r="A1342" s="5"/>
      <c r="B1342" s="1"/>
      <c r="C1342" s="2"/>
      <c r="D1342" s="59"/>
      <c r="E1342" s="85"/>
      <c r="F1342" s="7"/>
    </row>
    <row r="1343" spans="1:6">
      <c r="A1343" s="5"/>
      <c r="B1343" s="1"/>
      <c r="C1343" s="2"/>
      <c r="D1343" s="59"/>
      <c r="E1343" s="85"/>
      <c r="F1343" s="7"/>
    </row>
    <row r="1344" spans="1:6">
      <c r="A1344" s="5"/>
      <c r="B1344" s="1"/>
      <c r="C1344" s="2"/>
      <c r="D1344" s="59"/>
      <c r="E1344" s="85"/>
      <c r="F1344" s="7"/>
    </row>
    <row r="1345" spans="1:6">
      <c r="A1345" s="5"/>
      <c r="B1345" s="1"/>
      <c r="C1345" s="2"/>
      <c r="D1345" s="59"/>
      <c r="E1345" s="85"/>
      <c r="F1345" s="7"/>
    </row>
    <row r="1346" spans="1:6">
      <c r="A1346" s="5"/>
      <c r="B1346" s="1"/>
      <c r="C1346" s="2"/>
      <c r="D1346" s="59"/>
      <c r="E1346" s="85"/>
      <c r="F1346" s="7"/>
    </row>
    <row r="1347" spans="1:6">
      <c r="A1347" s="5"/>
      <c r="B1347" s="1"/>
      <c r="C1347" s="2"/>
      <c r="D1347" s="59"/>
      <c r="E1347" s="85"/>
      <c r="F1347" s="7"/>
    </row>
    <row r="1348" spans="1:6">
      <c r="A1348" s="5"/>
      <c r="B1348" s="1"/>
      <c r="C1348" s="2"/>
      <c r="D1348" s="59"/>
      <c r="E1348" s="85"/>
      <c r="F1348" s="7"/>
    </row>
    <row r="1349" spans="1:6">
      <c r="A1349" s="5"/>
      <c r="B1349" s="1"/>
      <c r="C1349" s="2"/>
      <c r="D1349" s="59"/>
      <c r="E1349" s="85"/>
      <c r="F1349" s="7"/>
    </row>
    <row r="1350" spans="1:6">
      <c r="A1350" s="5"/>
      <c r="B1350" s="1"/>
      <c r="C1350" s="2"/>
      <c r="D1350" s="59"/>
      <c r="E1350" s="85"/>
      <c r="F1350" s="7"/>
    </row>
    <row r="1351" spans="1:6">
      <c r="A1351" s="5"/>
      <c r="B1351" s="1"/>
      <c r="C1351" s="2"/>
      <c r="D1351" s="59"/>
      <c r="E1351" s="85"/>
      <c r="F1351" s="7"/>
    </row>
    <row r="1352" spans="1:6">
      <c r="A1352" s="5"/>
      <c r="B1352" s="1"/>
      <c r="C1352" s="2"/>
      <c r="D1352" s="59"/>
      <c r="E1352" s="85"/>
      <c r="F1352" s="7"/>
    </row>
    <row r="1353" spans="1:6">
      <c r="A1353" s="5"/>
      <c r="B1353" s="1"/>
      <c r="C1353" s="2"/>
      <c r="D1353" s="59"/>
      <c r="E1353" s="85"/>
      <c r="F1353" s="7"/>
    </row>
    <row r="1354" spans="1:6">
      <c r="A1354" s="5"/>
      <c r="B1354" s="1"/>
      <c r="C1354" s="2"/>
      <c r="D1354" s="59"/>
      <c r="E1354" s="85"/>
      <c r="F1354" s="7"/>
    </row>
    <row r="1355" spans="1:6">
      <c r="A1355" s="5"/>
      <c r="B1355" s="1"/>
      <c r="C1355" s="2"/>
      <c r="D1355" s="59"/>
      <c r="E1355" s="85"/>
      <c r="F1355" s="7"/>
    </row>
    <row r="1356" spans="1:6">
      <c r="A1356" s="5"/>
      <c r="B1356" s="1"/>
      <c r="C1356" s="2"/>
      <c r="D1356" s="59"/>
      <c r="E1356" s="85"/>
      <c r="F1356" s="7"/>
    </row>
    <row r="1357" spans="1:6">
      <c r="A1357" s="5"/>
      <c r="B1357" s="1"/>
      <c r="C1357" s="2"/>
      <c r="D1357" s="59"/>
      <c r="E1357" s="85"/>
      <c r="F1357" s="7"/>
    </row>
    <row r="1358" spans="1:6">
      <c r="A1358" s="5"/>
      <c r="B1358" s="1"/>
      <c r="C1358" s="2"/>
      <c r="D1358" s="59"/>
      <c r="E1358" s="85"/>
      <c r="F1358" s="7"/>
    </row>
    <row r="1359" spans="1:6">
      <c r="A1359" s="5"/>
      <c r="B1359" s="1"/>
      <c r="C1359" s="2"/>
      <c r="D1359" s="59"/>
      <c r="E1359" s="85"/>
      <c r="F1359" s="7"/>
    </row>
    <row r="1360" spans="1:6">
      <c r="A1360" s="5"/>
      <c r="B1360" s="1"/>
      <c r="C1360" s="2"/>
      <c r="D1360" s="59"/>
      <c r="E1360" s="85"/>
      <c r="F1360" s="7"/>
    </row>
    <row r="1361" spans="1:6">
      <c r="A1361" s="5"/>
      <c r="B1361" s="1"/>
      <c r="C1361" s="2"/>
      <c r="D1361" s="59"/>
      <c r="E1361" s="85"/>
      <c r="F1361" s="7"/>
    </row>
    <row r="1362" spans="1:6">
      <c r="A1362" s="5"/>
      <c r="B1362" s="1"/>
      <c r="C1362" s="2"/>
      <c r="D1362" s="59"/>
      <c r="E1362" s="85"/>
      <c r="F1362" s="7"/>
    </row>
    <row r="1363" spans="1:6">
      <c r="A1363" s="5"/>
      <c r="B1363" s="1"/>
      <c r="C1363" s="2"/>
      <c r="D1363" s="59"/>
      <c r="E1363" s="85"/>
      <c r="F1363" s="7"/>
    </row>
    <row r="1364" spans="1:6">
      <c r="A1364" s="5"/>
      <c r="B1364" s="1"/>
      <c r="C1364" s="2"/>
      <c r="D1364" s="59"/>
      <c r="E1364" s="85"/>
      <c r="F1364" s="7"/>
    </row>
    <row r="1365" spans="1:6">
      <c r="A1365" s="5"/>
      <c r="B1365" s="1"/>
      <c r="C1365" s="2"/>
      <c r="D1365" s="59"/>
      <c r="E1365" s="85"/>
      <c r="F1365" s="7"/>
    </row>
    <row r="1366" spans="1:6">
      <c r="A1366" s="5"/>
      <c r="B1366" s="1"/>
      <c r="C1366" s="2"/>
      <c r="D1366" s="59"/>
      <c r="E1366" s="85"/>
      <c r="F1366" s="7"/>
    </row>
    <row r="1367" spans="1:6">
      <c r="A1367" s="5"/>
      <c r="B1367" s="1"/>
      <c r="C1367" s="2"/>
      <c r="D1367" s="59"/>
      <c r="E1367" s="85"/>
      <c r="F1367" s="7"/>
    </row>
    <row r="1368" spans="1:6">
      <c r="A1368" s="5"/>
      <c r="B1368" s="1"/>
      <c r="C1368" s="2"/>
      <c r="D1368" s="59"/>
      <c r="E1368" s="85"/>
      <c r="F1368" s="7"/>
    </row>
    <row r="1369" spans="1:6">
      <c r="A1369" s="5"/>
      <c r="B1369" s="1"/>
      <c r="C1369" s="2"/>
      <c r="D1369" s="59"/>
      <c r="E1369" s="85"/>
      <c r="F1369" s="7"/>
    </row>
    <row r="1370" spans="1:6">
      <c r="A1370" s="5"/>
      <c r="B1370" s="1"/>
      <c r="C1370" s="2"/>
      <c r="D1370" s="59"/>
      <c r="E1370" s="85"/>
      <c r="F1370" s="7"/>
    </row>
    <row r="1371" spans="1:6">
      <c r="A1371" s="5"/>
      <c r="B1371" s="1"/>
      <c r="C1371" s="2"/>
      <c r="D1371" s="59"/>
      <c r="E1371" s="85"/>
      <c r="F1371" s="7"/>
    </row>
    <row r="1372" spans="1:6">
      <c r="A1372" s="5"/>
      <c r="B1372" s="1"/>
      <c r="C1372" s="2"/>
      <c r="D1372" s="59"/>
      <c r="E1372" s="85"/>
      <c r="F1372" s="7"/>
    </row>
    <row r="1373" spans="1:6">
      <c r="A1373" s="5"/>
      <c r="B1373" s="1"/>
      <c r="C1373" s="2"/>
      <c r="D1373" s="59"/>
      <c r="E1373" s="85"/>
      <c r="F1373" s="7"/>
    </row>
    <row r="1374" spans="1:6">
      <c r="A1374" s="5"/>
      <c r="B1374" s="1"/>
      <c r="C1374" s="2"/>
      <c r="D1374" s="59"/>
      <c r="E1374" s="85"/>
      <c r="F1374" s="7"/>
    </row>
    <row r="1375" spans="1:6">
      <c r="A1375" s="5"/>
      <c r="B1375" s="1"/>
      <c r="C1375" s="2"/>
      <c r="D1375" s="59"/>
      <c r="E1375" s="85"/>
      <c r="F1375" s="7"/>
    </row>
    <row r="1376" spans="1:6">
      <c r="A1376" s="5"/>
      <c r="B1376" s="1"/>
      <c r="C1376" s="2"/>
      <c r="D1376" s="59"/>
      <c r="E1376" s="85"/>
      <c r="F1376" s="7"/>
    </row>
    <row r="1377" spans="1:6">
      <c r="A1377" s="5"/>
      <c r="B1377" s="1"/>
      <c r="C1377" s="2"/>
      <c r="D1377" s="59"/>
      <c r="E1377" s="85"/>
      <c r="F1377" s="7"/>
    </row>
    <row r="1378" spans="1:6">
      <c r="A1378" s="5"/>
      <c r="B1378" s="1"/>
      <c r="C1378" s="2"/>
      <c r="D1378" s="59"/>
      <c r="E1378" s="85"/>
      <c r="F1378" s="7"/>
    </row>
    <row r="1379" spans="1:6">
      <c r="A1379" s="5"/>
      <c r="B1379" s="1"/>
      <c r="C1379" s="2"/>
      <c r="D1379" s="59"/>
      <c r="E1379" s="85"/>
      <c r="F1379" s="7"/>
    </row>
    <row r="1380" spans="1:6">
      <c r="A1380" s="5"/>
      <c r="B1380" s="1"/>
      <c r="C1380" s="2"/>
      <c r="D1380" s="59"/>
      <c r="E1380" s="85"/>
      <c r="F1380" s="7"/>
    </row>
    <row r="1381" spans="1:6">
      <c r="A1381" s="5"/>
      <c r="B1381" s="1"/>
      <c r="C1381" s="2"/>
      <c r="D1381" s="59"/>
      <c r="E1381" s="85"/>
      <c r="F1381" s="7"/>
    </row>
    <row r="1382" spans="1:6">
      <c r="A1382" s="5"/>
      <c r="B1382" s="1"/>
      <c r="C1382" s="2"/>
      <c r="D1382" s="59"/>
      <c r="E1382" s="85"/>
      <c r="F1382" s="7"/>
    </row>
    <row r="1383" spans="1:6">
      <c r="A1383" s="5"/>
      <c r="B1383" s="1"/>
      <c r="C1383" s="2"/>
      <c r="D1383" s="59"/>
      <c r="E1383" s="85"/>
      <c r="F1383" s="7"/>
    </row>
    <row r="1384" spans="1:6">
      <c r="A1384" s="5"/>
      <c r="B1384" s="1"/>
      <c r="C1384" s="2"/>
      <c r="D1384" s="59"/>
      <c r="E1384" s="85"/>
      <c r="F1384" s="7"/>
    </row>
    <row r="1385" spans="1:6">
      <c r="A1385" s="5"/>
      <c r="B1385" s="1"/>
      <c r="C1385" s="2"/>
      <c r="D1385" s="59"/>
      <c r="E1385" s="85"/>
      <c r="F1385" s="7"/>
    </row>
    <row r="1386" spans="1:6">
      <c r="A1386" s="5"/>
      <c r="B1386" s="1"/>
      <c r="C1386" s="2"/>
      <c r="D1386" s="59"/>
      <c r="E1386" s="85"/>
      <c r="F1386" s="7"/>
    </row>
    <row r="1387" spans="1:6">
      <c r="A1387" s="5"/>
      <c r="B1387" s="1"/>
      <c r="C1387" s="2"/>
      <c r="D1387" s="59"/>
      <c r="E1387" s="85"/>
      <c r="F1387" s="7"/>
    </row>
    <row r="1388" spans="1:6">
      <c r="A1388" s="5"/>
      <c r="B1388" s="1"/>
      <c r="C1388" s="2"/>
      <c r="D1388" s="59"/>
      <c r="E1388" s="85"/>
      <c r="F1388" s="7"/>
    </row>
    <row r="1389" spans="1:6">
      <c r="A1389" s="5"/>
      <c r="B1389" s="1"/>
      <c r="C1389" s="2"/>
      <c r="D1389" s="59"/>
      <c r="E1389" s="85"/>
      <c r="F1389" s="7"/>
    </row>
    <row r="1390" spans="1:6">
      <c r="A1390" s="5"/>
      <c r="B1390" s="1"/>
      <c r="C1390" s="2"/>
      <c r="D1390" s="59"/>
      <c r="E1390" s="85"/>
      <c r="F1390" s="7"/>
    </row>
    <row r="1391" spans="1:6">
      <c r="A1391" s="5"/>
      <c r="B1391" s="1"/>
      <c r="C1391" s="2"/>
      <c r="D1391" s="59"/>
      <c r="E1391" s="85"/>
      <c r="F1391" s="7"/>
    </row>
    <row r="1392" spans="1:6">
      <c r="A1392" s="5"/>
      <c r="B1392" s="1"/>
      <c r="C1392" s="2"/>
      <c r="D1392" s="59"/>
      <c r="E1392" s="85"/>
      <c r="F1392" s="7"/>
    </row>
    <row r="1393" spans="1:6">
      <c r="A1393" s="5"/>
      <c r="B1393" s="1"/>
      <c r="C1393" s="2"/>
      <c r="D1393" s="59"/>
      <c r="E1393" s="85"/>
      <c r="F1393" s="7"/>
    </row>
    <row r="1394" spans="1:6">
      <c r="A1394" s="5"/>
      <c r="B1394" s="1"/>
      <c r="C1394" s="2"/>
      <c r="D1394" s="59"/>
      <c r="E1394" s="85"/>
      <c r="F1394" s="7"/>
    </row>
    <row r="1395" spans="1:6">
      <c r="A1395" s="5"/>
      <c r="B1395" s="1"/>
      <c r="C1395" s="2"/>
      <c r="D1395" s="59"/>
      <c r="E1395" s="85"/>
      <c r="F1395" s="7"/>
    </row>
    <row r="1396" spans="1:6">
      <c r="A1396" s="5"/>
      <c r="B1396" s="1"/>
      <c r="C1396" s="2"/>
      <c r="D1396" s="59"/>
      <c r="E1396" s="85"/>
      <c r="F1396" s="7"/>
    </row>
    <row r="1397" spans="1:6">
      <c r="A1397" s="5"/>
      <c r="B1397" s="1"/>
      <c r="C1397" s="2"/>
      <c r="D1397" s="59"/>
      <c r="E1397" s="85"/>
      <c r="F1397" s="7"/>
    </row>
    <row r="1398" spans="1:6">
      <c r="A1398" s="5"/>
      <c r="B1398" s="1"/>
      <c r="C1398" s="2"/>
      <c r="D1398" s="59"/>
      <c r="E1398" s="85"/>
      <c r="F1398" s="7"/>
    </row>
    <row r="1399" spans="1:6">
      <c r="A1399" s="5"/>
      <c r="B1399" s="1"/>
      <c r="C1399" s="2"/>
      <c r="D1399" s="59"/>
      <c r="E1399" s="85"/>
      <c r="F1399" s="7"/>
    </row>
    <row r="1400" spans="1:6">
      <c r="A1400" s="5"/>
      <c r="B1400" s="1"/>
      <c r="C1400" s="2"/>
      <c r="D1400" s="59"/>
      <c r="E1400" s="85"/>
      <c r="F1400" s="7"/>
    </row>
    <row r="1401" spans="1:6">
      <c r="A1401" s="5"/>
      <c r="B1401" s="1"/>
      <c r="C1401" s="2"/>
      <c r="D1401" s="59"/>
      <c r="E1401" s="85"/>
      <c r="F1401" s="7"/>
    </row>
    <row r="1402" spans="1:6">
      <c r="A1402" s="5"/>
      <c r="B1402" s="1"/>
      <c r="C1402" s="2"/>
      <c r="D1402" s="59"/>
      <c r="E1402" s="85"/>
      <c r="F1402" s="7"/>
    </row>
    <row r="1403" spans="1:6">
      <c r="A1403" s="5"/>
      <c r="B1403" s="1"/>
      <c r="C1403" s="2"/>
      <c r="D1403" s="59"/>
      <c r="E1403" s="85"/>
      <c r="F1403" s="7"/>
    </row>
    <row r="1404" spans="1:6">
      <c r="A1404" s="5"/>
      <c r="B1404" s="1"/>
      <c r="C1404" s="2"/>
      <c r="D1404" s="59"/>
      <c r="E1404" s="85"/>
      <c r="F1404" s="7"/>
    </row>
    <row r="1405" spans="1:6">
      <c r="A1405" s="5"/>
      <c r="B1405" s="1"/>
      <c r="C1405" s="2"/>
      <c r="D1405" s="59"/>
      <c r="E1405" s="85"/>
      <c r="F1405" s="7"/>
    </row>
    <row r="1406" spans="1:6">
      <c r="A1406" s="5"/>
      <c r="B1406" s="1"/>
      <c r="C1406" s="2"/>
      <c r="D1406" s="59"/>
      <c r="E1406" s="85"/>
      <c r="F1406" s="7"/>
    </row>
    <row r="1407" spans="1:6">
      <c r="A1407" s="5"/>
      <c r="B1407" s="1"/>
      <c r="C1407" s="2"/>
      <c r="D1407" s="59"/>
      <c r="E1407" s="85"/>
      <c r="F1407" s="7"/>
    </row>
    <row r="1408" spans="1:6">
      <c r="A1408" s="5"/>
      <c r="B1408" s="1"/>
      <c r="C1408" s="2"/>
      <c r="D1408" s="59"/>
      <c r="E1408" s="85"/>
      <c r="F1408" s="7"/>
    </row>
    <row r="1409" spans="1:6">
      <c r="A1409" s="5"/>
      <c r="B1409" s="1"/>
      <c r="C1409" s="2"/>
      <c r="D1409" s="59"/>
      <c r="E1409" s="85"/>
      <c r="F1409" s="7"/>
    </row>
    <row r="1410" spans="1:6">
      <c r="A1410" s="5"/>
      <c r="B1410" s="1"/>
      <c r="C1410" s="2"/>
      <c r="D1410" s="59"/>
      <c r="E1410" s="85"/>
      <c r="F1410" s="7"/>
    </row>
    <row r="1411" spans="1:6">
      <c r="A1411" s="5"/>
      <c r="B1411" s="1"/>
      <c r="C1411" s="2"/>
      <c r="D1411" s="59"/>
      <c r="E1411" s="85"/>
      <c r="F1411" s="7"/>
    </row>
    <row r="1412" spans="1:6">
      <c r="A1412" s="5"/>
      <c r="B1412" s="1"/>
      <c r="C1412" s="2"/>
      <c r="D1412" s="59"/>
      <c r="E1412" s="85"/>
      <c r="F1412" s="7"/>
    </row>
    <row r="1413" spans="1:6">
      <c r="A1413" s="5"/>
      <c r="B1413" s="1"/>
      <c r="C1413" s="2"/>
      <c r="D1413" s="59"/>
      <c r="E1413" s="85"/>
      <c r="F1413" s="7"/>
    </row>
    <row r="1414" spans="1:6">
      <c r="A1414" s="5"/>
      <c r="B1414" s="1"/>
      <c r="C1414" s="2"/>
      <c r="D1414" s="59"/>
      <c r="E1414" s="85"/>
      <c r="F1414" s="7"/>
    </row>
    <row r="1415" spans="1:6">
      <c r="A1415" s="5"/>
      <c r="B1415" s="1"/>
      <c r="C1415" s="2"/>
      <c r="D1415" s="59"/>
      <c r="E1415" s="85"/>
      <c r="F1415" s="7"/>
    </row>
    <row r="1416" spans="1:6">
      <c r="A1416" s="5"/>
      <c r="B1416" s="1"/>
      <c r="C1416" s="2"/>
      <c r="D1416" s="59"/>
      <c r="E1416" s="85"/>
      <c r="F1416" s="7"/>
    </row>
    <row r="1417" spans="1:6">
      <c r="A1417" s="5"/>
      <c r="B1417" s="1"/>
      <c r="C1417" s="2"/>
      <c r="D1417" s="59"/>
      <c r="E1417" s="85"/>
      <c r="F1417" s="7"/>
    </row>
    <row r="1418" spans="1:6">
      <c r="A1418" s="5"/>
      <c r="B1418" s="1"/>
      <c r="C1418" s="2"/>
      <c r="D1418" s="59"/>
      <c r="E1418" s="85"/>
      <c r="F1418" s="7"/>
    </row>
    <row r="1419" spans="1:6">
      <c r="A1419" s="5"/>
      <c r="B1419" s="1"/>
      <c r="C1419" s="2"/>
      <c r="D1419" s="59"/>
      <c r="E1419" s="85"/>
      <c r="F1419" s="7"/>
    </row>
    <row r="1420" spans="1:6">
      <c r="A1420" s="5"/>
      <c r="B1420" s="1"/>
      <c r="C1420" s="2"/>
      <c r="D1420" s="59"/>
      <c r="E1420" s="85"/>
      <c r="F1420" s="7"/>
    </row>
    <row r="1421" spans="1:6">
      <c r="A1421" s="5"/>
      <c r="B1421" s="1"/>
      <c r="C1421" s="2"/>
      <c r="D1421" s="59"/>
      <c r="E1421" s="85"/>
      <c r="F1421" s="7"/>
    </row>
    <row r="1422" spans="1:6">
      <c r="A1422" s="5"/>
      <c r="B1422" s="1"/>
      <c r="C1422" s="2"/>
      <c r="D1422" s="59"/>
      <c r="E1422" s="85"/>
      <c r="F1422" s="7"/>
    </row>
    <row r="1423" spans="1:6">
      <c r="A1423" s="5"/>
      <c r="B1423" s="1"/>
      <c r="C1423" s="2"/>
      <c r="D1423" s="59"/>
      <c r="E1423" s="85"/>
      <c r="F1423" s="7"/>
    </row>
    <row r="1424" spans="1:6">
      <c r="A1424" s="5"/>
      <c r="B1424" s="1"/>
      <c r="C1424" s="2"/>
      <c r="D1424" s="59"/>
      <c r="E1424" s="85"/>
      <c r="F1424" s="7"/>
    </row>
    <row r="1425" spans="1:6">
      <c r="A1425" s="5"/>
      <c r="B1425" s="1"/>
      <c r="C1425" s="2"/>
      <c r="D1425" s="59"/>
      <c r="E1425" s="85"/>
      <c r="F1425" s="7"/>
    </row>
    <row r="1426" spans="1:6">
      <c r="A1426" s="5"/>
      <c r="B1426" s="1"/>
      <c r="C1426" s="2"/>
      <c r="D1426" s="59"/>
      <c r="E1426" s="85"/>
      <c r="F1426" s="7"/>
    </row>
    <row r="1427" spans="1:6">
      <c r="A1427" s="5"/>
      <c r="B1427" s="1"/>
      <c r="C1427" s="2"/>
      <c r="D1427" s="59"/>
      <c r="E1427" s="85"/>
      <c r="F1427" s="7"/>
    </row>
    <row r="1428" spans="1:6">
      <c r="A1428" s="5"/>
      <c r="B1428" s="1"/>
      <c r="C1428" s="2"/>
      <c r="D1428" s="59"/>
      <c r="E1428" s="85"/>
      <c r="F1428" s="7"/>
    </row>
    <row r="1429" spans="1:6">
      <c r="A1429" s="5"/>
      <c r="B1429" s="1"/>
      <c r="C1429" s="2"/>
      <c r="D1429" s="59"/>
      <c r="E1429" s="85"/>
      <c r="F1429" s="7"/>
    </row>
    <row r="1430" spans="1:6">
      <c r="A1430" s="5"/>
      <c r="B1430" s="1"/>
      <c r="C1430" s="2"/>
      <c r="D1430" s="59"/>
      <c r="E1430" s="85"/>
      <c r="F1430" s="7"/>
    </row>
    <row r="1431" spans="1:6">
      <c r="A1431" s="5"/>
      <c r="B1431" s="1"/>
      <c r="C1431" s="2"/>
      <c r="D1431" s="59"/>
      <c r="E1431" s="85"/>
      <c r="F1431" s="7"/>
    </row>
    <row r="1432" spans="1:6">
      <c r="A1432" s="5"/>
      <c r="B1432" s="1"/>
      <c r="C1432" s="2"/>
      <c r="D1432" s="59"/>
      <c r="E1432" s="85"/>
      <c r="F1432" s="7"/>
    </row>
    <row r="1433" spans="1:6">
      <c r="A1433" s="5"/>
      <c r="B1433" s="1"/>
      <c r="C1433" s="2"/>
      <c r="D1433" s="59"/>
      <c r="E1433" s="85"/>
      <c r="F1433" s="7"/>
    </row>
    <row r="1434" spans="1:6">
      <c r="A1434" s="5"/>
      <c r="B1434" s="1"/>
      <c r="C1434" s="2"/>
      <c r="D1434" s="59"/>
      <c r="E1434" s="85"/>
      <c r="F1434" s="7"/>
    </row>
    <row r="1435" spans="1:6">
      <c r="A1435" s="5"/>
      <c r="B1435" s="1"/>
      <c r="C1435" s="2"/>
      <c r="D1435" s="59"/>
      <c r="E1435" s="85"/>
      <c r="F1435" s="7"/>
    </row>
    <row r="1436" spans="1:6">
      <c r="A1436" s="5"/>
      <c r="B1436" s="1"/>
      <c r="C1436" s="2"/>
      <c r="D1436" s="59"/>
      <c r="E1436" s="85"/>
      <c r="F1436" s="7"/>
    </row>
    <row r="1437" spans="1:6">
      <c r="A1437" s="5"/>
      <c r="B1437" s="1"/>
      <c r="C1437" s="2"/>
      <c r="D1437" s="59"/>
      <c r="E1437" s="85"/>
      <c r="F1437" s="7"/>
    </row>
    <row r="1438" spans="1:6">
      <c r="A1438" s="5"/>
      <c r="B1438" s="1"/>
      <c r="C1438" s="2"/>
      <c r="D1438" s="59"/>
      <c r="E1438" s="85"/>
      <c r="F1438" s="7"/>
    </row>
    <row r="1439" spans="1:6">
      <c r="A1439" s="5"/>
      <c r="B1439" s="1"/>
      <c r="C1439" s="2"/>
      <c r="D1439" s="59"/>
      <c r="E1439" s="85"/>
      <c r="F1439" s="7"/>
    </row>
    <row r="1440" spans="1:6">
      <c r="A1440" s="5"/>
      <c r="B1440" s="1"/>
      <c r="C1440" s="2"/>
      <c r="D1440" s="59"/>
      <c r="E1440" s="85"/>
      <c r="F1440" s="7"/>
    </row>
    <row r="1441" spans="1:6">
      <c r="A1441" s="5"/>
      <c r="B1441" s="1"/>
      <c r="C1441" s="2"/>
      <c r="D1441" s="59"/>
      <c r="E1441" s="85"/>
      <c r="F1441" s="7"/>
    </row>
    <row r="1442" spans="1:6">
      <c r="A1442" s="5"/>
      <c r="B1442" s="1"/>
      <c r="C1442" s="2"/>
      <c r="D1442" s="59"/>
      <c r="E1442" s="85"/>
      <c r="F1442" s="7"/>
    </row>
    <row r="1443" spans="1:6">
      <c r="A1443" s="5"/>
      <c r="B1443" s="1"/>
      <c r="C1443" s="2"/>
      <c r="D1443" s="59"/>
      <c r="E1443" s="85"/>
      <c r="F1443" s="7"/>
    </row>
    <row r="1444" spans="1:6">
      <c r="A1444" s="5"/>
      <c r="B1444" s="1"/>
      <c r="C1444" s="2"/>
      <c r="D1444" s="59"/>
      <c r="E1444" s="85"/>
      <c r="F1444" s="7"/>
    </row>
    <row r="1445" spans="1:6">
      <c r="A1445" s="5"/>
      <c r="B1445" s="1"/>
      <c r="C1445" s="2"/>
      <c r="D1445" s="59"/>
      <c r="E1445" s="85"/>
      <c r="F1445" s="7"/>
    </row>
    <row r="1446" spans="1:6">
      <c r="A1446" s="5"/>
      <c r="B1446" s="1"/>
      <c r="C1446" s="2"/>
      <c r="D1446" s="59"/>
      <c r="E1446" s="85"/>
      <c r="F1446" s="7"/>
    </row>
    <row r="1447" spans="1:6">
      <c r="A1447" s="5"/>
      <c r="B1447" s="1"/>
      <c r="C1447" s="2"/>
      <c r="D1447" s="59"/>
      <c r="E1447" s="85"/>
      <c r="F1447" s="7"/>
    </row>
    <row r="1448" spans="1:6">
      <c r="A1448" s="5"/>
      <c r="B1448" s="1"/>
      <c r="C1448" s="2"/>
      <c r="D1448" s="59"/>
      <c r="E1448" s="85"/>
      <c r="F1448" s="7"/>
    </row>
    <row r="1449" spans="1:6">
      <c r="A1449" s="5"/>
      <c r="B1449" s="1"/>
      <c r="C1449" s="2"/>
      <c r="D1449" s="59"/>
      <c r="E1449" s="85"/>
      <c r="F1449" s="7"/>
    </row>
    <row r="1450" spans="1:6">
      <c r="A1450" s="5"/>
      <c r="B1450" s="1"/>
      <c r="C1450" s="2"/>
      <c r="D1450" s="59"/>
      <c r="E1450" s="85"/>
      <c r="F1450" s="7"/>
    </row>
    <row r="1451" spans="1:6">
      <c r="A1451" s="5"/>
      <c r="B1451" s="1"/>
      <c r="C1451" s="2"/>
      <c r="D1451" s="59"/>
      <c r="E1451" s="85"/>
      <c r="F1451" s="7"/>
    </row>
    <row r="1452" spans="1:6">
      <c r="A1452" s="5"/>
      <c r="B1452" s="1"/>
      <c r="C1452" s="2"/>
      <c r="D1452" s="59"/>
      <c r="E1452" s="85"/>
      <c r="F1452" s="7"/>
    </row>
    <row r="1453" spans="1:6">
      <c r="A1453" s="5"/>
      <c r="B1453" s="1"/>
      <c r="C1453" s="2"/>
      <c r="D1453" s="59"/>
      <c r="E1453" s="85"/>
      <c r="F1453" s="7"/>
    </row>
    <row r="1454" spans="1:6">
      <c r="A1454" s="5"/>
      <c r="B1454" s="1"/>
      <c r="C1454" s="2"/>
      <c r="D1454" s="59"/>
      <c r="E1454" s="85"/>
      <c r="F1454" s="7"/>
    </row>
    <row r="1455" spans="1:6">
      <c r="A1455" s="5"/>
      <c r="B1455" s="1"/>
      <c r="C1455" s="2"/>
      <c r="D1455" s="59"/>
      <c r="E1455" s="85"/>
      <c r="F1455" s="7"/>
    </row>
    <row r="1456" spans="1:6">
      <c r="A1456" s="5"/>
      <c r="B1456" s="1"/>
      <c r="C1456" s="2"/>
      <c r="D1456" s="59"/>
      <c r="E1456" s="85"/>
      <c r="F1456" s="7"/>
    </row>
    <row r="1457" spans="1:6">
      <c r="A1457" s="5"/>
      <c r="B1457" s="1"/>
      <c r="C1457" s="2"/>
      <c r="D1457" s="59"/>
      <c r="E1457" s="85"/>
      <c r="F1457" s="7"/>
    </row>
    <row r="1458" spans="1:6">
      <c r="A1458" s="5"/>
      <c r="B1458" s="1"/>
      <c r="C1458" s="2"/>
      <c r="D1458" s="59"/>
      <c r="E1458" s="85"/>
      <c r="F1458" s="7"/>
    </row>
    <row r="1459" spans="1:6">
      <c r="A1459" s="5"/>
      <c r="B1459" s="1"/>
      <c r="C1459" s="2"/>
      <c r="D1459" s="59"/>
      <c r="E1459" s="85"/>
      <c r="F1459" s="7"/>
    </row>
    <row r="1460" spans="1:6">
      <c r="A1460" s="5"/>
      <c r="B1460" s="1"/>
      <c r="C1460" s="2"/>
      <c r="D1460" s="59"/>
      <c r="E1460" s="85"/>
      <c r="F1460" s="7"/>
    </row>
    <row r="1461" spans="1:6">
      <c r="A1461" s="5"/>
      <c r="B1461" s="1"/>
      <c r="C1461" s="2"/>
      <c r="D1461" s="59"/>
      <c r="E1461" s="85"/>
      <c r="F1461" s="7"/>
    </row>
    <row r="1462" spans="1:6">
      <c r="A1462" s="5"/>
      <c r="B1462" s="1"/>
      <c r="C1462" s="2"/>
      <c r="D1462" s="59"/>
      <c r="E1462" s="85"/>
      <c r="F1462" s="7"/>
    </row>
    <row r="1463" spans="1:6">
      <c r="A1463" s="5"/>
      <c r="B1463" s="1"/>
      <c r="C1463" s="2"/>
      <c r="D1463" s="59"/>
      <c r="E1463" s="85"/>
      <c r="F1463" s="7"/>
    </row>
    <row r="1464" spans="1:6">
      <c r="A1464" s="5"/>
      <c r="B1464" s="1"/>
      <c r="C1464" s="2"/>
      <c r="D1464" s="59"/>
      <c r="E1464" s="85"/>
      <c r="F1464" s="7"/>
    </row>
    <row r="1465" spans="1:6">
      <c r="A1465" s="5"/>
      <c r="B1465" s="1"/>
      <c r="C1465" s="2"/>
      <c r="D1465" s="59"/>
      <c r="E1465" s="85"/>
      <c r="F1465" s="7"/>
    </row>
    <row r="1466" spans="1:6">
      <c r="A1466" s="5"/>
      <c r="B1466" s="1"/>
      <c r="C1466" s="2"/>
      <c r="D1466" s="59"/>
      <c r="E1466" s="85"/>
      <c r="F1466" s="7"/>
    </row>
    <row r="1467" spans="1:6">
      <c r="A1467" s="5"/>
      <c r="B1467" s="1"/>
      <c r="C1467" s="2"/>
      <c r="D1467" s="59"/>
      <c r="E1467" s="85"/>
      <c r="F1467" s="7"/>
    </row>
    <row r="1468" spans="1:6">
      <c r="A1468" s="5"/>
      <c r="B1468" s="1"/>
      <c r="C1468" s="2"/>
      <c r="D1468" s="59"/>
      <c r="E1468" s="85"/>
      <c r="F1468" s="7"/>
    </row>
    <row r="1469" spans="1:6">
      <c r="A1469" s="5"/>
      <c r="B1469" s="1"/>
      <c r="C1469" s="2"/>
      <c r="D1469" s="59"/>
      <c r="E1469" s="85"/>
      <c r="F1469" s="7"/>
    </row>
    <row r="1470" spans="1:6">
      <c r="A1470" s="5"/>
      <c r="B1470" s="1"/>
      <c r="C1470" s="2"/>
      <c r="D1470" s="59"/>
      <c r="E1470" s="85"/>
      <c r="F1470" s="7"/>
    </row>
    <row r="1471" spans="1:6">
      <c r="A1471" s="5"/>
      <c r="B1471" s="1"/>
      <c r="C1471" s="2"/>
      <c r="D1471" s="59"/>
      <c r="E1471" s="85"/>
      <c r="F1471" s="7"/>
    </row>
    <row r="1472" spans="1:6">
      <c r="A1472" s="5"/>
      <c r="B1472" s="1"/>
      <c r="C1472" s="2"/>
      <c r="D1472" s="59"/>
      <c r="E1472" s="85"/>
      <c r="F1472" s="7"/>
    </row>
    <row r="1473" spans="1:6">
      <c r="A1473" s="5"/>
      <c r="B1473" s="1"/>
      <c r="C1473" s="2"/>
      <c r="D1473" s="59"/>
      <c r="E1473" s="85"/>
      <c r="F1473" s="7"/>
    </row>
    <row r="1474" spans="1:6">
      <c r="A1474" s="5"/>
      <c r="B1474" s="1"/>
      <c r="C1474" s="2"/>
      <c r="D1474" s="59"/>
      <c r="E1474" s="85"/>
      <c r="F1474" s="7"/>
    </row>
    <row r="1475" spans="1:6">
      <c r="A1475" s="5"/>
      <c r="B1475" s="1"/>
      <c r="C1475" s="2"/>
      <c r="D1475" s="59"/>
      <c r="E1475" s="85"/>
      <c r="F1475" s="7"/>
    </row>
    <row r="1476" spans="1:6">
      <c r="A1476" s="5"/>
      <c r="B1476" s="1"/>
      <c r="C1476" s="2"/>
      <c r="D1476" s="59"/>
      <c r="E1476" s="85"/>
      <c r="F1476" s="7"/>
    </row>
    <row r="1477" spans="1:6">
      <c r="A1477" s="5"/>
      <c r="B1477" s="1"/>
      <c r="C1477" s="2"/>
      <c r="D1477" s="59"/>
      <c r="E1477" s="85"/>
      <c r="F1477" s="7"/>
    </row>
    <row r="1478" spans="1:6">
      <c r="A1478" s="5"/>
      <c r="B1478" s="1"/>
      <c r="C1478" s="2"/>
      <c r="D1478" s="59"/>
      <c r="E1478" s="85"/>
      <c r="F1478" s="7"/>
    </row>
    <row r="1479" spans="1:6">
      <c r="A1479" s="5"/>
      <c r="B1479" s="1"/>
      <c r="C1479" s="2"/>
      <c r="D1479" s="59"/>
      <c r="E1479" s="85"/>
      <c r="F1479" s="7"/>
    </row>
    <row r="1480" spans="1:6">
      <c r="A1480" s="5"/>
      <c r="B1480" s="1"/>
      <c r="C1480" s="2"/>
      <c r="D1480" s="59"/>
      <c r="E1480" s="85"/>
      <c r="F1480" s="7"/>
    </row>
    <row r="1481" spans="1:6">
      <c r="A1481" s="5"/>
      <c r="B1481" s="1"/>
      <c r="C1481" s="2"/>
      <c r="D1481" s="59"/>
      <c r="E1481" s="85"/>
      <c r="F1481" s="7"/>
    </row>
    <row r="1482" spans="1:6">
      <c r="A1482" s="5"/>
      <c r="B1482" s="1"/>
      <c r="C1482" s="2"/>
      <c r="D1482" s="59"/>
      <c r="E1482" s="85"/>
      <c r="F1482" s="7"/>
    </row>
    <row r="1483" spans="1:6">
      <c r="A1483" s="5"/>
      <c r="B1483" s="1"/>
      <c r="C1483" s="2"/>
      <c r="D1483" s="59"/>
      <c r="E1483" s="85"/>
      <c r="F1483" s="7"/>
    </row>
    <row r="1484" spans="1:6">
      <c r="A1484" s="5"/>
      <c r="B1484" s="1"/>
      <c r="C1484" s="2"/>
      <c r="D1484" s="59"/>
      <c r="E1484" s="85"/>
      <c r="F1484" s="7"/>
    </row>
    <row r="1485" spans="1:6">
      <c r="A1485" s="5"/>
      <c r="B1485" s="1"/>
      <c r="C1485" s="2"/>
      <c r="D1485" s="59"/>
      <c r="E1485" s="85"/>
      <c r="F1485" s="7"/>
    </row>
    <row r="1486" spans="1:6">
      <c r="A1486" s="5"/>
      <c r="B1486" s="1"/>
      <c r="C1486" s="2"/>
      <c r="D1486" s="59"/>
      <c r="E1486" s="85"/>
      <c r="F1486" s="7"/>
    </row>
    <row r="1487" spans="1:6">
      <c r="A1487" s="5"/>
      <c r="B1487" s="1"/>
      <c r="C1487" s="2"/>
      <c r="D1487" s="59"/>
      <c r="E1487" s="85"/>
      <c r="F1487" s="7"/>
    </row>
    <row r="1488" spans="1:6">
      <c r="A1488" s="5"/>
      <c r="B1488" s="1"/>
      <c r="C1488" s="2"/>
      <c r="D1488" s="59"/>
      <c r="E1488" s="85"/>
      <c r="F1488" s="7"/>
    </row>
    <row r="1489" spans="1:6">
      <c r="A1489" s="5"/>
      <c r="B1489" s="1"/>
      <c r="C1489" s="2"/>
      <c r="D1489" s="59"/>
      <c r="E1489" s="85"/>
      <c r="F1489" s="7"/>
    </row>
    <row r="1490" spans="1:6">
      <c r="A1490" s="5"/>
      <c r="B1490" s="1"/>
      <c r="C1490" s="2"/>
      <c r="D1490" s="59"/>
      <c r="E1490" s="85"/>
      <c r="F1490" s="7"/>
    </row>
    <row r="1491" spans="1:6">
      <c r="A1491" s="5"/>
      <c r="B1491" s="1"/>
      <c r="C1491" s="2"/>
      <c r="D1491" s="59"/>
      <c r="E1491" s="85"/>
      <c r="F1491" s="7"/>
    </row>
    <row r="1492" spans="1:6">
      <c r="A1492" s="5"/>
      <c r="B1492" s="1"/>
      <c r="C1492" s="2"/>
      <c r="D1492" s="59"/>
      <c r="E1492" s="85"/>
      <c r="F1492" s="7"/>
    </row>
    <row r="1493" spans="1:6">
      <c r="A1493" s="5"/>
      <c r="B1493" s="1"/>
      <c r="C1493" s="2"/>
      <c r="D1493" s="59"/>
      <c r="E1493" s="85"/>
      <c r="F1493" s="7"/>
    </row>
    <row r="1494" spans="1:6">
      <c r="A1494" s="5"/>
      <c r="B1494" s="1"/>
      <c r="C1494" s="2"/>
      <c r="D1494" s="59"/>
      <c r="E1494" s="85"/>
      <c r="F1494" s="7"/>
    </row>
    <row r="1495" spans="1:6">
      <c r="A1495" s="5"/>
      <c r="B1495" s="1"/>
      <c r="C1495" s="2"/>
      <c r="D1495" s="59"/>
      <c r="E1495" s="85"/>
      <c r="F1495" s="7"/>
    </row>
    <row r="1496" spans="1:6">
      <c r="A1496" s="5"/>
      <c r="B1496" s="1"/>
      <c r="C1496" s="2"/>
      <c r="D1496" s="59"/>
      <c r="E1496" s="85"/>
      <c r="F1496" s="7"/>
    </row>
    <row r="1497" spans="1:6">
      <c r="A1497" s="5"/>
      <c r="B1497" s="1"/>
      <c r="C1497" s="2"/>
      <c r="D1497" s="59"/>
      <c r="E1497" s="85"/>
      <c r="F1497" s="7"/>
    </row>
    <row r="1498" spans="1:6">
      <c r="A1498" s="5"/>
      <c r="B1498" s="1"/>
      <c r="C1498" s="2"/>
      <c r="D1498" s="59"/>
      <c r="E1498" s="85"/>
      <c r="F1498" s="7"/>
    </row>
    <row r="1499" spans="1:6">
      <c r="A1499" s="5"/>
      <c r="B1499" s="1"/>
      <c r="C1499" s="2"/>
      <c r="D1499" s="59"/>
      <c r="E1499" s="85"/>
      <c r="F1499" s="7"/>
    </row>
    <row r="1500" spans="1:6">
      <c r="A1500" s="5"/>
      <c r="B1500" s="1"/>
      <c r="C1500" s="2"/>
      <c r="D1500" s="59"/>
      <c r="E1500" s="85"/>
      <c r="F1500" s="7"/>
    </row>
    <row r="1501" spans="1:6">
      <c r="A1501" s="5"/>
      <c r="B1501" s="1"/>
      <c r="C1501" s="2"/>
      <c r="D1501" s="59"/>
      <c r="E1501" s="85"/>
      <c r="F1501" s="7"/>
    </row>
    <row r="1502" spans="1:6">
      <c r="A1502" s="5"/>
      <c r="B1502" s="1"/>
      <c r="C1502" s="2"/>
      <c r="D1502" s="59"/>
      <c r="E1502" s="85"/>
      <c r="F1502" s="7"/>
    </row>
    <row r="1503" spans="1:6">
      <c r="A1503" s="5"/>
      <c r="B1503" s="1"/>
      <c r="C1503" s="2"/>
      <c r="D1503" s="59"/>
      <c r="E1503" s="85"/>
      <c r="F1503" s="7"/>
    </row>
    <row r="1504" spans="1:6">
      <c r="A1504" s="5"/>
      <c r="B1504" s="1"/>
      <c r="C1504" s="2"/>
      <c r="D1504" s="59"/>
      <c r="E1504" s="85"/>
      <c r="F1504" s="7"/>
    </row>
    <row r="1505" spans="1:6">
      <c r="A1505" s="5"/>
      <c r="B1505" s="1"/>
      <c r="C1505" s="2"/>
      <c r="D1505" s="59"/>
      <c r="E1505" s="85"/>
      <c r="F1505" s="7"/>
    </row>
    <row r="1506" spans="1:6">
      <c r="A1506" s="5"/>
      <c r="B1506" s="1"/>
      <c r="C1506" s="2"/>
      <c r="D1506" s="59"/>
      <c r="E1506" s="85"/>
      <c r="F1506" s="7"/>
    </row>
    <row r="1507" spans="1:6">
      <c r="A1507" s="5"/>
      <c r="B1507" s="1"/>
      <c r="C1507" s="2"/>
      <c r="D1507" s="59"/>
      <c r="E1507" s="85"/>
      <c r="F1507" s="7"/>
    </row>
    <row r="1508" spans="1:6">
      <c r="A1508" s="5"/>
      <c r="B1508" s="1"/>
      <c r="C1508" s="2"/>
      <c r="D1508" s="59"/>
      <c r="E1508" s="85"/>
      <c r="F1508" s="7"/>
    </row>
    <row r="1509" spans="1:6">
      <c r="A1509" s="5"/>
      <c r="B1509" s="1"/>
      <c r="C1509" s="2"/>
      <c r="D1509" s="59"/>
      <c r="E1509" s="85"/>
      <c r="F1509" s="7"/>
    </row>
    <row r="1510" spans="1:6">
      <c r="A1510" s="5"/>
      <c r="B1510" s="1"/>
      <c r="C1510" s="2"/>
      <c r="D1510" s="59"/>
      <c r="E1510" s="85"/>
      <c r="F1510" s="7"/>
    </row>
    <row r="1511" spans="1:6">
      <c r="A1511" s="5"/>
      <c r="B1511" s="1"/>
      <c r="C1511" s="2"/>
      <c r="D1511" s="59"/>
      <c r="E1511" s="85"/>
      <c r="F1511" s="7"/>
    </row>
    <row r="1512" spans="1:6">
      <c r="A1512" s="5"/>
      <c r="B1512" s="1"/>
      <c r="C1512" s="2"/>
      <c r="D1512" s="59"/>
      <c r="E1512" s="85"/>
      <c r="F1512" s="7"/>
    </row>
    <row r="1513" spans="1:6">
      <c r="A1513" s="5"/>
      <c r="B1513" s="1"/>
      <c r="C1513" s="2"/>
      <c r="D1513" s="59"/>
      <c r="E1513" s="85"/>
      <c r="F1513" s="7"/>
    </row>
    <row r="1514" spans="1:6">
      <c r="A1514" s="5"/>
      <c r="B1514" s="1"/>
      <c r="C1514" s="2"/>
      <c r="D1514" s="59"/>
      <c r="E1514" s="85"/>
      <c r="F1514" s="7"/>
    </row>
    <row r="1515" spans="1:6">
      <c r="A1515" s="5"/>
      <c r="B1515" s="1"/>
      <c r="C1515" s="2"/>
      <c r="D1515" s="59"/>
      <c r="E1515" s="85"/>
      <c r="F1515" s="7"/>
    </row>
    <row r="1516" spans="1:6">
      <c r="A1516" s="5"/>
      <c r="B1516" s="1"/>
      <c r="C1516" s="2"/>
      <c r="D1516" s="59"/>
      <c r="E1516" s="85"/>
      <c r="F1516" s="7"/>
    </row>
    <row r="1517" spans="1:6">
      <c r="A1517" s="5"/>
      <c r="B1517" s="1"/>
      <c r="C1517" s="2"/>
      <c r="D1517" s="59"/>
      <c r="E1517" s="85"/>
      <c r="F1517" s="7"/>
    </row>
    <row r="1518" spans="1:6">
      <c r="A1518" s="5"/>
      <c r="B1518" s="1"/>
      <c r="C1518" s="2"/>
      <c r="D1518" s="59"/>
      <c r="E1518" s="85"/>
      <c r="F1518" s="7"/>
    </row>
    <row r="1519" spans="1:6">
      <c r="A1519" s="5"/>
      <c r="B1519" s="1"/>
      <c r="C1519" s="2"/>
      <c r="D1519" s="59"/>
      <c r="E1519" s="85"/>
      <c r="F1519" s="7"/>
    </row>
    <row r="1520" spans="1:6">
      <c r="A1520" s="5"/>
      <c r="B1520" s="1"/>
      <c r="C1520" s="2"/>
      <c r="D1520" s="59"/>
      <c r="E1520" s="85"/>
      <c r="F1520" s="7"/>
    </row>
    <row r="1521" spans="1:6">
      <c r="A1521" s="5"/>
      <c r="B1521" s="1"/>
      <c r="C1521" s="2"/>
      <c r="D1521" s="59"/>
      <c r="E1521" s="85"/>
      <c r="F1521" s="7"/>
    </row>
    <row r="1522" spans="1:6">
      <c r="A1522" s="5"/>
      <c r="B1522" s="1"/>
      <c r="C1522" s="2"/>
      <c r="D1522" s="59"/>
      <c r="E1522" s="85"/>
      <c r="F1522" s="7"/>
    </row>
    <row r="1523" spans="1:6">
      <c r="A1523" s="5"/>
      <c r="B1523" s="1"/>
      <c r="C1523" s="2"/>
      <c r="D1523" s="59"/>
      <c r="E1523" s="85"/>
      <c r="F1523" s="7"/>
    </row>
    <row r="1524" spans="1:6">
      <c r="A1524" s="5"/>
      <c r="B1524" s="1"/>
      <c r="C1524" s="2"/>
      <c r="D1524" s="59"/>
      <c r="E1524" s="85"/>
      <c r="F1524" s="7"/>
    </row>
    <row r="1525" spans="1:6">
      <c r="A1525" s="5"/>
      <c r="B1525" s="1"/>
      <c r="C1525" s="2"/>
      <c r="D1525" s="59"/>
      <c r="E1525" s="85"/>
      <c r="F1525" s="7"/>
    </row>
    <row r="1526" spans="1:6">
      <c r="A1526" s="5"/>
      <c r="B1526" s="1"/>
      <c r="C1526" s="2"/>
      <c r="D1526" s="59"/>
      <c r="E1526" s="85"/>
      <c r="F1526" s="7"/>
    </row>
    <row r="1527" spans="1:6">
      <c r="A1527" s="5"/>
      <c r="B1527" s="1"/>
      <c r="C1527" s="2"/>
      <c r="D1527" s="59"/>
      <c r="E1527" s="85"/>
      <c r="F1527" s="7"/>
    </row>
    <row r="1528" spans="1:6">
      <c r="A1528" s="5"/>
      <c r="B1528" s="1"/>
      <c r="C1528" s="2"/>
      <c r="D1528" s="59"/>
      <c r="E1528" s="85"/>
      <c r="F1528" s="7"/>
    </row>
    <row r="1529" spans="1:6">
      <c r="A1529" s="5"/>
      <c r="B1529" s="1"/>
      <c r="C1529" s="2"/>
      <c r="D1529" s="59"/>
      <c r="E1529" s="85"/>
      <c r="F1529" s="7"/>
    </row>
    <row r="1530" spans="1:6">
      <c r="A1530" s="5"/>
      <c r="B1530" s="1"/>
      <c r="C1530" s="2"/>
      <c r="D1530" s="59"/>
      <c r="E1530" s="85"/>
      <c r="F1530" s="7"/>
    </row>
    <row r="1531" spans="1:6">
      <c r="A1531" s="5"/>
      <c r="B1531" s="1"/>
      <c r="C1531" s="2"/>
      <c r="D1531" s="59"/>
      <c r="E1531" s="85"/>
      <c r="F1531" s="7"/>
    </row>
    <row r="1532" spans="1:6">
      <c r="A1532" s="5"/>
      <c r="B1532" s="1"/>
      <c r="C1532" s="2"/>
      <c r="D1532" s="59"/>
      <c r="E1532" s="85"/>
      <c r="F1532" s="7"/>
    </row>
    <row r="1533" spans="1:6">
      <c r="A1533" s="5"/>
      <c r="B1533" s="1"/>
      <c r="C1533" s="2"/>
      <c r="D1533" s="59"/>
      <c r="E1533" s="85"/>
      <c r="F1533" s="7"/>
    </row>
    <row r="1534" spans="1:6">
      <c r="A1534" s="5"/>
      <c r="B1534" s="1"/>
      <c r="C1534" s="2"/>
      <c r="D1534" s="59"/>
      <c r="E1534" s="85"/>
      <c r="F1534" s="7"/>
    </row>
    <row r="1535" spans="1:6">
      <c r="A1535" s="5"/>
      <c r="B1535" s="1"/>
      <c r="C1535" s="2"/>
      <c r="D1535" s="59"/>
      <c r="E1535" s="85"/>
      <c r="F1535" s="7"/>
    </row>
    <row r="1536" spans="1:6">
      <c r="A1536" s="5"/>
      <c r="B1536" s="1"/>
      <c r="C1536" s="2"/>
      <c r="D1536" s="59"/>
      <c r="E1536" s="85"/>
      <c r="F1536" s="7"/>
    </row>
    <row r="1537" spans="1:6">
      <c r="A1537" s="5"/>
      <c r="B1537" s="1"/>
      <c r="C1537" s="2"/>
      <c r="D1537" s="59"/>
      <c r="E1537" s="85"/>
      <c r="F1537" s="7"/>
    </row>
    <row r="1538" spans="1:6">
      <c r="A1538" s="5"/>
      <c r="B1538" s="1"/>
      <c r="C1538" s="2"/>
      <c r="D1538" s="59"/>
      <c r="E1538" s="85"/>
      <c r="F1538" s="7"/>
    </row>
    <row r="1539" spans="1:6">
      <c r="A1539" s="5"/>
      <c r="B1539" s="1"/>
      <c r="C1539" s="2"/>
      <c r="D1539" s="59"/>
      <c r="E1539" s="85"/>
      <c r="F1539" s="7"/>
    </row>
    <row r="1540" spans="1:6">
      <c r="A1540" s="5"/>
      <c r="B1540" s="1"/>
      <c r="C1540" s="2"/>
      <c r="D1540" s="59"/>
      <c r="E1540" s="85"/>
      <c r="F1540" s="7"/>
    </row>
    <row r="1541" spans="1:6">
      <c r="A1541" s="5"/>
      <c r="B1541" s="1"/>
      <c r="C1541" s="2"/>
      <c r="D1541" s="59"/>
      <c r="E1541" s="85"/>
      <c r="F1541" s="7"/>
    </row>
    <row r="1542" spans="1:6">
      <c r="A1542" s="5"/>
      <c r="B1542" s="1"/>
      <c r="C1542" s="2"/>
      <c r="D1542" s="59"/>
      <c r="E1542" s="85"/>
      <c r="F1542" s="7"/>
    </row>
    <row r="1543" spans="1:6">
      <c r="A1543" s="5"/>
      <c r="B1543" s="1"/>
      <c r="C1543" s="2"/>
      <c r="D1543" s="59"/>
      <c r="E1543" s="85"/>
      <c r="F1543" s="7"/>
    </row>
    <row r="1544" spans="1:6">
      <c r="A1544" s="5"/>
      <c r="B1544" s="1"/>
      <c r="C1544" s="2"/>
      <c r="D1544" s="59"/>
      <c r="E1544" s="85"/>
      <c r="F1544" s="7"/>
    </row>
    <row r="1545" spans="1:6">
      <c r="A1545" s="5"/>
      <c r="B1545" s="1"/>
      <c r="C1545" s="2"/>
      <c r="D1545" s="59"/>
      <c r="E1545" s="85"/>
      <c r="F1545" s="7"/>
    </row>
    <row r="1546" spans="1:6">
      <c r="A1546" s="5"/>
      <c r="B1546" s="1"/>
      <c r="C1546" s="2"/>
      <c r="D1546" s="59"/>
      <c r="E1546" s="85"/>
      <c r="F1546" s="7"/>
    </row>
    <row r="1547" spans="1:6">
      <c r="A1547" s="5"/>
      <c r="B1547" s="1"/>
      <c r="C1547" s="2"/>
      <c r="D1547" s="59"/>
      <c r="E1547" s="85"/>
      <c r="F1547" s="7"/>
    </row>
    <row r="1548" spans="1:6">
      <c r="A1548" s="5"/>
      <c r="B1548" s="1"/>
      <c r="C1548" s="2"/>
      <c r="D1548" s="59"/>
      <c r="E1548" s="85"/>
      <c r="F1548" s="7"/>
    </row>
    <row r="1549" spans="1:6">
      <c r="A1549" s="5"/>
      <c r="B1549" s="1"/>
      <c r="C1549" s="2"/>
      <c r="D1549" s="59"/>
      <c r="E1549" s="85"/>
      <c r="F1549" s="7"/>
    </row>
    <row r="1550" spans="1:6">
      <c r="A1550" s="5"/>
      <c r="B1550" s="1"/>
      <c r="C1550" s="2"/>
      <c r="D1550" s="59"/>
      <c r="E1550" s="85"/>
      <c r="F1550" s="7"/>
    </row>
    <row r="1551" spans="1:6">
      <c r="A1551" s="5"/>
      <c r="B1551" s="1"/>
      <c r="C1551" s="2"/>
      <c r="D1551" s="59"/>
      <c r="E1551" s="85"/>
      <c r="F1551" s="7"/>
    </row>
    <row r="1552" spans="1:6">
      <c r="A1552" s="5"/>
      <c r="B1552" s="1"/>
      <c r="C1552" s="2"/>
      <c r="D1552" s="59"/>
      <c r="E1552" s="85"/>
      <c r="F1552" s="7"/>
    </row>
    <row r="1553" spans="1:6">
      <c r="A1553" s="5"/>
      <c r="B1553" s="1"/>
      <c r="C1553" s="2"/>
      <c r="D1553" s="59"/>
      <c r="E1553" s="85"/>
      <c r="F1553" s="7"/>
    </row>
    <row r="1554" spans="1:6">
      <c r="A1554" s="5"/>
      <c r="B1554" s="1"/>
      <c r="C1554" s="2"/>
      <c r="D1554" s="59"/>
      <c r="E1554" s="85"/>
      <c r="F1554" s="7"/>
    </row>
    <row r="1555" spans="1:6">
      <c r="A1555" s="5"/>
      <c r="B1555" s="1"/>
      <c r="C1555" s="2"/>
      <c r="D1555" s="59"/>
      <c r="E1555" s="85"/>
      <c r="F1555" s="7"/>
    </row>
    <row r="1556" spans="1:6">
      <c r="A1556" s="5"/>
      <c r="B1556" s="1"/>
      <c r="C1556" s="2"/>
      <c r="D1556" s="59"/>
      <c r="E1556" s="85"/>
      <c r="F1556" s="7"/>
    </row>
    <row r="1557" spans="1:6">
      <c r="A1557" s="5"/>
      <c r="B1557" s="1"/>
      <c r="C1557" s="2"/>
      <c r="D1557" s="59"/>
      <c r="E1557" s="85"/>
      <c r="F1557" s="7"/>
    </row>
    <row r="1558" spans="1:6">
      <c r="A1558" s="5"/>
      <c r="B1558" s="1"/>
      <c r="C1558" s="2"/>
      <c r="D1558" s="59"/>
      <c r="E1558" s="85"/>
      <c r="F1558" s="7"/>
    </row>
    <row r="1559" spans="1:6">
      <c r="A1559" s="5"/>
      <c r="B1559" s="1"/>
      <c r="C1559" s="2"/>
      <c r="D1559" s="59"/>
      <c r="E1559" s="85"/>
      <c r="F1559" s="7"/>
    </row>
    <row r="1560" spans="1:6">
      <c r="A1560" s="5"/>
      <c r="B1560" s="1"/>
      <c r="C1560" s="2"/>
      <c r="D1560" s="59"/>
      <c r="E1560" s="85"/>
      <c r="F1560" s="7"/>
    </row>
    <row r="1561" spans="1:6">
      <c r="A1561" s="5"/>
      <c r="B1561" s="1"/>
      <c r="C1561" s="2"/>
      <c r="D1561" s="59"/>
      <c r="E1561" s="85"/>
      <c r="F1561" s="7"/>
    </row>
    <row r="1562" spans="1:6">
      <c r="A1562" s="5"/>
      <c r="B1562" s="1"/>
      <c r="C1562" s="2"/>
      <c r="D1562" s="59"/>
      <c r="E1562" s="85"/>
      <c r="F1562" s="7"/>
    </row>
    <row r="1563" spans="1:6">
      <c r="A1563" s="5"/>
      <c r="B1563" s="1"/>
      <c r="C1563" s="2"/>
      <c r="D1563" s="59"/>
      <c r="E1563" s="85"/>
      <c r="F1563" s="7"/>
    </row>
    <row r="1564" spans="1:6">
      <c r="A1564" s="5"/>
      <c r="B1564" s="1"/>
      <c r="C1564" s="2"/>
      <c r="D1564" s="59"/>
      <c r="E1564" s="85"/>
      <c r="F1564" s="7"/>
    </row>
    <row r="1565" spans="1:6">
      <c r="A1565" s="5"/>
      <c r="B1565" s="1"/>
      <c r="C1565" s="2"/>
      <c r="D1565" s="59"/>
      <c r="E1565" s="85"/>
      <c r="F1565" s="7"/>
    </row>
    <row r="1566" spans="1:6">
      <c r="A1566" s="5"/>
      <c r="B1566" s="1"/>
      <c r="C1566" s="2"/>
      <c r="D1566" s="59"/>
      <c r="E1566" s="85"/>
      <c r="F1566" s="7"/>
    </row>
    <row r="1567" spans="1:6">
      <c r="A1567" s="5"/>
      <c r="B1567" s="1"/>
      <c r="C1567" s="2"/>
      <c r="D1567" s="59"/>
      <c r="E1567" s="85"/>
      <c r="F1567" s="7"/>
    </row>
    <row r="1568" spans="1:6">
      <c r="A1568" s="5"/>
      <c r="B1568" s="1"/>
      <c r="C1568" s="2"/>
      <c r="D1568" s="59"/>
      <c r="E1568" s="85"/>
      <c r="F1568" s="7"/>
    </row>
    <row r="1569" spans="1:6">
      <c r="A1569" s="5"/>
      <c r="B1569" s="1"/>
      <c r="C1569" s="2"/>
      <c r="D1569" s="59"/>
      <c r="E1569" s="85"/>
      <c r="F1569" s="7"/>
    </row>
    <row r="1570" spans="1:6">
      <c r="A1570" s="5"/>
      <c r="B1570" s="1"/>
      <c r="C1570" s="2"/>
      <c r="D1570" s="59"/>
      <c r="E1570" s="85"/>
      <c r="F1570" s="7"/>
    </row>
    <row r="1571" spans="1:6">
      <c r="A1571" s="5"/>
      <c r="B1571" s="1"/>
      <c r="C1571" s="2"/>
      <c r="D1571" s="59"/>
      <c r="E1571" s="85"/>
      <c r="F1571" s="7"/>
    </row>
    <row r="1572" spans="1:6">
      <c r="A1572" s="5"/>
      <c r="B1572" s="1"/>
      <c r="C1572" s="2"/>
      <c r="D1572" s="59"/>
      <c r="E1572" s="85"/>
      <c r="F1572" s="7"/>
    </row>
    <row r="1573" spans="1:6">
      <c r="A1573" s="5"/>
      <c r="B1573" s="1"/>
      <c r="C1573" s="2"/>
      <c r="D1573" s="59"/>
      <c r="E1573" s="85"/>
      <c r="F1573" s="7"/>
    </row>
    <row r="1574" spans="1:6">
      <c r="A1574" s="5"/>
      <c r="B1574" s="1"/>
      <c r="C1574" s="2"/>
      <c r="D1574" s="59"/>
      <c r="E1574" s="85"/>
      <c r="F1574" s="7"/>
    </row>
    <row r="1575" spans="1:6">
      <c r="A1575" s="5"/>
      <c r="B1575" s="1"/>
      <c r="C1575" s="2"/>
      <c r="D1575" s="59"/>
      <c r="E1575" s="85"/>
      <c r="F1575" s="7"/>
    </row>
    <row r="1576" spans="1:6">
      <c r="A1576" s="5"/>
      <c r="B1576" s="1"/>
      <c r="C1576" s="2"/>
      <c r="D1576" s="59"/>
      <c r="E1576" s="85"/>
      <c r="F1576" s="7"/>
    </row>
    <row r="1577" spans="1:6">
      <c r="A1577" s="5"/>
      <c r="B1577" s="1"/>
      <c r="C1577" s="2"/>
      <c r="D1577" s="59"/>
      <c r="E1577" s="85"/>
      <c r="F1577" s="7"/>
    </row>
    <row r="1578" spans="1:6">
      <c r="A1578" s="5"/>
      <c r="B1578" s="1"/>
      <c r="C1578" s="2"/>
      <c r="D1578" s="59"/>
      <c r="E1578" s="85"/>
      <c r="F1578" s="7"/>
    </row>
    <row r="1579" spans="1:6">
      <c r="A1579" s="5"/>
      <c r="B1579" s="1"/>
      <c r="C1579" s="2"/>
      <c r="D1579" s="59"/>
      <c r="E1579" s="85"/>
      <c r="F1579" s="7"/>
    </row>
    <row r="1580" spans="1:6">
      <c r="A1580" s="5"/>
      <c r="B1580" s="1"/>
      <c r="C1580" s="2"/>
      <c r="D1580" s="59"/>
      <c r="E1580" s="85"/>
      <c r="F1580" s="7"/>
    </row>
    <row r="1581" spans="1:6">
      <c r="A1581" s="5"/>
      <c r="B1581" s="1"/>
      <c r="C1581" s="2"/>
      <c r="D1581" s="59"/>
      <c r="E1581" s="85"/>
      <c r="F1581" s="7"/>
    </row>
    <row r="1582" spans="1:6">
      <c r="A1582" s="5"/>
      <c r="B1582" s="1"/>
      <c r="C1582" s="2"/>
      <c r="D1582" s="59"/>
      <c r="E1582" s="85"/>
      <c r="F1582" s="7"/>
    </row>
    <row r="1583" spans="1:6">
      <c r="A1583" s="5"/>
      <c r="B1583" s="1"/>
      <c r="C1583" s="2"/>
      <c r="D1583" s="59"/>
      <c r="E1583" s="85"/>
      <c r="F1583" s="7"/>
    </row>
    <row r="1584" spans="1:6">
      <c r="A1584" s="5"/>
      <c r="B1584" s="1"/>
      <c r="C1584" s="2"/>
      <c r="D1584" s="59"/>
      <c r="E1584" s="85"/>
      <c r="F1584" s="7"/>
    </row>
    <row r="1585" spans="1:6">
      <c r="A1585" s="5"/>
      <c r="B1585" s="1"/>
      <c r="C1585" s="2"/>
      <c r="D1585" s="59"/>
      <c r="E1585" s="85"/>
      <c r="F1585" s="7"/>
    </row>
    <row r="1586" spans="1:6">
      <c r="A1586" s="5"/>
      <c r="B1586" s="1"/>
      <c r="C1586" s="2"/>
      <c r="D1586" s="59"/>
      <c r="E1586" s="85"/>
      <c r="F1586" s="7"/>
    </row>
    <row r="1587" spans="1:6">
      <c r="A1587" s="5"/>
      <c r="B1587" s="1"/>
      <c r="C1587" s="2"/>
      <c r="D1587" s="59"/>
      <c r="E1587" s="85"/>
      <c r="F1587" s="7"/>
    </row>
    <row r="1588" spans="1:6">
      <c r="A1588" s="5"/>
      <c r="B1588" s="1"/>
      <c r="C1588" s="2"/>
      <c r="D1588" s="59"/>
      <c r="E1588" s="85"/>
      <c r="F1588" s="7"/>
    </row>
    <row r="1589" spans="1:6">
      <c r="A1589" s="5"/>
      <c r="B1589" s="1"/>
      <c r="C1589" s="2"/>
      <c r="D1589" s="59"/>
      <c r="E1589" s="85"/>
      <c r="F1589" s="7"/>
    </row>
    <row r="1590" spans="1:6">
      <c r="A1590" s="5"/>
      <c r="B1590" s="1"/>
      <c r="C1590" s="2"/>
      <c r="D1590" s="59"/>
      <c r="E1590" s="85"/>
      <c r="F1590" s="7"/>
    </row>
    <row r="1591" spans="1:6">
      <c r="A1591" s="5"/>
      <c r="B1591" s="1"/>
      <c r="C1591" s="2"/>
      <c r="D1591" s="59"/>
      <c r="E1591" s="85"/>
      <c r="F1591" s="7"/>
    </row>
    <row r="1592" spans="1:6">
      <c r="A1592" s="5"/>
      <c r="B1592" s="1"/>
      <c r="C1592" s="2"/>
      <c r="D1592" s="59"/>
      <c r="E1592" s="85"/>
      <c r="F1592" s="7"/>
    </row>
    <row r="1593" spans="1:6">
      <c r="A1593" s="5"/>
      <c r="B1593" s="1"/>
      <c r="C1593" s="2"/>
      <c r="D1593" s="59"/>
      <c r="E1593" s="85"/>
      <c r="F1593" s="7"/>
    </row>
    <row r="1594" spans="1:6">
      <c r="A1594" s="5"/>
      <c r="B1594" s="1"/>
      <c r="C1594" s="2"/>
      <c r="D1594" s="59"/>
      <c r="E1594" s="85"/>
      <c r="F1594" s="7"/>
    </row>
    <row r="1595" spans="1:6">
      <c r="A1595" s="5"/>
      <c r="B1595" s="1"/>
      <c r="C1595" s="2"/>
      <c r="D1595" s="59"/>
      <c r="E1595" s="85"/>
      <c r="F1595" s="7"/>
    </row>
    <row r="1596" spans="1:6">
      <c r="A1596" s="5"/>
      <c r="B1596" s="1"/>
      <c r="C1596" s="2"/>
      <c r="D1596" s="59"/>
      <c r="E1596" s="85"/>
      <c r="F1596" s="7"/>
    </row>
    <row r="1597" spans="1:6">
      <c r="A1597" s="5"/>
      <c r="B1597" s="1"/>
      <c r="C1597" s="2"/>
      <c r="D1597" s="59"/>
      <c r="E1597" s="85"/>
      <c r="F1597" s="7"/>
    </row>
    <row r="1598" spans="1:6">
      <c r="A1598" s="5"/>
      <c r="B1598" s="1"/>
      <c r="C1598" s="2"/>
      <c r="D1598" s="59"/>
      <c r="E1598" s="85"/>
      <c r="F1598" s="7"/>
    </row>
    <row r="1599" spans="1:6">
      <c r="A1599" s="5"/>
      <c r="B1599" s="1"/>
      <c r="C1599" s="2"/>
      <c r="D1599" s="59"/>
      <c r="E1599" s="85"/>
      <c r="F1599" s="7"/>
    </row>
    <row r="1600" spans="1:6">
      <c r="A1600" s="5"/>
      <c r="B1600" s="1"/>
      <c r="C1600" s="2"/>
      <c r="D1600" s="59"/>
      <c r="E1600" s="85"/>
      <c r="F1600" s="7"/>
    </row>
    <row r="1601" spans="1:6">
      <c r="A1601" s="5"/>
      <c r="B1601" s="1"/>
      <c r="C1601" s="2"/>
      <c r="D1601" s="59"/>
      <c r="E1601" s="85"/>
      <c r="F1601" s="7"/>
    </row>
    <row r="1602" spans="1:6">
      <c r="A1602" s="5"/>
      <c r="B1602" s="1"/>
      <c r="C1602" s="2"/>
      <c r="D1602" s="59"/>
      <c r="E1602" s="85"/>
      <c r="F1602" s="7"/>
    </row>
    <row r="1603" spans="1:6">
      <c r="A1603" s="5"/>
      <c r="B1603" s="1"/>
      <c r="C1603" s="2"/>
      <c r="D1603" s="59"/>
      <c r="E1603" s="85"/>
      <c r="F1603" s="7"/>
    </row>
    <row r="1604" spans="1:6">
      <c r="A1604" s="5"/>
      <c r="B1604" s="1"/>
      <c r="C1604" s="2"/>
      <c r="D1604" s="59"/>
      <c r="E1604" s="85"/>
      <c r="F1604" s="7"/>
    </row>
    <row r="1605" spans="1:6">
      <c r="A1605" s="5"/>
      <c r="B1605" s="1"/>
      <c r="C1605" s="2"/>
      <c r="D1605" s="59"/>
      <c r="E1605" s="85"/>
      <c r="F1605" s="7"/>
    </row>
    <row r="1606" spans="1:6">
      <c r="A1606" s="5"/>
      <c r="B1606" s="1"/>
      <c r="C1606" s="2"/>
      <c r="D1606" s="59"/>
      <c r="E1606" s="85"/>
      <c r="F1606" s="7"/>
    </row>
    <row r="1607" spans="1:6">
      <c r="A1607" s="5"/>
      <c r="B1607" s="1"/>
      <c r="C1607" s="2"/>
      <c r="D1607" s="59"/>
      <c r="E1607" s="85"/>
      <c r="F1607" s="7"/>
    </row>
    <row r="1608" spans="1:6">
      <c r="A1608" s="5"/>
      <c r="B1608" s="1"/>
      <c r="C1608" s="2"/>
      <c r="D1608" s="59"/>
      <c r="E1608" s="85"/>
      <c r="F1608" s="7"/>
    </row>
    <row r="1609" spans="1:6">
      <c r="A1609" s="5"/>
      <c r="B1609" s="1"/>
      <c r="C1609" s="2"/>
      <c r="D1609" s="59"/>
      <c r="E1609" s="85"/>
      <c r="F1609" s="7"/>
    </row>
    <row r="1610" spans="1:6">
      <c r="A1610" s="5"/>
      <c r="B1610" s="1"/>
      <c r="C1610" s="2"/>
      <c r="D1610" s="59"/>
      <c r="E1610" s="85"/>
      <c r="F1610" s="7"/>
    </row>
    <row r="1611" spans="1:6">
      <c r="A1611" s="5"/>
      <c r="B1611" s="1"/>
      <c r="C1611" s="2"/>
      <c r="D1611" s="59"/>
      <c r="E1611" s="85"/>
      <c r="F1611" s="7"/>
    </row>
    <row r="1612" spans="1:6">
      <c r="A1612" s="5"/>
      <c r="B1612" s="1"/>
      <c r="C1612" s="2"/>
      <c r="D1612" s="59"/>
      <c r="E1612" s="85"/>
      <c r="F1612" s="7"/>
    </row>
    <row r="1613" spans="1:6">
      <c r="A1613" s="5"/>
      <c r="B1613" s="1"/>
      <c r="C1613" s="2"/>
      <c r="D1613" s="59"/>
      <c r="E1613" s="85"/>
      <c r="F1613" s="7"/>
    </row>
    <row r="1614" spans="1:6">
      <c r="A1614" s="5"/>
      <c r="B1614" s="1"/>
      <c r="C1614" s="2"/>
      <c r="D1614" s="59"/>
      <c r="E1614" s="85"/>
      <c r="F1614" s="7"/>
    </row>
    <row r="1615" spans="1:6">
      <c r="A1615" s="5"/>
      <c r="B1615" s="1"/>
      <c r="C1615" s="2"/>
      <c r="D1615" s="59"/>
      <c r="E1615" s="85"/>
      <c r="F1615" s="7"/>
    </row>
    <row r="1616" spans="1:6">
      <c r="A1616" s="5"/>
      <c r="B1616" s="1"/>
      <c r="C1616" s="2"/>
      <c r="D1616" s="59"/>
      <c r="E1616" s="85"/>
      <c r="F1616" s="7"/>
    </row>
    <row r="1617" spans="1:6">
      <c r="A1617" s="5"/>
      <c r="B1617" s="1"/>
      <c r="C1617" s="2"/>
      <c r="D1617" s="59"/>
      <c r="E1617" s="85"/>
      <c r="F1617" s="7"/>
    </row>
    <row r="1618" spans="1:6">
      <c r="A1618" s="5"/>
      <c r="B1618" s="1"/>
      <c r="C1618" s="2"/>
      <c r="D1618" s="59"/>
      <c r="E1618" s="85"/>
      <c r="F1618" s="7"/>
    </row>
    <row r="1619" spans="1:6">
      <c r="A1619" s="5"/>
      <c r="B1619" s="1"/>
      <c r="C1619" s="2"/>
      <c r="D1619" s="59"/>
      <c r="E1619" s="85"/>
      <c r="F1619" s="7"/>
    </row>
    <row r="1620" spans="1:6">
      <c r="A1620" s="5"/>
      <c r="B1620" s="1"/>
      <c r="C1620" s="2"/>
      <c r="D1620" s="59"/>
      <c r="E1620" s="85"/>
      <c r="F1620" s="7"/>
    </row>
    <row r="1621" spans="1:6">
      <c r="A1621" s="5"/>
      <c r="B1621" s="1"/>
      <c r="C1621" s="2"/>
      <c r="D1621" s="59"/>
      <c r="E1621" s="85"/>
      <c r="F1621" s="7"/>
    </row>
    <row r="1622" spans="1:6">
      <c r="A1622" s="5"/>
      <c r="B1622" s="1"/>
      <c r="C1622" s="2"/>
      <c r="D1622" s="59"/>
      <c r="E1622" s="85"/>
      <c r="F1622" s="7"/>
    </row>
    <row r="1623" spans="1:6">
      <c r="A1623" s="5"/>
      <c r="B1623" s="1"/>
      <c r="C1623" s="2"/>
      <c r="D1623" s="59"/>
      <c r="E1623" s="85"/>
      <c r="F1623" s="7"/>
    </row>
    <row r="1624" spans="1:6">
      <c r="A1624" s="5"/>
      <c r="B1624" s="1"/>
      <c r="C1624" s="2"/>
      <c r="D1624" s="59"/>
      <c r="E1624" s="85"/>
      <c r="F1624" s="7"/>
    </row>
    <row r="1625" spans="1:6">
      <c r="A1625" s="5"/>
      <c r="B1625" s="1"/>
      <c r="C1625" s="2"/>
      <c r="D1625" s="59"/>
      <c r="E1625" s="85"/>
      <c r="F1625" s="7"/>
    </row>
    <row r="1626" spans="1:6">
      <c r="A1626" s="5"/>
      <c r="B1626" s="1"/>
      <c r="C1626" s="2"/>
      <c r="D1626" s="59"/>
      <c r="E1626" s="85"/>
      <c r="F1626" s="7"/>
    </row>
    <row r="1627" spans="1:6">
      <c r="A1627" s="5"/>
      <c r="B1627" s="1"/>
      <c r="C1627" s="2"/>
      <c r="D1627" s="59"/>
      <c r="E1627" s="85"/>
      <c r="F1627" s="7"/>
    </row>
    <row r="1628" spans="1:6">
      <c r="A1628" s="5"/>
      <c r="B1628" s="1"/>
      <c r="C1628" s="2"/>
      <c r="D1628" s="59"/>
      <c r="E1628" s="85"/>
      <c r="F1628" s="7"/>
    </row>
    <row r="1629" spans="1:6">
      <c r="A1629" s="5"/>
      <c r="B1629" s="1"/>
      <c r="C1629" s="2"/>
      <c r="D1629" s="59"/>
      <c r="E1629" s="85"/>
      <c r="F1629" s="7"/>
    </row>
    <row r="1630" spans="1:6">
      <c r="A1630" s="5"/>
      <c r="B1630" s="1"/>
      <c r="C1630" s="2"/>
      <c r="D1630" s="59"/>
      <c r="E1630" s="85"/>
      <c r="F1630" s="7"/>
    </row>
    <row r="1631" spans="1:6">
      <c r="A1631" s="5"/>
      <c r="B1631" s="1"/>
      <c r="C1631" s="2"/>
      <c r="D1631" s="59"/>
      <c r="E1631" s="85"/>
      <c r="F1631" s="7"/>
    </row>
    <row r="1632" spans="1:6">
      <c r="A1632" s="5"/>
      <c r="B1632" s="1"/>
      <c r="C1632" s="2"/>
      <c r="D1632" s="59"/>
      <c r="E1632" s="85"/>
      <c r="F1632" s="7"/>
    </row>
    <row r="1633" spans="1:6">
      <c r="A1633" s="5"/>
      <c r="B1633" s="1"/>
      <c r="C1633" s="2"/>
      <c r="D1633" s="59"/>
      <c r="E1633" s="85"/>
      <c r="F1633" s="7"/>
    </row>
    <row r="1634" spans="1:6">
      <c r="A1634" s="5"/>
      <c r="B1634" s="1"/>
      <c r="C1634" s="2"/>
      <c r="D1634" s="59"/>
      <c r="E1634" s="85"/>
      <c r="F1634" s="7"/>
    </row>
    <row r="1635" spans="1:6">
      <c r="A1635" s="5"/>
      <c r="B1635" s="1"/>
      <c r="C1635" s="2"/>
      <c r="D1635" s="59"/>
      <c r="E1635" s="85"/>
      <c r="F1635" s="7"/>
    </row>
    <row r="1636" spans="1:6">
      <c r="A1636" s="5"/>
      <c r="B1636" s="1"/>
      <c r="C1636" s="2"/>
      <c r="D1636" s="59"/>
      <c r="E1636" s="85"/>
      <c r="F1636" s="7"/>
    </row>
    <row r="1637" spans="1:6">
      <c r="A1637" s="5"/>
      <c r="B1637" s="1"/>
      <c r="C1637" s="2"/>
      <c r="D1637" s="59"/>
      <c r="E1637" s="85"/>
      <c r="F1637" s="7"/>
    </row>
    <row r="1638" spans="1:6">
      <c r="A1638" s="5"/>
      <c r="B1638" s="1"/>
      <c r="C1638" s="2"/>
      <c r="D1638" s="59"/>
      <c r="E1638" s="85"/>
      <c r="F1638" s="7"/>
    </row>
    <row r="1639" spans="1:6">
      <c r="A1639" s="5"/>
      <c r="B1639" s="1"/>
      <c r="C1639" s="2"/>
      <c r="D1639" s="59"/>
      <c r="E1639" s="85"/>
      <c r="F1639" s="7"/>
    </row>
    <row r="1640" spans="1:6">
      <c r="A1640" s="5"/>
      <c r="B1640" s="1"/>
      <c r="C1640" s="2"/>
      <c r="D1640" s="59"/>
      <c r="E1640" s="85"/>
      <c r="F1640" s="7"/>
    </row>
    <row r="1641" spans="1:6">
      <c r="A1641" s="5"/>
      <c r="B1641" s="1"/>
      <c r="C1641" s="2"/>
      <c r="D1641" s="59"/>
      <c r="E1641" s="85"/>
      <c r="F1641" s="7"/>
    </row>
    <row r="1642" spans="1:6">
      <c r="A1642" s="5"/>
      <c r="B1642" s="1"/>
      <c r="C1642" s="2"/>
      <c r="D1642" s="59"/>
      <c r="E1642" s="85"/>
      <c r="F1642" s="7"/>
    </row>
    <row r="1643" spans="1:6">
      <c r="A1643" s="5"/>
      <c r="B1643" s="1"/>
      <c r="C1643" s="2"/>
      <c r="D1643" s="59"/>
      <c r="E1643" s="85"/>
      <c r="F1643" s="7"/>
    </row>
    <row r="1644" spans="1:6">
      <c r="A1644" s="5"/>
      <c r="B1644" s="1"/>
      <c r="C1644" s="2"/>
      <c r="D1644" s="59"/>
      <c r="E1644" s="85"/>
      <c r="F1644" s="7"/>
    </row>
    <row r="1645" spans="1:6">
      <c r="A1645" s="5"/>
      <c r="B1645" s="1"/>
      <c r="C1645" s="2"/>
      <c r="D1645" s="59"/>
      <c r="E1645" s="85"/>
      <c r="F1645" s="7"/>
    </row>
    <row r="1646" spans="1:6">
      <c r="A1646" s="5"/>
      <c r="B1646" s="1"/>
      <c r="C1646" s="2"/>
      <c r="D1646" s="59"/>
      <c r="E1646" s="85"/>
      <c r="F1646" s="7"/>
    </row>
    <row r="1647" spans="1:6">
      <c r="A1647" s="5"/>
      <c r="B1647" s="1"/>
      <c r="C1647" s="2"/>
      <c r="D1647" s="59"/>
      <c r="E1647" s="85"/>
      <c r="F1647" s="7"/>
    </row>
    <row r="1648" spans="1:6">
      <c r="A1648" s="5"/>
      <c r="B1648" s="1"/>
      <c r="C1648" s="2"/>
      <c r="D1648" s="59"/>
      <c r="E1648" s="85"/>
      <c r="F1648" s="7"/>
    </row>
    <row r="1649" spans="1:6">
      <c r="A1649" s="5"/>
      <c r="B1649" s="1"/>
      <c r="C1649" s="2"/>
      <c r="D1649" s="59"/>
      <c r="E1649" s="85"/>
      <c r="F1649" s="7"/>
    </row>
    <row r="1650" spans="1:6">
      <c r="A1650" s="5"/>
      <c r="B1650" s="1"/>
      <c r="C1650" s="2"/>
      <c r="D1650" s="59"/>
      <c r="E1650" s="85"/>
      <c r="F1650" s="7"/>
    </row>
    <row r="1651" spans="1:6">
      <c r="A1651" s="5"/>
      <c r="B1651" s="1"/>
      <c r="C1651" s="2"/>
      <c r="D1651" s="59"/>
      <c r="E1651" s="85"/>
      <c r="F1651" s="7"/>
    </row>
    <row r="1652" spans="1:6">
      <c r="A1652" s="5"/>
      <c r="B1652" s="1"/>
      <c r="C1652" s="2"/>
      <c r="D1652" s="59"/>
      <c r="E1652" s="85"/>
      <c r="F1652" s="7"/>
    </row>
    <row r="1653" spans="1:6">
      <c r="A1653" s="5"/>
      <c r="B1653" s="1"/>
      <c r="C1653" s="2"/>
      <c r="D1653" s="59"/>
      <c r="E1653" s="85"/>
      <c r="F1653" s="7"/>
    </row>
    <row r="1654" spans="1:6">
      <c r="A1654" s="5"/>
      <c r="B1654" s="1"/>
      <c r="C1654" s="2"/>
      <c r="D1654" s="59"/>
      <c r="E1654" s="85"/>
      <c r="F1654" s="7"/>
    </row>
    <row r="1655" spans="1:6">
      <c r="A1655" s="5"/>
      <c r="B1655" s="1"/>
      <c r="C1655" s="2"/>
      <c r="D1655" s="59"/>
      <c r="E1655" s="85"/>
      <c r="F1655" s="7"/>
    </row>
    <row r="1656" spans="1:6">
      <c r="A1656" s="5"/>
      <c r="B1656" s="1"/>
      <c r="C1656" s="2"/>
      <c r="D1656" s="59"/>
      <c r="E1656" s="85"/>
      <c r="F1656" s="7"/>
    </row>
    <row r="1657" spans="1:6">
      <c r="A1657" s="5"/>
      <c r="B1657" s="1"/>
      <c r="C1657" s="2"/>
      <c r="D1657" s="59"/>
      <c r="E1657" s="85"/>
      <c r="F1657" s="7"/>
    </row>
    <row r="1658" spans="1:6">
      <c r="A1658" s="5"/>
      <c r="B1658" s="1"/>
      <c r="C1658" s="2"/>
      <c r="D1658" s="59"/>
      <c r="E1658" s="85"/>
      <c r="F1658" s="7"/>
    </row>
    <row r="1659" spans="1:6">
      <c r="A1659" s="5"/>
      <c r="B1659" s="1"/>
      <c r="C1659" s="2"/>
      <c r="D1659" s="59"/>
      <c r="E1659" s="85"/>
      <c r="F1659" s="7"/>
    </row>
    <row r="1660" spans="1:6">
      <c r="A1660" s="5"/>
      <c r="B1660" s="1"/>
      <c r="C1660" s="2"/>
      <c r="D1660" s="59"/>
      <c r="E1660" s="85"/>
      <c r="F1660" s="7"/>
    </row>
    <row r="1661" spans="1:6">
      <c r="A1661" s="5"/>
      <c r="B1661" s="1"/>
      <c r="C1661" s="2"/>
      <c r="D1661" s="59"/>
      <c r="E1661" s="85"/>
      <c r="F1661" s="7"/>
    </row>
    <row r="1662" spans="1:6">
      <c r="A1662" s="5"/>
      <c r="B1662" s="1"/>
      <c r="C1662" s="2"/>
      <c r="D1662" s="59"/>
      <c r="E1662" s="85"/>
      <c r="F1662" s="7"/>
    </row>
    <row r="1663" spans="1:6">
      <c r="A1663" s="5"/>
      <c r="B1663" s="1"/>
      <c r="C1663" s="2"/>
      <c r="D1663" s="59"/>
      <c r="E1663" s="85"/>
      <c r="F1663" s="7"/>
    </row>
    <row r="1664" spans="1:6">
      <c r="A1664" s="5"/>
      <c r="B1664" s="1"/>
      <c r="C1664" s="2"/>
      <c r="D1664" s="59"/>
      <c r="E1664" s="85"/>
      <c r="F1664" s="7"/>
    </row>
    <row r="1665" spans="1:6">
      <c r="A1665" s="5"/>
      <c r="B1665" s="1"/>
      <c r="C1665" s="2"/>
      <c r="D1665" s="59"/>
      <c r="E1665" s="85"/>
      <c r="F1665" s="7"/>
    </row>
    <row r="1666" spans="1:6">
      <c r="A1666" s="5"/>
      <c r="B1666" s="1"/>
      <c r="C1666" s="2"/>
      <c r="D1666" s="59"/>
      <c r="E1666" s="85"/>
      <c r="F1666" s="7"/>
    </row>
    <row r="1667" spans="1:6">
      <c r="A1667" s="5"/>
      <c r="B1667" s="1"/>
      <c r="C1667" s="2"/>
      <c r="D1667" s="59"/>
      <c r="E1667" s="85"/>
      <c r="F1667" s="7"/>
    </row>
    <row r="1668" spans="1:6">
      <c r="A1668" s="5"/>
      <c r="B1668" s="1"/>
      <c r="C1668" s="2"/>
      <c r="D1668" s="59"/>
      <c r="E1668" s="85"/>
      <c r="F1668" s="7"/>
    </row>
    <row r="1669" spans="1:6">
      <c r="A1669" s="5"/>
      <c r="B1669" s="1"/>
      <c r="C1669" s="2"/>
      <c r="D1669" s="59"/>
      <c r="E1669" s="85"/>
      <c r="F1669" s="7"/>
    </row>
    <row r="1670" spans="1:6">
      <c r="A1670" s="5"/>
      <c r="B1670" s="1"/>
      <c r="C1670" s="2"/>
      <c r="D1670" s="59"/>
      <c r="E1670" s="85"/>
      <c r="F1670" s="7"/>
    </row>
    <row r="1671" spans="1:6">
      <c r="A1671" s="5"/>
      <c r="B1671" s="1"/>
      <c r="C1671" s="2"/>
      <c r="D1671" s="59"/>
      <c r="E1671" s="85"/>
      <c r="F1671" s="7"/>
    </row>
    <row r="1672" spans="1:6">
      <c r="A1672" s="5"/>
      <c r="B1672" s="1"/>
      <c r="C1672" s="2"/>
      <c r="D1672" s="59"/>
      <c r="E1672" s="85"/>
      <c r="F1672" s="7"/>
    </row>
    <row r="1673" spans="1:6">
      <c r="A1673" s="5"/>
      <c r="B1673" s="1"/>
      <c r="C1673" s="2"/>
      <c r="D1673" s="59"/>
      <c r="E1673" s="85"/>
      <c r="F1673" s="7"/>
    </row>
    <row r="1674" spans="1:6">
      <c r="A1674" s="5"/>
      <c r="B1674" s="1"/>
      <c r="C1674" s="2"/>
      <c r="D1674" s="59"/>
      <c r="E1674" s="85"/>
      <c r="F1674" s="7"/>
    </row>
    <row r="1675" spans="1:6">
      <c r="A1675" s="5"/>
      <c r="B1675" s="1"/>
      <c r="C1675" s="2"/>
      <c r="D1675" s="59"/>
      <c r="E1675" s="85"/>
      <c r="F1675" s="7"/>
    </row>
    <row r="1676" spans="1:6">
      <c r="A1676" s="5"/>
      <c r="B1676" s="1"/>
      <c r="C1676" s="2"/>
      <c r="D1676" s="59"/>
      <c r="E1676" s="85"/>
      <c r="F1676" s="7"/>
    </row>
    <row r="1677" spans="1:6">
      <c r="A1677" s="5"/>
      <c r="B1677" s="1"/>
      <c r="C1677" s="2"/>
      <c r="D1677" s="59"/>
      <c r="E1677" s="85"/>
      <c r="F1677" s="7"/>
    </row>
    <row r="1678" spans="1:6">
      <c r="A1678" s="5"/>
      <c r="B1678" s="1"/>
      <c r="C1678" s="2"/>
      <c r="D1678" s="59"/>
      <c r="E1678" s="85"/>
      <c r="F1678" s="7"/>
    </row>
    <row r="1679" spans="1:6">
      <c r="A1679" s="5"/>
      <c r="B1679" s="1"/>
      <c r="C1679" s="2"/>
      <c r="D1679" s="59"/>
      <c r="E1679" s="85"/>
      <c r="F1679" s="7"/>
    </row>
    <row r="1680" spans="1:6">
      <c r="A1680" s="5"/>
      <c r="B1680" s="1"/>
      <c r="C1680" s="2"/>
      <c r="D1680" s="59"/>
      <c r="E1680" s="85"/>
      <c r="F1680" s="7"/>
    </row>
    <row r="1681" spans="1:6">
      <c r="A1681" s="5"/>
      <c r="B1681" s="1"/>
      <c r="C1681" s="2"/>
      <c r="D1681" s="59"/>
      <c r="E1681" s="85"/>
      <c r="F1681" s="7"/>
    </row>
    <row r="1682" spans="1:6">
      <c r="A1682" s="5"/>
      <c r="B1682" s="1"/>
      <c r="C1682" s="2"/>
      <c r="D1682" s="59"/>
      <c r="E1682" s="85"/>
      <c r="F1682" s="7"/>
    </row>
    <row r="1683" spans="1:6">
      <c r="A1683" s="5"/>
      <c r="B1683" s="1"/>
      <c r="C1683" s="2"/>
      <c r="D1683" s="59"/>
      <c r="E1683" s="85"/>
      <c r="F1683" s="7"/>
    </row>
    <row r="1684" spans="1:6">
      <c r="A1684" s="5"/>
      <c r="B1684" s="1"/>
      <c r="C1684" s="2"/>
      <c r="D1684" s="59"/>
      <c r="E1684" s="85"/>
      <c r="F1684" s="7"/>
    </row>
    <row r="1685" spans="1:6">
      <c r="A1685" s="5"/>
      <c r="B1685" s="1"/>
      <c r="C1685" s="2"/>
      <c r="D1685" s="59"/>
      <c r="E1685" s="85"/>
      <c r="F1685" s="7"/>
    </row>
    <row r="1686" spans="1:6">
      <c r="A1686" s="5"/>
      <c r="B1686" s="1"/>
      <c r="C1686" s="2"/>
      <c r="D1686" s="59"/>
      <c r="E1686" s="85"/>
      <c r="F1686" s="7"/>
    </row>
    <row r="1687" spans="1:6">
      <c r="A1687" s="5"/>
      <c r="B1687" s="1"/>
      <c r="C1687" s="2"/>
      <c r="D1687" s="59"/>
      <c r="E1687" s="85"/>
      <c r="F1687" s="7"/>
    </row>
    <row r="1688" spans="1:6">
      <c r="A1688" s="5"/>
      <c r="B1688" s="1"/>
      <c r="C1688" s="2"/>
      <c r="D1688" s="59"/>
      <c r="E1688" s="85"/>
      <c r="F1688" s="7"/>
    </row>
    <row r="1689" spans="1:6">
      <c r="A1689" s="5"/>
      <c r="B1689" s="1"/>
      <c r="C1689" s="2"/>
      <c r="D1689" s="59"/>
      <c r="E1689" s="85"/>
      <c r="F1689" s="7"/>
    </row>
    <row r="1690" spans="1:6">
      <c r="A1690" s="5"/>
      <c r="B1690" s="1"/>
      <c r="C1690" s="2"/>
      <c r="D1690" s="59"/>
      <c r="E1690" s="85"/>
      <c r="F1690" s="7"/>
    </row>
    <row r="1691" spans="1:6">
      <c r="A1691" s="5"/>
      <c r="B1691" s="1"/>
      <c r="C1691" s="2"/>
      <c r="D1691" s="59"/>
      <c r="E1691" s="85"/>
      <c r="F1691" s="7"/>
    </row>
    <row r="1692" spans="1:6">
      <c r="A1692" s="5"/>
      <c r="B1692" s="1"/>
      <c r="C1692" s="2"/>
      <c r="D1692" s="59"/>
      <c r="E1692" s="85"/>
      <c r="F1692" s="7"/>
    </row>
    <row r="1693" spans="1:6">
      <c r="A1693" s="5"/>
      <c r="B1693" s="1"/>
      <c r="C1693" s="2"/>
      <c r="D1693" s="59"/>
      <c r="E1693" s="85"/>
      <c r="F1693" s="7"/>
    </row>
    <row r="1694" spans="1:6">
      <c r="A1694" s="5"/>
      <c r="B1694" s="1"/>
      <c r="C1694" s="2"/>
      <c r="D1694" s="59"/>
      <c r="E1694" s="85"/>
      <c r="F1694" s="7"/>
    </row>
    <row r="1695" spans="1:6">
      <c r="A1695" s="5"/>
      <c r="B1695" s="1"/>
      <c r="C1695" s="2"/>
      <c r="D1695" s="59"/>
      <c r="E1695" s="85"/>
      <c r="F1695" s="7"/>
    </row>
    <row r="1696" spans="1:6">
      <c r="A1696" s="5"/>
      <c r="B1696" s="1"/>
      <c r="C1696" s="2"/>
      <c r="D1696" s="59"/>
      <c r="E1696" s="85"/>
      <c r="F1696" s="7"/>
    </row>
    <row r="1697" spans="1:6">
      <c r="A1697" s="5"/>
      <c r="B1697" s="1"/>
      <c r="C1697" s="2"/>
      <c r="D1697" s="59"/>
      <c r="E1697" s="85"/>
      <c r="F1697" s="7"/>
    </row>
    <row r="1698" spans="1:6">
      <c r="A1698" s="5"/>
      <c r="B1698" s="1"/>
      <c r="C1698" s="2"/>
      <c r="D1698" s="59"/>
      <c r="E1698" s="85"/>
      <c r="F1698" s="7"/>
    </row>
    <row r="1699" spans="1:6">
      <c r="A1699" s="5"/>
      <c r="B1699" s="1"/>
      <c r="C1699" s="2"/>
      <c r="D1699" s="59"/>
      <c r="E1699" s="85"/>
      <c r="F1699" s="7"/>
    </row>
    <row r="1700" spans="1:6">
      <c r="A1700" s="5"/>
      <c r="B1700" s="1"/>
      <c r="C1700" s="2"/>
      <c r="D1700" s="59"/>
      <c r="E1700" s="85"/>
      <c r="F1700" s="7"/>
    </row>
    <row r="1701" spans="1:6">
      <c r="A1701" s="5"/>
      <c r="B1701" s="1"/>
      <c r="C1701" s="2"/>
      <c r="D1701" s="59"/>
      <c r="E1701" s="85"/>
      <c r="F1701" s="7"/>
    </row>
    <row r="1702" spans="1:6">
      <c r="A1702" s="5"/>
      <c r="B1702" s="1"/>
      <c r="C1702" s="2"/>
      <c r="D1702" s="59"/>
      <c r="E1702" s="85"/>
      <c r="F1702" s="7"/>
    </row>
    <row r="1703" spans="1:6">
      <c r="A1703" s="5"/>
      <c r="B1703" s="1"/>
      <c r="C1703" s="2"/>
      <c r="D1703" s="59"/>
      <c r="E1703" s="85"/>
      <c r="F1703" s="7"/>
    </row>
    <row r="1704" spans="1:6">
      <c r="A1704" s="5"/>
      <c r="B1704" s="1"/>
      <c r="C1704" s="2"/>
      <c r="D1704" s="59"/>
      <c r="E1704" s="85"/>
      <c r="F1704" s="7"/>
    </row>
    <row r="1705" spans="1:6">
      <c r="A1705" s="5"/>
      <c r="B1705" s="1"/>
      <c r="C1705" s="2"/>
      <c r="D1705" s="59"/>
      <c r="E1705" s="85"/>
      <c r="F1705" s="7"/>
    </row>
    <row r="1706" spans="1:6">
      <c r="A1706" s="5"/>
      <c r="B1706" s="1"/>
      <c r="C1706" s="2"/>
      <c r="D1706" s="59"/>
      <c r="E1706" s="85"/>
      <c r="F1706" s="7"/>
    </row>
    <row r="1707" spans="1:6">
      <c r="A1707" s="5"/>
      <c r="B1707" s="1"/>
      <c r="C1707" s="2"/>
      <c r="D1707" s="59"/>
      <c r="E1707" s="85"/>
      <c r="F1707" s="7"/>
    </row>
    <row r="1708" spans="1:6">
      <c r="A1708" s="5"/>
      <c r="B1708" s="1"/>
      <c r="C1708" s="2"/>
      <c r="D1708" s="59"/>
      <c r="E1708" s="85"/>
      <c r="F1708" s="7"/>
    </row>
    <row r="1709" spans="1:6">
      <c r="A1709" s="5"/>
      <c r="B1709" s="1"/>
      <c r="C1709" s="2"/>
      <c r="D1709" s="59"/>
      <c r="E1709" s="85"/>
      <c r="F1709" s="7"/>
    </row>
    <row r="1710" spans="1:6">
      <c r="A1710" s="5"/>
      <c r="B1710" s="1"/>
      <c r="C1710" s="2"/>
      <c r="D1710" s="59"/>
      <c r="E1710" s="85"/>
      <c r="F1710" s="7"/>
    </row>
    <row r="1711" spans="1:6">
      <c r="A1711" s="5"/>
      <c r="B1711" s="1"/>
      <c r="C1711" s="2"/>
      <c r="D1711" s="59"/>
      <c r="E1711" s="85"/>
      <c r="F1711" s="7"/>
    </row>
    <row r="1712" spans="1:6">
      <c r="A1712" s="5"/>
      <c r="B1712" s="1"/>
      <c r="C1712" s="2"/>
      <c r="D1712" s="59"/>
      <c r="E1712" s="85"/>
      <c r="F1712" s="7"/>
    </row>
    <row r="1713" spans="1:6">
      <c r="A1713" s="5"/>
      <c r="B1713" s="1"/>
      <c r="C1713" s="2"/>
      <c r="D1713" s="59"/>
      <c r="E1713" s="85"/>
      <c r="F1713" s="7"/>
    </row>
    <row r="1714" spans="1:6">
      <c r="A1714" s="5"/>
      <c r="B1714" s="1"/>
      <c r="C1714" s="2"/>
      <c r="D1714" s="59"/>
      <c r="E1714" s="85"/>
      <c r="F1714" s="7"/>
    </row>
    <row r="1715" spans="1:6">
      <c r="A1715" s="5"/>
      <c r="B1715" s="1"/>
      <c r="C1715" s="2"/>
      <c r="D1715" s="59"/>
      <c r="E1715" s="85"/>
      <c r="F1715" s="7"/>
    </row>
    <row r="1716" spans="1:6">
      <c r="A1716" s="5"/>
      <c r="B1716" s="1"/>
      <c r="C1716" s="2"/>
      <c r="D1716" s="59"/>
      <c r="E1716" s="85"/>
      <c r="F1716" s="7"/>
    </row>
    <row r="1717" spans="1:6">
      <c r="A1717" s="5"/>
      <c r="B1717" s="1"/>
      <c r="C1717" s="2"/>
      <c r="D1717" s="59"/>
      <c r="E1717" s="85"/>
      <c r="F1717" s="7"/>
    </row>
    <row r="1718" spans="1:6">
      <c r="A1718" s="5"/>
      <c r="B1718" s="1"/>
      <c r="C1718" s="2"/>
      <c r="D1718" s="59"/>
      <c r="E1718" s="85"/>
      <c r="F1718" s="7"/>
    </row>
    <row r="1719" spans="1:6">
      <c r="A1719" s="5"/>
      <c r="B1719" s="1"/>
      <c r="C1719" s="2"/>
      <c r="D1719" s="59"/>
      <c r="E1719" s="85"/>
      <c r="F1719" s="7"/>
    </row>
    <row r="1720" spans="1:6">
      <c r="A1720" s="5"/>
      <c r="B1720" s="1"/>
      <c r="C1720" s="2"/>
      <c r="D1720" s="59"/>
      <c r="E1720" s="85"/>
      <c r="F1720" s="7"/>
    </row>
    <row r="1721" spans="1:6">
      <c r="A1721" s="5"/>
      <c r="B1721" s="1"/>
      <c r="C1721" s="2"/>
      <c r="D1721" s="59"/>
      <c r="E1721" s="85"/>
      <c r="F1721" s="7"/>
    </row>
    <row r="1722" spans="1:6">
      <c r="A1722" s="5"/>
      <c r="B1722" s="1"/>
      <c r="C1722" s="2"/>
      <c r="D1722" s="59"/>
      <c r="E1722" s="85"/>
      <c r="F1722" s="7"/>
    </row>
    <row r="1723" spans="1:6">
      <c r="A1723" s="5"/>
      <c r="B1723" s="1"/>
      <c r="C1723" s="2"/>
      <c r="D1723" s="59"/>
      <c r="E1723" s="85"/>
      <c r="F1723" s="7"/>
    </row>
    <row r="1724" spans="1:6">
      <c r="A1724" s="5"/>
      <c r="B1724" s="1"/>
      <c r="C1724" s="2"/>
      <c r="D1724" s="59"/>
      <c r="E1724" s="85"/>
      <c r="F1724" s="7"/>
    </row>
    <row r="1725" spans="1:6">
      <c r="A1725" s="5"/>
      <c r="B1725" s="1"/>
      <c r="C1725" s="2"/>
      <c r="D1725" s="59"/>
      <c r="E1725" s="85"/>
      <c r="F1725" s="7"/>
    </row>
    <row r="1726" spans="1:6">
      <c r="A1726" s="5"/>
      <c r="B1726" s="1"/>
      <c r="C1726" s="2"/>
      <c r="D1726" s="59"/>
      <c r="E1726" s="85"/>
      <c r="F1726" s="7"/>
    </row>
    <row r="1727" spans="1:6">
      <c r="A1727" s="5"/>
      <c r="B1727" s="1"/>
      <c r="C1727" s="2"/>
      <c r="D1727" s="59"/>
      <c r="E1727" s="85"/>
      <c r="F1727" s="7"/>
    </row>
    <row r="1728" spans="1:6">
      <c r="A1728" s="5"/>
      <c r="B1728" s="1"/>
      <c r="C1728" s="2"/>
      <c r="D1728" s="59"/>
      <c r="E1728" s="85"/>
      <c r="F1728" s="7"/>
    </row>
    <row r="1729" spans="1:6">
      <c r="A1729" s="5"/>
      <c r="B1729" s="1"/>
      <c r="C1729" s="2"/>
      <c r="D1729" s="59"/>
      <c r="E1729" s="85"/>
      <c r="F1729" s="7"/>
    </row>
    <row r="1730" spans="1:6">
      <c r="A1730" s="5"/>
      <c r="B1730" s="1"/>
      <c r="C1730" s="2"/>
      <c r="D1730" s="59"/>
      <c r="E1730" s="85"/>
      <c r="F1730" s="7"/>
    </row>
    <row r="1731" spans="1:6">
      <c r="A1731" s="5"/>
      <c r="B1731" s="1"/>
      <c r="C1731" s="2"/>
      <c r="D1731" s="59"/>
      <c r="E1731" s="85"/>
      <c r="F1731" s="7"/>
    </row>
    <row r="1732" spans="1:6">
      <c r="A1732" s="5"/>
      <c r="B1732" s="1"/>
      <c r="C1732" s="2"/>
      <c r="D1732" s="59"/>
      <c r="E1732" s="85"/>
      <c r="F1732" s="7"/>
    </row>
    <row r="1733" spans="1:6">
      <c r="A1733" s="5"/>
      <c r="B1733" s="1"/>
      <c r="C1733" s="2"/>
      <c r="D1733" s="59"/>
      <c r="E1733" s="85"/>
      <c r="F1733" s="7"/>
    </row>
    <row r="1734" spans="1:6">
      <c r="A1734" s="5"/>
      <c r="B1734" s="1"/>
      <c r="C1734" s="2"/>
      <c r="D1734" s="59"/>
      <c r="E1734" s="85"/>
      <c r="F1734" s="7"/>
    </row>
    <row r="1735" spans="1:6">
      <c r="A1735" s="5"/>
      <c r="B1735" s="1"/>
      <c r="C1735" s="2"/>
      <c r="D1735" s="59"/>
      <c r="E1735" s="85"/>
      <c r="F1735" s="7"/>
    </row>
    <row r="1736" spans="1:6">
      <c r="A1736" s="5"/>
      <c r="B1736" s="1"/>
      <c r="C1736" s="2"/>
      <c r="D1736" s="59"/>
      <c r="E1736" s="85"/>
      <c r="F1736" s="7"/>
    </row>
    <row r="1737" spans="1:6">
      <c r="A1737" s="5"/>
      <c r="B1737" s="1"/>
      <c r="C1737" s="2"/>
      <c r="D1737" s="59"/>
      <c r="E1737" s="85"/>
      <c r="F1737" s="7"/>
    </row>
    <row r="1738" spans="1:6">
      <c r="A1738" s="5"/>
      <c r="B1738" s="1"/>
      <c r="C1738" s="2"/>
      <c r="D1738" s="59"/>
      <c r="E1738" s="85"/>
      <c r="F1738" s="7"/>
    </row>
    <row r="1739" spans="1:6">
      <c r="A1739" s="5"/>
      <c r="B1739" s="1"/>
      <c r="C1739" s="2"/>
      <c r="D1739" s="59"/>
      <c r="E1739" s="85"/>
      <c r="F1739" s="7"/>
    </row>
    <row r="1740" spans="1:6">
      <c r="A1740" s="5"/>
      <c r="B1740" s="1"/>
      <c r="C1740" s="2"/>
      <c r="D1740" s="59"/>
      <c r="E1740" s="85"/>
      <c r="F1740" s="7"/>
    </row>
    <row r="1741" spans="1:6">
      <c r="A1741" s="5"/>
      <c r="B1741" s="1"/>
      <c r="C1741" s="2"/>
      <c r="D1741" s="59"/>
      <c r="E1741" s="85"/>
      <c r="F1741" s="7"/>
    </row>
    <row r="1742" spans="1:6">
      <c r="A1742" s="5"/>
      <c r="B1742" s="1"/>
      <c r="C1742" s="2"/>
      <c r="D1742" s="59"/>
      <c r="E1742" s="85"/>
      <c r="F1742" s="7"/>
    </row>
    <row r="1743" spans="1:6">
      <c r="A1743" s="5"/>
      <c r="B1743" s="1"/>
      <c r="C1743" s="2"/>
      <c r="D1743" s="59"/>
      <c r="E1743" s="85"/>
      <c r="F1743" s="7"/>
    </row>
    <row r="1744" spans="1:6">
      <c r="A1744" s="5"/>
      <c r="B1744" s="1"/>
      <c r="C1744" s="2"/>
      <c r="D1744" s="59"/>
      <c r="E1744" s="85"/>
      <c r="F1744" s="7"/>
    </row>
    <row r="1745" spans="1:6">
      <c r="A1745" s="5"/>
      <c r="B1745" s="1"/>
      <c r="C1745" s="2"/>
      <c r="D1745" s="59"/>
      <c r="E1745" s="85"/>
      <c r="F1745" s="7"/>
    </row>
    <row r="1746" spans="1:6">
      <c r="A1746" s="5"/>
      <c r="B1746" s="1"/>
      <c r="C1746" s="2"/>
      <c r="D1746" s="59"/>
      <c r="E1746" s="85"/>
      <c r="F1746" s="7"/>
    </row>
    <row r="1747" spans="1:6">
      <c r="A1747" s="5"/>
      <c r="B1747" s="1"/>
      <c r="C1747" s="2"/>
      <c r="D1747" s="59"/>
      <c r="E1747" s="85"/>
      <c r="F1747" s="7"/>
    </row>
    <row r="1748" spans="1:6">
      <c r="A1748" s="5"/>
      <c r="B1748" s="1"/>
      <c r="C1748" s="2"/>
      <c r="D1748" s="59"/>
      <c r="E1748" s="85"/>
      <c r="F1748" s="7"/>
    </row>
    <row r="1749" spans="1:6">
      <c r="A1749" s="5"/>
      <c r="B1749" s="1"/>
      <c r="C1749" s="2"/>
      <c r="D1749" s="59"/>
      <c r="E1749" s="85"/>
      <c r="F1749" s="7"/>
    </row>
    <row r="1750" spans="1:6">
      <c r="A1750" s="5"/>
      <c r="B1750" s="1"/>
      <c r="C1750" s="2"/>
      <c r="D1750" s="59"/>
      <c r="E1750" s="85"/>
      <c r="F1750" s="7"/>
    </row>
    <row r="1751" spans="1:6">
      <c r="A1751" s="5"/>
      <c r="B1751" s="1"/>
      <c r="C1751" s="2"/>
      <c r="D1751" s="59"/>
      <c r="E1751" s="85"/>
      <c r="F1751" s="7"/>
    </row>
    <row r="1752" spans="1:6">
      <c r="A1752" s="5"/>
      <c r="B1752" s="1"/>
      <c r="C1752" s="2"/>
      <c r="D1752" s="59"/>
      <c r="E1752" s="85"/>
      <c r="F1752" s="7"/>
    </row>
    <row r="1753" spans="1:6">
      <c r="A1753" s="5"/>
      <c r="B1753" s="1"/>
      <c r="C1753" s="2"/>
      <c r="D1753" s="59"/>
      <c r="E1753" s="85"/>
      <c r="F1753" s="7"/>
    </row>
    <row r="1754" spans="1:6">
      <c r="A1754" s="5"/>
      <c r="B1754" s="1"/>
      <c r="C1754" s="2"/>
      <c r="D1754" s="59"/>
      <c r="E1754" s="85"/>
      <c r="F1754" s="7"/>
    </row>
    <row r="1755" spans="1:6">
      <c r="A1755" s="5"/>
      <c r="B1755" s="1"/>
      <c r="C1755" s="2"/>
      <c r="D1755" s="59"/>
      <c r="E1755" s="85"/>
      <c r="F1755" s="7"/>
    </row>
    <row r="1756" spans="1:6">
      <c r="A1756" s="5"/>
      <c r="B1756" s="1"/>
      <c r="C1756" s="2"/>
      <c r="D1756" s="59"/>
      <c r="E1756" s="85"/>
      <c r="F1756" s="7"/>
    </row>
    <row r="1757" spans="1:6">
      <c r="A1757" s="5"/>
      <c r="B1757" s="1"/>
      <c r="C1757" s="2"/>
      <c r="D1757" s="59"/>
      <c r="E1757" s="85"/>
      <c r="F1757" s="7"/>
    </row>
    <row r="1758" spans="1:6">
      <c r="A1758" s="5"/>
      <c r="B1758" s="1"/>
      <c r="C1758" s="2"/>
      <c r="D1758" s="59"/>
      <c r="E1758" s="85"/>
      <c r="F1758" s="7"/>
    </row>
    <row r="1759" spans="1:6">
      <c r="A1759" s="5"/>
      <c r="B1759" s="1"/>
      <c r="C1759" s="2"/>
      <c r="D1759" s="59"/>
      <c r="E1759" s="85"/>
      <c r="F1759" s="7"/>
    </row>
    <row r="1760" spans="1:6">
      <c r="A1760" s="5"/>
      <c r="B1760" s="1"/>
      <c r="C1760" s="2"/>
      <c r="D1760" s="59"/>
      <c r="E1760" s="85"/>
      <c r="F1760" s="7"/>
    </row>
    <row r="1761" spans="1:6">
      <c r="A1761" s="5"/>
      <c r="B1761" s="1"/>
      <c r="C1761" s="2"/>
      <c r="D1761" s="59"/>
      <c r="E1761" s="85"/>
      <c r="F1761" s="7"/>
    </row>
    <row r="1762" spans="1:6">
      <c r="A1762" s="5"/>
      <c r="B1762" s="1"/>
      <c r="C1762" s="2"/>
      <c r="D1762" s="59"/>
      <c r="E1762" s="85"/>
      <c r="F1762" s="7"/>
    </row>
    <row r="1763" spans="1:6">
      <c r="A1763" s="5"/>
      <c r="B1763" s="1"/>
      <c r="C1763" s="2"/>
      <c r="D1763" s="59"/>
      <c r="E1763" s="85"/>
      <c r="F1763" s="7"/>
    </row>
    <row r="1764" spans="1:6">
      <c r="A1764" s="5"/>
      <c r="B1764" s="1"/>
      <c r="C1764" s="2"/>
      <c r="D1764" s="59"/>
      <c r="E1764" s="85"/>
      <c r="F1764" s="7"/>
    </row>
    <row r="1765" spans="1:6">
      <c r="A1765" s="5"/>
      <c r="B1765" s="1"/>
      <c r="C1765" s="2"/>
      <c r="D1765" s="59"/>
      <c r="E1765" s="85"/>
      <c r="F1765" s="7"/>
    </row>
    <row r="1766" spans="1:6">
      <c r="A1766" s="5"/>
      <c r="B1766" s="1"/>
      <c r="C1766" s="2"/>
      <c r="D1766" s="59"/>
      <c r="E1766" s="85"/>
      <c r="F1766" s="7"/>
    </row>
    <row r="1767" spans="1:6">
      <c r="A1767" s="5"/>
      <c r="B1767" s="1"/>
      <c r="C1767" s="2"/>
      <c r="D1767" s="59"/>
      <c r="E1767" s="85"/>
      <c r="F1767" s="7"/>
    </row>
    <row r="1768" spans="1:6">
      <c r="A1768" s="5"/>
      <c r="B1768" s="1"/>
      <c r="C1768" s="2"/>
      <c r="D1768" s="59"/>
      <c r="E1768" s="85"/>
      <c r="F1768" s="7"/>
    </row>
    <row r="1769" spans="1:6">
      <c r="A1769" s="5"/>
      <c r="B1769" s="1"/>
      <c r="C1769" s="2"/>
      <c r="D1769" s="59"/>
      <c r="E1769" s="85"/>
      <c r="F1769" s="7"/>
    </row>
    <row r="1770" spans="1:6">
      <c r="A1770" s="5"/>
      <c r="B1770" s="1"/>
      <c r="C1770" s="2"/>
      <c r="D1770" s="59"/>
      <c r="E1770" s="85"/>
      <c r="F1770" s="7"/>
    </row>
    <row r="1771" spans="1:6">
      <c r="A1771" s="5"/>
      <c r="B1771" s="1"/>
      <c r="C1771" s="2"/>
      <c r="D1771" s="59"/>
      <c r="E1771" s="85"/>
      <c r="F1771" s="7"/>
    </row>
    <row r="1772" spans="1:6">
      <c r="A1772" s="5"/>
      <c r="B1772" s="1"/>
      <c r="C1772" s="2"/>
      <c r="D1772" s="59"/>
      <c r="E1772" s="85"/>
      <c r="F1772" s="7"/>
    </row>
    <row r="1773" spans="1:6">
      <c r="A1773" s="5"/>
      <c r="B1773" s="1"/>
      <c r="C1773" s="2"/>
      <c r="D1773" s="59"/>
      <c r="E1773" s="85"/>
      <c r="F1773" s="7"/>
    </row>
    <row r="1774" spans="1:6">
      <c r="A1774" s="5"/>
      <c r="B1774" s="1"/>
      <c r="C1774" s="2"/>
      <c r="D1774" s="59"/>
      <c r="E1774" s="85"/>
      <c r="F1774" s="7"/>
    </row>
    <row r="1775" spans="1:6">
      <c r="A1775" s="5"/>
      <c r="B1775" s="1"/>
      <c r="C1775" s="2"/>
      <c r="D1775" s="59"/>
      <c r="E1775" s="85"/>
      <c r="F1775" s="7"/>
    </row>
    <row r="1776" spans="1:6">
      <c r="A1776" s="5"/>
      <c r="B1776" s="1"/>
      <c r="C1776" s="2"/>
      <c r="D1776" s="59"/>
      <c r="E1776" s="85"/>
      <c r="F1776" s="7"/>
    </row>
    <row r="1777" spans="1:6">
      <c r="A1777" s="5"/>
      <c r="B1777" s="1"/>
      <c r="C1777" s="2"/>
      <c r="D1777" s="59"/>
      <c r="E1777" s="85"/>
      <c r="F1777" s="7"/>
    </row>
    <row r="1778" spans="1:6">
      <c r="A1778" s="5"/>
      <c r="B1778" s="1"/>
      <c r="C1778" s="2"/>
      <c r="D1778" s="59"/>
      <c r="E1778" s="85"/>
      <c r="F1778" s="7"/>
    </row>
    <row r="1779" spans="1:6">
      <c r="A1779" s="5"/>
      <c r="B1779" s="1"/>
      <c r="C1779" s="2"/>
      <c r="D1779" s="59"/>
      <c r="E1779" s="85"/>
      <c r="F1779" s="7"/>
    </row>
    <row r="1780" spans="1:6">
      <c r="A1780" s="5"/>
      <c r="B1780" s="1"/>
      <c r="C1780" s="2"/>
      <c r="D1780" s="59"/>
      <c r="E1780" s="85"/>
      <c r="F1780" s="7"/>
    </row>
    <row r="1781" spans="1:6">
      <c r="A1781" s="5"/>
      <c r="B1781" s="1"/>
      <c r="C1781" s="2"/>
      <c r="D1781" s="59"/>
      <c r="E1781" s="85"/>
      <c r="F1781" s="7"/>
    </row>
    <row r="1782" spans="1:6">
      <c r="A1782" s="5"/>
      <c r="B1782" s="1"/>
      <c r="C1782" s="2"/>
      <c r="D1782" s="59"/>
      <c r="E1782" s="85"/>
      <c r="F1782" s="7"/>
    </row>
    <row r="1783" spans="1:6">
      <c r="A1783" s="5"/>
      <c r="B1783" s="1"/>
      <c r="C1783" s="2"/>
      <c r="D1783" s="59"/>
      <c r="E1783" s="85"/>
      <c r="F1783" s="7"/>
    </row>
    <row r="1784" spans="1:6">
      <c r="A1784" s="5"/>
      <c r="B1784" s="1"/>
      <c r="C1784" s="2"/>
      <c r="D1784" s="59"/>
      <c r="E1784" s="85"/>
      <c r="F1784" s="7"/>
    </row>
    <row r="1785" spans="1:6">
      <c r="A1785" s="5"/>
      <c r="B1785" s="1"/>
      <c r="C1785" s="2"/>
      <c r="D1785" s="59"/>
      <c r="E1785" s="85"/>
      <c r="F1785" s="7"/>
    </row>
    <row r="1786" spans="1:6">
      <c r="A1786" s="5"/>
      <c r="B1786" s="1"/>
      <c r="C1786" s="2"/>
      <c r="D1786" s="59"/>
      <c r="E1786" s="85"/>
      <c r="F1786" s="7"/>
    </row>
    <row r="1787" spans="1:6">
      <c r="A1787" s="5"/>
      <c r="B1787" s="1"/>
      <c r="C1787" s="2"/>
      <c r="D1787" s="59"/>
      <c r="E1787" s="85"/>
      <c r="F1787" s="7"/>
    </row>
    <row r="1788" spans="1:6">
      <c r="A1788" s="5"/>
      <c r="B1788" s="1"/>
      <c r="C1788" s="2"/>
      <c r="D1788" s="59"/>
      <c r="E1788" s="85"/>
      <c r="F1788" s="7"/>
    </row>
    <row r="1789" spans="1:6">
      <c r="A1789" s="5"/>
      <c r="B1789" s="1"/>
      <c r="C1789" s="2"/>
      <c r="D1789" s="59"/>
      <c r="E1789" s="85"/>
      <c r="F1789" s="7"/>
    </row>
    <row r="1790" spans="1:6">
      <c r="A1790" s="5"/>
      <c r="B1790" s="1"/>
      <c r="C1790" s="2"/>
      <c r="D1790" s="59"/>
      <c r="E1790" s="85"/>
      <c r="F1790" s="7"/>
    </row>
    <row r="1791" spans="1:6">
      <c r="A1791" s="5"/>
      <c r="B1791" s="1"/>
      <c r="C1791" s="2"/>
      <c r="D1791" s="59"/>
      <c r="E1791" s="85"/>
      <c r="F1791" s="7"/>
    </row>
    <row r="1792" spans="1:6">
      <c r="A1792" s="5"/>
      <c r="B1792" s="1"/>
      <c r="C1792" s="2"/>
      <c r="D1792" s="59"/>
      <c r="E1792" s="85"/>
      <c r="F1792" s="7"/>
    </row>
    <row r="1793" spans="1:6">
      <c r="A1793" s="5"/>
      <c r="B1793" s="1"/>
      <c r="C1793" s="2"/>
      <c r="D1793" s="59"/>
      <c r="E1793" s="85"/>
      <c r="F1793" s="7"/>
    </row>
    <row r="1794" spans="1:6">
      <c r="A1794" s="5"/>
      <c r="B1794" s="1"/>
      <c r="C1794" s="2"/>
      <c r="D1794" s="59"/>
      <c r="E1794" s="85"/>
      <c r="F1794" s="7"/>
    </row>
    <row r="1795" spans="1:6">
      <c r="A1795" s="5"/>
      <c r="B1795" s="1"/>
      <c r="C1795" s="2"/>
      <c r="D1795" s="59"/>
      <c r="E1795" s="85"/>
      <c r="F1795" s="7"/>
    </row>
    <row r="1796" spans="1:6">
      <c r="A1796" s="5"/>
      <c r="B1796" s="1"/>
      <c r="C1796" s="2"/>
      <c r="D1796" s="59"/>
      <c r="E1796" s="85"/>
      <c r="F1796" s="7"/>
    </row>
    <row r="1797" spans="1:6">
      <c r="A1797" s="5"/>
      <c r="B1797" s="1"/>
      <c r="C1797" s="2"/>
      <c r="D1797" s="59"/>
      <c r="E1797" s="85"/>
      <c r="F1797" s="7"/>
    </row>
    <row r="1798" spans="1:6">
      <c r="A1798" s="5"/>
      <c r="B1798" s="1"/>
      <c r="C1798" s="2"/>
      <c r="D1798" s="59"/>
      <c r="E1798" s="85"/>
      <c r="F1798" s="7"/>
    </row>
    <row r="1799" spans="1:6">
      <c r="A1799" s="5"/>
      <c r="B1799" s="1"/>
      <c r="C1799" s="2"/>
      <c r="D1799" s="59"/>
      <c r="E1799" s="85"/>
      <c r="F1799" s="7"/>
    </row>
    <row r="1800" spans="1:6">
      <c r="A1800" s="5"/>
      <c r="B1800" s="1"/>
      <c r="C1800" s="2"/>
      <c r="D1800" s="59"/>
      <c r="E1800" s="85"/>
      <c r="F1800" s="7"/>
    </row>
    <row r="1801" spans="1:6">
      <c r="A1801" s="5"/>
      <c r="B1801" s="1"/>
      <c r="C1801" s="2"/>
      <c r="D1801" s="59"/>
      <c r="E1801" s="85"/>
      <c r="F1801" s="7"/>
    </row>
    <row r="1802" spans="1:6">
      <c r="A1802" s="5"/>
      <c r="B1802" s="1"/>
      <c r="C1802" s="2"/>
      <c r="D1802" s="59"/>
      <c r="E1802" s="85"/>
      <c r="F1802" s="7"/>
    </row>
    <row r="1803" spans="1:6">
      <c r="A1803" s="5"/>
      <c r="B1803" s="1"/>
      <c r="C1803" s="2"/>
      <c r="D1803" s="59"/>
      <c r="E1803" s="85"/>
      <c r="F1803" s="7"/>
    </row>
    <row r="1804" spans="1:6">
      <c r="A1804" s="5"/>
      <c r="B1804" s="1"/>
      <c r="C1804" s="2"/>
      <c r="D1804" s="59"/>
      <c r="E1804" s="85"/>
      <c r="F1804" s="7"/>
    </row>
    <row r="1805" spans="1:6">
      <c r="A1805" s="5"/>
      <c r="B1805" s="1"/>
      <c r="C1805" s="2"/>
      <c r="D1805" s="59"/>
      <c r="E1805" s="85"/>
      <c r="F1805" s="7"/>
    </row>
    <row r="1806" spans="1:6">
      <c r="A1806" s="5"/>
      <c r="B1806" s="1"/>
      <c r="C1806" s="2"/>
      <c r="D1806" s="59"/>
      <c r="E1806" s="85"/>
      <c r="F1806" s="7"/>
    </row>
    <row r="1807" spans="1:6">
      <c r="A1807" s="5"/>
      <c r="B1807" s="1"/>
      <c r="C1807" s="2"/>
      <c r="D1807" s="59"/>
      <c r="E1807" s="85"/>
      <c r="F1807" s="7"/>
    </row>
    <row r="1808" spans="1:6">
      <c r="A1808" s="5"/>
      <c r="B1808" s="1"/>
      <c r="C1808" s="2"/>
      <c r="D1808" s="59"/>
      <c r="E1808" s="85"/>
      <c r="F1808" s="7"/>
    </row>
    <row r="1809" spans="1:6">
      <c r="A1809" s="5"/>
      <c r="B1809" s="1"/>
      <c r="C1809" s="2"/>
      <c r="D1809" s="59"/>
      <c r="E1809" s="85"/>
      <c r="F1809" s="7"/>
    </row>
    <row r="1810" spans="1:6">
      <c r="A1810" s="5"/>
      <c r="B1810" s="1"/>
      <c r="C1810" s="2"/>
      <c r="D1810" s="59"/>
      <c r="E1810" s="85"/>
      <c r="F1810" s="7"/>
    </row>
    <row r="1811" spans="1:6">
      <c r="A1811" s="5"/>
      <c r="B1811" s="1"/>
      <c r="C1811" s="2"/>
      <c r="D1811" s="59"/>
      <c r="E1811" s="85"/>
      <c r="F1811" s="7"/>
    </row>
    <row r="1812" spans="1:6">
      <c r="A1812" s="5"/>
      <c r="B1812" s="1"/>
      <c r="C1812" s="2"/>
      <c r="D1812" s="59"/>
      <c r="E1812" s="85"/>
      <c r="F1812" s="7"/>
    </row>
    <row r="1813" spans="1:6">
      <c r="A1813" s="5"/>
      <c r="B1813" s="1"/>
      <c r="C1813" s="2"/>
      <c r="D1813" s="59"/>
      <c r="E1813" s="85"/>
      <c r="F1813" s="7"/>
    </row>
    <row r="1814" spans="1:6">
      <c r="A1814" s="5"/>
      <c r="B1814" s="1"/>
      <c r="C1814" s="2"/>
      <c r="D1814" s="59"/>
      <c r="E1814" s="85"/>
      <c r="F1814" s="7"/>
    </row>
    <row r="1815" spans="1:6">
      <c r="A1815" s="5"/>
      <c r="B1815" s="1"/>
      <c r="C1815" s="2"/>
      <c r="D1815" s="59"/>
      <c r="E1815" s="85"/>
      <c r="F1815" s="7"/>
    </row>
    <row r="1816" spans="1:6">
      <c r="A1816" s="5"/>
      <c r="B1816" s="1"/>
      <c r="C1816" s="2"/>
      <c r="D1816" s="59"/>
      <c r="E1816" s="85"/>
      <c r="F1816" s="7"/>
    </row>
    <row r="1817" spans="1:6">
      <c r="A1817" s="5"/>
      <c r="B1817" s="1"/>
      <c r="C1817" s="2"/>
      <c r="D1817" s="59"/>
      <c r="E1817" s="85"/>
      <c r="F1817" s="7"/>
    </row>
    <row r="1818" spans="1:6">
      <c r="A1818" s="5"/>
      <c r="B1818" s="1"/>
      <c r="C1818" s="2"/>
      <c r="D1818" s="59"/>
      <c r="E1818" s="85"/>
      <c r="F1818" s="7"/>
    </row>
    <row r="1819" spans="1:6">
      <c r="A1819" s="5"/>
      <c r="B1819" s="1"/>
      <c r="C1819" s="2"/>
      <c r="D1819" s="59"/>
      <c r="E1819" s="85"/>
      <c r="F1819" s="7"/>
    </row>
    <row r="1820" spans="1:6">
      <c r="A1820" s="5"/>
      <c r="B1820" s="1"/>
      <c r="C1820" s="2"/>
      <c r="D1820" s="59"/>
      <c r="E1820" s="85"/>
      <c r="F1820" s="7"/>
    </row>
    <row r="1821" spans="1:6">
      <c r="A1821" s="5"/>
      <c r="B1821" s="1"/>
      <c r="C1821" s="2"/>
      <c r="D1821" s="59"/>
      <c r="E1821" s="85"/>
      <c r="F1821" s="7"/>
    </row>
    <row r="1822" spans="1:6">
      <c r="A1822" s="5"/>
      <c r="B1822" s="1"/>
      <c r="C1822" s="2"/>
      <c r="D1822" s="59"/>
      <c r="E1822" s="85"/>
      <c r="F1822" s="7"/>
    </row>
    <row r="1823" spans="1:6">
      <c r="A1823" s="5"/>
      <c r="B1823" s="1"/>
      <c r="C1823" s="2"/>
      <c r="D1823" s="59"/>
      <c r="E1823" s="85"/>
      <c r="F1823" s="7"/>
    </row>
    <row r="1824" spans="1:6">
      <c r="A1824" s="5"/>
      <c r="B1824" s="1"/>
      <c r="C1824" s="2"/>
      <c r="D1824" s="59"/>
      <c r="E1824" s="85"/>
      <c r="F1824" s="7"/>
    </row>
    <row r="1825" spans="1:6">
      <c r="A1825" s="5"/>
      <c r="B1825" s="1"/>
      <c r="C1825" s="2"/>
      <c r="D1825" s="59"/>
      <c r="E1825" s="85"/>
      <c r="F1825" s="7"/>
    </row>
    <row r="1826" spans="1:6">
      <c r="A1826" s="5"/>
      <c r="B1826" s="1"/>
      <c r="C1826" s="2"/>
      <c r="D1826" s="59"/>
      <c r="E1826" s="85"/>
      <c r="F1826" s="7"/>
    </row>
    <row r="1827" spans="1:6">
      <c r="A1827" s="5"/>
      <c r="B1827" s="1"/>
      <c r="C1827" s="2"/>
      <c r="D1827" s="59"/>
      <c r="E1827" s="85"/>
      <c r="F1827" s="7"/>
    </row>
    <row r="1828" spans="1:6">
      <c r="A1828" s="5"/>
      <c r="B1828" s="1"/>
      <c r="C1828" s="2"/>
      <c r="D1828" s="59"/>
      <c r="E1828" s="85"/>
      <c r="F1828" s="7"/>
    </row>
    <row r="1829" spans="1:6">
      <c r="A1829" s="5"/>
      <c r="B1829" s="1"/>
      <c r="C1829" s="2"/>
      <c r="D1829" s="59"/>
      <c r="E1829" s="85"/>
      <c r="F1829" s="7"/>
    </row>
    <row r="1830" spans="1:6">
      <c r="A1830" s="5"/>
      <c r="B1830" s="1"/>
      <c r="C1830" s="2"/>
      <c r="D1830" s="59"/>
      <c r="E1830" s="85"/>
      <c r="F1830" s="7"/>
    </row>
    <row r="1831" spans="1:6">
      <c r="A1831" s="5"/>
      <c r="B1831" s="1"/>
      <c r="C1831" s="2"/>
      <c r="D1831" s="59"/>
      <c r="E1831" s="85"/>
      <c r="F1831" s="7"/>
    </row>
    <row r="1832" spans="1:6">
      <c r="A1832" s="5"/>
      <c r="B1832" s="1"/>
      <c r="C1832" s="2"/>
      <c r="D1832" s="59"/>
      <c r="E1832" s="85"/>
      <c r="F1832" s="7"/>
    </row>
    <row r="1833" spans="1:6">
      <c r="A1833" s="5"/>
      <c r="B1833" s="1"/>
      <c r="C1833" s="2"/>
      <c r="D1833" s="59"/>
      <c r="E1833" s="85"/>
      <c r="F1833" s="7"/>
    </row>
    <row r="1834" spans="1:6">
      <c r="A1834" s="5"/>
      <c r="B1834" s="1"/>
      <c r="C1834" s="2"/>
      <c r="D1834" s="59"/>
      <c r="E1834" s="85"/>
      <c r="F1834" s="7"/>
    </row>
    <row r="1835" spans="1:6">
      <c r="A1835" s="5"/>
      <c r="B1835" s="1"/>
      <c r="C1835" s="2"/>
      <c r="D1835" s="59"/>
      <c r="E1835" s="85"/>
      <c r="F1835" s="7"/>
    </row>
    <row r="1836" spans="1:6">
      <c r="A1836" s="5"/>
      <c r="B1836" s="1"/>
      <c r="C1836" s="2"/>
      <c r="D1836" s="59"/>
      <c r="E1836" s="85"/>
      <c r="F1836" s="7"/>
    </row>
    <row r="1837" spans="1:6">
      <c r="A1837" s="5"/>
      <c r="B1837" s="1"/>
      <c r="C1837" s="2"/>
      <c r="D1837" s="59"/>
      <c r="E1837" s="85"/>
      <c r="F1837" s="7"/>
    </row>
    <row r="1838" spans="1:6">
      <c r="A1838" s="5"/>
      <c r="B1838" s="1"/>
      <c r="C1838" s="2"/>
      <c r="D1838" s="59"/>
      <c r="E1838" s="85"/>
      <c r="F1838" s="7"/>
    </row>
    <row r="1839" spans="1:6">
      <c r="A1839" s="5"/>
      <c r="B1839" s="1"/>
      <c r="C1839" s="2"/>
      <c r="D1839" s="59"/>
      <c r="E1839" s="85"/>
      <c r="F1839" s="7"/>
    </row>
    <row r="1840" spans="1:6">
      <c r="A1840" s="5"/>
      <c r="B1840" s="1"/>
      <c r="C1840" s="2"/>
      <c r="D1840" s="59"/>
      <c r="E1840" s="85"/>
      <c r="F1840" s="7"/>
    </row>
    <row r="1841" spans="1:6">
      <c r="A1841" s="5"/>
      <c r="B1841" s="1"/>
      <c r="C1841" s="2"/>
      <c r="D1841" s="59"/>
      <c r="E1841" s="85"/>
      <c r="F1841" s="7"/>
    </row>
    <row r="1842" spans="1:6">
      <c r="A1842" s="5"/>
      <c r="B1842" s="1"/>
      <c r="C1842" s="2"/>
      <c r="D1842" s="59"/>
      <c r="E1842" s="85"/>
      <c r="F1842" s="7"/>
    </row>
    <row r="1843" spans="1:6">
      <c r="A1843" s="5"/>
      <c r="B1843" s="1"/>
      <c r="C1843" s="2"/>
      <c r="D1843" s="59"/>
      <c r="E1843" s="85"/>
      <c r="F1843" s="7"/>
    </row>
    <row r="1844" spans="1:6">
      <c r="A1844" s="5"/>
      <c r="B1844" s="1"/>
      <c r="C1844" s="2"/>
      <c r="D1844" s="59"/>
      <c r="E1844" s="85"/>
      <c r="F1844" s="7"/>
    </row>
    <row r="1845" spans="1:6">
      <c r="A1845" s="5"/>
      <c r="B1845" s="1"/>
      <c r="C1845" s="2"/>
      <c r="D1845" s="59"/>
      <c r="E1845" s="85"/>
      <c r="F1845" s="7"/>
    </row>
    <row r="1846" spans="1:6">
      <c r="A1846" s="5"/>
      <c r="B1846" s="1"/>
      <c r="C1846" s="2"/>
      <c r="D1846" s="59"/>
      <c r="E1846" s="85"/>
      <c r="F1846" s="7"/>
    </row>
    <row r="1847" spans="1:6">
      <c r="A1847" s="5"/>
      <c r="B1847" s="1"/>
      <c r="C1847" s="2"/>
      <c r="D1847" s="59"/>
      <c r="E1847" s="85"/>
      <c r="F1847" s="7"/>
    </row>
    <row r="1848" spans="1:6">
      <c r="A1848" s="5"/>
      <c r="B1848" s="1"/>
      <c r="C1848" s="2"/>
      <c r="D1848" s="59"/>
      <c r="E1848" s="85"/>
      <c r="F1848" s="7"/>
    </row>
    <row r="1849" spans="1:6">
      <c r="A1849" s="5"/>
      <c r="B1849" s="1"/>
      <c r="C1849" s="2"/>
      <c r="D1849" s="59"/>
      <c r="E1849" s="85"/>
      <c r="F1849" s="7"/>
    </row>
    <row r="1850" spans="1:6">
      <c r="A1850" s="5"/>
      <c r="B1850" s="1"/>
      <c r="C1850" s="2"/>
      <c r="D1850" s="59"/>
      <c r="E1850" s="85"/>
      <c r="F1850" s="7"/>
    </row>
    <row r="1851" spans="1:6">
      <c r="A1851" s="5"/>
      <c r="B1851" s="1"/>
      <c r="C1851" s="2"/>
      <c r="D1851" s="59"/>
      <c r="E1851" s="85"/>
      <c r="F1851" s="7"/>
    </row>
    <row r="1852" spans="1:6">
      <c r="A1852" s="5"/>
      <c r="B1852" s="1"/>
      <c r="C1852" s="2"/>
      <c r="D1852" s="59"/>
      <c r="E1852" s="85"/>
      <c r="F1852" s="7"/>
    </row>
    <row r="1853" spans="1:6">
      <c r="A1853" s="5"/>
      <c r="B1853" s="1"/>
      <c r="C1853" s="2"/>
      <c r="D1853" s="59"/>
      <c r="E1853" s="85"/>
      <c r="F1853" s="7"/>
    </row>
    <row r="1854" spans="1:6">
      <c r="A1854" s="5"/>
      <c r="B1854" s="1"/>
      <c r="C1854" s="2"/>
      <c r="D1854" s="59"/>
      <c r="E1854" s="85"/>
      <c r="F1854" s="7"/>
    </row>
    <row r="1855" spans="1:6">
      <c r="A1855" s="5"/>
      <c r="B1855" s="1"/>
      <c r="C1855" s="2"/>
      <c r="D1855" s="59"/>
      <c r="E1855" s="85"/>
      <c r="F1855" s="7"/>
    </row>
    <row r="1856" spans="1:6">
      <c r="A1856" s="5"/>
      <c r="B1856" s="1"/>
      <c r="C1856" s="2"/>
      <c r="D1856" s="59"/>
      <c r="E1856" s="85"/>
      <c r="F1856" s="7"/>
    </row>
    <row r="1857" spans="1:6">
      <c r="A1857" s="5"/>
      <c r="B1857" s="1"/>
      <c r="C1857" s="2"/>
      <c r="D1857" s="59"/>
      <c r="E1857" s="85"/>
      <c r="F1857" s="7"/>
    </row>
    <row r="1858" spans="1:6">
      <c r="A1858" s="5"/>
      <c r="B1858" s="1"/>
      <c r="C1858" s="2"/>
      <c r="D1858" s="59"/>
      <c r="E1858" s="85"/>
      <c r="F1858" s="7"/>
    </row>
    <row r="1859" spans="1:6">
      <c r="A1859" s="5"/>
      <c r="B1859" s="1"/>
      <c r="C1859" s="2"/>
      <c r="D1859" s="59"/>
      <c r="E1859" s="85"/>
      <c r="F1859" s="7"/>
    </row>
    <row r="1860" spans="1:6">
      <c r="A1860" s="5"/>
      <c r="B1860" s="1"/>
      <c r="C1860" s="2"/>
      <c r="D1860" s="59"/>
      <c r="E1860" s="85"/>
      <c r="F1860" s="7"/>
    </row>
    <row r="1861" spans="1:6">
      <c r="A1861" s="5"/>
      <c r="B1861" s="1"/>
      <c r="C1861" s="2"/>
      <c r="D1861" s="59"/>
      <c r="E1861" s="85"/>
      <c r="F1861" s="7"/>
    </row>
    <row r="1862" spans="1:6">
      <c r="A1862" s="5"/>
      <c r="B1862" s="1"/>
      <c r="C1862" s="2"/>
      <c r="D1862" s="59"/>
      <c r="E1862" s="85"/>
      <c r="F1862" s="7"/>
    </row>
    <row r="1863" spans="1:6">
      <c r="A1863" s="5"/>
      <c r="B1863" s="1"/>
      <c r="C1863" s="2"/>
      <c r="D1863" s="59"/>
      <c r="E1863" s="85"/>
      <c r="F1863" s="7"/>
    </row>
    <row r="1864" spans="1:6">
      <c r="A1864" s="5"/>
      <c r="B1864" s="1"/>
      <c r="C1864" s="2"/>
      <c r="D1864" s="59"/>
      <c r="E1864" s="85"/>
      <c r="F1864" s="7"/>
    </row>
    <row r="1865" spans="1:6">
      <c r="A1865" s="5"/>
      <c r="B1865" s="1"/>
      <c r="C1865" s="2"/>
      <c r="D1865" s="59"/>
      <c r="E1865" s="85"/>
      <c r="F1865" s="7"/>
    </row>
    <row r="1866" spans="1:6">
      <c r="A1866" s="5"/>
      <c r="B1866" s="1"/>
      <c r="C1866" s="2"/>
      <c r="D1866" s="59"/>
      <c r="E1866" s="85"/>
      <c r="F1866" s="7"/>
    </row>
    <row r="1867" spans="1:6">
      <c r="A1867" s="5"/>
      <c r="B1867" s="1"/>
      <c r="C1867" s="2"/>
      <c r="D1867" s="59"/>
      <c r="E1867" s="85"/>
      <c r="F1867" s="7"/>
    </row>
    <row r="1868" spans="1:6">
      <c r="A1868" s="5"/>
      <c r="B1868" s="1"/>
      <c r="C1868" s="2"/>
      <c r="D1868" s="59"/>
      <c r="E1868" s="85"/>
      <c r="F1868" s="7"/>
    </row>
    <row r="1869" spans="1:6">
      <c r="A1869" s="5"/>
      <c r="B1869" s="1"/>
      <c r="C1869" s="2"/>
      <c r="D1869" s="59"/>
      <c r="E1869" s="85"/>
      <c r="F1869" s="7"/>
    </row>
    <row r="1870" spans="1:6">
      <c r="A1870" s="5"/>
      <c r="B1870" s="1"/>
      <c r="C1870" s="2"/>
      <c r="D1870" s="59"/>
      <c r="E1870" s="85"/>
      <c r="F1870" s="7"/>
    </row>
    <row r="1871" spans="1:6">
      <c r="A1871" s="5"/>
      <c r="B1871" s="1"/>
      <c r="C1871" s="2"/>
      <c r="D1871" s="59"/>
      <c r="E1871" s="85"/>
      <c r="F1871" s="7"/>
    </row>
    <row r="1872" spans="1:6">
      <c r="A1872" s="5"/>
      <c r="B1872" s="1"/>
      <c r="C1872" s="2"/>
      <c r="D1872" s="59"/>
      <c r="E1872" s="85"/>
      <c r="F1872" s="7"/>
    </row>
    <row r="1873" spans="1:6">
      <c r="A1873" s="5"/>
      <c r="B1873" s="1"/>
      <c r="C1873" s="2"/>
      <c r="D1873" s="59"/>
      <c r="E1873" s="85"/>
      <c r="F1873" s="7"/>
    </row>
    <row r="1874" spans="1:6">
      <c r="A1874" s="5"/>
      <c r="B1874" s="1"/>
      <c r="C1874" s="2"/>
      <c r="D1874" s="59"/>
      <c r="E1874" s="85"/>
      <c r="F1874" s="7"/>
    </row>
    <row r="1875" spans="1:6">
      <c r="A1875" s="5"/>
      <c r="B1875" s="1"/>
      <c r="C1875" s="2"/>
      <c r="D1875" s="59"/>
      <c r="E1875" s="85"/>
      <c r="F1875" s="7"/>
    </row>
    <row r="1876" spans="1:6">
      <c r="A1876" s="5"/>
      <c r="B1876" s="1"/>
      <c r="C1876" s="2"/>
      <c r="D1876" s="59"/>
      <c r="E1876" s="85"/>
      <c r="F1876" s="7"/>
    </row>
    <row r="1877" spans="1:6">
      <c r="A1877" s="5"/>
      <c r="B1877" s="1"/>
      <c r="C1877" s="2"/>
      <c r="D1877" s="59"/>
      <c r="E1877" s="85"/>
      <c r="F1877" s="7"/>
    </row>
    <row r="1878" spans="1:6">
      <c r="A1878" s="5"/>
      <c r="B1878" s="1"/>
      <c r="C1878" s="2"/>
      <c r="D1878" s="59"/>
      <c r="E1878" s="85"/>
      <c r="F1878" s="7"/>
    </row>
    <row r="1879" spans="1:6">
      <c r="A1879" s="5"/>
      <c r="B1879" s="1"/>
      <c r="C1879" s="2"/>
      <c r="D1879" s="59"/>
      <c r="E1879" s="85"/>
      <c r="F1879" s="7"/>
    </row>
    <row r="1880" spans="1:6">
      <c r="A1880" s="5"/>
      <c r="B1880" s="1"/>
      <c r="C1880" s="2"/>
      <c r="D1880" s="59"/>
      <c r="E1880" s="85"/>
      <c r="F1880" s="7"/>
    </row>
    <row r="1881" spans="1:6">
      <c r="A1881" s="5"/>
      <c r="B1881" s="1"/>
      <c r="C1881" s="2"/>
      <c r="D1881" s="59"/>
      <c r="E1881" s="85"/>
      <c r="F1881" s="7"/>
    </row>
    <row r="1882" spans="1:6">
      <c r="A1882" s="5"/>
      <c r="B1882" s="1"/>
      <c r="C1882" s="2"/>
      <c r="D1882" s="59"/>
      <c r="E1882" s="85"/>
      <c r="F1882" s="7"/>
    </row>
    <row r="1883" spans="1:6">
      <c r="A1883" s="5"/>
      <c r="B1883" s="1"/>
      <c r="C1883" s="2"/>
      <c r="D1883" s="59"/>
      <c r="E1883" s="85"/>
      <c r="F1883" s="7"/>
    </row>
    <row r="1884" spans="1:6">
      <c r="A1884" s="5"/>
      <c r="B1884" s="1"/>
      <c r="C1884" s="2"/>
      <c r="D1884" s="59"/>
      <c r="E1884" s="85"/>
      <c r="F1884" s="7"/>
    </row>
    <row r="1885" spans="1:6">
      <c r="A1885" s="5"/>
      <c r="B1885" s="1"/>
      <c r="C1885" s="2"/>
      <c r="D1885" s="59"/>
      <c r="E1885" s="85"/>
      <c r="F1885" s="7"/>
    </row>
    <row r="1886" spans="1:6">
      <c r="A1886" s="5"/>
      <c r="B1886" s="1"/>
      <c r="C1886" s="2"/>
      <c r="D1886" s="59"/>
      <c r="E1886" s="85"/>
      <c r="F1886" s="7"/>
    </row>
    <row r="1887" spans="1:6">
      <c r="A1887" s="5"/>
      <c r="B1887" s="1"/>
      <c r="C1887" s="2"/>
      <c r="D1887" s="59"/>
      <c r="E1887" s="85"/>
      <c r="F1887" s="7"/>
    </row>
    <row r="1888" spans="1:6">
      <c r="A1888" s="5"/>
      <c r="B1888" s="1"/>
      <c r="C1888" s="2"/>
      <c r="D1888" s="59"/>
      <c r="E1888" s="85"/>
      <c r="F1888" s="7"/>
    </row>
    <row r="1889" spans="1:6">
      <c r="A1889" s="5"/>
      <c r="B1889" s="1"/>
      <c r="C1889" s="2"/>
      <c r="D1889" s="59"/>
      <c r="E1889" s="85"/>
      <c r="F1889" s="7"/>
    </row>
    <row r="1890" spans="1:6">
      <c r="A1890" s="5"/>
      <c r="B1890" s="1"/>
      <c r="C1890" s="2"/>
      <c r="D1890" s="59"/>
      <c r="E1890" s="85"/>
      <c r="F1890" s="7"/>
    </row>
    <row r="1891" spans="1:6">
      <c r="A1891" s="5"/>
      <c r="B1891" s="1"/>
      <c r="C1891" s="2"/>
      <c r="D1891" s="59"/>
      <c r="E1891" s="85"/>
      <c r="F1891" s="7"/>
    </row>
    <row r="1892" spans="1:6">
      <c r="A1892" s="5"/>
      <c r="B1892" s="1"/>
      <c r="C1892" s="2"/>
      <c r="D1892" s="59"/>
      <c r="E1892" s="85"/>
      <c r="F1892" s="7"/>
    </row>
    <row r="1893" spans="1:6">
      <c r="A1893" s="5"/>
      <c r="B1893" s="1"/>
      <c r="C1893" s="2"/>
      <c r="D1893" s="59"/>
      <c r="E1893" s="85"/>
      <c r="F1893" s="7"/>
    </row>
    <row r="1894" spans="1:6">
      <c r="A1894" s="5"/>
      <c r="B1894" s="1"/>
      <c r="C1894" s="2"/>
      <c r="D1894" s="59"/>
      <c r="E1894" s="85"/>
      <c r="F1894" s="7"/>
    </row>
    <row r="1895" spans="1:6">
      <c r="A1895" s="5"/>
      <c r="B1895" s="1"/>
      <c r="C1895" s="2"/>
      <c r="D1895" s="59"/>
      <c r="E1895" s="85"/>
      <c r="F1895" s="7"/>
    </row>
    <row r="1896" spans="1:6">
      <c r="A1896" s="5"/>
      <c r="B1896" s="1"/>
      <c r="C1896" s="2"/>
      <c r="D1896" s="59"/>
      <c r="E1896" s="85"/>
      <c r="F1896" s="7"/>
    </row>
    <row r="1897" spans="1:6">
      <c r="A1897" s="5"/>
      <c r="B1897" s="1"/>
      <c r="C1897" s="2"/>
      <c r="D1897" s="59"/>
      <c r="E1897" s="85"/>
      <c r="F1897" s="7"/>
    </row>
    <row r="1898" spans="1:6">
      <c r="A1898" s="5"/>
      <c r="B1898" s="1"/>
      <c r="C1898" s="2"/>
      <c r="D1898" s="59"/>
      <c r="E1898" s="85"/>
      <c r="F1898" s="7"/>
    </row>
    <row r="1899" spans="1:6">
      <c r="A1899" s="5"/>
      <c r="B1899" s="1"/>
      <c r="C1899" s="2"/>
      <c r="D1899" s="59"/>
      <c r="E1899" s="85"/>
      <c r="F1899" s="7"/>
    </row>
    <row r="1900" spans="1:6">
      <c r="A1900" s="5"/>
      <c r="B1900" s="1"/>
      <c r="C1900" s="2"/>
      <c r="D1900" s="59"/>
      <c r="E1900" s="85"/>
      <c r="F1900" s="7"/>
    </row>
    <row r="1901" spans="1:6">
      <c r="A1901" s="5"/>
      <c r="B1901" s="1"/>
      <c r="C1901" s="2"/>
      <c r="D1901" s="59"/>
      <c r="E1901" s="85"/>
      <c r="F1901" s="7"/>
    </row>
    <row r="1902" spans="1:6">
      <c r="A1902" s="5"/>
      <c r="B1902" s="1"/>
      <c r="C1902" s="2"/>
      <c r="D1902" s="59"/>
      <c r="E1902" s="85"/>
      <c r="F1902" s="7"/>
    </row>
    <row r="1903" spans="1:6">
      <c r="A1903" s="5"/>
      <c r="B1903" s="1"/>
      <c r="C1903" s="2"/>
      <c r="D1903" s="59"/>
      <c r="E1903" s="85"/>
      <c r="F1903" s="7"/>
    </row>
    <row r="1904" spans="1:6">
      <c r="A1904" s="5"/>
      <c r="B1904" s="1"/>
      <c r="C1904" s="2"/>
      <c r="D1904" s="59"/>
      <c r="E1904" s="85"/>
      <c r="F1904" s="7"/>
    </row>
    <row r="1905" spans="1:6">
      <c r="A1905" s="5"/>
      <c r="B1905" s="1"/>
      <c r="C1905" s="2"/>
      <c r="D1905" s="59"/>
      <c r="E1905" s="85"/>
      <c r="F1905" s="7"/>
    </row>
    <row r="1906" spans="1:6">
      <c r="A1906" s="5"/>
      <c r="B1906" s="1"/>
      <c r="C1906" s="2"/>
      <c r="D1906" s="59"/>
      <c r="E1906" s="85"/>
      <c r="F1906" s="7"/>
    </row>
    <row r="1907" spans="1:6">
      <c r="A1907" s="5"/>
      <c r="B1907" s="1"/>
      <c r="C1907" s="2"/>
      <c r="D1907" s="59"/>
      <c r="E1907" s="85"/>
      <c r="F1907" s="7"/>
    </row>
    <row r="1908" spans="1:6">
      <c r="A1908" s="5"/>
      <c r="B1908" s="1"/>
      <c r="C1908" s="2"/>
      <c r="D1908" s="59"/>
      <c r="E1908" s="85"/>
      <c r="F1908" s="7"/>
    </row>
    <row r="1909" spans="1:6">
      <c r="A1909" s="5"/>
      <c r="B1909" s="1"/>
      <c r="C1909" s="2"/>
      <c r="D1909" s="59"/>
      <c r="E1909" s="85"/>
      <c r="F1909" s="7"/>
    </row>
    <row r="1910" spans="1:6">
      <c r="A1910" s="5"/>
      <c r="B1910" s="1"/>
      <c r="C1910" s="2"/>
      <c r="D1910" s="59"/>
      <c r="E1910" s="85"/>
      <c r="F1910" s="7"/>
    </row>
    <row r="1911" spans="1:6">
      <c r="A1911" s="5"/>
      <c r="B1911" s="1"/>
      <c r="C1911" s="2"/>
      <c r="D1911" s="59"/>
      <c r="E1911" s="85"/>
      <c r="F1911" s="7"/>
    </row>
    <row r="1912" spans="1:6">
      <c r="A1912" s="5"/>
      <c r="B1912" s="1"/>
      <c r="C1912" s="2"/>
      <c r="D1912" s="59"/>
      <c r="E1912" s="85"/>
      <c r="F1912" s="7"/>
    </row>
    <row r="1913" spans="1:6">
      <c r="A1913" s="5"/>
      <c r="B1913" s="1"/>
      <c r="C1913" s="2"/>
      <c r="D1913" s="59"/>
      <c r="E1913" s="85"/>
      <c r="F1913" s="7"/>
    </row>
    <row r="1914" spans="1:6">
      <c r="A1914" s="5"/>
      <c r="B1914" s="1"/>
      <c r="C1914" s="2"/>
      <c r="D1914" s="59"/>
      <c r="E1914" s="85"/>
      <c r="F1914" s="7"/>
    </row>
    <row r="1915" spans="1:6">
      <c r="A1915" s="5"/>
      <c r="B1915" s="1"/>
      <c r="C1915" s="2"/>
      <c r="D1915" s="59"/>
      <c r="E1915" s="85"/>
      <c r="F1915" s="7"/>
    </row>
    <row r="1916" spans="1:6">
      <c r="A1916" s="5"/>
      <c r="B1916" s="1"/>
      <c r="C1916" s="2"/>
      <c r="D1916" s="59"/>
      <c r="E1916" s="85"/>
      <c r="F1916" s="7"/>
    </row>
    <row r="1917" spans="1:6">
      <c r="A1917" s="5"/>
      <c r="B1917" s="1"/>
      <c r="C1917" s="2"/>
      <c r="D1917" s="59"/>
      <c r="E1917" s="85"/>
      <c r="F1917" s="7"/>
    </row>
    <row r="1918" spans="1:6">
      <c r="A1918" s="5"/>
      <c r="B1918" s="1"/>
      <c r="C1918" s="2"/>
      <c r="D1918" s="59"/>
      <c r="E1918" s="85"/>
      <c r="F1918" s="7"/>
    </row>
    <row r="1919" spans="1:6">
      <c r="A1919" s="5"/>
      <c r="B1919" s="1"/>
      <c r="C1919" s="2"/>
      <c r="D1919" s="59"/>
      <c r="E1919" s="85"/>
      <c r="F1919" s="7"/>
    </row>
    <row r="1920" spans="1:6">
      <c r="A1920" s="5"/>
      <c r="B1920" s="1"/>
      <c r="C1920" s="2"/>
      <c r="D1920" s="59"/>
      <c r="E1920" s="85"/>
      <c r="F1920" s="7"/>
    </row>
    <row r="1921" spans="1:6">
      <c r="A1921" s="5"/>
      <c r="B1921" s="1"/>
      <c r="C1921" s="2"/>
      <c r="D1921" s="59"/>
      <c r="E1921" s="85"/>
      <c r="F1921" s="7"/>
    </row>
    <row r="1922" spans="1:6">
      <c r="A1922" s="5"/>
      <c r="B1922" s="1"/>
      <c r="C1922" s="2"/>
      <c r="D1922" s="59"/>
      <c r="E1922" s="85"/>
      <c r="F1922" s="7"/>
    </row>
    <row r="1923" spans="1:6">
      <c r="A1923" s="5"/>
      <c r="B1923" s="1"/>
      <c r="C1923" s="2"/>
      <c r="D1923" s="59"/>
      <c r="E1923" s="85"/>
      <c r="F1923" s="7"/>
    </row>
    <row r="1924" spans="1:6">
      <c r="A1924" s="5"/>
      <c r="B1924" s="1"/>
      <c r="C1924" s="2"/>
      <c r="D1924" s="59"/>
      <c r="E1924" s="85"/>
      <c r="F1924" s="7"/>
    </row>
    <row r="1925" spans="1:6">
      <c r="A1925" s="5"/>
      <c r="B1925" s="1"/>
      <c r="C1925" s="2"/>
      <c r="D1925" s="59"/>
      <c r="E1925" s="85"/>
      <c r="F1925" s="7"/>
    </row>
    <row r="1926" spans="1:6">
      <c r="A1926" s="5"/>
      <c r="B1926" s="1"/>
      <c r="C1926" s="2"/>
      <c r="D1926" s="59"/>
      <c r="E1926" s="85"/>
      <c r="F1926" s="7"/>
    </row>
    <row r="1927" spans="1:6">
      <c r="A1927" s="5"/>
      <c r="B1927" s="1"/>
      <c r="C1927" s="2"/>
      <c r="D1927" s="59"/>
      <c r="E1927" s="85"/>
      <c r="F1927" s="7"/>
    </row>
    <row r="1928" spans="1:6">
      <c r="A1928" s="5"/>
      <c r="B1928" s="1"/>
      <c r="C1928" s="2"/>
      <c r="D1928" s="59"/>
      <c r="E1928" s="85"/>
      <c r="F1928" s="7"/>
    </row>
    <row r="1929" spans="1:6">
      <c r="A1929" s="5"/>
      <c r="B1929" s="1"/>
      <c r="C1929" s="2"/>
      <c r="D1929" s="59"/>
      <c r="E1929" s="85"/>
      <c r="F1929" s="7"/>
    </row>
    <row r="1930" spans="1:6">
      <c r="A1930" s="5"/>
      <c r="B1930" s="1"/>
      <c r="C1930" s="2"/>
      <c r="D1930" s="59"/>
      <c r="E1930" s="85"/>
      <c r="F1930" s="7"/>
    </row>
    <row r="1931" spans="1:6">
      <c r="A1931" s="5"/>
      <c r="B1931" s="1"/>
      <c r="C1931" s="2"/>
      <c r="D1931" s="59"/>
      <c r="E1931" s="85"/>
      <c r="F1931" s="7"/>
    </row>
    <row r="1932" spans="1:6">
      <c r="A1932" s="5"/>
      <c r="B1932" s="1"/>
      <c r="C1932" s="2"/>
      <c r="D1932" s="59"/>
      <c r="E1932" s="85"/>
      <c r="F1932" s="7"/>
    </row>
    <row r="1933" spans="1:6">
      <c r="A1933" s="5"/>
      <c r="B1933" s="1"/>
      <c r="C1933" s="2"/>
      <c r="D1933" s="59"/>
      <c r="E1933" s="85"/>
      <c r="F1933" s="7"/>
    </row>
    <row r="1934" spans="1:6">
      <c r="A1934" s="5"/>
      <c r="B1934" s="1"/>
      <c r="C1934" s="2"/>
      <c r="D1934" s="59"/>
      <c r="E1934" s="85"/>
      <c r="F1934" s="7"/>
    </row>
    <row r="1935" spans="1:6">
      <c r="A1935" s="5"/>
      <c r="B1935" s="1"/>
      <c r="C1935" s="2"/>
      <c r="D1935" s="59"/>
      <c r="E1935" s="85"/>
      <c r="F1935" s="7"/>
    </row>
    <row r="1936" spans="1:6">
      <c r="A1936" s="5"/>
      <c r="B1936" s="1"/>
      <c r="C1936" s="2"/>
      <c r="D1936" s="59"/>
      <c r="E1936" s="85"/>
      <c r="F1936" s="7"/>
    </row>
    <row r="1937" spans="1:6">
      <c r="A1937" s="5"/>
      <c r="B1937" s="1"/>
      <c r="C1937" s="2"/>
      <c r="D1937" s="59"/>
      <c r="E1937" s="85"/>
      <c r="F1937" s="7"/>
    </row>
    <row r="1938" spans="1:6">
      <c r="A1938" s="5"/>
      <c r="B1938" s="1"/>
      <c r="C1938" s="2"/>
      <c r="D1938" s="59"/>
      <c r="E1938" s="85"/>
      <c r="F1938" s="7"/>
    </row>
    <row r="1939" spans="1:6">
      <c r="A1939" s="5"/>
      <c r="B1939" s="1"/>
      <c r="C1939" s="2"/>
      <c r="D1939" s="59"/>
      <c r="E1939" s="85"/>
      <c r="F1939" s="7"/>
    </row>
    <row r="1940" spans="1:6">
      <c r="A1940" s="5"/>
      <c r="B1940" s="1"/>
      <c r="C1940" s="2"/>
      <c r="D1940" s="59"/>
      <c r="E1940" s="85"/>
      <c r="F1940" s="7"/>
    </row>
    <row r="1941" spans="1:6">
      <c r="A1941" s="5"/>
      <c r="B1941" s="1"/>
      <c r="C1941" s="2"/>
      <c r="D1941" s="59"/>
      <c r="E1941" s="85"/>
      <c r="F1941" s="7"/>
    </row>
    <row r="1942" spans="1:6">
      <c r="A1942" s="5"/>
      <c r="B1942" s="1"/>
      <c r="C1942" s="2"/>
      <c r="D1942" s="59"/>
      <c r="E1942" s="85"/>
      <c r="F1942" s="7"/>
    </row>
    <row r="1943" spans="1:6">
      <c r="A1943" s="5"/>
      <c r="B1943" s="1"/>
      <c r="C1943" s="2"/>
      <c r="D1943" s="59"/>
      <c r="E1943" s="85"/>
      <c r="F1943" s="7"/>
    </row>
    <row r="1944" spans="1:6">
      <c r="A1944" s="5"/>
      <c r="B1944" s="1"/>
      <c r="C1944" s="2"/>
      <c r="D1944" s="59"/>
      <c r="E1944" s="85"/>
      <c r="F1944" s="7"/>
    </row>
    <row r="1945" spans="1:6">
      <c r="A1945" s="5"/>
      <c r="B1945" s="1"/>
      <c r="C1945" s="2"/>
      <c r="D1945" s="59"/>
      <c r="E1945" s="85"/>
      <c r="F1945" s="7"/>
    </row>
    <row r="1946" spans="1:6">
      <c r="A1946" s="5"/>
      <c r="B1946" s="1"/>
      <c r="C1946" s="2"/>
      <c r="D1946" s="59"/>
      <c r="E1946" s="85"/>
      <c r="F1946" s="7"/>
    </row>
    <row r="1947" spans="1:6">
      <c r="A1947" s="5"/>
      <c r="B1947" s="1"/>
      <c r="C1947" s="2"/>
      <c r="D1947" s="59"/>
      <c r="E1947" s="85"/>
      <c r="F1947" s="7"/>
    </row>
    <row r="1948" spans="1:6">
      <c r="A1948" s="5"/>
      <c r="B1948" s="1"/>
      <c r="C1948" s="2"/>
      <c r="D1948" s="59"/>
      <c r="E1948" s="85"/>
      <c r="F1948" s="7"/>
    </row>
    <row r="1949" spans="1:6">
      <c r="A1949" s="5"/>
      <c r="B1949" s="1"/>
      <c r="C1949" s="2"/>
      <c r="D1949" s="59"/>
      <c r="E1949" s="85"/>
      <c r="F1949" s="7"/>
    </row>
    <row r="1950" spans="1:6">
      <c r="A1950" s="5"/>
      <c r="B1950" s="1"/>
      <c r="C1950" s="2"/>
      <c r="D1950" s="59"/>
      <c r="E1950" s="85"/>
      <c r="F1950" s="7"/>
    </row>
    <row r="1951" spans="1:6">
      <c r="A1951" s="5"/>
      <c r="B1951" s="1"/>
      <c r="C1951" s="2"/>
      <c r="D1951" s="59"/>
      <c r="E1951" s="85"/>
      <c r="F1951" s="7"/>
    </row>
    <row r="1952" spans="1:6">
      <c r="A1952" s="5"/>
      <c r="B1952" s="1"/>
      <c r="C1952" s="2"/>
      <c r="D1952" s="59"/>
      <c r="E1952" s="85"/>
      <c r="F1952" s="7"/>
    </row>
    <row r="1953" spans="1:6">
      <c r="A1953" s="5"/>
      <c r="B1953" s="1"/>
      <c r="C1953" s="2"/>
      <c r="D1953" s="59"/>
      <c r="E1953" s="85"/>
      <c r="F1953" s="7"/>
    </row>
    <row r="1954" spans="1:6">
      <c r="A1954" s="5"/>
      <c r="B1954" s="1"/>
      <c r="C1954" s="2"/>
      <c r="D1954" s="59"/>
      <c r="E1954" s="85"/>
      <c r="F1954" s="7"/>
    </row>
    <row r="1955" spans="1:6">
      <c r="A1955" s="5"/>
      <c r="B1955" s="1"/>
      <c r="C1955" s="2"/>
      <c r="D1955" s="59"/>
      <c r="E1955" s="85"/>
      <c r="F1955" s="7"/>
    </row>
    <row r="1956" spans="1:6">
      <c r="A1956" s="5"/>
      <c r="B1956" s="1"/>
      <c r="C1956" s="2"/>
      <c r="D1956" s="59"/>
      <c r="E1956" s="85"/>
      <c r="F1956" s="7"/>
    </row>
    <row r="1957" spans="1:6">
      <c r="A1957" s="5"/>
      <c r="B1957" s="1"/>
      <c r="C1957" s="2"/>
      <c r="D1957" s="59"/>
      <c r="E1957" s="85"/>
      <c r="F1957" s="7"/>
    </row>
    <row r="1958" spans="1:6">
      <c r="A1958" s="5"/>
      <c r="B1958" s="1"/>
      <c r="C1958" s="2"/>
      <c r="D1958" s="59"/>
      <c r="E1958" s="85"/>
      <c r="F1958" s="7"/>
    </row>
    <row r="1959" spans="1:6">
      <c r="A1959" s="5"/>
      <c r="B1959" s="1"/>
      <c r="C1959" s="2"/>
      <c r="D1959" s="59"/>
      <c r="E1959" s="85"/>
      <c r="F1959" s="7"/>
    </row>
    <row r="1960" spans="1:6">
      <c r="A1960" s="5"/>
      <c r="B1960" s="1"/>
      <c r="C1960" s="2"/>
      <c r="D1960" s="59"/>
      <c r="E1960" s="85"/>
      <c r="F1960" s="7"/>
    </row>
    <row r="1961" spans="1:6">
      <c r="A1961" s="5"/>
      <c r="B1961" s="1"/>
      <c r="C1961" s="2"/>
      <c r="D1961" s="59"/>
      <c r="E1961" s="85"/>
      <c r="F1961" s="7"/>
    </row>
    <row r="1962" spans="1:6">
      <c r="A1962" s="5"/>
      <c r="B1962" s="1"/>
      <c r="C1962" s="2"/>
      <c r="D1962" s="59"/>
      <c r="E1962" s="85"/>
      <c r="F1962" s="7"/>
    </row>
    <row r="1963" spans="1:6">
      <c r="A1963" s="5"/>
      <c r="B1963" s="1"/>
      <c r="C1963" s="2"/>
      <c r="D1963" s="59"/>
      <c r="E1963" s="85"/>
      <c r="F1963" s="7"/>
    </row>
    <row r="1964" spans="1:6">
      <c r="A1964" s="5"/>
      <c r="B1964" s="1"/>
      <c r="C1964" s="2"/>
      <c r="D1964" s="59"/>
      <c r="E1964" s="85"/>
      <c r="F1964" s="7"/>
    </row>
    <row r="1965" spans="1:6">
      <c r="A1965" s="5"/>
      <c r="B1965" s="1"/>
      <c r="C1965" s="2"/>
      <c r="D1965" s="59"/>
      <c r="E1965" s="85"/>
      <c r="F1965" s="7"/>
    </row>
    <row r="1966" spans="1:6">
      <c r="A1966" s="5"/>
      <c r="B1966" s="1"/>
      <c r="C1966" s="2"/>
      <c r="D1966" s="59"/>
      <c r="E1966" s="85"/>
      <c r="F1966" s="7"/>
    </row>
    <row r="1967" spans="1:6">
      <c r="A1967" s="5"/>
      <c r="B1967" s="1"/>
      <c r="C1967" s="2"/>
      <c r="D1967" s="59"/>
      <c r="E1967" s="85"/>
      <c r="F1967" s="7"/>
    </row>
    <row r="1968" spans="1:6">
      <c r="A1968" s="5"/>
      <c r="B1968" s="1"/>
      <c r="C1968" s="2"/>
      <c r="D1968" s="59"/>
      <c r="E1968" s="85"/>
      <c r="F1968" s="7"/>
    </row>
    <row r="1969" spans="1:6">
      <c r="A1969" s="5"/>
      <c r="B1969" s="1"/>
      <c r="C1969" s="2"/>
      <c r="D1969" s="59"/>
      <c r="E1969" s="85"/>
      <c r="F1969" s="7"/>
    </row>
    <row r="1970" spans="1:6">
      <c r="A1970" s="5"/>
      <c r="B1970" s="1"/>
      <c r="C1970" s="2"/>
      <c r="D1970" s="59"/>
      <c r="E1970" s="85"/>
      <c r="F1970" s="7"/>
    </row>
    <row r="1971" spans="1:6">
      <c r="A1971" s="5"/>
      <c r="B1971" s="1"/>
      <c r="C1971" s="2"/>
      <c r="D1971" s="59"/>
      <c r="E1971" s="85"/>
      <c r="F1971" s="7"/>
    </row>
    <row r="1972" spans="1:6">
      <c r="A1972" s="5"/>
      <c r="B1972" s="1"/>
      <c r="C1972" s="2"/>
      <c r="D1972" s="59"/>
      <c r="E1972" s="85"/>
      <c r="F1972" s="7"/>
    </row>
    <row r="1973" spans="1:6">
      <c r="A1973" s="5"/>
      <c r="B1973" s="1"/>
      <c r="C1973" s="2"/>
      <c r="D1973" s="59"/>
      <c r="E1973" s="85"/>
      <c r="F1973" s="7"/>
    </row>
    <row r="1974" spans="1:6">
      <c r="A1974" s="5"/>
      <c r="B1974" s="1"/>
      <c r="C1974" s="2"/>
      <c r="D1974" s="59"/>
      <c r="E1974" s="85"/>
      <c r="F1974" s="7"/>
    </row>
    <row r="1975" spans="1:6">
      <c r="A1975" s="5"/>
      <c r="B1975" s="1"/>
      <c r="C1975" s="2"/>
      <c r="D1975" s="59"/>
      <c r="E1975" s="85"/>
      <c r="F1975" s="7"/>
    </row>
    <row r="1976" spans="1:6">
      <c r="A1976" s="5"/>
      <c r="B1976" s="1"/>
      <c r="C1976" s="2"/>
      <c r="D1976" s="59"/>
      <c r="E1976" s="85"/>
      <c r="F1976" s="7"/>
    </row>
    <row r="1977" spans="1:6">
      <c r="A1977" s="5"/>
      <c r="B1977" s="1"/>
      <c r="C1977" s="2"/>
      <c r="D1977" s="59"/>
      <c r="E1977" s="85"/>
      <c r="F1977" s="7"/>
    </row>
  </sheetData>
  <sheetProtection algorithmName="SHA-512" hashValue="ovyoU6woNhhdKC8UiBQs8lWDusZlJFgx0p/rgYWMqGrak7BKP2ZL9+vVlQi79Jij+Gteca0p3zjLbx5ZI+r+cw==" saltValue="BMh5BrMmwCRb1pACTeWyZw==" spinCount="100000" sheet="1" objects="1" scenarios="1" selectLockedCells="1"/>
  <mergeCells count="15">
    <mergeCell ref="B5:F5"/>
    <mergeCell ref="A7:A8"/>
    <mergeCell ref="B7:B8"/>
    <mergeCell ref="C7:C8"/>
    <mergeCell ref="D7:D8"/>
    <mergeCell ref="E7:E8"/>
    <mergeCell ref="F7:F8"/>
    <mergeCell ref="A151:F151"/>
    <mergeCell ref="A152:E152"/>
    <mergeCell ref="A39:E39"/>
    <mergeCell ref="A42:E42"/>
    <mergeCell ref="A78:E78"/>
    <mergeCell ref="A108:E108"/>
    <mergeCell ref="A146:E146"/>
    <mergeCell ref="A149:E149"/>
  </mergeCells>
  <pageMargins left="0.62992125984251968" right="0.39370078740157483" top="0.19685039370078741" bottom="0.98425196850393704" header="0.51181102362204722" footer="0.19685039370078741"/>
  <pageSetup paperSize="9" scale="65" orientation="portrait" r:id="rId1"/>
  <headerFooter>
    <oddFooter>&amp;R&amp;P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1">
    <tabColor indexed="47"/>
  </sheetPr>
  <dimension ref="A1:G1973"/>
  <sheetViews>
    <sheetView topLeftCell="A16" workbookViewId="0">
      <selection activeCell="E33" sqref="E33"/>
    </sheetView>
  </sheetViews>
  <sheetFormatPr defaultRowHeight="12.75"/>
  <cols>
    <col min="1" max="1" width="9.42578125" style="10" customWidth="1"/>
    <col min="2" max="2" width="78.42578125" style="4" customWidth="1"/>
    <col min="3" max="3" width="9.140625" style="3"/>
    <col min="4" max="4" width="11.42578125" style="63" customWidth="1"/>
    <col min="5" max="5" width="12.7109375" style="89" customWidth="1"/>
    <col min="6" max="6" width="12.140625" style="9" customWidth="1"/>
    <col min="7" max="8" width="9.140625" style="1"/>
    <col min="9" max="9" width="38.85546875" style="1" customWidth="1"/>
    <col min="10" max="16384" width="9.140625" style="1"/>
  </cols>
  <sheetData>
    <row r="1" spans="1:6">
      <c r="A1" s="5"/>
      <c r="B1" s="1"/>
      <c r="C1" s="2"/>
      <c r="D1" s="59"/>
      <c r="E1" s="85"/>
      <c r="F1" s="7"/>
    </row>
    <row r="2" spans="1:6">
      <c r="A2" s="5"/>
      <c r="B2" s="1"/>
      <c r="C2" s="2"/>
      <c r="D2" s="59"/>
      <c r="E2" s="85"/>
      <c r="F2" s="7"/>
    </row>
    <row r="3" spans="1:6">
      <c r="A3" s="5"/>
      <c r="B3" s="1"/>
      <c r="C3" s="2"/>
      <c r="D3" s="59"/>
      <c r="E3" s="85"/>
      <c r="F3" s="7"/>
    </row>
    <row r="4" spans="1:6">
      <c r="A4" s="11"/>
      <c r="B4" s="12"/>
      <c r="C4" s="13"/>
      <c r="D4" s="60"/>
      <c r="E4" s="86"/>
      <c r="F4" s="15"/>
    </row>
    <row r="5" spans="1:6" ht="15.95" customHeight="1">
      <c r="A5" s="19"/>
      <c r="B5" s="868"/>
      <c r="C5" s="868"/>
      <c r="D5" s="868"/>
      <c r="E5" s="868"/>
      <c r="F5" s="868"/>
    </row>
    <row r="6" spans="1:6" ht="18.75" thickBot="1">
      <c r="A6" s="51" t="s">
        <v>20</v>
      </c>
      <c r="B6" s="127" t="s">
        <v>73</v>
      </c>
      <c r="C6" s="8"/>
      <c r="D6" s="61"/>
      <c r="E6" s="87"/>
      <c r="F6" s="17"/>
    </row>
    <row r="7" spans="1:6" s="2" customFormat="1" ht="12.75" customHeight="1">
      <c r="A7" s="869" t="s">
        <v>3</v>
      </c>
      <c r="B7" s="871" t="s">
        <v>0</v>
      </c>
      <c r="C7" s="871" t="s">
        <v>1</v>
      </c>
      <c r="D7" s="871" t="s">
        <v>2</v>
      </c>
      <c r="E7" s="873" t="s">
        <v>4</v>
      </c>
      <c r="F7" s="875" t="s">
        <v>55</v>
      </c>
    </row>
    <row r="8" spans="1:6" ht="26.25" customHeight="1" thickBot="1">
      <c r="A8" s="870"/>
      <c r="B8" s="872"/>
      <c r="C8" s="872"/>
      <c r="D8" s="872"/>
      <c r="E8" s="874"/>
      <c r="F8" s="876"/>
    </row>
    <row r="9" spans="1:6" ht="18" customHeight="1">
      <c r="A9" s="170"/>
      <c r="B9" s="69" t="s">
        <v>71</v>
      </c>
      <c r="C9" s="93"/>
      <c r="D9" s="94"/>
      <c r="E9" s="171"/>
      <c r="F9" s="729"/>
    </row>
    <row r="10" spans="1:6" ht="18" customHeight="1">
      <c r="A10" s="156"/>
      <c r="B10" s="131"/>
      <c r="C10" s="132"/>
      <c r="D10" s="132"/>
      <c r="E10" s="168"/>
      <c r="F10" s="517"/>
    </row>
    <row r="11" spans="1:6" ht="18" customHeight="1">
      <c r="A11" s="156"/>
      <c r="B11" s="172" t="s">
        <v>118</v>
      </c>
      <c r="C11" s="173"/>
      <c r="D11" s="132"/>
      <c r="E11" s="168"/>
      <c r="F11" s="517"/>
    </row>
    <row r="12" spans="1:6" ht="38.25">
      <c r="A12" s="156" t="s">
        <v>14</v>
      </c>
      <c r="B12" s="568" t="s">
        <v>122</v>
      </c>
      <c r="C12" s="181" t="s">
        <v>13</v>
      </c>
      <c r="D12" s="142">
        <v>200</v>
      </c>
      <c r="E12" s="577"/>
      <c r="F12" s="117">
        <f t="shared" ref="F12:F14" si="0">D12*E12</f>
        <v>0</v>
      </c>
    </row>
    <row r="13" spans="1:6" ht="25.5">
      <c r="A13" s="156" t="s">
        <v>15</v>
      </c>
      <c r="B13" s="569" t="s">
        <v>123</v>
      </c>
      <c r="C13" s="181" t="s">
        <v>12</v>
      </c>
      <c r="D13" s="142">
        <v>40</v>
      </c>
      <c r="E13" s="577"/>
      <c r="F13" s="117">
        <f t="shared" si="0"/>
        <v>0</v>
      </c>
    </row>
    <row r="14" spans="1:6" ht="18" customHeight="1">
      <c r="A14" s="156" t="s">
        <v>16</v>
      </c>
      <c r="B14" s="568" t="s">
        <v>119</v>
      </c>
      <c r="C14" s="181" t="s">
        <v>25</v>
      </c>
      <c r="D14" s="142">
        <v>1</v>
      </c>
      <c r="E14" s="577"/>
      <c r="F14" s="117">
        <f t="shared" si="0"/>
        <v>0</v>
      </c>
    </row>
    <row r="15" spans="1:6" ht="18" customHeight="1">
      <c r="A15" s="156"/>
      <c r="B15" s="570" t="s">
        <v>120</v>
      </c>
      <c r="C15" s="181"/>
      <c r="D15" s="142"/>
      <c r="E15" s="598"/>
      <c r="F15" s="920"/>
    </row>
    <row r="16" spans="1:6" ht="18" customHeight="1">
      <c r="A16" s="156" t="s">
        <v>17</v>
      </c>
      <c r="B16" s="568" t="s">
        <v>134</v>
      </c>
      <c r="C16" s="181" t="s">
        <v>13</v>
      </c>
      <c r="D16" s="142">
        <v>200</v>
      </c>
      <c r="E16" s="577"/>
      <c r="F16" s="117">
        <f t="shared" ref="F16:F18" si="1">D16*E16</f>
        <v>0</v>
      </c>
    </row>
    <row r="17" spans="1:6" ht="18" customHeight="1">
      <c r="A17" s="156" t="s">
        <v>18</v>
      </c>
      <c r="B17" s="568" t="s">
        <v>124</v>
      </c>
      <c r="C17" s="181" t="s">
        <v>12</v>
      </c>
      <c r="D17" s="142">
        <v>20</v>
      </c>
      <c r="E17" s="577"/>
      <c r="F17" s="117">
        <f t="shared" si="1"/>
        <v>0</v>
      </c>
    </row>
    <row r="18" spans="1:6" ht="18" customHeight="1">
      <c r="A18" s="156" t="s">
        <v>19</v>
      </c>
      <c r="B18" s="568" t="s">
        <v>119</v>
      </c>
      <c r="C18" s="181" t="s">
        <v>25</v>
      </c>
      <c r="D18" s="142">
        <v>1</v>
      </c>
      <c r="E18" s="577"/>
      <c r="F18" s="117">
        <f t="shared" si="1"/>
        <v>0</v>
      </c>
    </row>
    <row r="19" spans="1:6" ht="18" customHeight="1">
      <c r="A19" s="156"/>
      <c r="B19" s="571" t="s">
        <v>121</v>
      </c>
      <c r="C19" s="174"/>
      <c r="D19" s="132"/>
      <c r="E19" s="598"/>
      <c r="F19" s="517"/>
    </row>
    <row r="20" spans="1:6" ht="38.25">
      <c r="A20" s="156" t="s">
        <v>20</v>
      </c>
      <c r="B20" s="572" t="s">
        <v>125</v>
      </c>
      <c r="C20" s="175" t="s">
        <v>12</v>
      </c>
      <c r="D20" s="124">
        <v>2</v>
      </c>
      <c r="E20" s="578"/>
      <c r="F20" s="117">
        <f t="shared" ref="F20" si="2">D20*E20</f>
        <v>0</v>
      </c>
    </row>
    <row r="21" spans="1:6" ht="18" customHeight="1">
      <c r="A21" s="156"/>
      <c r="B21" s="572" t="s">
        <v>126</v>
      </c>
      <c r="C21" s="124"/>
      <c r="D21" s="124"/>
      <c r="E21" s="599"/>
      <c r="F21" s="921"/>
    </row>
    <row r="22" spans="1:6" ht="18" customHeight="1">
      <c r="A22" s="156" t="s">
        <v>21</v>
      </c>
      <c r="B22" s="573" t="s">
        <v>127</v>
      </c>
      <c r="C22" s="124" t="s">
        <v>13</v>
      </c>
      <c r="D22" s="124">
        <v>50</v>
      </c>
      <c r="E22" s="578"/>
      <c r="F22" s="117">
        <f t="shared" ref="F22:F26" si="3">D22*E22</f>
        <v>0</v>
      </c>
    </row>
    <row r="23" spans="1:6" ht="18" customHeight="1">
      <c r="A23" s="156" t="s">
        <v>22</v>
      </c>
      <c r="B23" s="573" t="s">
        <v>128</v>
      </c>
      <c r="C23" s="124" t="s">
        <v>13</v>
      </c>
      <c r="D23" s="124">
        <v>50</v>
      </c>
      <c r="E23" s="578"/>
      <c r="F23" s="117">
        <f t="shared" si="3"/>
        <v>0</v>
      </c>
    </row>
    <row r="24" spans="1:6" ht="18" customHeight="1">
      <c r="A24" s="156" t="s">
        <v>26</v>
      </c>
      <c r="B24" s="573" t="s">
        <v>129</v>
      </c>
      <c r="C24" s="124" t="s">
        <v>13</v>
      </c>
      <c r="D24" s="124">
        <v>50</v>
      </c>
      <c r="E24" s="578"/>
      <c r="F24" s="117">
        <f t="shared" si="3"/>
        <v>0</v>
      </c>
    </row>
    <row r="25" spans="1:6" ht="18" customHeight="1">
      <c r="A25" s="156" t="s">
        <v>27</v>
      </c>
      <c r="B25" s="573" t="s">
        <v>130</v>
      </c>
      <c r="C25" s="124" t="s">
        <v>13</v>
      </c>
      <c r="D25" s="124">
        <v>200</v>
      </c>
      <c r="E25" s="578"/>
      <c r="F25" s="117">
        <f t="shared" si="3"/>
        <v>0</v>
      </c>
    </row>
    <row r="26" spans="1:6" ht="18" customHeight="1">
      <c r="A26" s="156" t="s">
        <v>29</v>
      </c>
      <c r="B26" s="573" t="s">
        <v>131</v>
      </c>
      <c r="C26" s="124" t="s">
        <v>13</v>
      </c>
      <c r="D26" s="124">
        <v>100</v>
      </c>
      <c r="E26" s="578"/>
      <c r="F26" s="117">
        <f t="shared" si="3"/>
        <v>0</v>
      </c>
    </row>
    <row r="27" spans="1:6" ht="18" customHeight="1">
      <c r="A27" s="156"/>
      <c r="B27" s="574"/>
      <c r="C27" s="124"/>
      <c r="D27" s="124"/>
      <c r="E27" s="599"/>
      <c r="F27" s="921"/>
    </row>
    <row r="28" spans="1:6" ht="14.25" customHeight="1">
      <c r="A28" s="113" t="s">
        <v>30</v>
      </c>
      <c r="B28" s="565" t="s">
        <v>75</v>
      </c>
      <c r="C28" s="114" t="s">
        <v>25</v>
      </c>
      <c r="D28" s="114">
        <v>1</v>
      </c>
      <c r="E28" s="578"/>
      <c r="F28" s="117">
        <f t="shared" ref="F28:F33" si="4">D28*E28</f>
        <v>0</v>
      </c>
    </row>
    <row r="29" spans="1:6" ht="25.5">
      <c r="A29" s="113" t="s">
        <v>31</v>
      </c>
      <c r="B29" s="565" t="s">
        <v>209</v>
      </c>
      <c r="C29" s="114" t="s">
        <v>12</v>
      </c>
      <c r="D29" s="114">
        <v>20</v>
      </c>
      <c r="E29" s="578"/>
      <c r="F29" s="117">
        <f t="shared" si="4"/>
        <v>0</v>
      </c>
    </row>
    <row r="30" spans="1:6" ht="38.25">
      <c r="A30" s="113" t="s">
        <v>32</v>
      </c>
      <c r="B30" s="565" t="s">
        <v>210</v>
      </c>
      <c r="C30" s="114" t="s">
        <v>12</v>
      </c>
      <c r="D30" s="114">
        <v>4</v>
      </c>
      <c r="E30" s="578"/>
      <c r="F30" s="117">
        <f t="shared" si="4"/>
        <v>0</v>
      </c>
    </row>
    <row r="31" spans="1:6">
      <c r="A31" s="113" t="s">
        <v>33</v>
      </c>
      <c r="B31" s="575" t="s">
        <v>46</v>
      </c>
      <c r="C31" s="126" t="s">
        <v>13</v>
      </c>
      <c r="D31" s="126">
        <v>50</v>
      </c>
      <c r="E31" s="578"/>
      <c r="F31" s="117">
        <f t="shared" si="4"/>
        <v>0</v>
      </c>
    </row>
    <row r="32" spans="1:6">
      <c r="A32" s="113" t="s">
        <v>34</v>
      </c>
      <c r="B32" s="575" t="s">
        <v>47</v>
      </c>
      <c r="C32" s="126" t="s">
        <v>48</v>
      </c>
      <c r="D32" s="126">
        <v>5</v>
      </c>
      <c r="E32" s="578"/>
      <c r="F32" s="117">
        <f t="shared" si="4"/>
        <v>0</v>
      </c>
    </row>
    <row r="33" spans="1:7" ht="25.5">
      <c r="A33" s="113" t="s">
        <v>44</v>
      </c>
      <c r="B33" s="565" t="s">
        <v>68</v>
      </c>
      <c r="C33" s="126" t="s">
        <v>41</v>
      </c>
      <c r="D33" s="126">
        <v>1</v>
      </c>
      <c r="E33" s="578"/>
      <c r="F33" s="117">
        <f t="shared" si="4"/>
        <v>0</v>
      </c>
    </row>
    <row r="34" spans="1:7" ht="13.5" thickBot="1">
      <c r="A34" s="53"/>
      <c r="B34" s="576"/>
      <c r="C34" s="57"/>
      <c r="D34" s="62"/>
      <c r="E34" s="600"/>
      <c r="F34" s="97"/>
    </row>
    <row r="35" spans="1:7" ht="18.75" thickBot="1">
      <c r="A35" s="877" t="s">
        <v>76</v>
      </c>
      <c r="B35" s="878"/>
      <c r="C35" s="878"/>
      <c r="D35" s="878"/>
      <c r="E35" s="879"/>
      <c r="F35" s="96">
        <f>SUM(F12:F33)</f>
        <v>0</v>
      </c>
      <c r="G35" s="16"/>
    </row>
    <row r="36" spans="1:7" ht="18">
      <c r="A36" s="25"/>
      <c r="B36" s="25"/>
      <c r="C36" s="29"/>
      <c r="D36" s="59"/>
      <c r="E36" s="85"/>
      <c r="F36" s="7"/>
      <c r="G36" s="16"/>
    </row>
    <row r="37" spans="1:7" ht="18">
      <c r="A37" s="25"/>
      <c r="B37" s="25"/>
      <c r="C37" s="29"/>
      <c r="D37" s="59"/>
      <c r="E37" s="85"/>
      <c r="F37" s="7"/>
      <c r="G37" s="16"/>
    </row>
    <row r="38" spans="1:7" ht="18.75" customHeight="1">
      <c r="A38" s="881"/>
      <c r="B38" s="881"/>
      <c r="C38" s="881"/>
      <c r="D38" s="881"/>
      <c r="E38" s="881"/>
      <c r="F38" s="18"/>
      <c r="G38" s="16"/>
    </row>
    <row r="39" spans="1:7" ht="18">
      <c r="A39" s="25"/>
      <c r="B39" s="26"/>
      <c r="C39" s="29"/>
      <c r="D39" s="59"/>
      <c r="E39" s="85"/>
      <c r="F39" s="7"/>
      <c r="G39" s="16"/>
    </row>
    <row r="40" spans="1:7" ht="18">
      <c r="A40" s="23"/>
      <c r="B40" s="24"/>
      <c r="C40" s="32"/>
      <c r="D40" s="59"/>
      <c r="E40" s="85"/>
      <c r="F40" s="7"/>
      <c r="G40" s="16"/>
    </row>
    <row r="41" spans="1:7" ht="18">
      <c r="A41" s="25"/>
      <c r="B41" s="28"/>
      <c r="C41" s="32"/>
      <c r="D41" s="59"/>
      <c r="E41" s="85"/>
      <c r="F41" s="7"/>
      <c r="G41" s="16"/>
    </row>
    <row r="42" spans="1:7" ht="18">
      <c r="A42" s="25"/>
      <c r="B42" s="28"/>
      <c r="C42" s="32"/>
      <c r="D42" s="59"/>
      <c r="E42" s="85"/>
      <c r="F42" s="7"/>
      <c r="G42" s="16"/>
    </row>
    <row r="43" spans="1:7" ht="18">
      <c r="A43" s="25"/>
      <c r="B43" s="28"/>
      <c r="C43" s="32"/>
      <c r="D43" s="59"/>
      <c r="E43" s="85"/>
      <c r="F43" s="7"/>
      <c r="G43" s="16"/>
    </row>
    <row r="44" spans="1:7" ht="18">
      <c r="A44" s="25"/>
      <c r="B44" s="28"/>
      <c r="C44" s="32"/>
      <c r="D44" s="59"/>
      <c r="E44" s="85"/>
      <c r="F44" s="7"/>
      <c r="G44" s="16"/>
    </row>
    <row r="45" spans="1:7" ht="18">
      <c r="A45" s="25"/>
      <c r="B45" s="28"/>
      <c r="C45" s="32"/>
      <c r="D45" s="59"/>
      <c r="E45" s="85"/>
      <c r="F45" s="7"/>
      <c r="G45" s="16"/>
    </row>
    <row r="46" spans="1:7" ht="18">
      <c r="A46" s="25"/>
      <c r="B46" s="28"/>
      <c r="C46" s="32"/>
      <c r="D46" s="59"/>
      <c r="E46" s="85"/>
      <c r="F46" s="7"/>
      <c r="G46" s="16"/>
    </row>
    <row r="47" spans="1:7" ht="18">
      <c r="A47" s="25"/>
      <c r="B47" s="28"/>
      <c r="C47" s="32"/>
      <c r="D47" s="59"/>
      <c r="E47" s="85"/>
      <c r="F47" s="7"/>
      <c r="G47" s="16"/>
    </row>
    <row r="48" spans="1:7" ht="18">
      <c r="A48" s="25"/>
      <c r="B48" s="28"/>
      <c r="C48" s="32"/>
      <c r="D48" s="59"/>
      <c r="E48" s="85"/>
      <c r="F48" s="7"/>
      <c r="G48" s="16"/>
    </row>
    <row r="49" spans="1:7" ht="18">
      <c r="A49" s="25"/>
      <c r="B49" s="26"/>
      <c r="C49" s="29"/>
      <c r="D49" s="59"/>
      <c r="E49" s="85"/>
      <c r="F49" s="7"/>
      <c r="G49" s="16"/>
    </row>
    <row r="50" spans="1:7" ht="18">
      <c r="A50" s="25"/>
      <c r="B50" s="25"/>
      <c r="C50" s="32"/>
      <c r="D50" s="59"/>
      <c r="E50" s="85"/>
      <c r="F50" s="7"/>
      <c r="G50" s="16"/>
    </row>
    <row r="51" spans="1:7" ht="18">
      <c r="A51" s="27"/>
      <c r="B51" s="30"/>
      <c r="C51" s="32"/>
      <c r="D51" s="59"/>
      <c r="E51" s="85"/>
      <c r="F51" s="7"/>
      <c r="G51" s="16"/>
    </row>
    <row r="52" spans="1:7" ht="18">
      <c r="A52" s="25"/>
      <c r="B52" s="26"/>
      <c r="C52" s="32"/>
      <c r="D52" s="59"/>
      <c r="E52" s="85"/>
      <c r="F52" s="7"/>
      <c r="G52" s="16"/>
    </row>
    <row r="53" spans="1:7" ht="18">
      <c r="A53" s="25"/>
      <c r="B53" s="26"/>
      <c r="C53" s="32"/>
      <c r="D53" s="59"/>
      <c r="E53" s="85"/>
      <c r="F53" s="7"/>
      <c r="G53" s="16"/>
    </row>
    <row r="54" spans="1:7" ht="18">
      <c r="A54" s="25"/>
      <c r="B54" s="25"/>
      <c r="C54" s="32"/>
      <c r="D54" s="59"/>
      <c r="E54" s="85"/>
      <c r="F54" s="7"/>
      <c r="G54" s="16"/>
    </row>
    <row r="55" spans="1:7" ht="18">
      <c r="A55" s="25"/>
      <c r="B55" s="26"/>
      <c r="C55" s="29"/>
      <c r="D55" s="59"/>
      <c r="E55" s="85"/>
      <c r="F55" s="7"/>
      <c r="G55" s="16"/>
    </row>
    <row r="56" spans="1:7" ht="18">
      <c r="A56" s="25"/>
      <c r="B56" s="26"/>
      <c r="C56" s="32"/>
      <c r="D56" s="59"/>
      <c r="E56" s="85"/>
      <c r="F56" s="7"/>
      <c r="G56" s="16"/>
    </row>
    <row r="57" spans="1:7" ht="18">
      <c r="A57" s="25"/>
      <c r="B57" s="26"/>
      <c r="C57" s="32"/>
      <c r="D57" s="59"/>
      <c r="E57" s="85"/>
      <c r="F57" s="7"/>
      <c r="G57" s="16"/>
    </row>
    <row r="58" spans="1:7" ht="18">
      <c r="A58" s="25"/>
      <c r="B58" s="33"/>
      <c r="C58" s="32"/>
      <c r="D58" s="59"/>
      <c r="E58" s="85"/>
      <c r="F58" s="7"/>
      <c r="G58" s="16"/>
    </row>
    <row r="59" spans="1:7" ht="18">
      <c r="A59" s="25"/>
      <c r="B59" s="26"/>
      <c r="C59" s="29"/>
      <c r="D59" s="59"/>
      <c r="E59" s="85"/>
      <c r="F59" s="7"/>
      <c r="G59" s="16"/>
    </row>
    <row r="60" spans="1:7" ht="18">
      <c r="A60" s="25"/>
      <c r="B60" s="26"/>
      <c r="C60" s="32"/>
      <c r="D60" s="59"/>
      <c r="E60" s="85"/>
      <c r="F60" s="7"/>
      <c r="G60" s="16"/>
    </row>
    <row r="61" spans="1:7" ht="18">
      <c r="A61" s="25"/>
      <c r="B61" s="26"/>
      <c r="C61" s="32"/>
      <c r="D61" s="59"/>
      <c r="E61" s="85"/>
      <c r="F61" s="7"/>
      <c r="G61" s="16"/>
    </row>
    <row r="62" spans="1:7" ht="18">
      <c r="A62" s="25"/>
      <c r="B62" s="25"/>
      <c r="C62" s="32"/>
      <c r="D62" s="59"/>
      <c r="E62" s="85"/>
      <c r="F62" s="7"/>
      <c r="G62" s="16"/>
    </row>
    <row r="63" spans="1:7" ht="18">
      <c r="A63" s="25"/>
      <c r="B63" s="26"/>
      <c r="C63" s="29"/>
      <c r="D63" s="59"/>
      <c r="E63" s="85"/>
      <c r="F63" s="7"/>
      <c r="G63" s="16"/>
    </row>
    <row r="64" spans="1:7" ht="18">
      <c r="A64" s="25"/>
      <c r="B64" s="54"/>
      <c r="C64" s="32"/>
      <c r="D64" s="59"/>
      <c r="E64" s="85"/>
      <c r="F64" s="7"/>
      <c r="G64" s="16"/>
    </row>
    <row r="65" spans="1:7" ht="18">
      <c r="A65" s="25"/>
      <c r="B65" s="26"/>
      <c r="C65" s="32"/>
      <c r="D65" s="59"/>
      <c r="E65" s="85"/>
      <c r="F65" s="7"/>
      <c r="G65" s="16"/>
    </row>
    <row r="66" spans="1:7" ht="18">
      <c r="A66" s="25"/>
      <c r="B66" s="25"/>
      <c r="C66" s="32"/>
      <c r="D66" s="59"/>
      <c r="E66" s="85"/>
      <c r="F66" s="7"/>
      <c r="G66" s="16"/>
    </row>
    <row r="67" spans="1:7" ht="18">
      <c r="A67" s="25"/>
      <c r="B67" s="25"/>
      <c r="C67" s="32"/>
      <c r="D67" s="59"/>
      <c r="E67" s="85"/>
      <c r="F67" s="7"/>
      <c r="G67" s="16"/>
    </row>
    <row r="68" spans="1:7" ht="18">
      <c r="A68" s="25"/>
      <c r="B68" s="25"/>
      <c r="C68" s="32"/>
      <c r="D68" s="59"/>
      <c r="E68" s="85"/>
      <c r="F68" s="7"/>
      <c r="G68" s="16"/>
    </row>
    <row r="69" spans="1:7" ht="18">
      <c r="A69" s="25"/>
      <c r="B69" s="26"/>
      <c r="C69" s="29"/>
      <c r="D69" s="59"/>
      <c r="E69" s="85"/>
      <c r="F69" s="7"/>
      <c r="G69" s="16"/>
    </row>
    <row r="70" spans="1:7" ht="18">
      <c r="A70" s="25"/>
      <c r="B70" s="26"/>
      <c r="C70" s="32"/>
      <c r="D70" s="59"/>
      <c r="E70" s="85"/>
      <c r="F70" s="7"/>
      <c r="G70" s="16"/>
    </row>
    <row r="71" spans="1:7" ht="18">
      <c r="A71" s="25"/>
      <c r="B71" s="30"/>
      <c r="C71" s="32"/>
      <c r="D71" s="59"/>
      <c r="E71" s="85"/>
      <c r="F71" s="7"/>
      <c r="G71" s="16"/>
    </row>
    <row r="72" spans="1:7" ht="18">
      <c r="A72" s="25"/>
      <c r="B72" s="26"/>
      <c r="C72" s="32"/>
      <c r="D72" s="59"/>
      <c r="E72" s="85"/>
      <c r="F72" s="7"/>
      <c r="G72" s="16"/>
    </row>
    <row r="73" spans="1:7" ht="18">
      <c r="A73" s="25"/>
      <c r="B73" s="26"/>
      <c r="C73" s="32"/>
      <c r="D73" s="59"/>
      <c r="E73" s="85"/>
      <c r="F73" s="7"/>
      <c r="G73" s="16"/>
    </row>
    <row r="74" spans="1:7" ht="18.75" customHeight="1">
      <c r="A74" s="881"/>
      <c r="B74" s="881"/>
      <c r="C74" s="881"/>
      <c r="D74" s="881"/>
      <c r="E74" s="881"/>
      <c r="F74" s="18"/>
      <c r="G74" s="16"/>
    </row>
    <row r="75" spans="1:7" ht="18">
      <c r="A75" s="25"/>
      <c r="B75" s="26"/>
      <c r="C75" s="29"/>
      <c r="D75" s="59"/>
      <c r="E75" s="85"/>
      <c r="F75" s="7"/>
      <c r="G75" s="16"/>
    </row>
    <row r="76" spans="1:7" ht="18">
      <c r="A76" s="23"/>
      <c r="B76" s="24"/>
      <c r="C76" s="29"/>
      <c r="D76" s="59"/>
      <c r="E76" s="85"/>
      <c r="F76" s="7"/>
      <c r="G76" s="16"/>
    </row>
    <row r="77" spans="1:7" ht="18">
      <c r="A77" s="20"/>
      <c r="B77" s="31"/>
      <c r="C77" s="29"/>
      <c r="D77" s="59"/>
      <c r="E77" s="85"/>
      <c r="F77" s="7"/>
      <c r="G77" s="16"/>
    </row>
    <row r="78" spans="1:7" ht="18">
      <c r="A78" s="20"/>
      <c r="B78" s="20"/>
      <c r="C78" s="34"/>
      <c r="D78" s="59"/>
      <c r="E78" s="85"/>
      <c r="F78" s="7"/>
      <c r="G78" s="16"/>
    </row>
    <row r="79" spans="1:7" ht="18">
      <c r="A79" s="20"/>
      <c r="B79" s="35"/>
      <c r="C79" s="34"/>
      <c r="D79" s="59"/>
      <c r="E79" s="85"/>
      <c r="F79" s="7"/>
      <c r="G79" s="16"/>
    </row>
    <row r="80" spans="1:7" ht="18">
      <c r="A80" s="20"/>
      <c r="B80" s="36"/>
      <c r="C80" s="34"/>
      <c r="D80" s="59"/>
      <c r="E80" s="85"/>
      <c r="F80" s="7"/>
      <c r="G80" s="16"/>
    </row>
    <row r="81" spans="1:7" ht="18">
      <c r="A81" s="20"/>
      <c r="B81" s="36"/>
      <c r="C81" s="34"/>
      <c r="D81" s="59"/>
      <c r="E81" s="85"/>
      <c r="F81" s="7"/>
      <c r="G81" s="16"/>
    </row>
    <row r="82" spans="1:7" ht="18">
      <c r="A82" s="20"/>
      <c r="B82" s="37"/>
      <c r="C82" s="34"/>
      <c r="D82" s="59"/>
      <c r="E82" s="85"/>
      <c r="F82" s="7"/>
      <c r="G82" s="16"/>
    </row>
    <row r="83" spans="1:7" ht="18">
      <c r="A83" s="20"/>
      <c r="B83" s="37"/>
      <c r="C83" s="34"/>
      <c r="D83" s="59"/>
      <c r="E83" s="85"/>
      <c r="F83" s="7"/>
      <c r="G83" s="16"/>
    </row>
    <row r="84" spans="1:7" ht="18">
      <c r="A84" s="38"/>
      <c r="B84" s="37"/>
      <c r="C84" s="34"/>
      <c r="D84" s="59"/>
      <c r="E84" s="85"/>
      <c r="F84" s="7"/>
      <c r="G84" s="16"/>
    </row>
    <row r="85" spans="1:7" ht="18">
      <c r="A85" s="20"/>
      <c r="B85" s="37"/>
      <c r="C85" s="34"/>
      <c r="D85" s="59"/>
      <c r="E85" s="85"/>
      <c r="F85" s="7"/>
      <c r="G85" s="16"/>
    </row>
    <row r="86" spans="1:7" ht="18">
      <c r="A86" s="20"/>
      <c r="B86" s="31"/>
      <c r="C86" s="34"/>
      <c r="D86" s="59"/>
      <c r="E86" s="85"/>
      <c r="F86" s="7"/>
      <c r="G86" s="16"/>
    </row>
    <row r="87" spans="1:7" ht="18">
      <c r="A87" s="20"/>
      <c r="B87" s="31"/>
      <c r="C87" s="34"/>
      <c r="D87" s="59"/>
      <c r="E87" s="85"/>
      <c r="F87" s="7"/>
      <c r="G87" s="16"/>
    </row>
    <row r="88" spans="1:7" ht="18">
      <c r="A88" s="20"/>
      <c r="B88" s="20"/>
      <c r="C88" s="34"/>
      <c r="D88" s="59"/>
      <c r="E88" s="85"/>
      <c r="F88" s="7"/>
      <c r="G88" s="16"/>
    </row>
    <row r="89" spans="1:7" ht="18">
      <c r="A89" s="20"/>
      <c r="B89" s="37"/>
      <c r="C89" s="34"/>
      <c r="D89" s="59"/>
      <c r="E89" s="85"/>
      <c r="F89" s="7"/>
      <c r="G89" s="16"/>
    </row>
    <row r="90" spans="1:7" ht="18">
      <c r="A90" s="20"/>
      <c r="B90" s="31"/>
      <c r="C90" s="34"/>
      <c r="D90" s="59"/>
      <c r="E90" s="85"/>
      <c r="F90" s="7"/>
      <c r="G90" s="16"/>
    </row>
    <row r="91" spans="1:7" ht="18">
      <c r="A91" s="20"/>
      <c r="B91" s="35"/>
      <c r="C91" s="34"/>
      <c r="D91" s="59"/>
      <c r="E91" s="85"/>
      <c r="F91" s="7"/>
      <c r="G91" s="16"/>
    </row>
    <row r="92" spans="1:7" ht="18">
      <c r="A92" s="26"/>
      <c r="B92" s="54"/>
      <c r="C92" s="55"/>
      <c r="D92" s="59"/>
      <c r="E92" s="85"/>
      <c r="F92" s="7"/>
      <c r="G92" s="16"/>
    </row>
    <row r="93" spans="1:7" ht="18">
      <c r="A93" s="26"/>
      <c r="B93" s="54"/>
      <c r="C93" s="55"/>
      <c r="D93" s="59"/>
      <c r="E93" s="85"/>
      <c r="F93" s="7"/>
      <c r="G93" s="16"/>
    </row>
    <row r="94" spans="1:7" ht="18">
      <c r="A94" s="26"/>
      <c r="B94" s="54"/>
      <c r="C94" s="55"/>
      <c r="D94" s="59"/>
      <c r="E94" s="85"/>
      <c r="F94" s="7"/>
      <c r="G94" s="16"/>
    </row>
    <row r="95" spans="1:7" ht="18">
      <c r="A95" s="26"/>
      <c r="B95" s="54"/>
      <c r="C95" s="55"/>
      <c r="D95" s="59"/>
      <c r="E95" s="85"/>
      <c r="F95" s="7"/>
      <c r="G95" s="16"/>
    </row>
    <row r="96" spans="1:7" ht="18">
      <c r="A96" s="26"/>
      <c r="B96" s="54"/>
      <c r="C96" s="55"/>
      <c r="D96" s="59"/>
      <c r="E96" s="85"/>
      <c r="F96" s="7"/>
      <c r="G96" s="16"/>
    </row>
    <row r="97" spans="1:7" ht="18">
      <c r="A97" s="20"/>
      <c r="B97" s="26"/>
      <c r="C97" s="29"/>
      <c r="D97" s="59"/>
      <c r="E97" s="85"/>
      <c r="F97" s="7"/>
      <c r="G97" s="16"/>
    </row>
    <row r="98" spans="1:7" ht="18">
      <c r="A98" s="20"/>
      <c r="B98" s="20"/>
      <c r="C98" s="34"/>
      <c r="D98" s="59"/>
      <c r="E98" s="85"/>
      <c r="F98" s="7"/>
      <c r="G98" s="16"/>
    </row>
    <row r="99" spans="1:7" ht="18">
      <c r="A99" s="20"/>
      <c r="B99" s="35"/>
      <c r="C99" s="34"/>
      <c r="D99" s="59"/>
      <c r="E99" s="85"/>
      <c r="F99" s="7"/>
      <c r="G99" s="16"/>
    </row>
    <row r="100" spans="1:7" ht="18">
      <c r="A100" s="20"/>
      <c r="B100" s="31"/>
      <c r="C100" s="34"/>
      <c r="D100" s="59"/>
      <c r="E100" s="85"/>
      <c r="F100" s="7"/>
      <c r="G100" s="16"/>
    </row>
    <row r="101" spans="1:7" ht="18">
      <c r="A101" s="20"/>
      <c r="B101" s="31"/>
      <c r="C101" s="34"/>
      <c r="D101" s="59"/>
      <c r="E101" s="85"/>
      <c r="F101" s="7"/>
      <c r="G101" s="16"/>
    </row>
    <row r="102" spans="1:7" ht="18">
      <c r="A102" s="20"/>
      <c r="B102" s="20"/>
      <c r="C102" s="34"/>
      <c r="D102" s="59"/>
      <c r="E102" s="85"/>
      <c r="F102" s="7"/>
      <c r="G102" s="16"/>
    </row>
    <row r="103" spans="1:7" ht="18">
      <c r="A103" s="25"/>
      <c r="B103" s="26"/>
      <c r="C103" s="29"/>
      <c r="D103" s="59"/>
      <c r="E103" s="85"/>
      <c r="F103" s="7"/>
      <c r="G103" s="16"/>
    </row>
    <row r="104" spans="1:7" ht="18.75" customHeight="1">
      <c r="A104" s="881"/>
      <c r="B104" s="881"/>
      <c r="C104" s="881"/>
      <c r="D104" s="881"/>
      <c r="E104" s="881"/>
      <c r="F104" s="18"/>
      <c r="G104" s="16"/>
    </row>
    <row r="105" spans="1:7" ht="18">
      <c r="A105" s="25"/>
      <c r="B105" s="26"/>
      <c r="C105" s="29"/>
      <c r="D105" s="59"/>
      <c r="E105" s="85"/>
      <c r="F105" s="7"/>
      <c r="G105" s="16"/>
    </row>
    <row r="106" spans="1:7" ht="18">
      <c r="A106" s="23"/>
      <c r="B106" s="24"/>
      <c r="C106" s="29"/>
      <c r="D106" s="59"/>
      <c r="E106" s="85"/>
      <c r="F106" s="7"/>
      <c r="G106" s="16"/>
    </row>
    <row r="107" spans="1:7" ht="18">
      <c r="A107" s="25"/>
      <c r="B107" s="26"/>
      <c r="C107" s="29"/>
      <c r="D107" s="59"/>
      <c r="E107" s="85"/>
      <c r="F107" s="7"/>
      <c r="G107" s="16"/>
    </row>
    <row r="108" spans="1:7" ht="18">
      <c r="A108" s="20"/>
      <c r="B108" s="39"/>
      <c r="C108" s="21"/>
      <c r="D108" s="59"/>
      <c r="E108" s="85"/>
      <c r="F108" s="7"/>
      <c r="G108" s="16"/>
    </row>
    <row r="109" spans="1:7" ht="18">
      <c r="A109" s="20"/>
      <c r="B109" s="39"/>
      <c r="C109" s="21"/>
      <c r="D109" s="59"/>
      <c r="E109" s="85"/>
      <c r="F109" s="7"/>
      <c r="G109" s="16"/>
    </row>
    <row r="110" spans="1:7" ht="18">
      <c r="A110" s="20"/>
      <c r="B110" s="39"/>
      <c r="C110" s="21"/>
      <c r="D110" s="59"/>
      <c r="E110" s="85"/>
      <c r="F110" s="7"/>
      <c r="G110" s="16"/>
    </row>
    <row r="111" spans="1:7" ht="18">
      <c r="A111" s="20"/>
      <c r="B111" s="39"/>
      <c r="C111" s="21"/>
      <c r="D111" s="59"/>
      <c r="E111" s="85"/>
      <c r="F111" s="7"/>
      <c r="G111" s="16"/>
    </row>
    <row r="112" spans="1:7" ht="18">
      <c r="A112" s="22"/>
      <c r="B112" s="40"/>
      <c r="C112" s="21"/>
      <c r="D112" s="59"/>
      <c r="E112" s="85"/>
      <c r="F112" s="7"/>
      <c r="G112" s="16"/>
    </row>
    <row r="113" spans="1:7" ht="18">
      <c r="A113" s="25"/>
      <c r="B113" s="40"/>
      <c r="C113" s="29"/>
      <c r="D113" s="59"/>
      <c r="E113" s="85"/>
      <c r="F113" s="7"/>
      <c r="G113" s="16"/>
    </row>
    <row r="114" spans="1:7" ht="18">
      <c r="A114" s="22"/>
      <c r="B114" s="41"/>
      <c r="C114" s="21"/>
      <c r="D114" s="59"/>
      <c r="E114" s="85"/>
      <c r="F114" s="7"/>
      <c r="G114" s="16"/>
    </row>
    <row r="115" spans="1:7" ht="18">
      <c r="A115" s="22"/>
      <c r="B115" s="42"/>
      <c r="C115" s="21"/>
      <c r="D115" s="59"/>
      <c r="E115" s="85"/>
      <c r="F115" s="7"/>
      <c r="G115" s="16"/>
    </row>
    <row r="116" spans="1:7" ht="18">
      <c r="A116" s="20"/>
      <c r="B116" s="43"/>
      <c r="C116" s="44"/>
      <c r="D116" s="59"/>
      <c r="E116" s="85"/>
      <c r="F116" s="7"/>
      <c r="G116" s="16"/>
    </row>
    <row r="117" spans="1:7" ht="18">
      <c r="A117" s="20"/>
      <c r="B117" s="43"/>
      <c r="C117" s="44"/>
      <c r="D117" s="59"/>
      <c r="E117" s="85"/>
      <c r="F117" s="7"/>
      <c r="G117" s="16"/>
    </row>
    <row r="118" spans="1:7" ht="18">
      <c r="A118" s="22"/>
      <c r="B118" s="43"/>
      <c r="C118" s="44"/>
      <c r="D118" s="59"/>
      <c r="E118" s="85"/>
      <c r="F118" s="7"/>
      <c r="G118" s="16"/>
    </row>
    <row r="119" spans="1:7" ht="18">
      <c r="A119" s="25"/>
      <c r="B119" s="40"/>
      <c r="C119" s="29"/>
      <c r="D119" s="59"/>
      <c r="E119" s="85"/>
      <c r="F119" s="7"/>
      <c r="G119" s="16"/>
    </row>
    <row r="120" spans="1:7" ht="18">
      <c r="A120" s="22"/>
      <c r="B120" s="41"/>
      <c r="C120" s="29"/>
      <c r="D120" s="59"/>
      <c r="E120" s="85"/>
      <c r="F120" s="7"/>
      <c r="G120" s="16"/>
    </row>
    <row r="121" spans="1:7" ht="18">
      <c r="A121" s="25"/>
      <c r="B121" s="40"/>
      <c r="C121" s="29"/>
      <c r="D121" s="59"/>
      <c r="E121" s="85"/>
      <c r="F121" s="7"/>
      <c r="G121" s="16"/>
    </row>
    <row r="122" spans="1:7" ht="18">
      <c r="A122" s="22"/>
      <c r="B122" s="43"/>
      <c r="C122" s="45"/>
      <c r="D122" s="59"/>
      <c r="E122" s="85"/>
      <c r="F122" s="7"/>
      <c r="G122" s="16"/>
    </row>
    <row r="123" spans="1:7" ht="18">
      <c r="A123" s="22"/>
      <c r="B123" s="43"/>
      <c r="C123" s="45"/>
      <c r="D123" s="59"/>
      <c r="E123" s="85"/>
      <c r="F123" s="7"/>
      <c r="G123" s="16"/>
    </row>
    <row r="124" spans="1:7" ht="18">
      <c r="A124" s="22"/>
      <c r="B124" s="43"/>
      <c r="C124" s="44"/>
      <c r="D124" s="59"/>
      <c r="E124" s="85"/>
      <c r="F124" s="7"/>
      <c r="G124" s="16"/>
    </row>
    <row r="125" spans="1:7" ht="18">
      <c r="A125" s="22"/>
      <c r="B125" s="43"/>
      <c r="C125" s="44"/>
      <c r="D125" s="59"/>
      <c r="E125" s="85"/>
      <c r="F125" s="7"/>
      <c r="G125" s="16"/>
    </row>
    <row r="126" spans="1:7" ht="18">
      <c r="A126" s="22"/>
      <c r="B126" s="43"/>
      <c r="C126" s="44"/>
      <c r="D126" s="59"/>
      <c r="E126" s="85"/>
      <c r="F126" s="7"/>
      <c r="G126" s="16"/>
    </row>
    <row r="127" spans="1:7" ht="18">
      <c r="A127" s="22"/>
      <c r="B127" s="43"/>
      <c r="C127" s="44"/>
      <c r="D127" s="59"/>
      <c r="E127" s="85"/>
      <c r="F127" s="7"/>
      <c r="G127" s="16"/>
    </row>
    <row r="128" spans="1:7" ht="18">
      <c r="A128" s="22"/>
      <c r="B128" s="43"/>
      <c r="C128" s="44"/>
      <c r="D128" s="59"/>
      <c r="E128" s="85"/>
      <c r="F128" s="7"/>
      <c r="G128" s="16"/>
    </row>
    <row r="129" spans="1:7" ht="18">
      <c r="A129" s="22"/>
      <c r="B129" s="43"/>
      <c r="C129" s="44"/>
      <c r="D129" s="59"/>
      <c r="E129" s="85"/>
      <c r="F129" s="7"/>
      <c r="G129" s="16"/>
    </row>
    <row r="130" spans="1:7" ht="18">
      <c r="A130" s="22"/>
      <c r="B130" s="43"/>
      <c r="C130" s="44"/>
      <c r="D130" s="59"/>
      <c r="E130" s="85"/>
      <c r="F130" s="7"/>
      <c r="G130" s="16"/>
    </row>
    <row r="131" spans="1:7" ht="18">
      <c r="A131" s="22"/>
      <c r="B131" s="43"/>
      <c r="C131" s="44"/>
      <c r="D131" s="59"/>
      <c r="E131" s="85"/>
      <c r="F131" s="7"/>
      <c r="G131" s="16"/>
    </row>
    <row r="132" spans="1:7" ht="18">
      <c r="A132" s="20"/>
      <c r="B132" s="43"/>
      <c r="C132" s="44"/>
      <c r="D132" s="59"/>
      <c r="E132" s="85"/>
      <c r="F132" s="7"/>
      <c r="G132" s="16"/>
    </row>
    <row r="133" spans="1:7" ht="18">
      <c r="A133" s="20"/>
      <c r="B133" s="43"/>
      <c r="C133" s="44"/>
      <c r="D133" s="59"/>
      <c r="E133" s="85"/>
      <c r="F133" s="7"/>
      <c r="G133" s="16"/>
    </row>
    <row r="134" spans="1:7" ht="18">
      <c r="A134" s="20"/>
      <c r="B134" s="40"/>
      <c r="C134" s="21"/>
      <c r="D134" s="59"/>
      <c r="E134" s="85"/>
      <c r="F134" s="7"/>
      <c r="G134" s="16"/>
    </row>
    <row r="135" spans="1:7" ht="18">
      <c r="A135" s="20"/>
      <c r="B135" s="40"/>
      <c r="C135" s="21"/>
      <c r="D135" s="59"/>
      <c r="E135" s="85"/>
      <c r="F135" s="7"/>
      <c r="G135" s="16"/>
    </row>
    <row r="136" spans="1:7" ht="18">
      <c r="A136" s="20"/>
      <c r="B136" s="40"/>
      <c r="C136" s="21"/>
      <c r="D136" s="59"/>
      <c r="E136" s="85"/>
      <c r="F136" s="7"/>
      <c r="G136" s="16"/>
    </row>
    <row r="137" spans="1:7" ht="18">
      <c r="A137" s="20"/>
      <c r="B137" s="40"/>
      <c r="C137" s="21"/>
      <c r="D137" s="59"/>
      <c r="E137" s="85"/>
      <c r="F137" s="7"/>
      <c r="G137" s="16"/>
    </row>
    <row r="138" spans="1:7" ht="18">
      <c r="A138" s="20"/>
      <c r="B138" s="40"/>
      <c r="C138" s="21"/>
      <c r="D138" s="59"/>
      <c r="E138" s="85"/>
      <c r="F138" s="7"/>
      <c r="G138" s="16"/>
    </row>
    <row r="139" spans="1:7" ht="18">
      <c r="A139" s="20"/>
      <c r="B139" s="40"/>
      <c r="C139" s="21"/>
      <c r="D139" s="59"/>
      <c r="E139" s="85"/>
      <c r="F139" s="7"/>
      <c r="G139" s="16"/>
    </row>
    <row r="140" spans="1:7" ht="18">
      <c r="A140" s="20"/>
      <c r="B140" s="40"/>
      <c r="C140" s="21"/>
      <c r="D140" s="59"/>
      <c r="E140" s="85"/>
      <c r="F140" s="7"/>
      <c r="G140" s="16"/>
    </row>
    <row r="141" spans="1:7" ht="18">
      <c r="A141" s="20"/>
      <c r="B141" s="31"/>
      <c r="C141" s="21"/>
      <c r="D141" s="59"/>
      <c r="E141" s="85"/>
      <c r="F141" s="7"/>
      <c r="G141" s="16"/>
    </row>
    <row r="142" spans="1:7" ht="18.75" customHeight="1">
      <c r="A142" s="881"/>
      <c r="B142" s="881"/>
      <c r="C142" s="881"/>
      <c r="D142" s="881"/>
      <c r="E142" s="881"/>
      <c r="F142" s="18"/>
      <c r="G142" s="16"/>
    </row>
    <row r="143" spans="1:7" ht="18.75" customHeight="1">
      <c r="A143" s="48"/>
      <c r="B143" s="64"/>
      <c r="C143" s="95"/>
      <c r="D143" s="52"/>
      <c r="E143" s="88"/>
      <c r="F143" s="18"/>
      <c r="G143" s="16"/>
    </row>
    <row r="144" spans="1:7" ht="18.75" customHeight="1">
      <c r="A144" s="48"/>
      <c r="B144" s="64"/>
      <c r="C144" s="95"/>
      <c r="D144" s="52"/>
      <c r="E144" s="88"/>
      <c r="F144" s="18"/>
      <c r="G144" s="16"/>
    </row>
    <row r="145" spans="1:7" ht="18.75" customHeight="1">
      <c r="A145" s="882"/>
      <c r="B145" s="882"/>
      <c r="C145" s="882"/>
      <c r="D145" s="882"/>
      <c r="E145" s="882"/>
      <c r="F145" s="46"/>
      <c r="G145" s="16"/>
    </row>
    <row r="146" spans="1:7" ht="18">
      <c r="A146" s="31"/>
      <c r="B146" s="47"/>
      <c r="C146" s="2"/>
      <c r="D146" s="59"/>
      <c r="E146" s="85"/>
      <c r="F146" s="7"/>
      <c r="G146" s="16"/>
    </row>
    <row r="147" spans="1:7">
      <c r="A147" s="883"/>
      <c r="B147" s="883"/>
      <c r="C147" s="883"/>
      <c r="D147" s="883"/>
      <c r="E147" s="883"/>
      <c r="F147" s="883"/>
    </row>
    <row r="148" spans="1:7" ht="18">
      <c r="A148" s="880"/>
      <c r="B148" s="880"/>
      <c r="C148" s="880"/>
      <c r="D148" s="880"/>
      <c r="E148" s="880"/>
      <c r="F148" s="18"/>
    </row>
    <row r="149" spans="1:7">
      <c r="A149" s="5"/>
      <c r="B149" s="1"/>
      <c r="C149" s="2"/>
      <c r="D149" s="59"/>
      <c r="E149" s="85"/>
      <c r="F149" s="7"/>
    </row>
    <row r="150" spans="1:7">
      <c r="A150" s="5"/>
      <c r="B150" s="1"/>
      <c r="C150" s="2"/>
      <c r="D150" s="59"/>
      <c r="E150" s="85"/>
      <c r="F150" s="7"/>
    </row>
    <row r="151" spans="1:7">
      <c r="A151" s="5"/>
      <c r="B151" s="1"/>
      <c r="C151" s="2"/>
      <c r="D151" s="59"/>
      <c r="E151" s="85"/>
      <c r="F151" s="7"/>
    </row>
    <row r="152" spans="1:7">
      <c r="A152" s="5"/>
      <c r="B152" s="1"/>
      <c r="C152" s="2"/>
      <c r="D152" s="59"/>
      <c r="E152" s="85"/>
      <c r="F152" s="7"/>
    </row>
    <row r="153" spans="1:7">
      <c r="A153" s="5"/>
      <c r="B153" s="1"/>
      <c r="C153" s="2"/>
      <c r="D153" s="59"/>
      <c r="E153" s="85"/>
      <c r="F153" s="7"/>
    </row>
    <row r="154" spans="1:7">
      <c r="A154" s="5"/>
      <c r="B154" s="1"/>
      <c r="C154" s="2"/>
      <c r="D154" s="59"/>
      <c r="E154" s="85"/>
      <c r="F154" s="7"/>
    </row>
    <row r="155" spans="1:7">
      <c r="A155" s="5"/>
      <c r="B155" s="1"/>
      <c r="C155" s="2"/>
      <c r="D155" s="59"/>
      <c r="E155" s="85"/>
      <c r="F155" s="7"/>
    </row>
    <row r="156" spans="1:7">
      <c r="A156" s="5"/>
      <c r="B156" s="1"/>
      <c r="C156" s="2"/>
      <c r="D156" s="59"/>
      <c r="E156" s="85"/>
      <c r="F156" s="7"/>
    </row>
    <row r="157" spans="1:7">
      <c r="A157" s="5"/>
      <c r="B157" s="1"/>
      <c r="C157" s="2"/>
      <c r="D157" s="59"/>
      <c r="E157" s="85"/>
      <c r="F157" s="7"/>
    </row>
    <row r="158" spans="1:7">
      <c r="A158" s="5"/>
      <c r="B158" s="1"/>
      <c r="C158" s="2"/>
      <c r="D158" s="59"/>
      <c r="E158" s="85"/>
      <c r="F158" s="7"/>
    </row>
    <row r="159" spans="1:7">
      <c r="A159" s="5"/>
      <c r="B159" s="1"/>
      <c r="C159" s="2"/>
      <c r="D159" s="59"/>
      <c r="E159" s="85"/>
      <c r="F159" s="7"/>
    </row>
    <row r="160" spans="1:7">
      <c r="A160" s="5"/>
      <c r="B160" s="1"/>
      <c r="C160" s="2"/>
      <c r="D160" s="59"/>
      <c r="E160" s="85"/>
      <c r="F160" s="7"/>
    </row>
    <row r="161" spans="1:6">
      <c r="A161" s="5"/>
      <c r="B161" s="1"/>
      <c r="C161" s="2"/>
      <c r="D161" s="59"/>
      <c r="E161" s="85"/>
      <c r="F161" s="7"/>
    </row>
    <row r="162" spans="1:6">
      <c r="A162" s="5"/>
      <c r="B162" s="1"/>
      <c r="C162" s="2"/>
      <c r="D162" s="59"/>
      <c r="E162" s="85"/>
      <c r="F162" s="7"/>
    </row>
    <row r="163" spans="1:6">
      <c r="A163" s="5"/>
      <c r="B163" s="1"/>
      <c r="C163" s="2"/>
      <c r="D163" s="59"/>
      <c r="E163" s="85"/>
      <c r="F163" s="7"/>
    </row>
    <row r="164" spans="1:6">
      <c r="A164" s="5"/>
      <c r="B164" s="1"/>
      <c r="C164" s="2"/>
      <c r="D164" s="59"/>
      <c r="E164" s="85"/>
      <c r="F164" s="7"/>
    </row>
    <row r="165" spans="1:6">
      <c r="A165" s="5"/>
      <c r="B165" s="1"/>
      <c r="C165" s="2"/>
      <c r="D165" s="59"/>
      <c r="E165" s="85"/>
      <c r="F165" s="7"/>
    </row>
    <row r="166" spans="1:6">
      <c r="A166" s="5"/>
      <c r="B166" s="1"/>
      <c r="C166" s="2"/>
      <c r="D166" s="59"/>
      <c r="E166" s="85"/>
      <c r="F166" s="7"/>
    </row>
    <row r="167" spans="1:6">
      <c r="A167" s="5"/>
      <c r="B167" s="1"/>
      <c r="C167" s="2"/>
      <c r="D167" s="59"/>
      <c r="E167" s="85"/>
      <c r="F167" s="7"/>
    </row>
    <row r="168" spans="1:6">
      <c r="A168" s="5"/>
      <c r="B168" s="1"/>
      <c r="C168" s="2"/>
      <c r="D168" s="59"/>
      <c r="E168" s="85"/>
      <c r="F168" s="7"/>
    </row>
    <row r="169" spans="1:6">
      <c r="A169" s="5"/>
      <c r="B169" s="1"/>
      <c r="C169" s="2"/>
      <c r="D169" s="59"/>
      <c r="E169" s="85"/>
      <c r="F169" s="7"/>
    </row>
    <row r="170" spans="1:6">
      <c r="A170" s="5"/>
      <c r="B170" s="1"/>
      <c r="C170" s="2"/>
      <c r="D170" s="59"/>
      <c r="E170" s="85"/>
      <c r="F170" s="7"/>
    </row>
    <row r="171" spans="1:6">
      <c r="A171" s="5"/>
      <c r="B171" s="1"/>
      <c r="C171" s="2"/>
      <c r="D171" s="59"/>
      <c r="E171" s="85"/>
      <c r="F171" s="7"/>
    </row>
    <row r="172" spans="1:6">
      <c r="A172" s="5"/>
      <c r="B172" s="1"/>
      <c r="C172" s="2"/>
      <c r="D172" s="59"/>
      <c r="E172" s="85"/>
      <c r="F172" s="7"/>
    </row>
    <row r="173" spans="1:6">
      <c r="A173" s="5"/>
      <c r="B173" s="1"/>
      <c r="C173" s="2"/>
      <c r="D173" s="59"/>
      <c r="E173" s="85"/>
      <c r="F173" s="7"/>
    </row>
    <row r="174" spans="1:6">
      <c r="A174" s="5"/>
      <c r="B174" s="1"/>
      <c r="C174" s="2"/>
      <c r="D174" s="59"/>
      <c r="E174" s="85"/>
      <c r="F174" s="7"/>
    </row>
    <row r="175" spans="1:6">
      <c r="A175" s="5"/>
      <c r="B175" s="1"/>
      <c r="C175" s="2"/>
      <c r="D175" s="59"/>
      <c r="E175" s="85"/>
      <c r="F175" s="7"/>
    </row>
    <row r="176" spans="1:6">
      <c r="A176" s="5"/>
      <c r="B176" s="1"/>
      <c r="C176" s="2"/>
      <c r="D176" s="59"/>
      <c r="E176" s="85"/>
      <c r="F176" s="7"/>
    </row>
    <row r="177" spans="1:6">
      <c r="A177" s="5"/>
      <c r="B177" s="1"/>
      <c r="C177" s="2"/>
      <c r="D177" s="59"/>
      <c r="E177" s="85"/>
      <c r="F177" s="7"/>
    </row>
    <row r="178" spans="1:6">
      <c r="A178" s="5"/>
      <c r="B178" s="1"/>
      <c r="C178" s="2"/>
      <c r="D178" s="59"/>
      <c r="E178" s="85"/>
      <c r="F178" s="7"/>
    </row>
    <row r="179" spans="1:6">
      <c r="A179" s="5"/>
      <c r="B179" s="1"/>
      <c r="C179" s="2"/>
      <c r="D179" s="59"/>
      <c r="E179" s="85"/>
      <c r="F179" s="7"/>
    </row>
    <row r="180" spans="1:6">
      <c r="A180" s="5"/>
      <c r="B180" s="1"/>
      <c r="C180" s="2"/>
      <c r="D180" s="59"/>
      <c r="E180" s="85"/>
      <c r="F180" s="7"/>
    </row>
    <row r="181" spans="1:6">
      <c r="A181" s="5"/>
      <c r="B181" s="1"/>
      <c r="C181" s="2"/>
      <c r="D181" s="59"/>
      <c r="E181" s="85"/>
      <c r="F181" s="7"/>
    </row>
    <row r="182" spans="1:6">
      <c r="A182" s="5"/>
      <c r="B182" s="1"/>
      <c r="C182" s="2"/>
      <c r="D182" s="59"/>
      <c r="E182" s="85"/>
      <c r="F182" s="7"/>
    </row>
    <row r="183" spans="1:6">
      <c r="A183" s="5"/>
      <c r="B183" s="1"/>
      <c r="C183" s="2"/>
      <c r="D183" s="59"/>
      <c r="E183" s="85"/>
      <c r="F183" s="7"/>
    </row>
    <row r="184" spans="1:6">
      <c r="A184" s="5"/>
      <c r="B184" s="1"/>
      <c r="C184" s="2"/>
      <c r="D184" s="59"/>
      <c r="E184" s="85"/>
      <c r="F184" s="7"/>
    </row>
    <row r="185" spans="1:6">
      <c r="A185" s="5"/>
      <c r="B185" s="1"/>
      <c r="C185" s="2"/>
      <c r="D185" s="59"/>
      <c r="E185" s="85"/>
      <c r="F185" s="7"/>
    </row>
    <row r="186" spans="1:6">
      <c r="A186" s="5"/>
      <c r="B186" s="1"/>
      <c r="C186" s="2"/>
      <c r="D186" s="59"/>
      <c r="E186" s="85"/>
      <c r="F186" s="7"/>
    </row>
    <row r="187" spans="1:6">
      <c r="A187" s="5"/>
      <c r="B187" s="1"/>
      <c r="C187" s="2"/>
      <c r="D187" s="59"/>
      <c r="E187" s="85"/>
      <c r="F187" s="7"/>
    </row>
    <row r="188" spans="1:6">
      <c r="A188" s="5"/>
      <c r="B188" s="1"/>
      <c r="C188" s="2"/>
      <c r="D188" s="59"/>
      <c r="E188" s="85"/>
      <c r="F188" s="7"/>
    </row>
    <row r="189" spans="1:6">
      <c r="A189" s="5"/>
      <c r="B189" s="1"/>
      <c r="C189" s="2"/>
      <c r="D189" s="59"/>
      <c r="E189" s="85"/>
      <c r="F189" s="7"/>
    </row>
    <row r="190" spans="1:6">
      <c r="A190" s="5"/>
      <c r="B190" s="1"/>
      <c r="C190" s="2"/>
      <c r="D190" s="59"/>
      <c r="E190" s="85"/>
      <c r="F190" s="7"/>
    </row>
    <row r="191" spans="1:6">
      <c r="A191" s="5"/>
      <c r="B191" s="1"/>
      <c r="C191" s="2"/>
      <c r="D191" s="59"/>
      <c r="E191" s="85"/>
      <c r="F191" s="7"/>
    </row>
    <row r="192" spans="1:6">
      <c r="A192" s="5"/>
      <c r="B192" s="1"/>
      <c r="C192" s="2"/>
      <c r="D192" s="59"/>
      <c r="E192" s="85"/>
      <c r="F192" s="7"/>
    </row>
    <row r="193" spans="1:6">
      <c r="A193" s="5"/>
      <c r="B193" s="1"/>
      <c r="C193" s="2"/>
      <c r="D193" s="59"/>
      <c r="E193" s="85"/>
      <c r="F193" s="7"/>
    </row>
    <row r="194" spans="1:6">
      <c r="A194" s="5"/>
      <c r="B194" s="1"/>
      <c r="C194" s="2"/>
      <c r="D194" s="59"/>
      <c r="E194" s="85"/>
      <c r="F194" s="7"/>
    </row>
    <row r="195" spans="1:6">
      <c r="A195" s="5"/>
      <c r="B195" s="1"/>
      <c r="C195" s="2"/>
      <c r="D195" s="59"/>
      <c r="E195" s="85"/>
      <c r="F195" s="7"/>
    </row>
    <row r="196" spans="1:6">
      <c r="A196" s="5"/>
      <c r="B196" s="1"/>
      <c r="C196" s="2"/>
      <c r="D196" s="59"/>
      <c r="E196" s="85"/>
      <c r="F196" s="7"/>
    </row>
    <row r="197" spans="1:6">
      <c r="A197" s="5"/>
      <c r="B197" s="1"/>
      <c r="C197" s="2"/>
      <c r="D197" s="59"/>
      <c r="E197" s="85"/>
      <c r="F197" s="7"/>
    </row>
    <row r="198" spans="1:6">
      <c r="A198" s="5"/>
      <c r="B198" s="1"/>
      <c r="C198" s="2"/>
      <c r="D198" s="59"/>
      <c r="E198" s="85"/>
      <c r="F198" s="7"/>
    </row>
    <row r="199" spans="1:6">
      <c r="A199" s="5"/>
      <c r="B199" s="1"/>
      <c r="C199" s="2"/>
      <c r="D199" s="59"/>
      <c r="E199" s="85"/>
      <c r="F199" s="7"/>
    </row>
    <row r="200" spans="1:6">
      <c r="A200" s="5"/>
      <c r="B200" s="1"/>
      <c r="C200" s="2"/>
      <c r="D200" s="59"/>
      <c r="E200" s="85"/>
      <c r="F200" s="7"/>
    </row>
    <row r="201" spans="1:6">
      <c r="A201" s="5"/>
      <c r="B201" s="1"/>
      <c r="C201" s="2"/>
      <c r="D201" s="59"/>
      <c r="E201" s="85"/>
      <c r="F201" s="7"/>
    </row>
    <row r="202" spans="1:6">
      <c r="A202" s="5"/>
      <c r="B202" s="1"/>
      <c r="C202" s="2"/>
      <c r="D202" s="59"/>
      <c r="E202" s="85"/>
      <c r="F202" s="7"/>
    </row>
    <row r="203" spans="1:6">
      <c r="A203" s="5"/>
      <c r="B203" s="1"/>
      <c r="C203" s="2"/>
      <c r="D203" s="59"/>
      <c r="E203" s="85"/>
      <c r="F203" s="7"/>
    </row>
    <row r="204" spans="1:6">
      <c r="A204" s="5"/>
      <c r="B204" s="1"/>
      <c r="C204" s="2"/>
      <c r="D204" s="59"/>
      <c r="E204" s="85"/>
      <c r="F204" s="7"/>
    </row>
    <row r="205" spans="1:6">
      <c r="A205" s="5"/>
      <c r="B205" s="1"/>
      <c r="C205" s="2"/>
      <c r="D205" s="59"/>
      <c r="E205" s="85"/>
      <c r="F205" s="7"/>
    </row>
    <row r="206" spans="1:6">
      <c r="A206" s="5"/>
      <c r="B206" s="1"/>
      <c r="C206" s="2"/>
      <c r="D206" s="59"/>
      <c r="E206" s="85"/>
      <c r="F206" s="7"/>
    </row>
    <row r="207" spans="1:6">
      <c r="A207" s="5"/>
      <c r="B207" s="1"/>
      <c r="C207" s="2"/>
      <c r="D207" s="59"/>
      <c r="E207" s="85"/>
      <c r="F207" s="7"/>
    </row>
    <row r="208" spans="1:6">
      <c r="A208" s="5"/>
      <c r="B208" s="1"/>
      <c r="C208" s="2"/>
      <c r="D208" s="59"/>
      <c r="E208" s="85"/>
      <c r="F208" s="7"/>
    </row>
    <row r="209" spans="1:6">
      <c r="A209" s="5"/>
      <c r="B209" s="1"/>
      <c r="C209" s="2"/>
      <c r="D209" s="59"/>
      <c r="E209" s="85"/>
      <c r="F209" s="7"/>
    </row>
    <row r="210" spans="1:6">
      <c r="A210" s="5"/>
      <c r="B210" s="1"/>
      <c r="C210" s="2"/>
      <c r="D210" s="59"/>
      <c r="E210" s="85"/>
      <c r="F210" s="7"/>
    </row>
    <row r="211" spans="1:6">
      <c r="A211" s="5"/>
      <c r="B211" s="1"/>
      <c r="C211" s="2"/>
      <c r="D211" s="59"/>
      <c r="E211" s="85"/>
      <c r="F211" s="7"/>
    </row>
    <row r="212" spans="1:6">
      <c r="A212" s="5"/>
      <c r="B212" s="1"/>
      <c r="C212" s="2"/>
      <c r="D212" s="59"/>
      <c r="E212" s="85"/>
      <c r="F212" s="7"/>
    </row>
    <row r="213" spans="1:6">
      <c r="A213" s="5"/>
      <c r="B213" s="1"/>
      <c r="C213" s="2"/>
      <c r="D213" s="59"/>
      <c r="E213" s="85"/>
      <c r="F213" s="7"/>
    </row>
    <row r="214" spans="1:6">
      <c r="A214" s="5"/>
      <c r="B214" s="1"/>
      <c r="C214" s="2"/>
      <c r="D214" s="59"/>
      <c r="E214" s="85"/>
      <c r="F214" s="7"/>
    </row>
    <row r="215" spans="1:6">
      <c r="A215" s="5"/>
      <c r="B215" s="1"/>
      <c r="C215" s="2"/>
      <c r="D215" s="59"/>
      <c r="E215" s="85"/>
      <c r="F215" s="7"/>
    </row>
    <row r="216" spans="1:6">
      <c r="A216" s="5"/>
      <c r="B216" s="1"/>
      <c r="C216" s="2"/>
      <c r="D216" s="59"/>
      <c r="E216" s="85"/>
      <c r="F216" s="7"/>
    </row>
    <row r="217" spans="1:6">
      <c r="A217" s="5"/>
      <c r="B217" s="1"/>
      <c r="C217" s="2"/>
      <c r="D217" s="59"/>
      <c r="E217" s="85"/>
      <c r="F217" s="7"/>
    </row>
    <row r="218" spans="1:6">
      <c r="A218" s="5"/>
      <c r="B218" s="1"/>
      <c r="C218" s="2"/>
      <c r="D218" s="59"/>
      <c r="E218" s="85"/>
      <c r="F218" s="7"/>
    </row>
    <row r="219" spans="1:6">
      <c r="A219" s="5"/>
      <c r="B219" s="1"/>
      <c r="C219" s="2"/>
      <c r="D219" s="59"/>
      <c r="E219" s="85"/>
      <c r="F219" s="7"/>
    </row>
    <row r="220" spans="1:6">
      <c r="A220" s="5"/>
      <c r="B220" s="1"/>
      <c r="C220" s="2"/>
      <c r="D220" s="59"/>
      <c r="E220" s="85"/>
      <c r="F220" s="7"/>
    </row>
    <row r="221" spans="1:6">
      <c r="A221" s="5"/>
      <c r="B221" s="1"/>
      <c r="C221" s="2"/>
      <c r="D221" s="59"/>
      <c r="E221" s="85"/>
      <c r="F221" s="7"/>
    </row>
    <row r="222" spans="1:6">
      <c r="A222" s="5"/>
      <c r="B222" s="1"/>
      <c r="C222" s="2"/>
      <c r="D222" s="59"/>
      <c r="E222" s="85"/>
      <c r="F222" s="7"/>
    </row>
    <row r="223" spans="1:6">
      <c r="A223" s="5"/>
      <c r="B223" s="1"/>
      <c r="C223" s="2"/>
      <c r="D223" s="59"/>
      <c r="E223" s="85"/>
      <c r="F223" s="7"/>
    </row>
    <row r="224" spans="1:6">
      <c r="A224" s="5"/>
      <c r="B224" s="1"/>
      <c r="C224" s="2"/>
      <c r="D224" s="59"/>
      <c r="E224" s="85"/>
      <c r="F224" s="7"/>
    </row>
    <row r="225" spans="1:6">
      <c r="A225" s="5"/>
      <c r="B225" s="1"/>
      <c r="C225" s="2"/>
      <c r="D225" s="59"/>
      <c r="E225" s="85"/>
      <c r="F225" s="7"/>
    </row>
    <row r="226" spans="1:6">
      <c r="A226" s="5"/>
      <c r="B226" s="1"/>
      <c r="C226" s="2"/>
      <c r="D226" s="59"/>
      <c r="E226" s="85"/>
      <c r="F226" s="7"/>
    </row>
    <row r="227" spans="1:6">
      <c r="A227" s="5"/>
      <c r="B227" s="1"/>
      <c r="C227" s="2"/>
      <c r="D227" s="59"/>
      <c r="E227" s="85"/>
      <c r="F227" s="7"/>
    </row>
    <row r="228" spans="1:6">
      <c r="A228" s="5"/>
      <c r="B228" s="1"/>
      <c r="C228" s="2"/>
      <c r="D228" s="59"/>
      <c r="E228" s="85"/>
      <c r="F228" s="7"/>
    </row>
    <row r="229" spans="1:6">
      <c r="A229" s="5"/>
      <c r="B229" s="1"/>
      <c r="C229" s="2"/>
      <c r="D229" s="59"/>
      <c r="E229" s="85"/>
      <c r="F229" s="7"/>
    </row>
    <row r="230" spans="1:6">
      <c r="A230" s="5"/>
      <c r="B230" s="1"/>
      <c r="C230" s="2"/>
      <c r="D230" s="59"/>
      <c r="E230" s="85"/>
      <c r="F230" s="7"/>
    </row>
    <row r="231" spans="1:6">
      <c r="A231" s="5"/>
      <c r="B231" s="1"/>
      <c r="C231" s="2"/>
      <c r="D231" s="59"/>
      <c r="E231" s="85"/>
      <c r="F231" s="7"/>
    </row>
    <row r="232" spans="1:6">
      <c r="A232" s="5"/>
      <c r="B232" s="1"/>
      <c r="C232" s="2"/>
      <c r="D232" s="59"/>
      <c r="E232" s="85"/>
      <c r="F232" s="7"/>
    </row>
    <row r="233" spans="1:6">
      <c r="A233" s="5"/>
      <c r="B233" s="1"/>
      <c r="C233" s="2"/>
      <c r="D233" s="59"/>
      <c r="E233" s="85"/>
      <c r="F233" s="7"/>
    </row>
    <row r="234" spans="1:6">
      <c r="A234" s="5"/>
      <c r="B234" s="1"/>
      <c r="C234" s="2"/>
      <c r="D234" s="59"/>
      <c r="E234" s="85"/>
      <c r="F234" s="7"/>
    </row>
    <row r="235" spans="1:6">
      <c r="A235" s="5"/>
      <c r="B235" s="1"/>
      <c r="C235" s="2"/>
      <c r="D235" s="59"/>
      <c r="E235" s="85"/>
      <c r="F235" s="7"/>
    </row>
    <row r="236" spans="1:6">
      <c r="A236" s="5"/>
      <c r="B236" s="1"/>
      <c r="C236" s="2"/>
      <c r="D236" s="59"/>
      <c r="E236" s="85"/>
      <c r="F236" s="7"/>
    </row>
    <row r="237" spans="1:6">
      <c r="A237" s="5"/>
      <c r="B237" s="1"/>
      <c r="C237" s="2"/>
      <c r="D237" s="59"/>
      <c r="E237" s="85"/>
      <c r="F237" s="7"/>
    </row>
    <row r="238" spans="1:6">
      <c r="A238" s="5"/>
      <c r="B238" s="1"/>
      <c r="C238" s="2"/>
      <c r="D238" s="59"/>
      <c r="E238" s="85"/>
      <c r="F238" s="7"/>
    </row>
    <row r="239" spans="1:6">
      <c r="A239" s="5"/>
      <c r="B239" s="1"/>
      <c r="C239" s="2"/>
      <c r="D239" s="59"/>
      <c r="E239" s="85"/>
      <c r="F239" s="7"/>
    </row>
    <row r="240" spans="1:6">
      <c r="A240" s="5"/>
      <c r="B240" s="1"/>
      <c r="C240" s="2"/>
      <c r="D240" s="59"/>
      <c r="E240" s="85"/>
      <c r="F240" s="7"/>
    </row>
    <row r="241" spans="1:6">
      <c r="A241" s="5"/>
      <c r="B241" s="1"/>
      <c r="C241" s="2"/>
      <c r="D241" s="59"/>
      <c r="E241" s="85"/>
      <c r="F241" s="7"/>
    </row>
    <row r="242" spans="1:6">
      <c r="A242" s="5"/>
      <c r="B242" s="1"/>
      <c r="C242" s="2"/>
      <c r="D242" s="59"/>
      <c r="E242" s="85"/>
      <c r="F242" s="7"/>
    </row>
    <row r="243" spans="1:6">
      <c r="A243" s="5"/>
      <c r="B243" s="1"/>
      <c r="C243" s="2"/>
      <c r="D243" s="59"/>
      <c r="E243" s="85"/>
      <c r="F243" s="7"/>
    </row>
    <row r="244" spans="1:6">
      <c r="A244" s="5"/>
      <c r="B244" s="1"/>
      <c r="C244" s="2"/>
      <c r="D244" s="59"/>
      <c r="E244" s="85"/>
      <c r="F244" s="7"/>
    </row>
    <row r="245" spans="1:6">
      <c r="A245" s="5"/>
      <c r="B245" s="1"/>
      <c r="C245" s="2"/>
      <c r="D245" s="59"/>
      <c r="E245" s="85"/>
      <c r="F245" s="7"/>
    </row>
    <row r="246" spans="1:6">
      <c r="A246" s="5"/>
      <c r="B246" s="1"/>
      <c r="C246" s="2"/>
      <c r="D246" s="59"/>
      <c r="E246" s="85"/>
      <c r="F246" s="7"/>
    </row>
    <row r="247" spans="1:6">
      <c r="A247" s="5"/>
      <c r="B247" s="1"/>
      <c r="C247" s="2"/>
      <c r="D247" s="59"/>
      <c r="E247" s="85"/>
      <c r="F247" s="7"/>
    </row>
    <row r="248" spans="1:6">
      <c r="A248" s="5"/>
      <c r="B248" s="1"/>
      <c r="C248" s="2"/>
      <c r="D248" s="59"/>
      <c r="E248" s="85"/>
      <c r="F248" s="7"/>
    </row>
    <row r="249" spans="1:6">
      <c r="A249" s="5"/>
      <c r="B249" s="1"/>
      <c r="C249" s="2"/>
      <c r="D249" s="59"/>
      <c r="E249" s="85"/>
      <c r="F249" s="7"/>
    </row>
    <row r="250" spans="1:6">
      <c r="A250" s="5"/>
      <c r="B250" s="1"/>
      <c r="C250" s="2"/>
      <c r="D250" s="59"/>
      <c r="E250" s="85"/>
      <c r="F250" s="7"/>
    </row>
    <row r="251" spans="1:6">
      <c r="A251" s="5"/>
      <c r="B251" s="1"/>
      <c r="C251" s="2"/>
      <c r="D251" s="59"/>
      <c r="E251" s="85"/>
      <c r="F251" s="7"/>
    </row>
    <row r="252" spans="1:6">
      <c r="A252" s="5"/>
      <c r="B252" s="1"/>
      <c r="C252" s="2"/>
      <c r="D252" s="59"/>
      <c r="E252" s="85"/>
      <c r="F252" s="7"/>
    </row>
    <row r="253" spans="1:6">
      <c r="A253" s="5"/>
      <c r="B253" s="1"/>
      <c r="C253" s="2"/>
      <c r="D253" s="59"/>
      <c r="E253" s="85"/>
      <c r="F253" s="7"/>
    </row>
    <row r="254" spans="1:6">
      <c r="A254" s="5"/>
      <c r="B254" s="1"/>
      <c r="C254" s="2"/>
      <c r="D254" s="59"/>
      <c r="E254" s="85"/>
      <c r="F254" s="7"/>
    </row>
    <row r="255" spans="1:6">
      <c r="A255" s="5"/>
      <c r="B255" s="1"/>
      <c r="C255" s="2"/>
      <c r="D255" s="59"/>
      <c r="E255" s="85"/>
      <c r="F255" s="7"/>
    </row>
    <row r="256" spans="1:6">
      <c r="A256" s="5"/>
      <c r="B256" s="1"/>
      <c r="C256" s="2"/>
      <c r="D256" s="59"/>
      <c r="E256" s="85"/>
      <c r="F256" s="7"/>
    </row>
    <row r="257" spans="1:6">
      <c r="A257" s="5"/>
      <c r="B257" s="1"/>
      <c r="C257" s="2"/>
      <c r="D257" s="59"/>
      <c r="E257" s="85"/>
      <c r="F257" s="7"/>
    </row>
    <row r="258" spans="1:6">
      <c r="A258" s="5"/>
      <c r="B258" s="1"/>
      <c r="C258" s="2"/>
      <c r="D258" s="59"/>
      <c r="E258" s="85"/>
      <c r="F258" s="7"/>
    </row>
    <row r="259" spans="1:6">
      <c r="A259" s="5"/>
      <c r="B259" s="1"/>
      <c r="C259" s="2"/>
      <c r="D259" s="59"/>
      <c r="E259" s="85"/>
      <c r="F259" s="7"/>
    </row>
    <row r="260" spans="1:6">
      <c r="A260" s="5"/>
      <c r="B260" s="1"/>
      <c r="C260" s="2"/>
      <c r="D260" s="59"/>
      <c r="E260" s="85"/>
      <c r="F260" s="7"/>
    </row>
    <row r="261" spans="1:6">
      <c r="A261" s="5"/>
      <c r="B261" s="1"/>
      <c r="C261" s="2"/>
      <c r="D261" s="59"/>
      <c r="E261" s="85"/>
      <c r="F261" s="7"/>
    </row>
    <row r="262" spans="1:6">
      <c r="A262" s="5"/>
      <c r="B262" s="1"/>
      <c r="C262" s="2"/>
      <c r="D262" s="59"/>
      <c r="E262" s="85"/>
      <c r="F262" s="7"/>
    </row>
    <row r="263" spans="1:6">
      <c r="A263" s="5"/>
      <c r="B263" s="1"/>
      <c r="C263" s="2"/>
      <c r="D263" s="59"/>
      <c r="E263" s="85"/>
      <c r="F263" s="7"/>
    </row>
    <row r="264" spans="1:6">
      <c r="A264" s="5"/>
      <c r="B264" s="1"/>
      <c r="C264" s="2"/>
      <c r="D264" s="59"/>
      <c r="E264" s="85"/>
      <c r="F264" s="7"/>
    </row>
    <row r="265" spans="1:6">
      <c r="A265" s="5"/>
      <c r="B265" s="1"/>
      <c r="C265" s="2"/>
      <c r="D265" s="59"/>
      <c r="E265" s="85"/>
      <c r="F265" s="7"/>
    </row>
    <row r="266" spans="1:6">
      <c r="A266" s="5"/>
      <c r="B266" s="1"/>
      <c r="C266" s="2"/>
      <c r="D266" s="59"/>
      <c r="E266" s="85"/>
      <c r="F266" s="7"/>
    </row>
    <row r="267" spans="1:6">
      <c r="A267" s="5"/>
      <c r="B267" s="1"/>
      <c r="C267" s="2"/>
      <c r="D267" s="59"/>
      <c r="E267" s="85"/>
      <c r="F267" s="7"/>
    </row>
    <row r="268" spans="1:6">
      <c r="A268" s="5"/>
      <c r="B268" s="1"/>
      <c r="C268" s="2"/>
      <c r="D268" s="59"/>
      <c r="E268" s="85"/>
      <c r="F268" s="7"/>
    </row>
    <row r="269" spans="1:6">
      <c r="A269" s="5"/>
      <c r="B269" s="1"/>
      <c r="C269" s="2"/>
      <c r="D269" s="59"/>
      <c r="E269" s="85"/>
      <c r="F269" s="7"/>
    </row>
    <row r="270" spans="1:6">
      <c r="A270" s="5"/>
      <c r="B270" s="1"/>
      <c r="C270" s="2"/>
      <c r="D270" s="59"/>
      <c r="E270" s="85"/>
      <c r="F270" s="7"/>
    </row>
    <row r="271" spans="1:6">
      <c r="A271" s="5"/>
      <c r="B271" s="1"/>
      <c r="C271" s="2"/>
      <c r="D271" s="59"/>
      <c r="E271" s="85"/>
      <c r="F271" s="7"/>
    </row>
    <row r="272" spans="1:6">
      <c r="A272" s="5"/>
      <c r="B272" s="1"/>
      <c r="C272" s="2"/>
      <c r="D272" s="59"/>
      <c r="E272" s="85"/>
      <c r="F272" s="7"/>
    </row>
    <row r="273" spans="1:6">
      <c r="A273" s="5"/>
      <c r="B273" s="1"/>
      <c r="C273" s="2"/>
      <c r="D273" s="59"/>
      <c r="E273" s="85"/>
      <c r="F273" s="7"/>
    </row>
    <row r="274" spans="1:6">
      <c r="A274" s="5"/>
      <c r="B274" s="1"/>
      <c r="C274" s="2"/>
      <c r="D274" s="59"/>
      <c r="E274" s="85"/>
      <c r="F274" s="7"/>
    </row>
    <row r="275" spans="1:6">
      <c r="A275" s="5"/>
      <c r="B275" s="1"/>
      <c r="C275" s="2"/>
      <c r="D275" s="59"/>
      <c r="E275" s="85"/>
      <c r="F275" s="7"/>
    </row>
    <row r="276" spans="1:6">
      <c r="A276" s="5"/>
      <c r="B276" s="1"/>
      <c r="C276" s="2"/>
      <c r="D276" s="59"/>
      <c r="E276" s="85"/>
      <c r="F276" s="7"/>
    </row>
    <row r="277" spans="1:6">
      <c r="A277" s="5"/>
      <c r="B277" s="1"/>
      <c r="C277" s="2"/>
      <c r="D277" s="59"/>
      <c r="E277" s="85"/>
      <c r="F277" s="7"/>
    </row>
    <row r="278" spans="1:6">
      <c r="A278" s="5"/>
      <c r="B278" s="1"/>
      <c r="C278" s="2"/>
      <c r="D278" s="59"/>
      <c r="E278" s="85"/>
      <c r="F278" s="7"/>
    </row>
    <row r="279" spans="1:6">
      <c r="A279" s="5"/>
      <c r="B279" s="1"/>
      <c r="C279" s="2"/>
      <c r="D279" s="59"/>
      <c r="E279" s="85"/>
      <c r="F279" s="7"/>
    </row>
    <row r="280" spans="1:6">
      <c r="A280" s="5"/>
      <c r="B280" s="1"/>
      <c r="C280" s="2"/>
      <c r="D280" s="59"/>
      <c r="E280" s="85"/>
      <c r="F280" s="7"/>
    </row>
    <row r="281" spans="1:6">
      <c r="A281" s="5"/>
      <c r="B281" s="1"/>
      <c r="C281" s="2"/>
      <c r="D281" s="59"/>
      <c r="E281" s="85"/>
      <c r="F281" s="7"/>
    </row>
    <row r="282" spans="1:6">
      <c r="A282" s="5"/>
      <c r="B282" s="1"/>
      <c r="C282" s="2"/>
      <c r="D282" s="59"/>
      <c r="E282" s="85"/>
      <c r="F282" s="7"/>
    </row>
    <row r="283" spans="1:6">
      <c r="A283" s="5"/>
      <c r="B283" s="1"/>
      <c r="C283" s="2"/>
      <c r="D283" s="59"/>
      <c r="E283" s="85"/>
      <c r="F283" s="7"/>
    </row>
    <row r="284" spans="1:6">
      <c r="A284" s="5"/>
      <c r="B284" s="1"/>
      <c r="C284" s="2"/>
      <c r="D284" s="59"/>
      <c r="E284" s="85"/>
      <c r="F284" s="7"/>
    </row>
    <row r="285" spans="1:6">
      <c r="A285" s="5"/>
      <c r="B285" s="1"/>
      <c r="C285" s="2"/>
      <c r="D285" s="59"/>
      <c r="E285" s="85"/>
      <c r="F285" s="7"/>
    </row>
    <row r="286" spans="1:6">
      <c r="A286" s="5"/>
      <c r="B286" s="1"/>
      <c r="C286" s="2"/>
      <c r="D286" s="59"/>
      <c r="E286" s="85"/>
      <c r="F286" s="7"/>
    </row>
    <row r="287" spans="1:6">
      <c r="A287" s="5"/>
      <c r="B287" s="1"/>
      <c r="C287" s="2"/>
      <c r="D287" s="59"/>
      <c r="E287" s="85"/>
      <c r="F287" s="7"/>
    </row>
    <row r="288" spans="1:6">
      <c r="A288" s="5"/>
      <c r="B288" s="1"/>
      <c r="C288" s="2"/>
      <c r="D288" s="59"/>
      <c r="E288" s="85"/>
      <c r="F288" s="7"/>
    </row>
    <row r="289" spans="1:6">
      <c r="A289" s="5"/>
      <c r="B289" s="1"/>
      <c r="C289" s="2"/>
      <c r="D289" s="59"/>
      <c r="E289" s="85"/>
      <c r="F289" s="7"/>
    </row>
    <row r="290" spans="1:6">
      <c r="A290" s="5"/>
      <c r="B290" s="1"/>
      <c r="C290" s="2"/>
      <c r="D290" s="59"/>
      <c r="E290" s="85"/>
      <c r="F290" s="7"/>
    </row>
    <row r="291" spans="1:6">
      <c r="A291" s="5"/>
      <c r="B291" s="1"/>
      <c r="C291" s="2"/>
      <c r="D291" s="59"/>
      <c r="E291" s="85"/>
      <c r="F291" s="7"/>
    </row>
    <row r="292" spans="1:6">
      <c r="A292" s="5"/>
      <c r="B292" s="1"/>
      <c r="C292" s="2"/>
      <c r="D292" s="59"/>
      <c r="E292" s="85"/>
      <c r="F292" s="7"/>
    </row>
    <row r="293" spans="1:6">
      <c r="A293" s="5"/>
      <c r="B293" s="1"/>
      <c r="C293" s="2"/>
      <c r="D293" s="59"/>
      <c r="E293" s="85"/>
      <c r="F293" s="7"/>
    </row>
    <row r="294" spans="1:6">
      <c r="A294" s="5"/>
      <c r="B294" s="1"/>
      <c r="C294" s="2"/>
      <c r="D294" s="59"/>
      <c r="E294" s="85"/>
      <c r="F294" s="7"/>
    </row>
    <row r="295" spans="1:6">
      <c r="A295" s="5"/>
      <c r="B295" s="1"/>
      <c r="C295" s="2"/>
      <c r="D295" s="59"/>
      <c r="E295" s="85"/>
      <c r="F295" s="7"/>
    </row>
    <row r="296" spans="1:6">
      <c r="A296" s="5"/>
      <c r="B296" s="1"/>
      <c r="C296" s="2"/>
      <c r="D296" s="59"/>
      <c r="E296" s="85"/>
      <c r="F296" s="7"/>
    </row>
    <row r="297" spans="1:6">
      <c r="A297" s="5"/>
      <c r="B297" s="1"/>
      <c r="C297" s="2"/>
      <c r="D297" s="59"/>
      <c r="E297" s="85"/>
      <c r="F297" s="7"/>
    </row>
    <row r="298" spans="1:6">
      <c r="A298" s="5"/>
      <c r="B298" s="1"/>
      <c r="C298" s="2"/>
      <c r="D298" s="59"/>
      <c r="E298" s="85"/>
      <c r="F298" s="7"/>
    </row>
    <row r="299" spans="1:6">
      <c r="A299" s="5"/>
      <c r="B299" s="1"/>
      <c r="C299" s="2"/>
      <c r="D299" s="59"/>
      <c r="E299" s="85"/>
      <c r="F299" s="7"/>
    </row>
    <row r="300" spans="1:6">
      <c r="A300" s="5"/>
      <c r="B300" s="1"/>
      <c r="C300" s="2"/>
      <c r="D300" s="59"/>
      <c r="E300" s="85"/>
      <c r="F300" s="7"/>
    </row>
    <row r="301" spans="1:6">
      <c r="A301" s="5"/>
      <c r="B301" s="1"/>
      <c r="C301" s="2"/>
      <c r="D301" s="59"/>
      <c r="E301" s="85"/>
      <c r="F301" s="7"/>
    </row>
    <row r="302" spans="1:6">
      <c r="A302" s="5"/>
      <c r="B302" s="1"/>
      <c r="C302" s="2"/>
      <c r="D302" s="59"/>
      <c r="E302" s="85"/>
      <c r="F302" s="7"/>
    </row>
    <row r="303" spans="1:6">
      <c r="A303" s="5"/>
      <c r="B303" s="1"/>
      <c r="C303" s="2"/>
      <c r="D303" s="59"/>
      <c r="E303" s="85"/>
      <c r="F303" s="7"/>
    </row>
    <row r="304" spans="1:6">
      <c r="A304" s="5"/>
      <c r="B304" s="1"/>
      <c r="C304" s="2"/>
      <c r="D304" s="59"/>
      <c r="E304" s="85"/>
      <c r="F304" s="7"/>
    </row>
    <row r="305" spans="1:6">
      <c r="A305" s="5"/>
      <c r="B305" s="1"/>
      <c r="C305" s="2"/>
      <c r="D305" s="59"/>
      <c r="E305" s="85"/>
      <c r="F305" s="7"/>
    </row>
    <row r="306" spans="1:6">
      <c r="A306" s="5"/>
      <c r="B306" s="1"/>
      <c r="C306" s="2"/>
      <c r="D306" s="59"/>
      <c r="E306" s="85"/>
      <c r="F306" s="7"/>
    </row>
    <row r="307" spans="1:6">
      <c r="A307" s="5"/>
      <c r="B307" s="1"/>
      <c r="C307" s="2"/>
      <c r="D307" s="59"/>
      <c r="E307" s="85"/>
      <c r="F307" s="7"/>
    </row>
    <row r="308" spans="1:6">
      <c r="A308" s="5"/>
      <c r="B308" s="1"/>
      <c r="C308" s="2"/>
      <c r="D308" s="59"/>
      <c r="E308" s="85"/>
      <c r="F308" s="7"/>
    </row>
    <row r="309" spans="1:6">
      <c r="A309" s="5"/>
      <c r="B309" s="1"/>
      <c r="C309" s="2"/>
      <c r="D309" s="59"/>
      <c r="E309" s="85"/>
      <c r="F309" s="7"/>
    </row>
    <row r="310" spans="1:6">
      <c r="A310" s="5"/>
      <c r="B310" s="1"/>
      <c r="C310" s="2"/>
      <c r="D310" s="59"/>
      <c r="E310" s="85"/>
      <c r="F310" s="7"/>
    </row>
    <row r="311" spans="1:6">
      <c r="A311" s="5"/>
      <c r="B311" s="1"/>
      <c r="C311" s="2"/>
      <c r="D311" s="59"/>
      <c r="E311" s="85"/>
      <c r="F311" s="7"/>
    </row>
    <row r="312" spans="1:6">
      <c r="A312" s="5"/>
      <c r="B312" s="1"/>
      <c r="C312" s="2"/>
      <c r="D312" s="59"/>
      <c r="E312" s="85"/>
      <c r="F312" s="7"/>
    </row>
    <row r="313" spans="1:6">
      <c r="A313" s="5"/>
      <c r="B313" s="1"/>
      <c r="C313" s="2"/>
      <c r="D313" s="59"/>
      <c r="E313" s="85"/>
      <c r="F313" s="7"/>
    </row>
    <row r="314" spans="1:6">
      <c r="A314" s="5"/>
      <c r="B314" s="1"/>
      <c r="C314" s="2"/>
      <c r="D314" s="59"/>
      <c r="E314" s="85"/>
      <c r="F314" s="7"/>
    </row>
    <row r="315" spans="1:6">
      <c r="A315" s="5"/>
      <c r="B315" s="1"/>
      <c r="C315" s="2"/>
      <c r="D315" s="59"/>
      <c r="E315" s="85"/>
      <c r="F315" s="7"/>
    </row>
    <row r="316" spans="1:6">
      <c r="A316" s="5"/>
      <c r="B316" s="1"/>
      <c r="C316" s="2"/>
      <c r="D316" s="59"/>
      <c r="E316" s="85"/>
      <c r="F316" s="7"/>
    </row>
    <row r="317" spans="1:6">
      <c r="A317" s="5"/>
      <c r="B317" s="1"/>
      <c r="C317" s="2"/>
      <c r="D317" s="59"/>
      <c r="E317" s="85"/>
      <c r="F317" s="7"/>
    </row>
    <row r="318" spans="1:6">
      <c r="A318" s="5"/>
      <c r="B318" s="1"/>
      <c r="C318" s="2"/>
      <c r="D318" s="59"/>
      <c r="E318" s="85"/>
      <c r="F318" s="7"/>
    </row>
    <row r="319" spans="1:6">
      <c r="A319" s="5"/>
      <c r="B319" s="1"/>
      <c r="C319" s="2"/>
      <c r="D319" s="59"/>
      <c r="E319" s="85"/>
      <c r="F319" s="7"/>
    </row>
    <row r="320" spans="1:6">
      <c r="A320" s="5"/>
      <c r="B320" s="1"/>
      <c r="C320" s="2"/>
      <c r="D320" s="59"/>
      <c r="E320" s="85"/>
      <c r="F320" s="7"/>
    </row>
    <row r="321" spans="1:6">
      <c r="A321" s="5"/>
      <c r="B321" s="1"/>
      <c r="C321" s="2"/>
      <c r="D321" s="59"/>
      <c r="E321" s="85"/>
      <c r="F321" s="7"/>
    </row>
    <row r="322" spans="1:6">
      <c r="A322" s="5"/>
      <c r="B322" s="1"/>
      <c r="C322" s="2"/>
      <c r="D322" s="59"/>
      <c r="E322" s="85"/>
      <c r="F322" s="7"/>
    </row>
    <row r="323" spans="1:6">
      <c r="A323" s="5"/>
      <c r="B323" s="1"/>
      <c r="C323" s="2"/>
      <c r="D323" s="59"/>
      <c r="E323" s="85"/>
      <c r="F323" s="7"/>
    </row>
    <row r="324" spans="1:6">
      <c r="A324" s="5"/>
      <c r="B324" s="1"/>
      <c r="C324" s="2"/>
      <c r="D324" s="59"/>
      <c r="E324" s="85"/>
      <c r="F324" s="7"/>
    </row>
    <row r="325" spans="1:6">
      <c r="A325" s="5"/>
      <c r="B325" s="1"/>
      <c r="C325" s="2"/>
      <c r="D325" s="59"/>
      <c r="E325" s="85"/>
      <c r="F325" s="7"/>
    </row>
    <row r="326" spans="1:6">
      <c r="A326" s="5"/>
      <c r="B326" s="1"/>
      <c r="C326" s="2"/>
      <c r="D326" s="59"/>
      <c r="E326" s="85"/>
      <c r="F326" s="7"/>
    </row>
    <row r="327" spans="1:6">
      <c r="A327" s="5"/>
      <c r="B327" s="1"/>
      <c r="C327" s="2"/>
      <c r="D327" s="59"/>
      <c r="E327" s="85"/>
      <c r="F327" s="7"/>
    </row>
    <row r="328" spans="1:6">
      <c r="A328" s="5"/>
      <c r="B328" s="1"/>
      <c r="C328" s="2"/>
      <c r="D328" s="59"/>
      <c r="E328" s="85"/>
      <c r="F328" s="7"/>
    </row>
    <row r="329" spans="1:6">
      <c r="A329" s="5"/>
      <c r="B329" s="1"/>
      <c r="C329" s="2"/>
      <c r="D329" s="59"/>
      <c r="E329" s="85"/>
      <c r="F329" s="7"/>
    </row>
    <row r="330" spans="1:6">
      <c r="A330" s="5"/>
      <c r="B330" s="1"/>
      <c r="C330" s="2"/>
      <c r="D330" s="59"/>
      <c r="E330" s="85"/>
      <c r="F330" s="7"/>
    </row>
    <row r="331" spans="1:6">
      <c r="A331" s="5"/>
      <c r="B331" s="1"/>
      <c r="C331" s="2"/>
      <c r="D331" s="59"/>
      <c r="E331" s="85"/>
      <c r="F331" s="7"/>
    </row>
    <row r="332" spans="1:6">
      <c r="A332" s="5"/>
      <c r="B332" s="1"/>
      <c r="C332" s="2"/>
      <c r="D332" s="59"/>
      <c r="E332" s="85"/>
      <c r="F332" s="7"/>
    </row>
    <row r="333" spans="1:6">
      <c r="A333" s="5"/>
      <c r="B333" s="1"/>
      <c r="C333" s="2"/>
      <c r="D333" s="59"/>
      <c r="E333" s="85"/>
      <c r="F333" s="7"/>
    </row>
    <row r="334" spans="1:6">
      <c r="A334" s="5"/>
      <c r="B334" s="1"/>
      <c r="C334" s="2"/>
      <c r="D334" s="59"/>
      <c r="E334" s="85"/>
      <c r="F334" s="7"/>
    </row>
    <row r="335" spans="1:6">
      <c r="A335" s="5"/>
      <c r="B335" s="1"/>
      <c r="C335" s="2"/>
      <c r="D335" s="59"/>
      <c r="E335" s="85"/>
      <c r="F335" s="7"/>
    </row>
    <row r="336" spans="1:6">
      <c r="A336" s="5"/>
      <c r="B336" s="1"/>
      <c r="C336" s="2"/>
      <c r="D336" s="59"/>
      <c r="E336" s="85"/>
      <c r="F336" s="7"/>
    </row>
    <row r="337" spans="1:6">
      <c r="A337" s="5"/>
      <c r="B337" s="1"/>
      <c r="C337" s="2"/>
      <c r="D337" s="59"/>
      <c r="E337" s="85"/>
      <c r="F337" s="7"/>
    </row>
    <row r="338" spans="1:6">
      <c r="A338" s="5"/>
      <c r="B338" s="1"/>
      <c r="C338" s="2"/>
      <c r="D338" s="59"/>
      <c r="E338" s="85"/>
      <c r="F338" s="7"/>
    </row>
    <row r="339" spans="1:6">
      <c r="A339" s="5"/>
      <c r="B339" s="1"/>
      <c r="C339" s="2"/>
      <c r="D339" s="59"/>
      <c r="E339" s="85"/>
      <c r="F339" s="7"/>
    </row>
    <row r="340" spans="1:6">
      <c r="A340" s="5"/>
      <c r="B340" s="1"/>
      <c r="C340" s="2"/>
      <c r="D340" s="59"/>
      <c r="E340" s="85"/>
      <c r="F340" s="7"/>
    </row>
    <row r="341" spans="1:6">
      <c r="A341" s="5"/>
      <c r="B341" s="1"/>
      <c r="C341" s="2"/>
      <c r="D341" s="59"/>
      <c r="E341" s="85"/>
      <c r="F341" s="7"/>
    </row>
    <row r="342" spans="1:6">
      <c r="A342" s="5"/>
      <c r="B342" s="1"/>
      <c r="C342" s="2"/>
      <c r="D342" s="59"/>
      <c r="E342" s="85"/>
      <c r="F342" s="7"/>
    </row>
    <row r="343" spans="1:6">
      <c r="A343" s="5"/>
      <c r="B343" s="1"/>
      <c r="C343" s="2"/>
      <c r="D343" s="59"/>
      <c r="E343" s="85"/>
      <c r="F343" s="7"/>
    </row>
    <row r="344" spans="1:6">
      <c r="A344" s="5"/>
      <c r="B344" s="1"/>
      <c r="C344" s="2"/>
      <c r="D344" s="59"/>
      <c r="E344" s="85"/>
      <c r="F344" s="7"/>
    </row>
    <row r="345" spans="1:6">
      <c r="A345" s="5"/>
      <c r="B345" s="1"/>
      <c r="C345" s="2"/>
      <c r="D345" s="59"/>
      <c r="E345" s="85"/>
      <c r="F345" s="7"/>
    </row>
    <row r="346" spans="1:6">
      <c r="A346" s="5"/>
      <c r="B346" s="1"/>
      <c r="C346" s="2"/>
      <c r="D346" s="59"/>
      <c r="E346" s="85"/>
      <c r="F346" s="7"/>
    </row>
    <row r="347" spans="1:6">
      <c r="A347" s="5"/>
      <c r="B347" s="1"/>
      <c r="C347" s="2"/>
      <c r="D347" s="59"/>
      <c r="E347" s="85"/>
      <c r="F347" s="7"/>
    </row>
    <row r="348" spans="1:6">
      <c r="A348" s="5"/>
      <c r="B348" s="1"/>
      <c r="C348" s="2"/>
      <c r="D348" s="59"/>
      <c r="E348" s="85"/>
      <c r="F348" s="7"/>
    </row>
    <row r="349" spans="1:6">
      <c r="A349" s="5"/>
      <c r="B349" s="1"/>
      <c r="C349" s="2"/>
      <c r="D349" s="59"/>
      <c r="E349" s="85"/>
      <c r="F349" s="7"/>
    </row>
    <row r="350" spans="1:6">
      <c r="A350" s="5"/>
      <c r="B350" s="1"/>
      <c r="C350" s="2"/>
      <c r="D350" s="59"/>
      <c r="E350" s="85"/>
      <c r="F350" s="7"/>
    </row>
    <row r="351" spans="1:6">
      <c r="A351" s="5"/>
      <c r="B351" s="1"/>
      <c r="C351" s="2"/>
      <c r="D351" s="59"/>
      <c r="E351" s="85"/>
      <c r="F351" s="7"/>
    </row>
    <row r="352" spans="1:6">
      <c r="A352" s="5"/>
      <c r="B352" s="1"/>
      <c r="C352" s="2"/>
      <c r="D352" s="59"/>
      <c r="E352" s="85"/>
      <c r="F352" s="7"/>
    </row>
    <row r="353" spans="1:6">
      <c r="A353" s="5"/>
      <c r="B353" s="1"/>
      <c r="C353" s="2"/>
      <c r="D353" s="59"/>
      <c r="E353" s="85"/>
      <c r="F353" s="7"/>
    </row>
    <row r="354" spans="1:6">
      <c r="A354" s="5"/>
      <c r="B354" s="1"/>
      <c r="C354" s="2"/>
      <c r="D354" s="59"/>
      <c r="E354" s="85"/>
      <c r="F354" s="7"/>
    </row>
    <row r="355" spans="1:6">
      <c r="A355" s="5"/>
      <c r="B355" s="1"/>
      <c r="C355" s="2"/>
      <c r="D355" s="59"/>
      <c r="E355" s="85"/>
      <c r="F355" s="7"/>
    </row>
    <row r="356" spans="1:6">
      <c r="A356" s="5"/>
      <c r="B356" s="1"/>
      <c r="C356" s="2"/>
      <c r="D356" s="59"/>
      <c r="E356" s="85"/>
      <c r="F356" s="7"/>
    </row>
    <row r="357" spans="1:6">
      <c r="A357" s="5"/>
      <c r="B357" s="1"/>
      <c r="C357" s="2"/>
      <c r="D357" s="59"/>
      <c r="E357" s="85"/>
      <c r="F357" s="7"/>
    </row>
    <row r="358" spans="1:6">
      <c r="A358" s="5"/>
      <c r="B358" s="1"/>
      <c r="C358" s="2"/>
      <c r="D358" s="59"/>
      <c r="E358" s="85"/>
      <c r="F358" s="7"/>
    </row>
    <row r="359" spans="1:6">
      <c r="A359" s="5"/>
      <c r="B359" s="1"/>
      <c r="C359" s="2"/>
      <c r="D359" s="59"/>
      <c r="E359" s="85"/>
      <c r="F359" s="7"/>
    </row>
    <row r="360" spans="1:6">
      <c r="A360" s="5"/>
      <c r="B360" s="1"/>
      <c r="C360" s="2"/>
      <c r="D360" s="59"/>
      <c r="E360" s="85"/>
      <c r="F360" s="7"/>
    </row>
    <row r="361" spans="1:6">
      <c r="A361" s="5"/>
      <c r="B361" s="1"/>
      <c r="C361" s="2"/>
      <c r="D361" s="59"/>
      <c r="E361" s="85"/>
      <c r="F361" s="7"/>
    </row>
    <row r="362" spans="1:6">
      <c r="A362" s="5"/>
      <c r="B362" s="1"/>
      <c r="C362" s="2"/>
      <c r="D362" s="59"/>
      <c r="E362" s="85"/>
      <c r="F362" s="7"/>
    </row>
    <row r="363" spans="1:6">
      <c r="A363" s="5"/>
      <c r="B363" s="1"/>
      <c r="C363" s="2"/>
      <c r="D363" s="59"/>
      <c r="E363" s="85"/>
      <c r="F363" s="7"/>
    </row>
    <row r="364" spans="1:6">
      <c r="A364" s="5"/>
      <c r="B364" s="1"/>
      <c r="C364" s="2"/>
      <c r="D364" s="59"/>
      <c r="E364" s="85"/>
      <c r="F364" s="7"/>
    </row>
    <row r="365" spans="1:6">
      <c r="A365" s="5"/>
      <c r="B365" s="1"/>
      <c r="C365" s="2"/>
      <c r="D365" s="59"/>
      <c r="E365" s="85"/>
      <c r="F365" s="7"/>
    </row>
    <row r="366" spans="1:6">
      <c r="A366" s="5"/>
      <c r="B366" s="1"/>
      <c r="C366" s="2"/>
      <c r="D366" s="59"/>
      <c r="E366" s="85"/>
      <c r="F366" s="7"/>
    </row>
    <row r="367" spans="1:6">
      <c r="A367" s="5"/>
      <c r="B367" s="1"/>
      <c r="C367" s="2"/>
      <c r="D367" s="59"/>
      <c r="E367" s="85"/>
      <c r="F367" s="7"/>
    </row>
    <row r="368" spans="1:6">
      <c r="A368" s="5"/>
      <c r="B368" s="1"/>
      <c r="C368" s="2"/>
      <c r="D368" s="59"/>
      <c r="E368" s="85"/>
      <c r="F368" s="7"/>
    </row>
    <row r="369" spans="1:6">
      <c r="A369" s="5"/>
      <c r="B369" s="1"/>
      <c r="C369" s="2"/>
      <c r="D369" s="59"/>
      <c r="E369" s="85"/>
      <c r="F369" s="7"/>
    </row>
    <row r="370" spans="1:6">
      <c r="A370" s="5"/>
      <c r="B370" s="1"/>
      <c r="C370" s="2"/>
      <c r="D370" s="59"/>
      <c r="E370" s="85"/>
      <c r="F370" s="7"/>
    </row>
    <row r="371" spans="1:6">
      <c r="A371" s="5"/>
      <c r="B371" s="1"/>
      <c r="C371" s="2"/>
      <c r="D371" s="59"/>
      <c r="E371" s="85"/>
      <c r="F371" s="7"/>
    </row>
    <row r="372" spans="1:6">
      <c r="A372" s="5"/>
      <c r="B372" s="1"/>
      <c r="C372" s="2"/>
      <c r="D372" s="59"/>
      <c r="E372" s="85"/>
      <c r="F372" s="7"/>
    </row>
    <row r="373" spans="1:6">
      <c r="A373" s="5"/>
      <c r="B373" s="1"/>
      <c r="C373" s="2"/>
      <c r="D373" s="59"/>
      <c r="E373" s="85"/>
      <c r="F373" s="7"/>
    </row>
    <row r="374" spans="1:6">
      <c r="A374" s="5"/>
      <c r="B374" s="1"/>
      <c r="C374" s="2"/>
      <c r="D374" s="59"/>
      <c r="E374" s="85"/>
      <c r="F374" s="7"/>
    </row>
    <row r="375" spans="1:6">
      <c r="A375" s="5"/>
      <c r="B375" s="1"/>
      <c r="C375" s="2"/>
      <c r="D375" s="59"/>
      <c r="E375" s="85"/>
      <c r="F375" s="7"/>
    </row>
    <row r="376" spans="1:6">
      <c r="A376" s="5"/>
      <c r="B376" s="1"/>
      <c r="C376" s="2"/>
      <c r="D376" s="59"/>
      <c r="E376" s="85"/>
      <c r="F376" s="7"/>
    </row>
    <row r="377" spans="1:6">
      <c r="A377" s="5"/>
      <c r="B377" s="1"/>
      <c r="C377" s="2"/>
      <c r="D377" s="59"/>
      <c r="E377" s="85"/>
      <c r="F377" s="7"/>
    </row>
    <row r="378" spans="1:6">
      <c r="A378" s="5"/>
      <c r="B378" s="1"/>
      <c r="C378" s="2"/>
      <c r="D378" s="59"/>
      <c r="E378" s="85"/>
      <c r="F378" s="7"/>
    </row>
    <row r="379" spans="1:6">
      <c r="A379" s="5"/>
      <c r="B379" s="1"/>
      <c r="C379" s="2"/>
      <c r="D379" s="59"/>
      <c r="E379" s="85"/>
      <c r="F379" s="7"/>
    </row>
    <row r="380" spans="1:6">
      <c r="A380" s="5"/>
      <c r="B380" s="1"/>
      <c r="C380" s="2"/>
      <c r="D380" s="59"/>
      <c r="E380" s="85"/>
      <c r="F380" s="7"/>
    </row>
    <row r="381" spans="1:6">
      <c r="A381" s="5"/>
      <c r="B381" s="1"/>
      <c r="C381" s="2"/>
      <c r="D381" s="59"/>
      <c r="E381" s="85"/>
      <c r="F381" s="7"/>
    </row>
    <row r="382" spans="1:6">
      <c r="A382" s="5"/>
      <c r="B382" s="1"/>
      <c r="C382" s="2"/>
      <c r="D382" s="59"/>
      <c r="E382" s="85"/>
      <c r="F382" s="7"/>
    </row>
    <row r="383" spans="1:6">
      <c r="A383" s="5"/>
      <c r="B383" s="1"/>
      <c r="C383" s="2"/>
      <c r="D383" s="59"/>
      <c r="E383" s="85"/>
      <c r="F383" s="7"/>
    </row>
    <row r="384" spans="1:6">
      <c r="A384" s="5"/>
      <c r="B384" s="1"/>
      <c r="C384" s="2"/>
      <c r="D384" s="59"/>
      <c r="E384" s="85"/>
      <c r="F384" s="7"/>
    </row>
    <row r="385" spans="1:6">
      <c r="A385" s="5"/>
      <c r="B385" s="1"/>
      <c r="C385" s="2"/>
      <c r="D385" s="59"/>
      <c r="E385" s="85"/>
      <c r="F385" s="7"/>
    </row>
    <row r="386" spans="1:6">
      <c r="A386" s="5"/>
      <c r="B386" s="1"/>
      <c r="C386" s="2"/>
      <c r="D386" s="59"/>
      <c r="E386" s="85"/>
      <c r="F386" s="7"/>
    </row>
    <row r="387" spans="1:6">
      <c r="A387" s="5"/>
      <c r="B387" s="1"/>
      <c r="C387" s="2"/>
      <c r="D387" s="59"/>
      <c r="E387" s="85"/>
      <c r="F387" s="7"/>
    </row>
    <row r="388" spans="1:6">
      <c r="A388" s="5"/>
      <c r="B388" s="1"/>
      <c r="C388" s="2"/>
      <c r="D388" s="59"/>
      <c r="E388" s="85"/>
      <c r="F388" s="7"/>
    </row>
    <row r="389" spans="1:6">
      <c r="A389" s="5"/>
      <c r="B389" s="1"/>
      <c r="C389" s="2"/>
      <c r="D389" s="59"/>
      <c r="E389" s="85"/>
      <c r="F389" s="7"/>
    </row>
    <row r="390" spans="1:6">
      <c r="A390" s="5"/>
      <c r="B390" s="1"/>
      <c r="C390" s="2"/>
      <c r="D390" s="59"/>
      <c r="E390" s="85"/>
      <c r="F390" s="7"/>
    </row>
    <row r="391" spans="1:6">
      <c r="A391" s="5"/>
      <c r="B391" s="1"/>
      <c r="C391" s="2"/>
      <c r="D391" s="59"/>
      <c r="E391" s="85"/>
      <c r="F391" s="7"/>
    </row>
    <row r="392" spans="1:6">
      <c r="A392" s="5"/>
      <c r="B392" s="1"/>
      <c r="C392" s="2"/>
      <c r="D392" s="59"/>
      <c r="E392" s="85"/>
      <c r="F392" s="7"/>
    </row>
    <row r="393" spans="1:6">
      <c r="A393" s="5"/>
      <c r="B393" s="1"/>
      <c r="C393" s="2"/>
      <c r="D393" s="59"/>
      <c r="E393" s="85"/>
      <c r="F393" s="7"/>
    </row>
    <row r="394" spans="1:6">
      <c r="A394" s="5"/>
      <c r="B394" s="1"/>
      <c r="C394" s="2"/>
      <c r="D394" s="59"/>
      <c r="E394" s="85"/>
      <c r="F394" s="7"/>
    </row>
    <row r="395" spans="1:6">
      <c r="A395" s="5"/>
      <c r="B395" s="1"/>
      <c r="C395" s="2"/>
      <c r="D395" s="59"/>
      <c r="E395" s="85"/>
      <c r="F395" s="7"/>
    </row>
    <row r="396" spans="1:6">
      <c r="A396" s="5"/>
      <c r="B396" s="1"/>
      <c r="C396" s="2"/>
      <c r="D396" s="59"/>
      <c r="E396" s="85"/>
      <c r="F396" s="7"/>
    </row>
    <row r="397" spans="1:6">
      <c r="A397" s="5"/>
      <c r="B397" s="1"/>
      <c r="C397" s="2"/>
      <c r="D397" s="59"/>
      <c r="E397" s="85"/>
      <c r="F397" s="7"/>
    </row>
    <row r="398" spans="1:6">
      <c r="A398" s="5"/>
      <c r="B398" s="1"/>
      <c r="C398" s="2"/>
      <c r="D398" s="59"/>
      <c r="E398" s="85"/>
      <c r="F398" s="7"/>
    </row>
    <row r="399" spans="1:6">
      <c r="A399" s="5"/>
      <c r="B399" s="1"/>
      <c r="C399" s="2"/>
      <c r="D399" s="59"/>
      <c r="E399" s="85"/>
      <c r="F399" s="7"/>
    </row>
    <row r="400" spans="1:6">
      <c r="A400" s="5"/>
      <c r="B400" s="1"/>
      <c r="C400" s="2"/>
      <c r="D400" s="59"/>
      <c r="E400" s="85"/>
      <c r="F400" s="7"/>
    </row>
    <row r="401" spans="1:6">
      <c r="A401" s="5"/>
      <c r="B401" s="1"/>
      <c r="C401" s="2"/>
      <c r="D401" s="59"/>
      <c r="E401" s="85"/>
      <c r="F401" s="7"/>
    </row>
    <row r="402" spans="1:6">
      <c r="A402" s="5"/>
      <c r="B402" s="1"/>
      <c r="C402" s="2"/>
      <c r="D402" s="59"/>
      <c r="E402" s="85"/>
      <c r="F402" s="7"/>
    </row>
    <row r="403" spans="1:6">
      <c r="A403" s="5"/>
      <c r="B403" s="1"/>
      <c r="C403" s="2"/>
      <c r="D403" s="59"/>
      <c r="E403" s="85"/>
      <c r="F403" s="7"/>
    </row>
    <row r="404" spans="1:6">
      <c r="A404" s="5"/>
      <c r="B404" s="1"/>
      <c r="C404" s="2"/>
      <c r="D404" s="59"/>
      <c r="E404" s="85"/>
      <c r="F404" s="7"/>
    </row>
    <row r="405" spans="1:6">
      <c r="A405" s="5"/>
      <c r="B405" s="1"/>
      <c r="C405" s="2"/>
      <c r="D405" s="59"/>
      <c r="E405" s="85"/>
      <c r="F405" s="7"/>
    </row>
    <row r="406" spans="1:6">
      <c r="A406" s="5"/>
      <c r="B406" s="1"/>
      <c r="C406" s="2"/>
      <c r="D406" s="59"/>
      <c r="E406" s="85"/>
      <c r="F406" s="7"/>
    </row>
    <row r="407" spans="1:6">
      <c r="A407" s="5"/>
      <c r="B407" s="1"/>
      <c r="C407" s="2"/>
      <c r="D407" s="59"/>
      <c r="E407" s="85"/>
      <c r="F407" s="7"/>
    </row>
    <row r="408" spans="1:6">
      <c r="A408" s="5"/>
      <c r="B408" s="1"/>
      <c r="C408" s="2"/>
      <c r="D408" s="59"/>
      <c r="E408" s="85"/>
      <c r="F408" s="7"/>
    </row>
    <row r="409" spans="1:6">
      <c r="A409" s="5"/>
      <c r="B409" s="1"/>
      <c r="C409" s="2"/>
      <c r="D409" s="59"/>
      <c r="E409" s="85"/>
      <c r="F409" s="7"/>
    </row>
    <row r="410" spans="1:6">
      <c r="A410" s="5"/>
      <c r="B410" s="1"/>
      <c r="C410" s="2"/>
      <c r="D410" s="59"/>
      <c r="E410" s="85"/>
      <c r="F410" s="7"/>
    </row>
    <row r="411" spans="1:6">
      <c r="A411" s="5"/>
      <c r="B411" s="1"/>
      <c r="C411" s="2"/>
      <c r="D411" s="59"/>
      <c r="E411" s="85"/>
      <c r="F411" s="7"/>
    </row>
    <row r="412" spans="1:6">
      <c r="A412" s="5"/>
      <c r="B412" s="1"/>
      <c r="C412" s="2"/>
      <c r="D412" s="59"/>
      <c r="E412" s="85"/>
      <c r="F412" s="7"/>
    </row>
    <row r="413" spans="1:6">
      <c r="A413" s="5"/>
      <c r="B413" s="1"/>
      <c r="C413" s="2"/>
      <c r="D413" s="59"/>
      <c r="E413" s="85"/>
      <c r="F413" s="7"/>
    </row>
    <row r="414" spans="1:6">
      <c r="A414" s="5"/>
      <c r="B414" s="1"/>
      <c r="C414" s="2"/>
      <c r="D414" s="59"/>
      <c r="E414" s="85"/>
      <c r="F414" s="7"/>
    </row>
    <row r="415" spans="1:6">
      <c r="A415" s="5"/>
      <c r="B415" s="1"/>
      <c r="C415" s="2"/>
      <c r="D415" s="59"/>
      <c r="E415" s="85"/>
      <c r="F415" s="7"/>
    </row>
    <row r="416" spans="1:6">
      <c r="A416" s="5"/>
      <c r="B416" s="1"/>
      <c r="C416" s="2"/>
      <c r="D416" s="59"/>
      <c r="E416" s="85"/>
      <c r="F416" s="7"/>
    </row>
    <row r="417" spans="1:6">
      <c r="A417" s="5"/>
      <c r="B417" s="1"/>
      <c r="C417" s="2"/>
      <c r="D417" s="59"/>
      <c r="E417" s="85"/>
      <c r="F417" s="7"/>
    </row>
    <row r="418" spans="1:6">
      <c r="A418" s="5"/>
      <c r="B418" s="1"/>
      <c r="C418" s="2"/>
      <c r="D418" s="59"/>
      <c r="E418" s="85"/>
      <c r="F418" s="7"/>
    </row>
    <row r="419" spans="1:6">
      <c r="A419" s="5"/>
      <c r="B419" s="1"/>
      <c r="C419" s="2"/>
      <c r="D419" s="59"/>
      <c r="E419" s="85"/>
      <c r="F419" s="7"/>
    </row>
    <row r="420" spans="1:6">
      <c r="A420" s="5"/>
      <c r="B420" s="1"/>
      <c r="C420" s="2"/>
      <c r="D420" s="59"/>
      <c r="E420" s="85"/>
      <c r="F420" s="7"/>
    </row>
    <row r="421" spans="1:6">
      <c r="A421" s="5"/>
      <c r="B421" s="1"/>
      <c r="C421" s="2"/>
      <c r="D421" s="59"/>
      <c r="E421" s="85"/>
      <c r="F421" s="7"/>
    </row>
    <row r="422" spans="1:6">
      <c r="A422" s="5"/>
      <c r="B422" s="1"/>
      <c r="C422" s="2"/>
      <c r="D422" s="59"/>
      <c r="E422" s="85"/>
      <c r="F422" s="7"/>
    </row>
    <row r="423" spans="1:6">
      <c r="A423" s="5"/>
      <c r="B423" s="1"/>
      <c r="C423" s="2"/>
      <c r="D423" s="59"/>
      <c r="E423" s="85"/>
      <c r="F423" s="7"/>
    </row>
    <row r="424" spans="1:6">
      <c r="A424" s="5"/>
      <c r="B424" s="1"/>
      <c r="C424" s="2"/>
      <c r="D424" s="59"/>
      <c r="E424" s="85"/>
      <c r="F424" s="7"/>
    </row>
    <row r="425" spans="1:6">
      <c r="A425" s="5"/>
      <c r="B425" s="1"/>
      <c r="C425" s="2"/>
      <c r="D425" s="59"/>
      <c r="E425" s="85"/>
      <c r="F425" s="7"/>
    </row>
    <row r="426" spans="1:6">
      <c r="A426" s="5"/>
      <c r="B426" s="1"/>
      <c r="C426" s="2"/>
      <c r="D426" s="59"/>
      <c r="E426" s="85"/>
      <c r="F426" s="7"/>
    </row>
    <row r="427" spans="1:6">
      <c r="A427" s="5"/>
      <c r="B427" s="1"/>
      <c r="C427" s="2"/>
      <c r="D427" s="59"/>
      <c r="E427" s="85"/>
      <c r="F427" s="7"/>
    </row>
    <row r="428" spans="1:6">
      <c r="A428" s="5"/>
      <c r="B428" s="1"/>
      <c r="C428" s="2"/>
      <c r="D428" s="59"/>
      <c r="E428" s="85"/>
      <c r="F428" s="7"/>
    </row>
    <row r="429" spans="1:6">
      <c r="A429" s="5"/>
      <c r="B429" s="1"/>
      <c r="C429" s="2"/>
      <c r="D429" s="59"/>
      <c r="E429" s="85"/>
      <c r="F429" s="7"/>
    </row>
    <row r="430" spans="1:6">
      <c r="A430" s="5"/>
      <c r="B430" s="1"/>
      <c r="C430" s="2"/>
      <c r="D430" s="59"/>
      <c r="E430" s="85"/>
      <c r="F430" s="7"/>
    </row>
    <row r="431" spans="1:6">
      <c r="A431" s="5"/>
      <c r="B431" s="1"/>
      <c r="C431" s="2"/>
      <c r="D431" s="59"/>
      <c r="E431" s="85"/>
      <c r="F431" s="7"/>
    </row>
    <row r="432" spans="1:6">
      <c r="A432" s="5"/>
      <c r="B432" s="1"/>
      <c r="C432" s="2"/>
      <c r="D432" s="59"/>
      <c r="E432" s="85"/>
      <c r="F432" s="7"/>
    </row>
    <row r="433" spans="1:6">
      <c r="A433" s="5"/>
      <c r="B433" s="1"/>
      <c r="C433" s="2"/>
      <c r="D433" s="59"/>
      <c r="E433" s="85"/>
      <c r="F433" s="7"/>
    </row>
    <row r="434" spans="1:6">
      <c r="A434" s="5"/>
      <c r="B434" s="1"/>
      <c r="C434" s="2"/>
      <c r="D434" s="59"/>
      <c r="E434" s="85"/>
      <c r="F434" s="7"/>
    </row>
    <row r="435" spans="1:6">
      <c r="A435" s="5"/>
      <c r="B435" s="1"/>
      <c r="C435" s="2"/>
      <c r="D435" s="59"/>
      <c r="E435" s="85"/>
      <c r="F435" s="7"/>
    </row>
    <row r="436" spans="1:6">
      <c r="A436" s="5"/>
      <c r="B436" s="1"/>
      <c r="C436" s="2"/>
      <c r="D436" s="59"/>
      <c r="E436" s="85"/>
      <c r="F436" s="7"/>
    </row>
    <row r="437" spans="1:6">
      <c r="A437" s="5"/>
      <c r="B437" s="1"/>
      <c r="C437" s="2"/>
      <c r="D437" s="59"/>
      <c r="E437" s="85"/>
      <c r="F437" s="7"/>
    </row>
    <row r="438" spans="1:6">
      <c r="A438" s="5"/>
      <c r="B438" s="1"/>
      <c r="C438" s="2"/>
      <c r="D438" s="59"/>
      <c r="E438" s="85"/>
      <c r="F438" s="7"/>
    </row>
    <row r="439" spans="1:6">
      <c r="A439" s="5"/>
      <c r="B439" s="1"/>
      <c r="C439" s="2"/>
      <c r="D439" s="59"/>
      <c r="E439" s="85"/>
      <c r="F439" s="7"/>
    </row>
    <row r="440" spans="1:6">
      <c r="A440" s="5"/>
      <c r="B440" s="1"/>
      <c r="C440" s="2"/>
      <c r="D440" s="59"/>
      <c r="E440" s="85"/>
      <c r="F440" s="7"/>
    </row>
    <row r="441" spans="1:6">
      <c r="A441" s="5"/>
      <c r="B441" s="1"/>
      <c r="C441" s="2"/>
      <c r="D441" s="59"/>
      <c r="E441" s="85"/>
      <c r="F441" s="7"/>
    </row>
    <row r="442" spans="1:6">
      <c r="A442" s="5"/>
      <c r="B442" s="1"/>
      <c r="C442" s="2"/>
      <c r="D442" s="59"/>
      <c r="E442" s="85"/>
      <c r="F442" s="7"/>
    </row>
    <row r="443" spans="1:6">
      <c r="A443" s="5"/>
      <c r="B443" s="1"/>
      <c r="C443" s="2"/>
      <c r="D443" s="59"/>
      <c r="E443" s="85"/>
      <c r="F443" s="7"/>
    </row>
    <row r="444" spans="1:6">
      <c r="A444" s="5"/>
      <c r="B444" s="1"/>
      <c r="C444" s="2"/>
      <c r="D444" s="59"/>
      <c r="E444" s="85"/>
      <c r="F444" s="7"/>
    </row>
    <row r="445" spans="1:6">
      <c r="A445" s="5"/>
      <c r="B445" s="1"/>
      <c r="C445" s="2"/>
      <c r="D445" s="59"/>
      <c r="E445" s="85"/>
      <c r="F445" s="7"/>
    </row>
    <row r="446" spans="1:6">
      <c r="A446" s="5"/>
      <c r="B446" s="1"/>
      <c r="C446" s="2"/>
      <c r="D446" s="59"/>
      <c r="E446" s="85"/>
      <c r="F446" s="7"/>
    </row>
    <row r="447" spans="1:6">
      <c r="A447" s="5"/>
      <c r="B447" s="1"/>
      <c r="C447" s="2"/>
      <c r="D447" s="59"/>
      <c r="E447" s="85"/>
      <c r="F447" s="7"/>
    </row>
    <row r="448" spans="1:6">
      <c r="A448" s="5"/>
      <c r="B448" s="1"/>
      <c r="C448" s="2"/>
      <c r="D448" s="59"/>
      <c r="E448" s="85"/>
      <c r="F448" s="7"/>
    </row>
    <row r="449" spans="1:6">
      <c r="A449" s="5"/>
      <c r="B449" s="1"/>
      <c r="C449" s="2"/>
      <c r="D449" s="59"/>
      <c r="E449" s="85"/>
      <c r="F449" s="7"/>
    </row>
    <row r="450" spans="1:6">
      <c r="A450" s="5"/>
      <c r="B450" s="1"/>
      <c r="C450" s="2"/>
      <c r="D450" s="59"/>
      <c r="E450" s="85"/>
      <c r="F450" s="7"/>
    </row>
    <row r="451" spans="1:6">
      <c r="A451" s="5"/>
      <c r="B451" s="1"/>
      <c r="C451" s="2"/>
      <c r="D451" s="59"/>
      <c r="E451" s="85"/>
      <c r="F451" s="7"/>
    </row>
    <row r="452" spans="1:6">
      <c r="A452" s="5"/>
      <c r="B452" s="1"/>
      <c r="C452" s="2"/>
      <c r="D452" s="59"/>
      <c r="E452" s="85"/>
      <c r="F452" s="7"/>
    </row>
    <row r="453" spans="1:6">
      <c r="A453" s="5"/>
      <c r="B453" s="1"/>
      <c r="C453" s="2"/>
      <c r="D453" s="59"/>
      <c r="E453" s="85"/>
      <c r="F453" s="7"/>
    </row>
    <row r="454" spans="1:6">
      <c r="A454" s="5"/>
      <c r="B454" s="1"/>
      <c r="C454" s="2"/>
      <c r="D454" s="59"/>
      <c r="E454" s="85"/>
      <c r="F454" s="7"/>
    </row>
    <row r="455" spans="1:6">
      <c r="A455" s="5"/>
      <c r="B455" s="1"/>
      <c r="C455" s="2"/>
      <c r="D455" s="59"/>
      <c r="E455" s="85"/>
      <c r="F455" s="7"/>
    </row>
    <row r="456" spans="1:6">
      <c r="A456" s="5"/>
      <c r="B456" s="1"/>
      <c r="C456" s="2"/>
      <c r="D456" s="59"/>
      <c r="E456" s="85"/>
      <c r="F456" s="7"/>
    </row>
    <row r="457" spans="1:6">
      <c r="A457" s="5"/>
      <c r="B457" s="1"/>
      <c r="C457" s="2"/>
      <c r="D457" s="59"/>
      <c r="E457" s="85"/>
      <c r="F457" s="7"/>
    </row>
    <row r="458" spans="1:6">
      <c r="A458" s="5"/>
      <c r="B458" s="1"/>
      <c r="C458" s="2"/>
      <c r="D458" s="59"/>
      <c r="E458" s="85"/>
      <c r="F458" s="7"/>
    </row>
    <row r="459" spans="1:6">
      <c r="A459" s="5"/>
      <c r="B459" s="1"/>
      <c r="C459" s="2"/>
      <c r="D459" s="59"/>
      <c r="E459" s="85"/>
      <c r="F459" s="7"/>
    </row>
    <row r="460" spans="1:6">
      <c r="A460" s="5"/>
      <c r="B460" s="1"/>
      <c r="C460" s="2"/>
      <c r="D460" s="59"/>
      <c r="E460" s="85"/>
      <c r="F460" s="7"/>
    </row>
    <row r="461" spans="1:6">
      <c r="A461" s="5"/>
      <c r="B461" s="1"/>
      <c r="C461" s="2"/>
      <c r="D461" s="59"/>
      <c r="E461" s="85"/>
      <c r="F461" s="7"/>
    </row>
    <row r="462" spans="1:6">
      <c r="A462" s="5"/>
      <c r="B462" s="1"/>
      <c r="C462" s="2"/>
      <c r="D462" s="59"/>
      <c r="E462" s="85"/>
      <c r="F462" s="7"/>
    </row>
    <row r="463" spans="1:6">
      <c r="A463" s="5"/>
      <c r="B463" s="1"/>
      <c r="C463" s="2"/>
      <c r="D463" s="59"/>
      <c r="E463" s="85"/>
      <c r="F463" s="7"/>
    </row>
    <row r="464" spans="1:6">
      <c r="A464" s="5"/>
      <c r="B464" s="1"/>
      <c r="C464" s="2"/>
      <c r="D464" s="59"/>
      <c r="E464" s="85"/>
      <c r="F464" s="7"/>
    </row>
    <row r="465" spans="1:6">
      <c r="A465" s="5"/>
      <c r="B465" s="1"/>
      <c r="C465" s="2"/>
      <c r="D465" s="59"/>
      <c r="E465" s="85"/>
      <c r="F465" s="7"/>
    </row>
    <row r="466" spans="1:6">
      <c r="A466" s="5"/>
      <c r="B466" s="1"/>
      <c r="C466" s="2"/>
      <c r="D466" s="59"/>
      <c r="E466" s="85"/>
      <c r="F466" s="7"/>
    </row>
    <row r="467" spans="1:6">
      <c r="A467" s="5"/>
      <c r="B467" s="1"/>
      <c r="C467" s="2"/>
      <c r="D467" s="59"/>
      <c r="E467" s="85"/>
      <c r="F467" s="7"/>
    </row>
    <row r="468" spans="1:6">
      <c r="A468" s="5"/>
      <c r="B468" s="1"/>
      <c r="C468" s="2"/>
      <c r="D468" s="59"/>
      <c r="E468" s="85"/>
      <c r="F468" s="7"/>
    </row>
    <row r="469" spans="1:6">
      <c r="A469" s="5"/>
      <c r="B469" s="1"/>
      <c r="C469" s="2"/>
      <c r="D469" s="59"/>
      <c r="E469" s="85"/>
      <c r="F469" s="7"/>
    </row>
    <row r="470" spans="1:6">
      <c r="A470" s="5"/>
      <c r="B470" s="1"/>
      <c r="C470" s="2"/>
      <c r="D470" s="59"/>
      <c r="E470" s="85"/>
      <c r="F470" s="7"/>
    </row>
    <row r="471" spans="1:6">
      <c r="A471" s="5"/>
      <c r="B471" s="1"/>
      <c r="C471" s="2"/>
      <c r="D471" s="59"/>
      <c r="E471" s="85"/>
      <c r="F471" s="7"/>
    </row>
    <row r="472" spans="1:6">
      <c r="A472" s="5"/>
      <c r="B472" s="1"/>
      <c r="C472" s="2"/>
      <c r="D472" s="59"/>
      <c r="E472" s="85"/>
      <c r="F472" s="7"/>
    </row>
    <row r="473" spans="1:6">
      <c r="A473" s="5"/>
      <c r="B473" s="1"/>
      <c r="C473" s="2"/>
      <c r="D473" s="59"/>
      <c r="E473" s="85"/>
      <c r="F473" s="7"/>
    </row>
    <row r="474" spans="1:6">
      <c r="A474" s="5"/>
      <c r="B474" s="1"/>
      <c r="C474" s="2"/>
      <c r="D474" s="59"/>
      <c r="E474" s="85"/>
      <c r="F474" s="7"/>
    </row>
    <row r="475" spans="1:6">
      <c r="A475" s="5"/>
      <c r="B475" s="1"/>
      <c r="C475" s="2"/>
      <c r="D475" s="59"/>
      <c r="E475" s="85"/>
      <c r="F475" s="7"/>
    </row>
    <row r="476" spans="1:6">
      <c r="A476" s="5"/>
      <c r="B476" s="1"/>
      <c r="C476" s="2"/>
      <c r="D476" s="59"/>
      <c r="E476" s="85"/>
      <c r="F476" s="7"/>
    </row>
    <row r="477" spans="1:6">
      <c r="A477" s="5"/>
      <c r="B477" s="1"/>
      <c r="C477" s="2"/>
      <c r="D477" s="59"/>
      <c r="E477" s="85"/>
      <c r="F477" s="7"/>
    </row>
    <row r="478" spans="1:6">
      <c r="A478" s="5"/>
      <c r="B478" s="1"/>
      <c r="C478" s="2"/>
      <c r="D478" s="59"/>
      <c r="E478" s="85"/>
      <c r="F478" s="7"/>
    </row>
    <row r="479" spans="1:6">
      <c r="A479" s="5"/>
      <c r="B479" s="1"/>
      <c r="C479" s="2"/>
      <c r="D479" s="59"/>
      <c r="E479" s="85"/>
      <c r="F479" s="7"/>
    </row>
    <row r="480" spans="1:6">
      <c r="A480" s="5"/>
      <c r="B480" s="1"/>
      <c r="C480" s="2"/>
      <c r="D480" s="59"/>
      <c r="E480" s="85"/>
      <c r="F480" s="7"/>
    </row>
    <row r="481" spans="1:6">
      <c r="A481" s="5"/>
      <c r="B481" s="1"/>
      <c r="C481" s="2"/>
      <c r="D481" s="59"/>
      <c r="E481" s="85"/>
      <c r="F481" s="7"/>
    </row>
    <row r="482" spans="1:6">
      <c r="A482" s="5"/>
      <c r="B482" s="1"/>
      <c r="C482" s="2"/>
      <c r="D482" s="59"/>
      <c r="E482" s="85"/>
      <c r="F482" s="7"/>
    </row>
    <row r="483" spans="1:6">
      <c r="A483" s="5"/>
      <c r="B483" s="1"/>
      <c r="C483" s="2"/>
      <c r="D483" s="59"/>
      <c r="E483" s="85"/>
      <c r="F483" s="7"/>
    </row>
    <row r="484" spans="1:6">
      <c r="A484" s="5"/>
      <c r="B484" s="1"/>
      <c r="C484" s="2"/>
      <c r="D484" s="59"/>
      <c r="E484" s="85"/>
      <c r="F484" s="7"/>
    </row>
    <row r="485" spans="1:6">
      <c r="A485" s="5"/>
      <c r="B485" s="1"/>
      <c r="C485" s="2"/>
      <c r="D485" s="59"/>
      <c r="E485" s="85"/>
      <c r="F485" s="7"/>
    </row>
    <row r="486" spans="1:6">
      <c r="A486" s="5"/>
      <c r="B486" s="1"/>
      <c r="C486" s="2"/>
      <c r="D486" s="59"/>
      <c r="E486" s="85"/>
      <c r="F486" s="7"/>
    </row>
    <row r="487" spans="1:6">
      <c r="A487" s="5"/>
      <c r="B487" s="1"/>
      <c r="C487" s="2"/>
      <c r="D487" s="59"/>
      <c r="E487" s="85"/>
      <c r="F487" s="7"/>
    </row>
    <row r="488" spans="1:6">
      <c r="A488" s="5"/>
      <c r="B488" s="1"/>
      <c r="C488" s="2"/>
      <c r="D488" s="59"/>
      <c r="E488" s="85"/>
      <c r="F488" s="7"/>
    </row>
    <row r="489" spans="1:6">
      <c r="A489" s="5"/>
      <c r="B489" s="1"/>
      <c r="C489" s="2"/>
      <c r="D489" s="59"/>
      <c r="E489" s="85"/>
      <c r="F489" s="7"/>
    </row>
    <row r="490" spans="1:6">
      <c r="A490" s="5"/>
      <c r="B490" s="1"/>
      <c r="C490" s="2"/>
      <c r="D490" s="59"/>
      <c r="E490" s="85"/>
      <c r="F490" s="7"/>
    </row>
    <row r="491" spans="1:6">
      <c r="A491" s="5"/>
      <c r="B491" s="1"/>
      <c r="C491" s="2"/>
      <c r="D491" s="59"/>
      <c r="E491" s="85"/>
      <c r="F491" s="7"/>
    </row>
    <row r="492" spans="1:6">
      <c r="A492" s="5"/>
      <c r="B492" s="1"/>
      <c r="C492" s="2"/>
      <c r="D492" s="59"/>
      <c r="E492" s="85"/>
      <c r="F492" s="7"/>
    </row>
    <row r="493" spans="1:6">
      <c r="A493" s="5"/>
      <c r="B493" s="1"/>
      <c r="C493" s="2"/>
      <c r="D493" s="59"/>
      <c r="E493" s="85"/>
      <c r="F493" s="7"/>
    </row>
    <row r="494" spans="1:6">
      <c r="A494" s="5"/>
      <c r="B494" s="1"/>
      <c r="C494" s="2"/>
      <c r="D494" s="59"/>
      <c r="E494" s="85"/>
      <c r="F494" s="7"/>
    </row>
    <row r="495" spans="1:6">
      <c r="A495" s="5"/>
      <c r="B495" s="1"/>
      <c r="C495" s="2"/>
      <c r="D495" s="59"/>
      <c r="E495" s="85"/>
      <c r="F495" s="7"/>
    </row>
    <row r="496" spans="1:6">
      <c r="A496" s="5"/>
      <c r="B496" s="1"/>
      <c r="C496" s="2"/>
      <c r="D496" s="59"/>
      <c r="E496" s="85"/>
      <c r="F496" s="7"/>
    </row>
    <row r="497" spans="1:6">
      <c r="A497" s="5"/>
      <c r="B497" s="1"/>
      <c r="C497" s="2"/>
      <c r="D497" s="59"/>
      <c r="E497" s="85"/>
      <c r="F497" s="7"/>
    </row>
    <row r="498" spans="1:6">
      <c r="A498" s="5"/>
      <c r="B498" s="1"/>
      <c r="C498" s="2"/>
      <c r="D498" s="59"/>
      <c r="E498" s="85"/>
      <c r="F498" s="7"/>
    </row>
    <row r="499" spans="1:6">
      <c r="A499" s="5"/>
      <c r="B499" s="1"/>
      <c r="C499" s="2"/>
      <c r="D499" s="59"/>
      <c r="E499" s="85"/>
      <c r="F499" s="7"/>
    </row>
    <row r="500" spans="1:6">
      <c r="A500" s="5"/>
      <c r="B500" s="1"/>
      <c r="C500" s="2"/>
      <c r="D500" s="59"/>
      <c r="E500" s="85"/>
      <c r="F500" s="7"/>
    </row>
    <row r="501" spans="1:6">
      <c r="A501" s="5"/>
      <c r="B501" s="1"/>
      <c r="C501" s="2"/>
      <c r="D501" s="59"/>
      <c r="E501" s="85"/>
      <c r="F501" s="7"/>
    </row>
    <row r="502" spans="1:6">
      <c r="A502" s="5"/>
      <c r="B502" s="1"/>
      <c r="C502" s="2"/>
      <c r="D502" s="59"/>
      <c r="E502" s="85"/>
      <c r="F502" s="7"/>
    </row>
    <row r="503" spans="1:6">
      <c r="A503" s="5"/>
      <c r="B503" s="1"/>
      <c r="C503" s="2"/>
      <c r="D503" s="59"/>
      <c r="E503" s="85"/>
      <c r="F503" s="7"/>
    </row>
    <row r="504" spans="1:6">
      <c r="A504" s="5"/>
      <c r="B504" s="1"/>
      <c r="C504" s="2"/>
      <c r="D504" s="59"/>
      <c r="E504" s="85"/>
      <c r="F504" s="7"/>
    </row>
    <row r="505" spans="1:6">
      <c r="A505" s="5"/>
      <c r="B505" s="1"/>
      <c r="C505" s="2"/>
      <c r="D505" s="59"/>
      <c r="E505" s="85"/>
      <c r="F505" s="7"/>
    </row>
    <row r="506" spans="1:6">
      <c r="A506" s="5"/>
      <c r="B506" s="1"/>
      <c r="C506" s="2"/>
      <c r="D506" s="59"/>
      <c r="E506" s="85"/>
      <c r="F506" s="7"/>
    </row>
    <row r="507" spans="1:6">
      <c r="A507" s="5"/>
      <c r="B507" s="1"/>
      <c r="C507" s="2"/>
      <c r="D507" s="59"/>
      <c r="E507" s="85"/>
      <c r="F507" s="7"/>
    </row>
    <row r="508" spans="1:6">
      <c r="A508" s="5"/>
      <c r="B508" s="1"/>
      <c r="C508" s="2"/>
      <c r="D508" s="59"/>
      <c r="E508" s="85"/>
      <c r="F508" s="7"/>
    </row>
    <row r="509" spans="1:6">
      <c r="A509" s="5"/>
      <c r="B509" s="1"/>
      <c r="C509" s="2"/>
      <c r="D509" s="59"/>
      <c r="E509" s="85"/>
      <c r="F509" s="7"/>
    </row>
    <row r="510" spans="1:6">
      <c r="A510" s="5"/>
      <c r="B510" s="1"/>
      <c r="C510" s="2"/>
      <c r="D510" s="59"/>
      <c r="E510" s="85"/>
      <c r="F510" s="7"/>
    </row>
    <row r="511" spans="1:6">
      <c r="A511" s="5"/>
      <c r="B511" s="1"/>
      <c r="C511" s="2"/>
      <c r="D511" s="59"/>
      <c r="E511" s="85"/>
      <c r="F511" s="7"/>
    </row>
    <row r="512" spans="1:6">
      <c r="A512" s="5"/>
      <c r="B512" s="1"/>
      <c r="C512" s="2"/>
      <c r="D512" s="59"/>
      <c r="E512" s="85"/>
      <c r="F512" s="7"/>
    </row>
    <row r="513" spans="1:6">
      <c r="A513" s="5"/>
      <c r="B513" s="1"/>
      <c r="C513" s="2"/>
      <c r="D513" s="59"/>
      <c r="E513" s="85"/>
      <c r="F513" s="7"/>
    </row>
    <row r="514" spans="1:6">
      <c r="A514" s="5"/>
      <c r="B514" s="1"/>
      <c r="C514" s="2"/>
      <c r="D514" s="59"/>
      <c r="E514" s="85"/>
      <c r="F514" s="7"/>
    </row>
    <row r="515" spans="1:6">
      <c r="A515" s="5"/>
      <c r="B515" s="1"/>
      <c r="C515" s="2"/>
      <c r="D515" s="59"/>
      <c r="E515" s="85"/>
      <c r="F515" s="7"/>
    </row>
    <row r="516" spans="1:6">
      <c r="A516" s="5"/>
      <c r="B516" s="1"/>
      <c r="C516" s="2"/>
      <c r="D516" s="59"/>
      <c r="E516" s="85"/>
      <c r="F516" s="7"/>
    </row>
    <row r="517" spans="1:6">
      <c r="A517" s="5"/>
      <c r="B517" s="1"/>
      <c r="C517" s="2"/>
      <c r="D517" s="59"/>
      <c r="E517" s="85"/>
      <c r="F517" s="7"/>
    </row>
    <row r="518" spans="1:6">
      <c r="A518" s="5"/>
      <c r="B518" s="1"/>
      <c r="C518" s="2"/>
      <c r="D518" s="59"/>
      <c r="E518" s="85"/>
      <c r="F518" s="7"/>
    </row>
    <row r="519" spans="1:6">
      <c r="A519" s="5"/>
      <c r="B519" s="1"/>
      <c r="C519" s="2"/>
      <c r="D519" s="59"/>
      <c r="E519" s="85"/>
      <c r="F519" s="7"/>
    </row>
    <row r="520" spans="1:6">
      <c r="A520" s="5"/>
      <c r="B520" s="1"/>
      <c r="C520" s="2"/>
      <c r="D520" s="59"/>
      <c r="E520" s="85"/>
      <c r="F520" s="7"/>
    </row>
    <row r="521" spans="1:6">
      <c r="A521" s="5"/>
      <c r="B521" s="1"/>
      <c r="C521" s="2"/>
      <c r="D521" s="59"/>
      <c r="E521" s="85"/>
      <c r="F521" s="7"/>
    </row>
    <row r="522" spans="1:6">
      <c r="A522" s="5"/>
      <c r="B522" s="1"/>
      <c r="C522" s="2"/>
      <c r="D522" s="59"/>
      <c r="E522" s="85"/>
      <c r="F522" s="7"/>
    </row>
    <row r="523" spans="1:6">
      <c r="A523" s="5"/>
      <c r="B523" s="1"/>
      <c r="C523" s="2"/>
      <c r="D523" s="59"/>
      <c r="E523" s="85"/>
      <c r="F523" s="7"/>
    </row>
    <row r="524" spans="1:6">
      <c r="A524" s="5"/>
      <c r="B524" s="1"/>
      <c r="C524" s="2"/>
      <c r="D524" s="59"/>
      <c r="E524" s="85"/>
      <c r="F524" s="7"/>
    </row>
    <row r="525" spans="1:6">
      <c r="A525" s="5"/>
      <c r="B525" s="1"/>
      <c r="C525" s="2"/>
      <c r="D525" s="59"/>
      <c r="E525" s="85"/>
      <c r="F525" s="7"/>
    </row>
    <row r="526" spans="1:6">
      <c r="A526" s="5"/>
      <c r="B526" s="1"/>
      <c r="C526" s="2"/>
      <c r="D526" s="59"/>
      <c r="E526" s="85"/>
      <c r="F526" s="7"/>
    </row>
    <row r="527" spans="1:6">
      <c r="A527" s="5"/>
      <c r="B527" s="1"/>
      <c r="C527" s="2"/>
      <c r="D527" s="59"/>
      <c r="E527" s="85"/>
      <c r="F527" s="7"/>
    </row>
    <row r="528" spans="1:6">
      <c r="A528" s="5"/>
      <c r="B528" s="1"/>
      <c r="C528" s="2"/>
      <c r="D528" s="59"/>
      <c r="E528" s="85"/>
      <c r="F528" s="7"/>
    </row>
    <row r="529" spans="1:6">
      <c r="A529" s="5"/>
      <c r="B529" s="1"/>
      <c r="C529" s="2"/>
      <c r="D529" s="59"/>
      <c r="E529" s="85"/>
      <c r="F529" s="7"/>
    </row>
    <row r="530" spans="1:6">
      <c r="A530" s="5"/>
      <c r="B530" s="1"/>
      <c r="C530" s="2"/>
      <c r="D530" s="59"/>
      <c r="E530" s="85"/>
      <c r="F530" s="7"/>
    </row>
    <row r="531" spans="1:6">
      <c r="A531" s="5"/>
      <c r="B531" s="1"/>
      <c r="C531" s="2"/>
      <c r="D531" s="59"/>
      <c r="E531" s="85"/>
      <c r="F531" s="7"/>
    </row>
    <row r="532" spans="1:6">
      <c r="A532" s="5"/>
      <c r="B532" s="1"/>
      <c r="C532" s="2"/>
      <c r="D532" s="59"/>
      <c r="E532" s="85"/>
      <c r="F532" s="7"/>
    </row>
    <row r="533" spans="1:6">
      <c r="A533" s="5"/>
      <c r="B533" s="1"/>
      <c r="C533" s="2"/>
      <c r="D533" s="59"/>
      <c r="E533" s="85"/>
      <c r="F533" s="7"/>
    </row>
    <row r="534" spans="1:6">
      <c r="A534" s="5"/>
      <c r="B534" s="1"/>
      <c r="C534" s="2"/>
      <c r="D534" s="59"/>
      <c r="E534" s="85"/>
      <c r="F534" s="7"/>
    </row>
    <row r="535" spans="1:6">
      <c r="A535" s="5"/>
      <c r="B535" s="1"/>
      <c r="C535" s="2"/>
      <c r="D535" s="59"/>
      <c r="E535" s="85"/>
      <c r="F535" s="7"/>
    </row>
    <row r="536" spans="1:6">
      <c r="A536" s="5"/>
      <c r="B536" s="1"/>
      <c r="C536" s="2"/>
      <c r="D536" s="59"/>
      <c r="E536" s="85"/>
      <c r="F536" s="7"/>
    </row>
    <row r="537" spans="1:6">
      <c r="A537" s="5"/>
      <c r="B537" s="1"/>
      <c r="C537" s="2"/>
      <c r="D537" s="59"/>
      <c r="E537" s="85"/>
      <c r="F537" s="7"/>
    </row>
    <row r="538" spans="1:6">
      <c r="A538" s="5"/>
      <c r="B538" s="1"/>
      <c r="C538" s="2"/>
      <c r="D538" s="59"/>
      <c r="E538" s="85"/>
      <c r="F538" s="7"/>
    </row>
    <row r="539" spans="1:6">
      <c r="A539" s="5"/>
      <c r="B539" s="1"/>
      <c r="C539" s="2"/>
      <c r="D539" s="59"/>
      <c r="E539" s="85"/>
      <c r="F539" s="7"/>
    </row>
    <row r="540" spans="1:6">
      <c r="A540" s="5"/>
      <c r="B540" s="1"/>
      <c r="C540" s="2"/>
      <c r="D540" s="59"/>
      <c r="E540" s="85"/>
      <c r="F540" s="7"/>
    </row>
    <row r="541" spans="1:6">
      <c r="A541" s="5"/>
      <c r="B541" s="1"/>
      <c r="C541" s="2"/>
      <c r="D541" s="59"/>
      <c r="E541" s="85"/>
      <c r="F541" s="7"/>
    </row>
    <row r="542" spans="1:6">
      <c r="A542" s="5"/>
      <c r="B542" s="1"/>
      <c r="C542" s="2"/>
      <c r="D542" s="59"/>
      <c r="E542" s="85"/>
      <c r="F542" s="7"/>
    </row>
    <row r="543" spans="1:6">
      <c r="A543" s="5"/>
      <c r="B543" s="1"/>
      <c r="C543" s="2"/>
      <c r="D543" s="59"/>
      <c r="E543" s="85"/>
      <c r="F543" s="7"/>
    </row>
    <row r="544" spans="1:6">
      <c r="A544" s="5"/>
      <c r="B544" s="1"/>
      <c r="C544" s="2"/>
      <c r="D544" s="59"/>
      <c r="E544" s="85"/>
      <c r="F544" s="7"/>
    </row>
    <row r="545" spans="1:6">
      <c r="A545" s="5"/>
      <c r="B545" s="1"/>
      <c r="C545" s="2"/>
      <c r="D545" s="59"/>
      <c r="E545" s="85"/>
      <c r="F545" s="7"/>
    </row>
    <row r="546" spans="1:6">
      <c r="A546" s="5"/>
      <c r="B546" s="1"/>
      <c r="C546" s="2"/>
      <c r="D546" s="59"/>
      <c r="E546" s="85"/>
      <c r="F546" s="7"/>
    </row>
    <row r="547" spans="1:6">
      <c r="A547" s="5"/>
      <c r="B547" s="1"/>
      <c r="C547" s="2"/>
      <c r="D547" s="59"/>
      <c r="E547" s="85"/>
      <c r="F547" s="7"/>
    </row>
    <row r="548" spans="1:6">
      <c r="A548" s="5"/>
      <c r="B548" s="1"/>
      <c r="C548" s="2"/>
      <c r="D548" s="59"/>
      <c r="E548" s="85"/>
      <c r="F548" s="7"/>
    </row>
    <row r="549" spans="1:6">
      <c r="A549" s="5"/>
      <c r="B549" s="1"/>
      <c r="C549" s="2"/>
      <c r="D549" s="59"/>
      <c r="E549" s="85"/>
      <c r="F549" s="7"/>
    </row>
    <row r="550" spans="1:6">
      <c r="A550" s="5"/>
      <c r="B550" s="1"/>
      <c r="C550" s="2"/>
      <c r="D550" s="59"/>
      <c r="E550" s="85"/>
      <c r="F550" s="7"/>
    </row>
    <row r="551" spans="1:6">
      <c r="A551" s="5"/>
      <c r="B551" s="1"/>
      <c r="C551" s="2"/>
      <c r="D551" s="59"/>
      <c r="E551" s="85"/>
      <c r="F551" s="7"/>
    </row>
    <row r="552" spans="1:6">
      <c r="A552" s="5"/>
      <c r="B552" s="1"/>
      <c r="C552" s="2"/>
      <c r="D552" s="59"/>
      <c r="E552" s="85"/>
      <c r="F552" s="7"/>
    </row>
    <row r="553" spans="1:6">
      <c r="A553" s="5"/>
      <c r="B553" s="1"/>
      <c r="C553" s="2"/>
      <c r="D553" s="59"/>
      <c r="E553" s="85"/>
      <c r="F553" s="7"/>
    </row>
    <row r="554" spans="1:6">
      <c r="A554" s="5"/>
      <c r="B554" s="1"/>
      <c r="C554" s="2"/>
      <c r="D554" s="59"/>
      <c r="E554" s="85"/>
      <c r="F554" s="7"/>
    </row>
    <row r="555" spans="1:6">
      <c r="A555" s="5"/>
      <c r="B555" s="1"/>
      <c r="C555" s="2"/>
      <c r="D555" s="59"/>
      <c r="E555" s="85"/>
      <c r="F555" s="7"/>
    </row>
    <row r="556" spans="1:6">
      <c r="A556" s="5"/>
      <c r="B556" s="1"/>
      <c r="C556" s="2"/>
      <c r="D556" s="59"/>
      <c r="E556" s="85"/>
      <c r="F556" s="7"/>
    </row>
    <row r="557" spans="1:6">
      <c r="A557" s="5"/>
      <c r="B557" s="1"/>
      <c r="C557" s="2"/>
      <c r="D557" s="59"/>
      <c r="E557" s="85"/>
      <c r="F557" s="7"/>
    </row>
    <row r="558" spans="1:6">
      <c r="A558" s="5"/>
      <c r="B558" s="1"/>
      <c r="C558" s="2"/>
      <c r="D558" s="59"/>
      <c r="E558" s="85"/>
      <c r="F558" s="7"/>
    </row>
    <row r="559" spans="1:6">
      <c r="A559" s="5"/>
      <c r="B559" s="1"/>
      <c r="C559" s="2"/>
      <c r="D559" s="59"/>
      <c r="E559" s="85"/>
      <c r="F559" s="7"/>
    </row>
    <row r="560" spans="1:6">
      <c r="A560" s="5"/>
      <c r="B560" s="1"/>
      <c r="C560" s="2"/>
      <c r="D560" s="59"/>
      <c r="E560" s="85"/>
      <c r="F560" s="7"/>
    </row>
    <row r="561" spans="1:6">
      <c r="A561" s="5"/>
      <c r="B561" s="1"/>
      <c r="C561" s="2"/>
      <c r="D561" s="59"/>
      <c r="E561" s="85"/>
      <c r="F561" s="7"/>
    </row>
    <row r="562" spans="1:6">
      <c r="A562" s="5"/>
      <c r="B562" s="1"/>
      <c r="C562" s="2"/>
      <c r="D562" s="59"/>
      <c r="E562" s="85"/>
      <c r="F562" s="7"/>
    </row>
    <row r="563" spans="1:6">
      <c r="A563" s="5"/>
      <c r="B563" s="1"/>
      <c r="C563" s="2"/>
      <c r="D563" s="59"/>
      <c r="E563" s="85"/>
      <c r="F563" s="7"/>
    </row>
    <row r="564" spans="1:6">
      <c r="A564" s="5"/>
      <c r="B564" s="1"/>
      <c r="C564" s="2"/>
      <c r="D564" s="59"/>
      <c r="E564" s="85"/>
      <c r="F564" s="7"/>
    </row>
    <row r="565" spans="1:6">
      <c r="A565" s="5"/>
      <c r="B565" s="1"/>
      <c r="C565" s="2"/>
      <c r="D565" s="59"/>
      <c r="E565" s="85"/>
      <c r="F565" s="7"/>
    </row>
    <row r="566" spans="1:6">
      <c r="A566" s="5"/>
      <c r="B566" s="1"/>
      <c r="C566" s="2"/>
      <c r="D566" s="59"/>
      <c r="E566" s="85"/>
      <c r="F566" s="7"/>
    </row>
    <row r="567" spans="1:6">
      <c r="A567" s="5"/>
      <c r="B567" s="1"/>
      <c r="C567" s="2"/>
      <c r="D567" s="59"/>
      <c r="E567" s="85"/>
      <c r="F567" s="7"/>
    </row>
    <row r="568" spans="1:6">
      <c r="A568" s="5"/>
      <c r="B568" s="1"/>
      <c r="C568" s="2"/>
      <c r="D568" s="59"/>
      <c r="E568" s="85"/>
      <c r="F568" s="7"/>
    </row>
    <row r="569" spans="1:6">
      <c r="A569" s="5"/>
      <c r="B569" s="1"/>
      <c r="C569" s="2"/>
      <c r="D569" s="59"/>
      <c r="E569" s="85"/>
      <c r="F569" s="7"/>
    </row>
    <row r="570" spans="1:6">
      <c r="A570" s="5"/>
      <c r="B570" s="1"/>
      <c r="C570" s="2"/>
      <c r="D570" s="59"/>
      <c r="E570" s="85"/>
      <c r="F570" s="7"/>
    </row>
    <row r="571" spans="1:6">
      <c r="A571" s="5"/>
      <c r="B571" s="1"/>
      <c r="C571" s="2"/>
      <c r="D571" s="59"/>
      <c r="E571" s="85"/>
      <c r="F571" s="7"/>
    </row>
    <row r="572" spans="1:6">
      <c r="A572" s="5"/>
      <c r="B572" s="1"/>
      <c r="C572" s="2"/>
      <c r="D572" s="59"/>
      <c r="E572" s="85"/>
      <c r="F572" s="7"/>
    </row>
    <row r="573" spans="1:6">
      <c r="A573" s="5"/>
      <c r="B573" s="1"/>
      <c r="C573" s="2"/>
      <c r="D573" s="59"/>
      <c r="E573" s="85"/>
      <c r="F573" s="7"/>
    </row>
    <row r="574" spans="1:6">
      <c r="A574" s="5"/>
      <c r="B574" s="1"/>
      <c r="C574" s="2"/>
      <c r="D574" s="59"/>
      <c r="E574" s="85"/>
      <c r="F574" s="7"/>
    </row>
    <row r="575" spans="1:6">
      <c r="A575" s="5"/>
      <c r="B575" s="1"/>
      <c r="C575" s="2"/>
      <c r="D575" s="59"/>
      <c r="E575" s="85"/>
      <c r="F575" s="7"/>
    </row>
    <row r="576" spans="1:6">
      <c r="A576" s="5"/>
      <c r="B576" s="1"/>
      <c r="C576" s="2"/>
      <c r="D576" s="59"/>
      <c r="E576" s="85"/>
      <c r="F576" s="7"/>
    </row>
    <row r="577" spans="1:6">
      <c r="A577" s="5"/>
      <c r="B577" s="1"/>
      <c r="C577" s="2"/>
      <c r="D577" s="59"/>
      <c r="E577" s="85"/>
      <c r="F577" s="7"/>
    </row>
    <row r="578" spans="1:6">
      <c r="A578" s="5"/>
      <c r="B578" s="1"/>
      <c r="C578" s="2"/>
      <c r="D578" s="59"/>
      <c r="E578" s="85"/>
      <c r="F578" s="7"/>
    </row>
    <row r="579" spans="1:6">
      <c r="A579" s="5"/>
      <c r="B579" s="1"/>
      <c r="C579" s="2"/>
      <c r="D579" s="59"/>
      <c r="E579" s="85"/>
      <c r="F579" s="7"/>
    </row>
    <row r="580" spans="1:6">
      <c r="A580" s="5"/>
      <c r="B580" s="1"/>
      <c r="C580" s="2"/>
      <c r="D580" s="59"/>
      <c r="E580" s="85"/>
      <c r="F580" s="7"/>
    </row>
    <row r="581" spans="1:6">
      <c r="A581" s="5"/>
      <c r="B581" s="1"/>
      <c r="C581" s="2"/>
      <c r="D581" s="59"/>
      <c r="E581" s="85"/>
      <c r="F581" s="7"/>
    </row>
    <row r="582" spans="1:6">
      <c r="A582" s="5"/>
      <c r="B582" s="1"/>
      <c r="C582" s="2"/>
      <c r="D582" s="59"/>
      <c r="E582" s="85"/>
      <c r="F582" s="7"/>
    </row>
    <row r="583" spans="1:6">
      <c r="A583" s="5"/>
      <c r="B583" s="1"/>
      <c r="C583" s="2"/>
      <c r="D583" s="59"/>
      <c r="E583" s="85"/>
      <c r="F583" s="7"/>
    </row>
    <row r="584" spans="1:6">
      <c r="A584" s="5"/>
      <c r="B584" s="1"/>
      <c r="C584" s="2"/>
      <c r="D584" s="59"/>
      <c r="E584" s="85"/>
      <c r="F584" s="7"/>
    </row>
    <row r="585" spans="1:6">
      <c r="A585" s="5"/>
      <c r="B585" s="1"/>
      <c r="C585" s="2"/>
      <c r="D585" s="59"/>
      <c r="E585" s="85"/>
      <c r="F585" s="7"/>
    </row>
    <row r="586" spans="1:6">
      <c r="A586" s="5"/>
      <c r="B586" s="1"/>
      <c r="C586" s="2"/>
      <c r="D586" s="59"/>
      <c r="E586" s="85"/>
      <c r="F586" s="7"/>
    </row>
    <row r="587" spans="1:6">
      <c r="A587" s="5"/>
      <c r="B587" s="1"/>
      <c r="C587" s="2"/>
      <c r="D587" s="59"/>
      <c r="E587" s="85"/>
      <c r="F587" s="7"/>
    </row>
    <row r="588" spans="1:6">
      <c r="A588" s="5"/>
      <c r="B588" s="1"/>
      <c r="C588" s="2"/>
      <c r="D588" s="59"/>
      <c r="E588" s="85"/>
      <c r="F588" s="7"/>
    </row>
    <row r="589" spans="1:6">
      <c r="A589" s="5"/>
      <c r="B589" s="1"/>
      <c r="C589" s="2"/>
      <c r="D589" s="59"/>
      <c r="E589" s="85"/>
      <c r="F589" s="7"/>
    </row>
    <row r="590" spans="1:6">
      <c r="A590" s="5"/>
      <c r="B590" s="1"/>
      <c r="C590" s="2"/>
      <c r="D590" s="59"/>
      <c r="E590" s="85"/>
      <c r="F590" s="7"/>
    </row>
    <row r="591" spans="1:6">
      <c r="A591" s="5"/>
      <c r="B591" s="1"/>
      <c r="C591" s="2"/>
      <c r="D591" s="59"/>
      <c r="E591" s="85"/>
      <c r="F591" s="7"/>
    </row>
    <row r="592" spans="1:6">
      <c r="A592" s="5"/>
      <c r="B592" s="1"/>
      <c r="C592" s="2"/>
      <c r="D592" s="59"/>
      <c r="E592" s="85"/>
      <c r="F592" s="7"/>
    </row>
    <row r="593" spans="1:6">
      <c r="A593" s="5"/>
      <c r="B593" s="1"/>
      <c r="C593" s="2"/>
      <c r="D593" s="59"/>
      <c r="E593" s="85"/>
      <c r="F593" s="7"/>
    </row>
    <row r="594" spans="1:6">
      <c r="A594" s="5"/>
      <c r="B594" s="1"/>
      <c r="C594" s="2"/>
      <c r="D594" s="59"/>
      <c r="E594" s="85"/>
      <c r="F594" s="7"/>
    </row>
    <row r="595" spans="1:6">
      <c r="A595" s="5"/>
      <c r="B595" s="1"/>
      <c r="C595" s="2"/>
      <c r="D595" s="59"/>
      <c r="E595" s="85"/>
      <c r="F595" s="7"/>
    </row>
    <row r="596" spans="1:6">
      <c r="A596" s="5"/>
      <c r="B596" s="1"/>
      <c r="C596" s="2"/>
      <c r="D596" s="59"/>
      <c r="E596" s="85"/>
      <c r="F596" s="7"/>
    </row>
    <row r="597" spans="1:6">
      <c r="A597" s="5"/>
      <c r="B597" s="1"/>
      <c r="C597" s="2"/>
      <c r="D597" s="59"/>
      <c r="E597" s="85"/>
      <c r="F597" s="7"/>
    </row>
    <row r="598" spans="1:6">
      <c r="A598" s="5"/>
      <c r="B598" s="1"/>
      <c r="C598" s="2"/>
      <c r="D598" s="59"/>
      <c r="E598" s="85"/>
      <c r="F598" s="7"/>
    </row>
    <row r="599" spans="1:6">
      <c r="A599" s="5"/>
      <c r="B599" s="1"/>
      <c r="C599" s="2"/>
      <c r="D599" s="59"/>
      <c r="E599" s="85"/>
      <c r="F599" s="7"/>
    </row>
    <row r="600" spans="1:6">
      <c r="A600" s="5"/>
      <c r="B600" s="1"/>
      <c r="C600" s="2"/>
      <c r="D600" s="59"/>
      <c r="E600" s="85"/>
      <c r="F600" s="7"/>
    </row>
    <row r="601" spans="1:6">
      <c r="A601" s="5"/>
      <c r="B601" s="1"/>
      <c r="C601" s="2"/>
      <c r="D601" s="59"/>
      <c r="E601" s="85"/>
      <c r="F601" s="7"/>
    </row>
    <row r="602" spans="1:6">
      <c r="A602" s="5"/>
      <c r="B602" s="1"/>
      <c r="C602" s="2"/>
      <c r="D602" s="59"/>
      <c r="E602" s="85"/>
      <c r="F602" s="7"/>
    </row>
    <row r="603" spans="1:6">
      <c r="A603" s="5"/>
      <c r="B603" s="1"/>
      <c r="C603" s="2"/>
      <c r="D603" s="59"/>
      <c r="E603" s="85"/>
      <c r="F603" s="7"/>
    </row>
    <row r="604" spans="1:6">
      <c r="A604" s="5"/>
      <c r="B604" s="1"/>
      <c r="C604" s="2"/>
      <c r="D604" s="59"/>
      <c r="E604" s="85"/>
      <c r="F604" s="7"/>
    </row>
    <row r="605" spans="1:6">
      <c r="A605" s="5"/>
      <c r="B605" s="1"/>
      <c r="C605" s="2"/>
      <c r="D605" s="59"/>
      <c r="E605" s="85"/>
      <c r="F605" s="7"/>
    </row>
    <row r="606" spans="1:6">
      <c r="A606" s="5"/>
      <c r="B606" s="1"/>
      <c r="C606" s="2"/>
      <c r="D606" s="59"/>
      <c r="E606" s="85"/>
      <c r="F606" s="7"/>
    </row>
    <row r="607" spans="1:6">
      <c r="A607" s="5"/>
      <c r="B607" s="1"/>
      <c r="C607" s="2"/>
      <c r="D607" s="59"/>
      <c r="E607" s="85"/>
      <c r="F607" s="7"/>
    </row>
    <row r="608" spans="1:6">
      <c r="A608" s="5"/>
      <c r="B608" s="1"/>
      <c r="C608" s="2"/>
      <c r="D608" s="59"/>
      <c r="E608" s="85"/>
      <c r="F608" s="7"/>
    </row>
    <row r="609" spans="1:6">
      <c r="A609" s="5"/>
      <c r="B609" s="1"/>
      <c r="C609" s="2"/>
      <c r="D609" s="59"/>
      <c r="E609" s="85"/>
      <c r="F609" s="7"/>
    </row>
    <row r="610" spans="1:6">
      <c r="A610" s="5"/>
      <c r="B610" s="1"/>
      <c r="C610" s="2"/>
      <c r="D610" s="59"/>
      <c r="E610" s="85"/>
      <c r="F610" s="7"/>
    </row>
    <row r="611" spans="1:6">
      <c r="A611" s="5"/>
      <c r="B611" s="1"/>
      <c r="C611" s="2"/>
      <c r="D611" s="59"/>
      <c r="E611" s="85"/>
      <c r="F611" s="7"/>
    </row>
    <row r="612" spans="1:6">
      <c r="A612" s="5"/>
      <c r="B612" s="1"/>
      <c r="C612" s="2"/>
      <c r="D612" s="59"/>
      <c r="E612" s="85"/>
      <c r="F612" s="7"/>
    </row>
    <row r="613" spans="1:6">
      <c r="A613" s="5"/>
      <c r="B613" s="1"/>
      <c r="C613" s="2"/>
      <c r="D613" s="59"/>
      <c r="E613" s="85"/>
      <c r="F613" s="7"/>
    </row>
    <row r="614" spans="1:6">
      <c r="A614" s="5"/>
      <c r="B614" s="1"/>
      <c r="C614" s="2"/>
      <c r="D614" s="59"/>
      <c r="E614" s="85"/>
      <c r="F614" s="7"/>
    </row>
    <row r="615" spans="1:6">
      <c r="A615" s="5"/>
      <c r="B615" s="1"/>
      <c r="C615" s="2"/>
      <c r="D615" s="59"/>
      <c r="E615" s="85"/>
      <c r="F615" s="7"/>
    </row>
    <row r="616" spans="1:6">
      <c r="A616" s="5"/>
      <c r="B616" s="1"/>
      <c r="C616" s="2"/>
      <c r="D616" s="59"/>
      <c r="E616" s="85"/>
      <c r="F616" s="7"/>
    </row>
    <row r="617" spans="1:6">
      <c r="A617" s="5"/>
      <c r="B617" s="1"/>
      <c r="C617" s="2"/>
      <c r="D617" s="59"/>
      <c r="E617" s="85"/>
      <c r="F617" s="7"/>
    </row>
    <row r="618" spans="1:6">
      <c r="A618" s="5"/>
      <c r="B618" s="1"/>
      <c r="C618" s="2"/>
      <c r="D618" s="59"/>
      <c r="E618" s="85"/>
      <c r="F618" s="7"/>
    </row>
    <row r="619" spans="1:6">
      <c r="A619" s="5"/>
      <c r="B619" s="1"/>
      <c r="C619" s="2"/>
      <c r="D619" s="59"/>
      <c r="E619" s="85"/>
      <c r="F619" s="7"/>
    </row>
    <row r="620" spans="1:6">
      <c r="A620" s="5"/>
      <c r="B620" s="1"/>
      <c r="C620" s="2"/>
      <c r="D620" s="59"/>
      <c r="E620" s="85"/>
      <c r="F620" s="7"/>
    </row>
    <row r="621" spans="1:6">
      <c r="A621" s="5"/>
      <c r="B621" s="1"/>
      <c r="C621" s="2"/>
      <c r="D621" s="59"/>
      <c r="E621" s="85"/>
      <c r="F621" s="7"/>
    </row>
    <row r="622" spans="1:6">
      <c r="A622" s="5"/>
      <c r="B622" s="1"/>
      <c r="C622" s="2"/>
      <c r="D622" s="59"/>
      <c r="E622" s="85"/>
      <c r="F622" s="7"/>
    </row>
    <row r="623" spans="1:6">
      <c r="A623" s="5"/>
      <c r="B623" s="1"/>
      <c r="C623" s="2"/>
      <c r="D623" s="59"/>
      <c r="E623" s="85"/>
      <c r="F623" s="7"/>
    </row>
    <row r="624" spans="1:6">
      <c r="A624" s="5"/>
      <c r="B624" s="1"/>
      <c r="C624" s="2"/>
      <c r="D624" s="59"/>
      <c r="E624" s="85"/>
      <c r="F624" s="7"/>
    </row>
    <row r="625" spans="1:6">
      <c r="A625" s="5"/>
      <c r="B625" s="1"/>
      <c r="C625" s="2"/>
      <c r="D625" s="59"/>
      <c r="E625" s="85"/>
      <c r="F625" s="7"/>
    </row>
    <row r="626" spans="1:6">
      <c r="A626" s="5"/>
      <c r="B626" s="1"/>
      <c r="C626" s="2"/>
      <c r="D626" s="59"/>
      <c r="E626" s="85"/>
      <c r="F626" s="7"/>
    </row>
    <row r="627" spans="1:6">
      <c r="A627" s="5"/>
      <c r="B627" s="1"/>
      <c r="C627" s="2"/>
      <c r="D627" s="59"/>
      <c r="E627" s="85"/>
      <c r="F627" s="7"/>
    </row>
    <row r="628" spans="1:6">
      <c r="A628" s="5"/>
      <c r="B628" s="1"/>
      <c r="C628" s="2"/>
      <c r="D628" s="59"/>
      <c r="E628" s="85"/>
      <c r="F628" s="7"/>
    </row>
    <row r="629" spans="1:6">
      <c r="A629" s="5"/>
      <c r="B629" s="1"/>
      <c r="C629" s="2"/>
      <c r="D629" s="59"/>
      <c r="E629" s="85"/>
      <c r="F629" s="7"/>
    </row>
    <row r="630" spans="1:6">
      <c r="A630" s="5"/>
      <c r="B630" s="1"/>
      <c r="C630" s="2"/>
      <c r="D630" s="59"/>
      <c r="E630" s="85"/>
      <c r="F630" s="7"/>
    </row>
    <row r="631" spans="1:6">
      <c r="A631" s="5"/>
      <c r="B631" s="1"/>
      <c r="C631" s="2"/>
      <c r="D631" s="59"/>
      <c r="E631" s="85"/>
      <c r="F631" s="7"/>
    </row>
    <row r="632" spans="1:6">
      <c r="A632" s="5"/>
      <c r="B632" s="1"/>
      <c r="C632" s="2"/>
      <c r="D632" s="59"/>
      <c r="E632" s="85"/>
      <c r="F632" s="7"/>
    </row>
    <row r="633" spans="1:6">
      <c r="A633" s="5"/>
      <c r="B633" s="1"/>
      <c r="C633" s="2"/>
      <c r="D633" s="59"/>
      <c r="E633" s="85"/>
      <c r="F633" s="7"/>
    </row>
    <row r="634" spans="1:6">
      <c r="A634" s="5"/>
      <c r="B634" s="1"/>
      <c r="C634" s="2"/>
      <c r="D634" s="59"/>
      <c r="E634" s="85"/>
      <c r="F634" s="7"/>
    </row>
    <row r="635" spans="1:6">
      <c r="A635" s="5"/>
      <c r="B635" s="1"/>
      <c r="C635" s="2"/>
      <c r="D635" s="59"/>
      <c r="E635" s="85"/>
      <c r="F635" s="7"/>
    </row>
    <row r="636" spans="1:6">
      <c r="A636" s="5"/>
      <c r="B636" s="1"/>
      <c r="C636" s="2"/>
      <c r="D636" s="59"/>
      <c r="E636" s="85"/>
      <c r="F636" s="7"/>
    </row>
    <row r="637" spans="1:6">
      <c r="A637" s="5"/>
      <c r="B637" s="1"/>
      <c r="C637" s="2"/>
      <c r="D637" s="59"/>
      <c r="E637" s="85"/>
      <c r="F637" s="7"/>
    </row>
    <row r="638" spans="1:6">
      <c r="A638" s="5"/>
      <c r="B638" s="1"/>
      <c r="C638" s="2"/>
      <c r="D638" s="59"/>
      <c r="E638" s="85"/>
      <c r="F638" s="7"/>
    </row>
    <row r="639" spans="1:6">
      <c r="A639" s="5"/>
      <c r="B639" s="1"/>
      <c r="C639" s="2"/>
      <c r="D639" s="59"/>
      <c r="E639" s="85"/>
      <c r="F639" s="7"/>
    </row>
    <row r="640" spans="1:6">
      <c r="A640" s="5"/>
      <c r="B640" s="1"/>
      <c r="C640" s="2"/>
      <c r="D640" s="59"/>
      <c r="E640" s="85"/>
      <c r="F640" s="7"/>
    </row>
    <row r="641" spans="1:6">
      <c r="A641" s="5"/>
      <c r="B641" s="1"/>
      <c r="C641" s="2"/>
      <c r="D641" s="59"/>
      <c r="E641" s="85"/>
      <c r="F641" s="7"/>
    </row>
    <row r="642" spans="1:6">
      <c r="A642" s="5"/>
      <c r="B642" s="1"/>
      <c r="C642" s="2"/>
      <c r="D642" s="59"/>
      <c r="E642" s="85"/>
      <c r="F642" s="7"/>
    </row>
    <row r="643" spans="1:6">
      <c r="A643" s="5"/>
      <c r="B643" s="1"/>
      <c r="C643" s="2"/>
      <c r="D643" s="59"/>
      <c r="E643" s="85"/>
      <c r="F643" s="7"/>
    </row>
    <row r="644" spans="1:6">
      <c r="A644" s="5"/>
      <c r="B644" s="1"/>
      <c r="C644" s="2"/>
      <c r="D644" s="59"/>
      <c r="E644" s="85"/>
      <c r="F644" s="7"/>
    </row>
    <row r="645" spans="1:6">
      <c r="A645" s="5"/>
      <c r="B645" s="1"/>
      <c r="C645" s="2"/>
      <c r="D645" s="59"/>
      <c r="E645" s="85"/>
      <c r="F645" s="7"/>
    </row>
    <row r="646" spans="1:6">
      <c r="A646" s="5"/>
      <c r="B646" s="1"/>
      <c r="C646" s="2"/>
      <c r="D646" s="59"/>
      <c r="E646" s="85"/>
      <c r="F646" s="7"/>
    </row>
    <row r="647" spans="1:6">
      <c r="A647" s="5"/>
      <c r="B647" s="1"/>
      <c r="C647" s="2"/>
      <c r="D647" s="59"/>
      <c r="E647" s="85"/>
      <c r="F647" s="7"/>
    </row>
    <row r="648" spans="1:6">
      <c r="A648" s="5"/>
      <c r="B648" s="1"/>
      <c r="C648" s="2"/>
      <c r="D648" s="59"/>
      <c r="E648" s="85"/>
      <c r="F648" s="7"/>
    </row>
    <row r="649" spans="1:6">
      <c r="A649" s="5"/>
      <c r="B649" s="1"/>
      <c r="C649" s="2"/>
      <c r="D649" s="59"/>
      <c r="E649" s="85"/>
      <c r="F649" s="7"/>
    </row>
    <row r="650" spans="1:6">
      <c r="A650" s="5"/>
      <c r="B650" s="1"/>
      <c r="C650" s="2"/>
      <c r="D650" s="59"/>
      <c r="E650" s="85"/>
      <c r="F650" s="7"/>
    </row>
    <row r="651" spans="1:6">
      <c r="A651" s="5"/>
      <c r="B651" s="1"/>
      <c r="C651" s="2"/>
      <c r="D651" s="59"/>
      <c r="E651" s="85"/>
      <c r="F651" s="7"/>
    </row>
    <row r="652" spans="1:6">
      <c r="A652" s="5"/>
      <c r="B652" s="1"/>
      <c r="C652" s="2"/>
      <c r="D652" s="59"/>
      <c r="E652" s="85"/>
      <c r="F652" s="7"/>
    </row>
    <row r="653" spans="1:6">
      <c r="A653" s="5"/>
      <c r="B653" s="1"/>
      <c r="C653" s="2"/>
      <c r="D653" s="59"/>
      <c r="E653" s="85"/>
      <c r="F653" s="7"/>
    </row>
    <row r="654" spans="1:6">
      <c r="A654" s="5"/>
      <c r="B654" s="1"/>
      <c r="C654" s="2"/>
      <c r="D654" s="59"/>
      <c r="E654" s="85"/>
      <c r="F654" s="7"/>
    </row>
    <row r="655" spans="1:6">
      <c r="A655" s="5"/>
      <c r="B655" s="1"/>
      <c r="C655" s="2"/>
      <c r="D655" s="59"/>
      <c r="E655" s="85"/>
      <c r="F655" s="7"/>
    </row>
    <row r="656" spans="1:6">
      <c r="A656" s="5"/>
      <c r="B656" s="1"/>
      <c r="C656" s="2"/>
      <c r="D656" s="59"/>
      <c r="E656" s="85"/>
      <c r="F656" s="7"/>
    </row>
    <row r="657" spans="1:6">
      <c r="A657" s="5"/>
      <c r="B657" s="1"/>
      <c r="C657" s="2"/>
      <c r="D657" s="59"/>
      <c r="E657" s="85"/>
      <c r="F657" s="7"/>
    </row>
    <row r="658" spans="1:6">
      <c r="A658" s="5"/>
      <c r="B658" s="1"/>
      <c r="C658" s="2"/>
      <c r="D658" s="59"/>
      <c r="E658" s="85"/>
      <c r="F658" s="7"/>
    </row>
    <row r="659" spans="1:6">
      <c r="A659" s="5"/>
      <c r="B659" s="1"/>
      <c r="C659" s="2"/>
      <c r="D659" s="59"/>
      <c r="E659" s="85"/>
      <c r="F659" s="7"/>
    </row>
    <row r="660" spans="1:6">
      <c r="A660" s="5"/>
      <c r="B660" s="1"/>
      <c r="C660" s="2"/>
      <c r="D660" s="59"/>
      <c r="E660" s="85"/>
      <c r="F660" s="7"/>
    </row>
    <row r="661" spans="1:6">
      <c r="A661" s="5"/>
      <c r="B661" s="1"/>
      <c r="C661" s="2"/>
      <c r="D661" s="59"/>
      <c r="E661" s="85"/>
      <c r="F661" s="7"/>
    </row>
    <row r="662" spans="1:6">
      <c r="A662" s="5"/>
      <c r="B662" s="1"/>
      <c r="C662" s="2"/>
      <c r="D662" s="59"/>
      <c r="E662" s="85"/>
      <c r="F662" s="7"/>
    </row>
    <row r="663" spans="1:6">
      <c r="A663" s="5"/>
      <c r="B663" s="1"/>
      <c r="C663" s="2"/>
      <c r="D663" s="59"/>
      <c r="E663" s="85"/>
      <c r="F663" s="7"/>
    </row>
    <row r="664" spans="1:6">
      <c r="A664" s="5"/>
      <c r="B664" s="1"/>
      <c r="C664" s="2"/>
      <c r="D664" s="59"/>
      <c r="E664" s="85"/>
      <c r="F664" s="7"/>
    </row>
    <row r="665" spans="1:6">
      <c r="A665" s="5"/>
      <c r="B665" s="1"/>
      <c r="C665" s="2"/>
      <c r="D665" s="59"/>
      <c r="E665" s="85"/>
      <c r="F665" s="7"/>
    </row>
    <row r="666" spans="1:6">
      <c r="A666" s="5"/>
      <c r="B666" s="1"/>
      <c r="C666" s="2"/>
      <c r="D666" s="59"/>
      <c r="E666" s="85"/>
      <c r="F666" s="7"/>
    </row>
    <row r="667" spans="1:6">
      <c r="A667" s="5"/>
      <c r="B667" s="1"/>
      <c r="C667" s="2"/>
      <c r="D667" s="59"/>
      <c r="E667" s="85"/>
      <c r="F667" s="7"/>
    </row>
    <row r="668" spans="1:6">
      <c r="A668" s="5"/>
      <c r="B668" s="1"/>
      <c r="C668" s="2"/>
      <c r="D668" s="59"/>
      <c r="E668" s="85"/>
      <c r="F668" s="7"/>
    </row>
    <row r="669" spans="1:6">
      <c r="A669" s="5"/>
      <c r="B669" s="1"/>
      <c r="C669" s="2"/>
      <c r="D669" s="59"/>
      <c r="E669" s="85"/>
      <c r="F669" s="7"/>
    </row>
    <row r="670" spans="1:6">
      <c r="A670" s="5"/>
      <c r="B670" s="1"/>
      <c r="C670" s="2"/>
      <c r="D670" s="59"/>
      <c r="E670" s="85"/>
      <c r="F670" s="7"/>
    </row>
    <row r="671" spans="1:6">
      <c r="A671" s="5"/>
      <c r="B671" s="1"/>
      <c r="C671" s="2"/>
      <c r="D671" s="59"/>
      <c r="E671" s="85"/>
      <c r="F671" s="7"/>
    </row>
    <row r="672" spans="1:6">
      <c r="A672" s="5"/>
      <c r="B672" s="1"/>
      <c r="C672" s="2"/>
      <c r="D672" s="59"/>
      <c r="E672" s="85"/>
      <c r="F672" s="7"/>
    </row>
    <row r="673" spans="1:6">
      <c r="A673" s="5"/>
      <c r="B673" s="1"/>
      <c r="C673" s="2"/>
      <c r="D673" s="59"/>
      <c r="E673" s="85"/>
      <c r="F673" s="7"/>
    </row>
    <row r="674" spans="1:6">
      <c r="A674" s="5"/>
      <c r="B674" s="1"/>
      <c r="C674" s="2"/>
      <c r="D674" s="59"/>
      <c r="E674" s="85"/>
      <c r="F674" s="7"/>
    </row>
    <row r="675" spans="1:6">
      <c r="A675" s="5"/>
      <c r="B675" s="1"/>
      <c r="C675" s="2"/>
      <c r="D675" s="59"/>
      <c r="E675" s="85"/>
      <c r="F675" s="7"/>
    </row>
    <row r="676" spans="1:6">
      <c r="A676" s="5"/>
      <c r="B676" s="1"/>
      <c r="C676" s="2"/>
      <c r="D676" s="59"/>
      <c r="E676" s="85"/>
      <c r="F676" s="7"/>
    </row>
    <row r="677" spans="1:6">
      <c r="A677" s="5"/>
      <c r="B677" s="1"/>
      <c r="C677" s="2"/>
      <c r="D677" s="59"/>
      <c r="E677" s="85"/>
      <c r="F677" s="7"/>
    </row>
    <row r="678" spans="1:6">
      <c r="A678" s="5"/>
      <c r="B678" s="1"/>
      <c r="C678" s="2"/>
      <c r="D678" s="59"/>
      <c r="E678" s="85"/>
      <c r="F678" s="7"/>
    </row>
    <row r="679" spans="1:6">
      <c r="A679" s="5"/>
      <c r="B679" s="1"/>
      <c r="C679" s="2"/>
      <c r="D679" s="59"/>
      <c r="E679" s="85"/>
      <c r="F679" s="7"/>
    </row>
    <row r="680" spans="1:6">
      <c r="A680" s="5"/>
      <c r="B680" s="1"/>
      <c r="C680" s="2"/>
      <c r="D680" s="59"/>
      <c r="E680" s="85"/>
      <c r="F680" s="7"/>
    </row>
    <row r="681" spans="1:6">
      <c r="A681" s="5"/>
      <c r="B681" s="1"/>
      <c r="C681" s="2"/>
      <c r="D681" s="59"/>
      <c r="E681" s="85"/>
      <c r="F681" s="7"/>
    </row>
    <row r="682" spans="1:6">
      <c r="A682" s="5"/>
      <c r="B682" s="1"/>
      <c r="C682" s="2"/>
      <c r="D682" s="59"/>
      <c r="E682" s="85"/>
      <c r="F682" s="7"/>
    </row>
    <row r="683" spans="1:6">
      <c r="A683" s="5"/>
      <c r="B683" s="1"/>
      <c r="C683" s="2"/>
      <c r="D683" s="59"/>
      <c r="E683" s="85"/>
      <c r="F683" s="7"/>
    </row>
    <row r="684" spans="1:6">
      <c r="A684" s="5"/>
      <c r="B684" s="1"/>
      <c r="C684" s="2"/>
      <c r="D684" s="59"/>
      <c r="E684" s="85"/>
      <c r="F684" s="7"/>
    </row>
    <row r="685" spans="1:6">
      <c r="A685" s="5"/>
      <c r="B685" s="1"/>
      <c r="C685" s="2"/>
      <c r="D685" s="59"/>
      <c r="E685" s="85"/>
      <c r="F685" s="7"/>
    </row>
    <row r="686" spans="1:6">
      <c r="A686" s="5"/>
      <c r="B686" s="1"/>
      <c r="C686" s="2"/>
      <c r="D686" s="59"/>
      <c r="E686" s="85"/>
      <c r="F686" s="7"/>
    </row>
    <row r="687" spans="1:6">
      <c r="A687" s="5"/>
      <c r="B687" s="1"/>
      <c r="C687" s="2"/>
      <c r="D687" s="59"/>
      <c r="E687" s="85"/>
      <c r="F687" s="7"/>
    </row>
    <row r="688" spans="1:6">
      <c r="A688" s="5"/>
      <c r="B688" s="1"/>
      <c r="C688" s="2"/>
      <c r="D688" s="59"/>
      <c r="E688" s="85"/>
      <c r="F688" s="7"/>
    </row>
    <row r="689" spans="1:6">
      <c r="A689" s="5"/>
      <c r="B689" s="1"/>
      <c r="C689" s="2"/>
      <c r="D689" s="59"/>
      <c r="E689" s="85"/>
      <c r="F689" s="7"/>
    </row>
    <row r="690" spans="1:6">
      <c r="A690" s="5"/>
      <c r="B690" s="1"/>
      <c r="C690" s="2"/>
      <c r="D690" s="59"/>
      <c r="E690" s="85"/>
      <c r="F690" s="7"/>
    </row>
    <row r="691" spans="1:6">
      <c r="A691" s="5"/>
      <c r="B691" s="1"/>
      <c r="C691" s="2"/>
      <c r="D691" s="59"/>
      <c r="E691" s="85"/>
      <c r="F691" s="7"/>
    </row>
    <row r="692" spans="1:6">
      <c r="A692" s="5"/>
      <c r="B692" s="1"/>
      <c r="C692" s="2"/>
      <c r="D692" s="59"/>
      <c r="E692" s="85"/>
      <c r="F692" s="7"/>
    </row>
    <row r="693" spans="1:6">
      <c r="A693" s="5"/>
      <c r="B693" s="1"/>
      <c r="C693" s="2"/>
      <c r="D693" s="59"/>
      <c r="E693" s="85"/>
      <c r="F693" s="7"/>
    </row>
    <row r="694" spans="1:6">
      <c r="A694" s="5"/>
      <c r="B694" s="1"/>
      <c r="C694" s="2"/>
      <c r="D694" s="59"/>
      <c r="E694" s="85"/>
      <c r="F694" s="7"/>
    </row>
    <row r="695" spans="1:6">
      <c r="A695" s="5"/>
      <c r="B695" s="1"/>
      <c r="C695" s="2"/>
      <c r="D695" s="59"/>
      <c r="E695" s="85"/>
      <c r="F695" s="7"/>
    </row>
    <row r="696" spans="1:6">
      <c r="A696" s="5"/>
      <c r="B696" s="1"/>
      <c r="C696" s="2"/>
      <c r="D696" s="59"/>
      <c r="E696" s="85"/>
      <c r="F696" s="7"/>
    </row>
    <row r="697" spans="1:6">
      <c r="A697" s="5"/>
      <c r="B697" s="1"/>
      <c r="C697" s="2"/>
      <c r="D697" s="59"/>
      <c r="E697" s="85"/>
      <c r="F697" s="7"/>
    </row>
    <row r="698" spans="1:6">
      <c r="A698" s="5"/>
      <c r="B698" s="1"/>
      <c r="C698" s="2"/>
      <c r="D698" s="59"/>
      <c r="E698" s="85"/>
      <c r="F698" s="7"/>
    </row>
    <row r="699" spans="1:6">
      <c r="A699" s="5"/>
      <c r="B699" s="1"/>
      <c r="C699" s="2"/>
      <c r="D699" s="59"/>
      <c r="E699" s="85"/>
      <c r="F699" s="7"/>
    </row>
    <row r="700" spans="1:6">
      <c r="A700" s="5"/>
      <c r="B700" s="1"/>
      <c r="C700" s="2"/>
      <c r="D700" s="59"/>
      <c r="E700" s="85"/>
      <c r="F700" s="7"/>
    </row>
    <row r="701" spans="1:6">
      <c r="A701" s="5"/>
      <c r="B701" s="1"/>
      <c r="C701" s="2"/>
      <c r="D701" s="59"/>
      <c r="E701" s="85"/>
      <c r="F701" s="7"/>
    </row>
    <row r="702" spans="1:6">
      <c r="A702" s="5"/>
      <c r="B702" s="1"/>
      <c r="C702" s="2"/>
      <c r="D702" s="59"/>
      <c r="E702" s="85"/>
      <c r="F702" s="7"/>
    </row>
    <row r="703" spans="1:6">
      <c r="A703" s="5"/>
      <c r="B703" s="1"/>
      <c r="C703" s="2"/>
      <c r="D703" s="59"/>
      <c r="E703" s="85"/>
      <c r="F703" s="7"/>
    </row>
    <row r="704" spans="1:6">
      <c r="A704" s="5"/>
      <c r="B704" s="1"/>
      <c r="C704" s="2"/>
      <c r="D704" s="59"/>
      <c r="E704" s="85"/>
      <c r="F704" s="7"/>
    </row>
    <row r="705" spans="1:6">
      <c r="A705" s="5"/>
      <c r="B705" s="1"/>
      <c r="C705" s="2"/>
      <c r="D705" s="59"/>
      <c r="E705" s="85"/>
      <c r="F705" s="7"/>
    </row>
    <row r="706" spans="1:6">
      <c r="A706" s="5"/>
      <c r="B706" s="1"/>
      <c r="C706" s="2"/>
      <c r="D706" s="59"/>
      <c r="E706" s="85"/>
      <c r="F706" s="7"/>
    </row>
    <row r="707" spans="1:6">
      <c r="A707" s="5"/>
      <c r="B707" s="1"/>
      <c r="C707" s="2"/>
      <c r="D707" s="59"/>
      <c r="E707" s="85"/>
      <c r="F707" s="7"/>
    </row>
    <row r="708" spans="1:6">
      <c r="A708" s="5"/>
      <c r="B708" s="1"/>
      <c r="C708" s="2"/>
      <c r="D708" s="59"/>
      <c r="E708" s="85"/>
      <c r="F708" s="7"/>
    </row>
    <row r="709" spans="1:6">
      <c r="A709" s="5"/>
      <c r="B709" s="1"/>
      <c r="C709" s="2"/>
      <c r="D709" s="59"/>
      <c r="E709" s="85"/>
      <c r="F709" s="7"/>
    </row>
    <row r="710" spans="1:6">
      <c r="A710" s="5"/>
      <c r="B710" s="1"/>
      <c r="C710" s="2"/>
      <c r="D710" s="59"/>
      <c r="E710" s="85"/>
      <c r="F710" s="7"/>
    </row>
    <row r="711" spans="1:6">
      <c r="A711" s="5"/>
      <c r="B711" s="1"/>
      <c r="C711" s="2"/>
      <c r="D711" s="59"/>
      <c r="E711" s="85"/>
      <c r="F711" s="7"/>
    </row>
    <row r="712" spans="1:6">
      <c r="A712" s="5"/>
      <c r="B712" s="1"/>
      <c r="C712" s="2"/>
      <c r="D712" s="59"/>
      <c r="E712" s="85"/>
      <c r="F712" s="7"/>
    </row>
    <row r="713" spans="1:6">
      <c r="A713" s="5"/>
      <c r="B713" s="1"/>
      <c r="C713" s="2"/>
      <c r="D713" s="59"/>
      <c r="E713" s="85"/>
      <c r="F713" s="7"/>
    </row>
    <row r="714" spans="1:6">
      <c r="A714" s="5"/>
      <c r="B714" s="1"/>
      <c r="C714" s="2"/>
      <c r="D714" s="59"/>
      <c r="E714" s="85"/>
      <c r="F714" s="7"/>
    </row>
    <row r="715" spans="1:6">
      <c r="A715" s="5"/>
      <c r="B715" s="1"/>
      <c r="C715" s="2"/>
      <c r="D715" s="59"/>
      <c r="E715" s="85"/>
      <c r="F715" s="7"/>
    </row>
    <row r="716" spans="1:6">
      <c r="A716" s="5"/>
      <c r="B716" s="1"/>
      <c r="C716" s="2"/>
      <c r="D716" s="59"/>
      <c r="E716" s="85"/>
      <c r="F716" s="7"/>
    </row>
    <row r="717" spans="1:6">
      <c r="A717" s="5"/>
      <c r="B717" s="1"/>
      <c r="C717" s="2"/>
      <c r="D717" s="59"/>
      <c r="E717" s="85"/>
      <c r="F717" s="7"/>
    </row>
    <row r="718" spans="1:6">
      <c r="A718" s="5"/>
      <c r="B718" s="1"/>
      <c r="C718" s="2"/>
      <c r="D718" s="59"/>
      <c r="E718" s="85"/>
      <c r="F718" s="7"/>
    </row>
    <row r="719" spans="1:6">
      <c r="A719" s="5"/>
      <c r="B719" s="1"/>
      <c r="C719" s="2"/>
      <c r="D719" s="59"/>
      <c r="E719" s="85"/>
      <c r="F719" s="7"/>
    </row>
    <row r="720" spans="1:6">
      <c r="A720" s="5"/>
      <c r="B720" s="1"/>
      <c r="C720" s="2"/>
      <c r="D720" s="59"/>
      <c r="E720" s="85"/>
      <c r="F720" s="7"/>
    </row>
    <row r="721" spans="1:6">
      <c r="A721" s="5"/>
      <c r="B721" s="1"/>
      <c r="C721" s="2"/>
      <c r="D721" s="59"/>
      <c r="E721" s="85"/>
      <c r="F721" s="7"/>
    </row>
    <row r="722" spans="1:6">
      <c r="A722" s="5"/>
      <c r="B722" s="1"/>
      <c r="C722" s="2"/>
      <c r="D722" s="59"/>
      <c r="E722" s="85"/>
      <c r="F722" s="7"/>
    </row>
    <row r="723" spans="1:6">
      <c r="A723" s="5"/>
      <c r="B723" s="1"/>
      <c r="C723" s="2"/>
      <c r="D723" s="59"/>
      <c r="E723" s="85"/>
      <c r="F723" s="7"/>
    </row>
    <row r="724" spans="1:6">
      <c r="A724" s="5"/>
      <c r="B724" s="1"/>
      <c r="C724" s="2"/>
      <c r="D724" s="59"/>
      <c r="E724" s="85"/>
      <c r="F724" s="7"/>
    </row>
    <row r="725" spans="1:6">
      <c r="A725" s="5"/>
      <c r="B725" s="1"/>
      <c r="C725" s="2"/>
      <c r="D725" s="59"/>
      <c r="E725" s="85"/>
      <c r="F725" s="7"/>
    </row>
    <row r="726" spans="1:6">
      <c r="A726" s="5"/>
      <c r="B726" s="1"/>
      <c r="C726" s="2"/>
      <c r="D726" s="59"/>
      <c r="E726" s="85"/>
      <c r="F726" s="7"/>
    </row>
    <row r="727" spans="1:6">
      <c r="A727" s="5"/>
      <c r="B727" s="1"/>
      <c r="C727" s="2"/>
      <c r="D727" s="59"/>
      <c r="E727" s="85"/>
      <c r="F727" s="7"/>
    </row>
    <row r="728" spans="1:6">
      <c r="A728" s="5"/>
      <c r="B728" s="1"/>
      <c r="C728" s="2"/>
      <c r="D728" s="59"/>
      <c r="E728" s="85"/>
      <c r="F728" s="7"/>
    </row>
    <row r="729" spans="1:6">
      <c r="A729" s="5"/>
      <c r="B729" s="1"/>
      <c r="C729" s="2"/>
      <c r="D729" s="59"/>
      <c r="E729" s="85"/>
      <c r="F729" s="7"/>
    </row>
    <row r="730" spans="1:6">
      <c r="A730" s="5"/>
      <c r="B730" s="1"/>
      <c r="C730" s="2"/>
      <c r="D730" s="59"/>
      <c r="E730" s="85"/>
      <c r="F730" s="7"/>
    </row>
    <row r="731" spans="1:6">
      <c r="A731" s="5"/>
      <c r="B731" s="1"/>
      <c r="C731" s="2"/>
      <c r="D731" s="59"/>
      <c r="E731" s="85"/>
      <c r="F731" s="7"/>
    </row>
    <row r="732" spans="1:6">
      <c r="A732" s="5"/>
      <c r="B732" s="1"/>
      <c r="C732" s="2"/>
      <c r="D732" s="59"/>
      <c r="E732" s="85"/>
      <c r="F732" s="7"/>
    </row>
    <row r="733" spans="1:6">
      <c r="A733" s="5"/>
      <c r="B733" s="1"/>
      <c r="C733" s="2"/>
      <c r="D733" s="59"/>
      <c r="E733" s="85"/>
      <c r="F733" s="7"/>
    </row>
    <row r="734" spans="1:6">
      <c r="A734" s="5"/>
      <c r="B734" s="1"/>
      <c r="C734" s="2"/>
      <c r="D734" s="59"/>
      <c r="E734" s="85"/>
      <c r="F734" s="7"/>
    </row>
    <row r="735" spans="1:6">
      <c r="A735" s="5"/>
      <c r="B735" s="1"/>
      <c r="C735" s="2"/>
      <c r="D735" s="59"/>
      <c r="E735" s="85"/>
      <c r="F735" s="7"/>
    </row>
    <row r="736" spans="1:6">
      <c r="A736" s="5"/>
      <c r="B736" s="1"/>
      <c r="C736" s="2"/>
      <c r="D736" s="59"/>
      <c r="E736" s="85"/>
      <c r="F736" s="7"/>
    </row>
    <row r="737" spans="1:6">
      <c r="A737" s="5"/>
      <c r="B737" s="1"/>
      <c r="C737" s="2"/>
      <c r="D737" s="59"/>
      <c r="E737" s="85"/>
      <c r="F737" s="7"/>
    </row>
    <row r="738" spans="1:6">
      <c r="A738" s="5"/>
      <c r="B738" s="1"/>
      <c r="C738" s="2"/>
      <c r="D738" s="59"/>
      <c r="E738" s="85"/>
      <c r="F738" s="7"/>
    </row>
    <row r="739" spans="1:6">
      <c r="A739" s="5"/>
      <c r="B739" s="1"/>
      <c r="C739" s="2"/>
      <c r="D739" s="59"/>
      <c r="E739" s="85"/>
      <c r="F739" s="7"/>
    </row>
    <row r="740" spans="1:6">
      <c r="A740" s="5"/>
      <c r="B740" s="1"/>
      <c r="C740" s="2"/>
      <c r="D740" s="59"/>
      <c r="E740" s="85"/>
      <c r="F740" s="7"/>
    </row>
    <row r="741" spans="1:6">
      <c r="A741" s="5"/>
      <c r="B741" s="1"/>
      <c r="C741" s="2"/>
      <c r="D741" s="59"/>
      <c r="E741" s="85"/>
      <c r="F741" s="7"/>
    </row>
    <row r="742" spans="1:6">
      <c r="A742" s="5"/>
      <c r="B742" s="1"/>
      <c r="C742" s="2"/>
      <c r="D742" s="59"/>
      <c r="E742" s="85"/>
      <c r="F742" s="7"/>
    </row>
    <row r="743" spans="1:6">
      <c r="A743" s="5"/>
      <c r="B743" s="1"/>
      <c r="C743" s="2"/>
      <c r="D743" s="59"/>
      <c r="E743" s="85"/>
      <c r="F743" s="7"/>
    </row>
    <row r="744" spans="1:6">
      <c r="A744" s="5"/>
      <c r="B744" s="1"/>
      <c r="C744" s="2"/>
      <c r="D744" s="59"/>
      <c r="E744" s="85"/>
      <c r="F744" s="7"/>
    </row>
    <row r="745" spans="1:6">
      <c r="A745" s="5"/>
      <c r="B745" s="1"/>
      <c r="C745" s="2"/>
      <c r="D745" s="59"/>
      <c r="E745" s="85"/>
      <c r="F745" s="7"/>
    </row>
    <row r="746" spans="1:6">
      <c r="A746" s="5"/>
      <c r="B746" s="1"/>
      <c r="C746" s="2"/>
      <c r="D746" s="59"/>
      <c r="E746" s="85"/>
      <c r="F746" s="7"/>
    </row>
    <row r="747" spans="1:6">
      <c r="A747" s="5"/>
      <c r="B747" s="1"/>
      <c r="C747" s="2"/>
      <c r="D747" s="59"/>
      <c r="E747" s="85"/>
      <c r="F747" s="7"/>
    </row>
    <row r="748" spans="1:6">
      <c r="A748" s="5"/>
      <c r="B748" s="1"/>
      <c r="C748" s="2"/>
      <c r="D748" s="59"/>
      <c r="E748" s="85"/>
      <c r="F748" s="7"/>
    </row>
    <row r="749" spans="1:6">
      <c r="A749" s="5"/>
      <c r="B749" s="1"/>
      <c r="C749" s="2"/>
      <c r="D749" s="59"/>
      <c r="E749" s="85"/>
      <c r="F749" s="7"/>
    </row>
    <row r="750" spans="1:6">
      <c r="A750" s="5"/>
      <c r="B750" s="1"/>
      <c r="C750" s="2"/>
      <c r="D750" s="59"/>
      <c r="E750" s="85"/>
      <c r="F750" s="7"/>
    </row>
    <row r="751" spans="1:6">
      <c r="A751" s="5"/>
      <c r="B751" s="1"/>
      <c r="C751" s="2"/>
      <c r="D751" s="59"/>
      <c r="E751" s="85"/>
      <c r="F751" s="7"/>
    </row>
    <row r="752" spans="1:6">
      <c r="A752" s="5"/>
      <c r="B752" s="1"/>
      <c r="C752" s="2"/>
      <c r="D752" s="59"/>
      <c r="E752" s="85"/>
      <c r="F752" s="7"/>
    </row>
    <row r="753" spans="1:6">
      <c r="A753" s="5"/>
      <c r="B753" s="1"/>
      <c r="C753" s="2"/>
      <c r="D753" s="59"/>
      <c r="E753" s="85"/>
      <c r="F753" s="7"/>
    </row>
    <row r="754" spans="1:6">
      <c r="A754" s="5"/>
      <c r="B754" s="1"/>
      <c r="C754" s="2"/>
      <c r="D754" s="59"/>
      <c r="E754" s="85"/>
      <c r="F754" s="7"/>
    </row>
    <row r="755" spans="1:6">
      <c r="A755" s="5"/>
      <c r="B755" s="1"/>
      <c r="C755" s="2"/>
      <c r="D755" s="59"/>
      <c r="E755" s="85"/>
      <c r="F755" s="7"/>
    </row>
    <row r="756" spans="1:6">
      <c r="A756" s="5"/>
      <c r="B756" s="1"/>
      <c r="C756" s="2"/>
      <c r="D756" s="59"/>
      <c r="E756" s="85"/>
      <c r="F756" s="7"/>
    </row>
    <row r="757" spans="1:6">
      <c r="A757" s="5"/>
      <c r="B757" s="1"/>
      <c r="C757" s="2"/>
      <c r="D757" s="59"/>
      <c r="E757" s="85"/>
      <c r="F757" s="7"/>
    </row>
    <row r="758" spans="1:6">
      <c r="A758" s="5"/>
      <c r="B758" s="1"/>
      <c r="C758" s="2"/>
      <c r="D758" s="59"/>
      <c r="E758" s="85"/>
      <c r="F758" s="7"/>
    </row>
    <row r="759" spans="1:6">
      <c r="A759" s="5"/>
      <c r="B759" s="1"/>
      <c r="C759" s="2"/>
      <c r="D759" s="59"/>
      <c r="E759" s="85"/>
      <c r="F759" s="7"/>
    </row>
    <row r="760" spans="1:6">
      <c r="A760" s="5"/>
      <c r="B760" s="1"/>
      <c r="C760" s="2"/>
      <c r="D760" s="59"/>
      <c r="E760" s="85"/>
      <c r="F760" s="7"/>
    </row>
    <row r="761" spans="1:6">
      <c r="A761" s="5"/>
      <c r="B761" s="1"/>
      <c r="C761" s="2"/>
      <c r="D761" s="59"/>
      <c r="E761" s="85"/>
      <c r="F761" s="7"/>
    </row>
    <row r="762" spans="1:6">
      <c r="A762" s="5"/>
      <c r="B762" s="1"/>
      <c r="C762" s="2"/>
      <c r="D762" s="59"/>
      <c r="E762" s="85"/>
      <c r="F762" s="7"/>
    </row>
    <row r="763" spans="1:6">
      <c r="A763" s="5"/>
      <c r="B763" s="1"/>
      <c r="C763" s="2"/>
      <c r="D763" s="59"/>
      <c r="E763" s="85"/>
      <c r="F763" s="7"/>
    </row>
    <row r="764" spans="1:6">
      <c r="A764" s="5"/>
      <c r="B764" s="1"/>
      <c r="C764" s="2"/>
      <c r="D764" s="59"/>
      <c r="E764" s="85"/>
      <c r="F764" s="7"/>
    </row>
    <row r="765" spans="1:6">
      <c r="A765" s="5"/>
      <c r="B765" s="1"/>
      <c r="C765" s="2"/>
      <c r="D765" s="59"/>
      <c r="E765" s="85"/>
      <c r="F765" s="7"/>
    </row>
    <row r="766" spans="1:6">
      <c r="A766" s="5"/>
      <c r="B766" s="1"/>
      <c r="C766" s="2"/>
      <c r="D766" s="59"/>
      <c r="E766" s="85"/>
      <c r="F766" s="7"/>
    </row>
    <row r="767" spans="1:6">
      <c r="A767" s="5"/>
      <c r="B767" s="1"/>
      <c r="C767" s="2"/>
      <c r="D767" s="59"/>
      <c r="E767" s="85"/>
      <c r="F767" s="7"/>
    </row>
    <row r="768" spans="1:6">
      <c r="A768" s="5"/>
      <c r="B768" s="1"/>
      <c r="C768" s="2"/>
      <c r="D768" s="59"/>
      <c r="E768" s="85"/>
      <c r="F768" s="7"/>
    </row>
    <row r="769" spans="1:6">
      <c r="A769" s="5"/>
      <c r="B769" s="1"/>
      <c r="C769" s="2"/>
      <c r="D769" s="59"/>
      <c r="E769" s="85"/>
      <c r="F769" s="7"/>
    </row>
    <row r="770" spans="1:6">
      <c r="A770" s="5"/>
      <c r="B770" s="1"/>
      <c r="C770" s="2"/>
      <c r="D770" s="59"/>
      <c r="E770" s="85"/>
      <c r="F770" s="7"/>
    </row>
    <row r="771" spans="1:6">
      <c r="A771" s="5"/>
      <c r="B771" s="1"/>
      <c r="C771" s="2"/>
      <c r="D771" s="59"/>
      <c r="E771" s="85"/>
      <c r="F771" s="7"/>
    </row>
    <row r="772" spans="1:6">
      <c r="A772" s="5"/>
      <c r="B772" s="1"/>
      <c r="C772" s="2"/>
      <c r="D772" s="59"/>
      <c r="E772" s="85"/>
      <c r="F772" s="7"/>
    </row>
    <row r="773" spans="1:6">
      <c r="A773" s="5"/>
      <c r="B773" s="1"/>
      <c r="C773" s="2"/>
      <c r="D773" s="59"/>
      <c r="E773" s="85"/>
      <c r="F773" s="7"/>
    </row>
    <row r="774" spans="1:6">
      <c r="A774" s="5"/>
      <c r="B774" s="1"/>
      <c r="C774" s="2"/>
      <c r="D774" s="59"/>
      <c r="E774" s="85"/>
      <c r="F774" s="7"/>
    </row>
    <row r="775" spans="1:6">
      <c r="A775" s="5"/>
      <c r="B775" s="1"/>
      <c r="C775" s="2"/>
      <c r="D775" s="59"/>
      <c r="E775" s="85"/>
      <c r="F775" s="7"/>
    </row>
    <row r="776" spans="1:6">
      <c r="A776" s="5"/>
      <c r="B776" s="1"/>
      <c r="C776" s="2"/>
      <c r="D776" s="59"/>
      <c r="E776" s="85"/>
      <c r="F776" s="7"/>
    </row>
    <row r="777" spans="1:6">
      <c r="A777" s="5"/>
      <c r="B777" s="1"/>
      <c r="C777" s="2"/>
      <c r="D777" s="59"/>
      <c r="E777" s="85"/>
      <c r="F777" s="7"/>
    </row>
    <row r="778" spans="1:6">
      <c r="A778" s="5"/>
      <c r="B778" s="1"/>
      <c r="C778" s="2"/>
      <c r="D778" s="59"/>
      <c r="E778" s="85"/>
      <c r="F778" s="7"/>
    </row>
    <row r="779" spans="1:6">
      <c r="A779" s="5"/>
      <c r="B779" s="1"/>
      <c r="C779" s="2"/>
      <c r="D779" s="59"/>
      <c r="E779" s="85"/>
      <c r="F779" s="7"/>
    </row>
    <row r="780" spans="1:6">
      <c r="A780" s="5"/>
      <c r="B780" s="1"/>
      <c r="C780" s="2"/>
      <c r="D780" s="59"/>
      <c r="E780" s="85"/>
      <c r="F780" s="7"/>
    </row>
    <row r="781" spans="1:6">
      <c r="A781" s="5"/>
      <c r="B781" s="1"/>
      <c r="C781" s="2"/>
      <c r="D781" s="59"/>
      <c r="E781" s="85"/>
      <c r="F781" s="7"/>
    </row>
    <row r="782" spans="1:6">
      <c r="A782" s="5"/>
      <c r="B782" s="1"/>
      <c r="C782" s="2"/>
      <c r="D782" s="59"/>
      <c r="E782" s="85"/>
      <c r="F782" s="7"/>
    </row>
    <row r="783" spans="1:6">
      <c r="A783" s="5"/>
      <c r="B783" s="1"/>
      <c r="C783" s="2"/>
      <c r="D783" s="59"/>
      <c r="E783" s="85"/>
      <c r="F783" s="7"/>
    </row>
    <row r="784" spans="1:6">
      <c r="A784" s="5"/>
      <c r="B784" s="1"/>
      <c r="C784" s="2"/>
      <c r="D784" s="59"/>
      <c r="E784" s="85"/>
      <c r="F784" s="7"/>
    </row>
    <row r="785" spans="1:6">
      <c r="A785" s="5"/>
      <c r="B785" s="1"/>
      <c r="C785" s="2"/>
      <c r="D785" s="59"/>
      <c r="E785" s="85"/>
      <c r="F785" s="7"/>
    </row>
    <row r="786" spans="1:6">
      <c r="A786" s="5"/>
      <c r="B786" s="1"/>
      <c r="C786" s="2"/>
      <c r="D786" s="59"/>
      <c r="E786" s="85"/>
      <c r="F786" s="7"/>
    </row>
    <row r="787" spans="1:6">
      <c r="A787" s="5"/>
      <c r="B787" s="1"/>
      <c r="C787" s="2"/>
      <c r="D787" s="59"/>
      <c r="E787" s="85"/>
      <c r="F787" s="7"/>
    </row>
    <row r="788" spans="1:6">
      <c r="A788" s="5"/>
      <c r="B788" s="1"/>
      <c r="C788" s="2"/>
      <c r="D788" s="59"/>
      <c r="E788" s="85"/>
      <c r="F788" s="7"/>
    </row>
    <row r="789" spans="1:6">
      <c r="A789" s="5"/>
      <c r="B789" s="1"/>
      <c r="C789" s="2"/>
      <c r="D789" s="59"/>
      <c r="E789" s="85"/>
      <c r="F789" s="7"/>
    </row>
    <row r="790" spans="1:6">
      <c r="A790" s="5"/>
      <c r="B790" s="1"/>
      <c r="C790" s="2"/>
      <c r="D790" s="59"/>
      <c r="E790" s="85"/>
      <c r="F790" s="7"/>
    </row>
    <row r="791" spans="1:6">
      <c r="A791" s="5"/>
      <c r="B791" s="1"/>
      <c r="C791" s="2"/>
      <c r="D791" s="59"/>
      <c r="E791" s="85"/>
      <c r="F791" s="7"/>
    </row>
    <row r="792" spans="1:6">
      <c r="A792" s="5"/>
      <c r="B792" s="1"/>
      <c r="C792" s="2"/>
      <c r="D792" s="59"/>
      <c r="E792" s="85"/>
      <c r="F792" s="7"/>
    </row>
    <row r="793" spans="1:6">
      <c r="A793" s="5"/>
      <c r="B793" s="1"/>
      <c r="C793" s="2"/>
      <c r="D793" s="59"/>
      <c r="E793" s="85"/>
      <c r="F793" s="7"/>
    </row>
    <row r="794" spans="1:6">
      <c r="A794" s="5"/>
      <c r="B794" s="1"/>
      <c r="C794" s="2"/>
      <c r="D794" s="59"/>
      <c r="E794" s="85"/>
      <c r="F794" s="7"/>
    </row>
    <row r="795" spans="1:6">
      <c r="A795" s="5"/>
      <c r="B795" s="1"/>
      <c r="C795" s="2"/>
      <c r="D795" s="59"/>
      <c r="E795" s="85"/>
      <c r="F795" s="7"/>
    </row>
    <row r="796" spans="1:6">
      <c r="A796" s="5"/>
      <c r="B796" s="1"/>
      <c r="C796" s="2"/>
      <c r="D796" s="59"/>
      <c r="E796" s="85"/>
      <c r="F796" s="7"/>
    </row>
    <row r="797" spans="1:6">
      <c r="A797" s="5"/>
      <c r="B797" s="1"/>
      <c r="C797" s="2"/>
      <c r="D797" s="59"/>
      <c r="E797" s="85"/>
      <c r="F797" s="7"/>
    </row>
    <row r="798" spans="1:6">
      <c r="A798" s="5"/>
      <c r="B798" s="1"/>
      <c r="C798" s="2"/>
      <c r="D798" s="59"/>
      <c r="E798" s="85"/>
      <c r="F798" s="7"/>
    </row>
    <row r="799" spans="1:6">
      <c r="A799" s="5"/>
      <c r="B799" s="1"/>
      <c r="C799" s="2"/>
      <c r="D799" s="59"/>
      <c r="E799" s="85"/>
      <c r="F799" s="7"/>
    </row>
    <row r="800" spans="1:6">
      <c r="A800" s="5"/>
      <c r="B800" s="1"/>
      <c r="C800" s="2"/>
      <c r="D800" s="59"/>
      <c r="E800" s="85"/>
      <c r="F800" s="7"/>
    </row>
    <row r="801" spans="1:6">
      <c r="A801" s="5"/>
      <c r="B801" s="1"/>
      <c r="C801" s="2"/>
      <c r="D801" s="59"/>
      <c r="E801" s="85"/>
      <c r="F801" s="7"/>
    </row>
    <row r="802" spans="1:6">
      <c r="A802" s="5"/>
      <c r="B802" s="1"/>
      <c r="C802" s="2"/>
      <c r="D802" s="59"/>
      <c r="E802" s="85"/>
      <c r="F802" s="7"/>
    </row>
    <row r="803" spans="1:6">
      <c r="A803" s="5"/>
      <c r="B803" s="1"/>
      <c r="C803" s="2"/>
      <c r="D803" s="59"/>
      <c r="E803" s="85"/>
      <c r="F803" s="7"/>
    </row>
    <row r="804" spans="1:6">
      <c r="A804" s="5"/>
      <c r="B804" s="1"/>
      <c r="C804" s="2"/>
      <c r="D804" s="59"/>
      <c r="E804" s="85"/>
      <c r="F804" s="7"/>
    </row>
    <row r="805" spans="1:6">
      <c r="A805" s="5"/>
      <c r="B805" s="1"/>
      <c r="C805" s="2"/>
      <c r="D805" s="59"/>
      <c r="E805" s="85"/>
      <c r="F805" s="7"/>
    </row>
    <row r="806" spans="1:6">
      <c r="A806" s="5"/>
      <c r="B806" s="1"/>
      <c r="C806" s="2"/>
      <c r="D806" s="59"/>
      <c r="E806" s="85"/>
      <c r="F806" s="7"/>
    </row>
    <row r="807" spans="1:6">
      <c r="A807" s="5"/>
      <c r="B807" s="1"/>
      <c r="C807" s="2"/>
      <c r="D807" s="59"/>
      <c r="E807" s="85"/>
      <c r="F807" s="7"/>
    </row>
    <row r="808" spans="1:6">
      <c r="A808" s="5"/>
      <c r="B808" s="1"/>
      <c r="C808" s="2"/>
      <c r="D808" s="59"/>
      <c r="E808" s="85"/>
      <c r="F808" s="7"/>
    </row>
    <row r="809" spans="1:6">
      <c r="A809" s="5"/>
      <c r="B809" s="1"/>
      <c r="C809" s="2"/>
      <c r="D809" s="59"/>
      <c r="E809" s="85"/>
      <c r="F809" s="7"/>
    </row>
    <row r="810" spans="1:6">
      <c r="A810" s="5"/>
      <c r="B810" s="1"/>
      <c r="C810" s="2"/>
      <c r="D810" s="59"/>
      <c r="E810" s="85"/>
      <c r="F810" s="7"/>
    </row>
    <row r="811" spans="1:6">
      <c r="A811" s="5"/>
      <c r="B811" s="1"/>
      <c r="C811" s="2"/>
      <c r="D811" s="59"/>
      <c r="E811" s="85"/>
      <c r="F811" s="7"/>
    </row>
    <row r="812" spans="1:6">
      <c r="A812" s="5"/>
      <c r="B812" s="1"/>
      <c r="C812" s="2"/>
      <c r="D812" s="59"/>
      <c r="E812" s="85"/>
      <c r="F812" s="7"/>
    </row>
    <row r="813" spans="1:6">
      <c r="A813" s="5"/>
      <c r="B813" s="1"/>
      <c r="C813" s="2"/>
      <c r="D813" s="59"/>
      <c r="E813" s="85"/>
      <c r="F813" s="7"/>
    </row>
    <row r="814" spans="1:6">
      <c r="A814" s="5"/>
      <c r="B814" s="1"/>
      <c r="C814" s="2"/>
      <c r="D814" s="59"/>
      <c r="E814" s="85"/>
      <c r="F814" s="7"/>
    </row>
    <row r="815" spans="1:6">
      <c r="A815" s="5"/>
      <c r="B815" s="1"/>
      <c r="C815" s="2"/>
      <c r="D815" s="59"/>
      <c r="E815" s="85"/>
      <c r="F815" s="7"/>
    </row>
    <row r="816" spans="1:6">
      <c r="A816" s="5"/>
      <c r="B816" s="1"/>
      <c r="C816" s="2"/>
      <c r="D816" s="59"/>
      <c r="E816" s="85"/>
      <c r="F816" s="7"/>
    </row>
    <row r="817" spans="1:6">
      <c r="A817" s="5"/>
      <c r="B817" s="1"/>
      <c r="C817" s="2"/>
      <c r="D817" s="59"/>
      <c r="E817" s="85"/>
      <c r="F817" s="7"/>
    </row>
    <row r="818" spans="1:6">
      <c r="A818" s="5"/>
      <c r="B818" s="1"/>
      <c r="C818" s="2"/>
      <c r="D818" s="59"/>
      <c r="E818" s="85"/>
      <c r="F818" s="7"/>
    </row>
    <row r="819" spans="1:6">
      <c r="A819" s="5"/>
      <c r="B819" s="1"/>
      <c r="C819" s="2"/>
      <c r="D819" s="59"/>
      <c r="E819" s="85"/>
      <c r="F819" s="7"/>
    </row>
    <row r="820" spans="1:6">
      <c r="A820" s="5"/>
      <c r="B820" s="1"/>
      <c r="C820" s="2"/>
      <c r="D820" s="59"/>
      <c r="E820" s="85"/>
      <c r="F820" s="7"/>
    </row>
    <row r="821" spans="1:6">
      <c r="A821" s="5"/>
      <c r="B821" s="1"/>
      <c r="C821" s="2"/>
      <c r="D821" s="59"/>
      <c r="E821" s="85"/>
      <c r="F821" s="7"/>
    </row>
    <row r="822" spans="1:6">
      <c r="A822" s="5"/>
      <c r="B822" s="1"/>
      <c r="C822" s="2"/>
      <c r="D822" s="59"/>
      <c r="E822" s="85"/>
      <c r="F822" s="7"/>
    </row>
    <row r="823" spans="1:6">
      <c r="A823" s="5"/>
      <c r="B823" s="1"/>
      <c r="C823" s="2"/>
      <c r="D823" s="59"/>
      <c r="E823" s="85"/>
      <c r="F823" s="7"/>
    </row>
    <row r="824" spans="1:6">
      <c r="A824" s="5"/>
      <c r="B824" s="1"/>
      <c r="C824" s="2"/>
      <c r="D824" s="59"/>
      <c r="E824" s="85"/>
      <c r="F824" s="7"/>
    </row>
    <row r="825" spans="1:6">
      <c r="A825" s="5"/>
      <c r="B825" s="1"/>
      <c r="C825" s="2"/>
      <c r="D825" s="59"/>
      <c r="E825" s="85"/>
      <c r="F825" s="7"/>
    </row>
    <row r="826" spans="1:6">
      <c r="A826" s="5"/>
      <c r="B826" s="1"/>
      <c r="C826" s="2"/>
      <c r="D826" s="59"/>
      <c r="E826" s="85"/>
      <c r="F826" s="7"/>
    </row>
    <row r="827" spans="1:6">
      <c r="A827" s="5"/>
      <c r="B827" s="1"/>
      <c r="C827" s="2"/>
      <c r="D827" s="59"/>
      <c r="E827" s="85"/>
      <c r="F827" s="7"/>
    </row>
    <row r="828" spans="1:6">
      <c r="A828" s="5"/>
      <c r="B828" s="1"/>
      <c r="C828" s="2"/>
      <c r="D828" s="59"/>
      <c r="E828" s="85"/>
      <c r="F828" s="7"/>
    </row>
    <row r="829" spans="1:6">
      <c r="A829" s="5"/>
      <c r="B829" s="1"/>
      <c r="C829" s="2"/>
      <c r="D829" s="59"/>
      <c r="E829" s="85"/>
      <c r="F829" s="7"/>
    </row>
    <row r="830" spans="1:6">
      <c r="A830" s="5"/>
      <c r="B830" s="1"/>
      <c r="C830" s="2"/>
      <c r="D830" s="59"/>
      <c r="E830" s="85"/>
      <c r="F830" s="7"/>
    </row>
    <row r="831" spans="1:6">
      <c r="A831" s="5"/>
      <c r="B831" s="1"/>
      <c r="C831" s="2"/>
      <c r="D831" s="59"/>
      <c r="E831" s="85"/>
      <c r="F831" s="7"/>
    </row>
    <row r="832" spans="1:6">
      <c r="A832" s="5"/>
      <c r="B832" s="1"/>
      <c r="C832" s="2"/>
      <c r="D832" s="59"/>
      <c r="E832" s="85"/>
      <c r="F832" s="7"/>
    </row>
    <row r="833" spans="1:6">
      <c r="A833" s="5"/>
      <c r="B833" s="1"/>
      <c r="C833" s="2"/>
      <c r="D833" s="59"/>
      <c r="E833" s="85"/>
      <c r="F833" s="7"/>
    </row>
    <row r="834" spans="1:6">
      <c r="A834" s="5"/>
      <c r="B834" s="1"/>
      <c r="C834" s="2"/>
      <c r="D834" s="59"/>
      <c r="E834" s="85"/>
      <c r="F834" s="7"/>
    </row>
    <row r="835" spans="1:6">
      <c r="A835" s="5"/>
      <c r="B835" s="1"/>
      <c r="C835" s="2"/>
      <c r="D835" s="59"/>
      <c r="E835" s="85"/>
      <c r="F835" s="7"/>
    </row>
    <row r="836" spans="1:6">
      <c r="A836" s="5"/>
      <c r="B836" s="1"/>
      <c r="C836" s="2"/>
      <c r="D836" s="59"/>
      <c r="E836" s="85"/>
      <c r="F836" s="7"/>
    </row>
    <row r="837" spans="1:6">
      <c r="A837" s="5"/>
      <c r="B837" s="1"/>
      <c r="C837" s="2"/>
      <c r="D837" s="59"/>
      <c r="E837" s="85"/>
      <c r="F837" s="7"/>
    </row>
    <row r="838" spans="1:6">
      <c r="A838" s="5"/>
      <c r="B838" s="1"/>
      <c r="C838" s="2"/>
      <c r="D838" s="59"/>
      <c r="E838" s="85"/>
      <c r="F838" s="7"/>
    </row>
    <row r="839" spans="1:6">
      <c r="A839" s="5"/>
      <c r="B839" s="1"/>
      <c r="C839" s="2"/>
      <c r="D839" s="59"/>
      <c r="E839" s="85"/>
      <c r="F839" s="7"/>
    </row>
    <row r="840" spans="1:6">
      <c r="A840" s="5"/>
      <c r="B840" s="1"/>
      <c r="C840" s="2"/>
      <c r="D840" s="59"/>
      <c r="E840" s="85"/>
      <c r="F840" s="7"/>
    </row>
    <row r="841" spans="1:6">
      <c r="A841" s="5"/>
      <c r="B841" s="1"/>
      <c r="C841" s="2"/>
      <c r="D841" s="59"/>
      <c r="E841" s="85"/>
      <c r="F841" s="7"/>
    </row>
    <row r="842" spans="1:6">
      <c r="A842" s="5"/>
      <c r="B842" s="1"/>
      <c r="C842" s="2"/>
      <c r="D842" s="59"/>
      <c r="E842" s="85"/>
      <c r="F842" s="7"/>
    </row>
    <row r="843" spans="1:6">
      <c r="A843" s="5"/>
      <c r="B843" s="1"/>
      <c r="C843" s="2"/>
      <c r="D843" s="59"/>
      <c r="E843" s="85"/>
      <c r="F843" s="7"/>
    </row>
    <row r="844" spans="1:6">
      <c r="A844" s="5"/>
      <c r="B844" s="1"/>
      <c r="C844" s="2"/>
      <c r="D844" s="59"/>
      <c r="E844" s="85"/>
      <c r="F844" s="7"/>
    </row>
    <row r="845" spans="1:6">
      <c r="A845" s="5"/>
      <c r="B845" s="1"/>
      <c r="C845" s="2"/>
      <c r="D845" s="59"/>
      <c r="E845" s="85"/>
      <c r="F845" s="7"/>
    </row>
    <row r="846" spans="1:6">
      <c r="A846" s="5"/>
      <c r="B846" s="1"/>
      <c r="C846" s="2"/>
      <c r="D846" s="59"/>
      <c r="E846" s="85"/>
      <c r="F846" s="7"/>
    </row>
    <row r="847" spans="1:6">
      <c r="A847" s="5"/>
      <c r="B847" s="1"/>
      <c r="C847" s="2"/>
      <c r="D847" s="59"/>
      <c r="E847" s="85"/>
      <c r="F847" s="7"/>
    </row>
    <row r="848" spans="1:6">
      <c r="A848" s="5"/>
      <c r="B848" s="1"/>
      <c r="C848" s="2"/>
      <c r="D848" s="59"/>
      <c r="E848" s="85"/>
      <c r="F848" s="7"/>
    </row>
    <row r="849" spans="1:6">
      <c r="A849" s="5"/>
      <c r="B849" s="1"/>
      <c r="C849" s="2"/>
      <c r="D849" s="59"/>
      <c r="E849" s="85"/>
      <c r="F849" s="7"/>
    </row>
    <row r="850" spans="1:6">
      <c r="A850" s="5"/>
      <c r="B850" s="1"/>
      <c r="C850" s="2"/>
      <c r="D850" s="59"/>
      <c r="E850" s="85"/>
      <c r="F850" s="7"/>
    </row>
    <row r="851" spans="1:6">
      <c r="A851" s="5"/>
      <c r="B851" s="1"/>
      <c r="C851" s="2"/>
      <c r="D851" s="59"/>
      <c r="E851" s="85"/>
      <c r="F851" s="7"/>
    </row>
    <row r="852" spans="1:6">
      <c r="A852" s="5"/>
      <c r="B852" s="1"/>
      <c r="C852" s="2"/>
      <c r="D852" s="59"/>
      <c r="E852" s="85"/>
      <c r="F852" s="7"/>
    </row>
    <row r="853" spans="1:6">
      <c r="A853" s="5"/>
      <c r="B853" s="1"/>
      <c r="C853" s="2"/>
      <c r="D853" s="59"/>
      <c r="E853" s="85"/>
      <c r="F853" s="7"/>
    </row>
    <row r="854" spans="1:6">
      <c r="A854" s="5"/>
      <c r="B854" s="1"/>
      <c r="C854" s="2"/>
      <c r="D854" s="59"/>
      <c r="E854" s="85"/>
      <c r="F854" s="7"/>
    </row>
    <row r="855" spans="1:6">
      <c r="A855" s="5"/>
      <c r="B855" s="1"/>
      <c r="C855" s="2"/>
      <c r="D855" s="59"/>
      <c r="E855" s="85"/>
      <c r="F855" s="7"/>
    </row>
    <row r="856" spans="1:6">
      <c r="A856" s="5"/>
      <c r="B856" s="1"/>
      <c r="C856" s="2"/>
      <c r="D856" s="59"/>
      <c r="E856" s="85"/>
      <c r="F856" s="7"/>
    </row>
    <row r="857" spans="1:6">
      <c r="A857" s="5"/>
      <c r="B857" s="1"/>
      <c r="C857" s="2"/>
      <c r="D857" s="59"/>
      <c r="E857" s="85"/>
      <c r="F857" s="7"/>
    </row>
    <row r="858" spans="1:6">
      <c r="A858" s="5"/>
      <c r="B858" s="1"/>
      <c r="C858" s="2"/>
      <c r="D858" s="59"/>
      <c r="E858" s="85"/>
      <c r="F858" s="7"/>
    </row>
    <row r="859" spans="1:6">
      <c r="A859" s="5"/>
      <c r="B859" s="1"/>
      <c r="C859" s="2"/>
      <c r="D859" s="59"/>
      <c r="E859" s="85"/>
      <c r="F859" s="7"/>
    </row>
    <row r="860" spans="1:6">
      <c r="A860" s="5"/>
      <c r="B860" s="1"/>
      <c r="C860" s="2"/>
      <c r="D860" s="59"/>
      <c r="E860" s="85"/>
      <c r="F860" s="7"/>
    </row>
    <row r="861" spans="1:6">
      <c r="A861" s="5"/>
      <c r="B861" s="1"/>
      <c r="C861" s="2"/>
      <c r="D861" s="59"/>
      <c r="E861" s="85"/>
      <c r="F861" s="7"/>
    </row>
    <row r="862" spans="1:6">
      <c r="A862" s="5"/>
      <c r="B862" s="1"/>
      <c r="C862" s="2"/>
      <c r="D862" s="59"/>
      <c r="E862" s="85"/>
      <c r="F862" s="7"/>
    </row>
    <row r="863" spans="1:6">
      <c r="A863" s="5"/>
      <c r="B863" s="1"/>
      <c r="C863" s="2"/>
      <c r="D863" s="59"/>
      <c r="E863" s="85"/>
      <c r="F863" s="7"/>
    </row>
    <row r="864" spans="1:6">
      <c r="A864" s="5"/>
      <c r="B864" s="1"/>
      <c r="C864" s="2"/>
      <c r="D864" s="59"/>
      <c r="E864" s="85"/>
      <c r="F864" s="7"/>
    </row>
    <row r="865" spans="1:6">
      <c r="A865" s="5"/>
      <c r="B865" s="1"/>
      <c r="C865" s="2"/>
      <c r="D865" s="59"/>
      <c r="E865" s="85"/>
      <c r="F865" s="7"/>
    </row>
    <row r="866" spans="1:6">
      <c r="A866" s="5"/>
      <c r="B866" s="1"/>
      <c r="C866" s="2"/>
      <c r="D866" s="59"/>
      <c r="E866" s="85"/>
      <c r="F866" s="7"/>
    </row>
    <row r="867" spans="1:6">
      <c r="A867" s="5"/>
      <c r="B867" s="1"/>
      <c r="C867" s="2"/>
      <c r="D867" s="59"/>
      <c r="E867" s="85"/>
      <c r="F867" s="7"/>
    </row>
    <row r="868" spans="1:6">
      <c r="A868" s="5"/>
      <c r="B868" s="1"/>
      <c r="C868" s="2"/>
      <c r="D868" s="59"/>
      <c r="E868" s="85"/>
      <c r="F868" s="7"/>
    </row>
    <row r="869" spans="1:6">
      <c r="A869" s="5"/>
      <c r="B869" s="1"/>
      <c r="C869" s="2"/>
      <c r="D869" s="59"/>
      <c r="E869" s="85"/>
      <c r="F869" s="7"/>
    </row>
    <row r="870" spans="1:6">
      <c r="A870" s="5"/>
      <c r="B870" s="1"/>
      <c r="C870" s="2"/>
      <c r="D870" s="59"/>
      <c r="E870" s="85"/>
      <c r="F870" s="7"/>
    </row>
    <row r="871" spans="1:6">
      <c r="A871" s="5"/>
      <c r="B871" s="1"/>
      <c r="C871" s="2"/>
      <c r="D871" s="59"/>
      <c r="E871" s="85"/>
      <c r="F871" s="7"/>
    </row>
    <row r="872" spans="1:6">
      <c r="A872" s="5"/>
      <c r="B872" s="1"/>
      <c r="C872" s="2"/>
      <c r="D872" s="59"/>
      <c r="E872" s="85"/>
      <c r="F872" s="7"/>
    </row>
    <row r="873" spans="1:6">
      <c r="A873" s="5"/>
      <c r="B873" s="1"/>
      <c r="C873" s="2"/>
      <c r="D873" s="59"/>
      <c r="E873" s="85"/>
      <c r="F873" s="7"/>
    </row>
    <row r="874" spans="1:6">
      <c r="A874" s="5"/>
      <c r="B874" s="1"/>
      <c r="C874" s="2"/>
      <c r="D874" s="59"/>
      <c r="E874" s="85"/>
      <c r="F874" s="7"/>
    </row>
    <row r="875" spans="1:6">
      <c r="A875" s="5"/>
      <c r="B875" s="1"/>
      <c r="C875" s="2"/>
      <c r="D875" s="59"/>
      <c r="E875" s="85"/>
      <c r="F875" s="7"/>
    </row>
    <row r="876" spans="1:6">
      <c r="A876" s="5"/>
      <c r="B876" s="1"/>
      <c r="C876" s="2"/>
      <c r="D876" s="59"/>
      <c r="E876" s="85"/>
      <c r="F876" s="7"/>
    </row>
    <row r="877" spans="1:6">
      <c r="A877" s="5"/>
      <c r="B877" s="1"/>
      <c r="C877" s="2"/>
      <c r="D877" s="59"/>
      <c r="E877" s="85"/>
      <c r="F877" s="7"/>
    </row>
    <row r="878" spans="1:6">
      <c r="A878" s="5"/>
      <c r="B878" s="1"/>
      <c r="C878" s="2"/>
      <c r="D878" s="59"/>
      <c r="E878" s="85"/>
      <c r="F878" s="7"/>
    </row>
    <row r="879" spans="1:6">
      <c r="A879" s="5"/>
      <c r="B879" s="1"/>
      <c r="C879" s="2"/>
      <c r="D879" s="59"/>
      <c r="E879" s="85"/>
      <c r="F879" s="7"/>
    </row>
    <row r="880" spans="1:6">
      <c r="A880" s="5"/>
      <c r="B880" s="1"/>
      <c r="C880" s="2"/>
      <c r="D880" s="59"/>
      <c r="E880" s="85"/>
      <c r="F880" s="7"/>
    </row>
    <row r="881" spans="1:6">
      <c r="A881" s="5"/>
      <c r="B881" s="1"/>
      <c r="C881" s="2"/>
      <c r="D881" s="59"/>
      <c r="E881" s="85"/>
      <c r="F881" s="7"/>
    </row>
    <row r="882" spans="1:6">
      <c r="A882" s="5"/>
      <c r="B882" s="1"/>
      <c r="C882" s="2"/>
      <c r="D882" s="59"/>
      <c r="E882" s="85"/>
      <c r="F882" s="7"/>
    </row>
    <row r="883" spans="1:6">
      <c r="A883" s="5"/>
      <c r="B883" s="1"/>
      <c r="C883" s="2"/>
      <c r="D883" s="59"/>
      <c r="E883" s="85"/>
      <c r="F883" s="7"/>
    </row>
    <row r="884" spans="1:6">
      <c r="A884" s="5"/>
      <c r="B884" s="1"/>
      <c r="C884" s="2"/>
      <c r="D884" s="59"/>
      <c r="E884" s="85"/>
      <c r="F884" s="7"/>
    </row>
    <row r="885" spans="1:6">
      <c r="A885" s="5"/>
      <c r="B885" s="1"/>
      <c r="C885" s="2"/>
      <c r="D885" s="59"/>
      <c r="E885" s="85"/>
      <c r="F885" s="7"/>
    </row>
    <row r="886" spans="1:6">
      <c r="A886" s="5"/>
      <c r="B886" s="1"/>
      <c r="C886" s="2"/>
      <c r="D886" s="59"/>
      <c r="E886" s="85"/>
      <c r="F886" s="7"/>
    </row>
    <row r="887" spans="1:6">
      <c r="A887" s="5"/>
      <c r="B887" s="1"/>
      <c r="C887" s="2"/>
      <c r="D887" s="59"/>
      <c r="E887" s="85"/>
      <c r="F887" s="7"/>
    </row>
    <row r="888" spans="1:6">
      <c r="A888" s="5"/>
      <c r="B888" s="1"/>
      <c r="C888" s="2"/>
      <c r="D888" s="59"/>
      <c r="E888" s="85"/>
      <c r="F888" s="7"/>
    </row>
    <row r="889" spans="1:6">
      <c r="A889" s="5"/>
      <c r="B889" s="1"/>
      <c r="C889" s="2"/>
      <c r="D889" s="59"/>
      <c r="E889" s="85"/>
      <c r="F889" s="7"/>
    </row>
    <row r="890" spans="1:6">
      <c r="A890" s="5"/>
      <c r="B890" s="1"/>
      <c r="C890" s="2"/>
      <c r="D890" s="59"/>
      <c r="E890" s="85"/>
      <c r="F890" s="7"/>
    </row>
    <row r="891" spans="1:6">
      <c r="A891" s="5"/>
      <c r="B891" s="1"/>
      <c r="C891" s="2"/>
      <c r="D891" s="59"/>
      <c r="E891" s="85"/>
      <c r="F891" s="7"/>
    </row>
    <row r="892" spans="1:6">
      <c r="A892" s="5"/>
      <c r="B892" s="1"/>
      <c r="C892" s="2"/>
      <c r="D892" s="59"/>
      <c r="E892" s="85"/>
      <c r="F892" s="7"/>
    </row>
    <row r="893" spans="1:6">
      <c r="A893" s="5"/>
      <c r="B893" s="1"/>
      <c r="C893" s="2"/>
      <c r="D893" s="59"/>
      <c r="E893" s="85"/>
      <c r="F893" s="7"/>
    </row>
    <row r="894" spans="1:6">
      <c r="A894" s="5"/>
      <c r="B894" s="1"/>
      <c r="C894" s="2"/>
      <c r="D894" s="59"/>
      <c r="E894" s="85"/>
      <c r="F894" s="7"/>
    </row>
    <row r="895" spans="1:6">
      <c r="A895" s="5"/>
      <c r="B895" s="1"/>
      <c r="C895" s="2"/>
      <c r="D895" s="59"/>
      <c r="E895" s="85"/>
      <c r="F895" s="7"/>
    </row>
    <row r="896" spans="1:6">
      <c r="A896" s="5"/>
      <c r="B896" s="1"/>
      <c r="C896" s="2"/>
      <c r="D896" s="59"/>
      <c r="E896" s="85"/>
      <c r="F896" s="7"/>
    </row>
    <row r="897" spans="1:6">
      <c r="A897" s="5"/>
      <c r="B897" s="1"/>
      <c r="C897" s="2"/>
      <c r="D897" s="59"/>
      <c r="E897" s="85"/>
      <c r="F897" s="7"/>
    </row>
    <row r="898" spans="1:6">
      <c r="A898" s="5"/>
      <c r="B898" s="1"/>
      <c r="C898" s="2"/>
      <c r="D898" s="59"/>
      <c r="E898" s="85"/>
      <c r="F898" s="7"/>
    </row>
    <row r="899" spans="1:6">
      <c r="A899" s="5"/>
      <c r="B899" s="1"/>
      <c r="C899" s="2"/>
      <c r="D899" s="59"/>
      <c r="E899" s="85"/>
      <c r="F899" s="7"/>
    </row>
    <row r="900" spans="1:6">
      <c r="A900" s="5"/>
      <c r="B900" s="1"/>
      <c r="C900" s="2"/>
      <c r="D900" s="59"/>
      <c r="E900" s="85"/>
      <c r="F900" s="7"/>
    </row>
    <row r="901" spans="1:6">
      <c r="A901" s="5"/>
      <c r="B901" s="1"/>
      <c r="C901" s="2"/>
      <c r="D901" s="59"/>
      <c r="E901" s="85"/>
      <c r="F901" s="7"/>
    </row>
    <row r="902" spans="1:6">
      <c r="A902" s="5"/>
      <c r="B902" s="1"/>
      <c r="C902" s="2"/>
      <c r="D902" s="59"/>
      <c r="E902" s="85"/>
      <c r="F902" s="7"/>
    </row>
    <row r="903" spans="1:6">
      <c r="A903" s="5"/>
      <c r="B903" s="1"/>
      <c r="C903" s="2"/>
      <c r="D903" s="59"/>
      <c r="E903" s="85"/>
      <c r="F903" s="7"/>
    </row>
    <row r="904" spans="1:6">
      <c r="A904" s="5"/>
      <c r="B904" s="1"/>
      <c r="C904" s="2"/>
      <c r="D904" s="59"/>
      <c r="E904" s="85"/>
      <c r="F904" s="7"/>
    </row>
    <row r="905" spans="1:6">
      <c r="A905" s="5"/>
      <c r="B905" s="1"/>
      <c r="C905" s="2"/>
      <c r="D905" s="59"/>
      <c r="E905" s="85"/>
      <c r="F905" s="7"/>
    </row>
    <row r="906" spans="1:6">
      <c r="A906" s="5"/>
      <c r="B906" s="1"/>
      <c r="C906" s="2"/>
      <c r="D906" s="59"/>
      <c r="E906" s="85"/>
      <c r="F906" s="7"/>
    </row>
    <row r="907" spans="1:6">
      <c r="A907" s="5"/>
      <c r="B907" s="1"/>
      <c r="C907" s="2"/>
      <c r="D907" s="59"/>
      <c r="E907" s="85"/>
      <c r="F907" s="7"/>
    </row>
    <row r="908" spans="1:6">
      <c r="A908" s="5"/>
      <c r="B908" s="1"/>
      <c r="C908" s="2"/>
      <c r="D908" s="59"/>
      <c r="E908" s="85"/>
      <c r="F908" s="7"/>
    </row>
    <row r="909" spans="1:6">
      <c r="A909" s="5"/>
      <c r="B909" s="1"/>
      <c r="C909" s="2"/>
      <c r="D909" s="59"/>
      <c r="E909" s="85"/>
      <c r="F909" s="7"/>
    </row>
    <row r="910" spans="1:6">
      <c r="A910" s="5"/>
      <c r="B910" s="1"/>
      <c r="C910" s="2"/>
      <c r="D910" s="59"/>
      <c r="E910" s="85"/>
      <c r="F910" s="7"/>
    </row>
    <row r="911" spans="1:6">
      <c r="A911" s="5"/>
      <c r="B911" s="1"/>
      <c r="C911" s="2"/>
      <c r="D911" s="59"/>
      <c r="E911" s="85"/>
      <c r="F911" s="7"/>
    </row>
    <row r="912" spans="1:6">
      <c r="A912" s="5"/>
      <c r="B912" s="1"/>
      <c r="C912" s="2"/>
      <c r="D912" s="59"/>
      <c r="E912" s="85"/>
      <c r="F912" s="7"/>
    </row>
    <row r="913" spans="1:6">
      <c r="A913" s="5"/>
      <c r="B913" s="1"/>
      <c r="C913" s="2"/>
      <c r="D913" s="59"/>
      <c r="E913" s="85"/>
      <c r="F913" s="7"/>
    </row>
    <row r="914" spans="1:6">
      <c r="A914" s="5"/>
      <c r="B914" s="1"/>
      <c r="C914" s="2"/>
      <c r="D914" s="59"/>
      <c r="E914" s="85"/>
      <c r="F914" s="7"/>
    </row>
    <row r="915" spans="1:6">
      <c r="A915" s="5"/>
      <c r="B915" s="1"/>
      <c r="C915" s="2"/>
      <c r="D915" s="59"/>
      <c r="E915" s="85"/>
      <c r="F915" s="7"/>
    </row>
    <row r="916" spans="1:6">
      <c r="A916" s="5"/>
      <c r="B916" s="1"/>
      <c r="C916" s="2"/>
      <c r="D916" s="59"/>
      <c r="E916" s="85"/>
      <c r="F916" s="7"/>
    </row>
    <row r="917" spans="1:6">
      <c r="A917" s="5"/>
      <c r="B917" s="1"/>
      <c r="C917" s="2"/>
      <c r="D917" s="59"/>
      <c r="E917" s="85"/>
      <c r="F917" s="7"/>
    </row>
    <row r="918" spans="1:6">
      <c r="A918" s="5"/>
      <c r="B918" s="1"/>
      <c r="C918" s="2"/>
      <c r="D918" s="59"/>
      <c r="E918" s="85"/>
      <c r="F918" s="7"/>
    </row>
    <row r="919" spans="1:6">
      <c r="A919" s="5"/>
      <c r="B919" s="1"/>
      <c r="C919" s="2"/>
      <c r="D919" s="59"/>
      <c r="E919" s="85"/>
      <c r="F919" s="7"/>
    </row>
    <row r="920" spans="1:6">
      <c r="A920" s="5"/>
      <c r="B920" s="1"/>
      <c r="C920" s="2"/>
      <c r="D920" s="59"/>
      <c r="E920" s="85"/>
      <c r="F920" s="7"/>
    </row>
    <row r="921" spans="1:6">
      <c r="A921" s="5"/>
      <c r="B921" s="1"/>
      <c r="C921" s="2"/>
      <c r="D921" s="59"/>
      <c r="E921" s="85"/>
      <c r="F921" s="7"/>
    </row>
    <row r="922" spans="1:6">
      <c r="A922" s="5"/>
      <c r="B922" s="1"/>
      <c r="C922" s="2"/>
      <c r="D922" s="59"/>
      <c r="E922" s="85"/>
      <c r="F922" s="7"/>
    </row>
    <row r="923" spans="1:6">
      <c r="A923" s="5"/>
      <c r="B923" s="1"/>
      <c r="C923" s="2"/>
      <c r="D923" s="59"/>
      <c r="E923" s="85"/>
      <c r="F923" s="7"/>
    </row>
    <row r="924" spans="1:6">
      <c r="A924" s="5"/>
      <c r="B924" s="1"/>
      <c r="C924" s="2"/>
      <c r="D924" s="59"/>
      <c r="E924" s="85"/>
      <c r="F924" s="7"/>
    </row>
    <row r="925" spans="1:6">
      <c r="A925" s="5"/>
      <c r="B925" s="1"/>
      <c r="C925" s="2"/>
      <c r="D925" s="59"/>
      <c r="E925" s="85"/>
      <c r="F925" s="7"/>
    </row>
    <row r="926" spans="1:6">
      <c r="A926" s="5"/>
      <c r="B926" s="1"/>
      <c r="C926" s="2"/>
      <c r="D926" s="59"/>
      <c r="E926" s="85"/>
      <c r="F926" s="7"/>
    </row>
    <row r="927" spans="1:6">
      <c r="A927" s="5"/>
      <c r="B927" s="1"/>
      <c r="C927" s="2"/>
      <c r="D927" s="59"/>
      <c r="E927" s="85"/>
      <c r="F927" s="7"/>
    </row>
    <row r="928" spans="1:6">
      <c r="A928" s="5"/>
      <c r="B928" s="1"/>
      <c r="C928" s="2"/>
      <c r="D928" s="59"/>
      <c r="E928" s="85"/>
      <c r="F928" s="7"/>
    </row>
    <row r="929" spans="1:6">
      <c r="A929" s="5"/>
      <c r="B929" s="1"/>
      <c r="C929" s="2"/>
      <c r="D929" s="59"/>
      <c r="E929" s="85"/>
      <c r="F929" s="7"/>
    </row>
    <row r="930" spans="1:6">
      <c r="A930" s="5"/>
      <c r="B930" s="1"/>
      <c r="C930" s="2"/>
      <c r="D930" s="59"/>
      <c r="E930" s="85"/>
      <c r="F930" s="7"/>
    </row>
    <row r="931" spans="1:6">
      <c r="A931" s="5"/>
      <c r="B931" s="1"/>
      <c r="C931" s="2"/>
      <c r="D931" s="59"/>
      <c r="E931" s="85"/>
      <c r="F931" s="7"/>
    </row>
    <row r="932" spans="1:6">
      <c r="A932" s="5"/>
      <c r="B932" s="1"/>
      <c r="C932" s="2"/>
      <c r="D932" s="59"/>
      <c r="E932" s="85"/>
      <c r="F932" s="7"/>
    </row>
    <row r="933" spans="1:6">
      <c r="A933" s="5"/>
      <c r="B933" s="1"/>
      <c r="C933" s="2"/>
      <c r="D933" s="59"/>
      <c r="E933" s="85"/>
      <c r="F933" s="7"/>
    </row>
    <row r="934" spans="1:6">
      <c r="A934" s="5"/>
      <c r="B934" s="1"/>
      <c r="C934" s="2"/>
      <c r="D934" s="59"/>
      <c r="E934" s="85"/>
      <c r="F934" s="7"/>
    </row>
    <row r="935" spans="1:6">
      <c r="A935" s="5"/>
      <c r="B935" s="1"/>
      <c r="C935" s="2"/>
      <c r="D935" s="59"/>
      <c r="E935" s="85"/>
      <c r="F935" s="7"/>
    </row>
    <row r="936" spans="1:6">
      <c r="A936" s="5"/>
      <c r="B936" s="1"/>
      <c r="C936" s="2"/>
      <c r="D936" s="59"/>
      <c r="E936" s="85"/>
      <c r="F936" s="7"/>
    </row>
    <row r="937" spans="1:6">
      <c r="A937" s="5"/>
      <c r="B937" s="1"/>
      <c r="C937" s="2"/>
      <c r="D937" s="59"/>
      <c r="E937" s="85"/>
      <c r="F937" s="7"/>
    </row>
    <row r="938" spans="1:6">
      <c r="A938" s="5"/>
      <c r="B938" s="1"/>
      <c r="C938" s="2"/>
      <c r="D938" s="59"/>
      <c r="E938" s="85"/>
      <c r="F938" s="7"/>
    </row>
    <row r="939" spans="1:6">
      <c r="A939" s="5"/>
      <c r="B939" s="1"/>
      <c r="C939" s="2"/>
      <c r="D939" s="59"/>
      <c r="E939" s="85"/>
      <c r="F939" s="7"/>
    </row>
    <row r="940" spans="1:6">
      <c r="A940" s="5"/>
      <c r="B940" s="1"/>
      <c r="C940" s="2"/>
      <c r="D940" s="59"/>
      <c r="E940" s="85"/>
      <c r="F940" s="7"/>
    </row>
    <row r="941" spans="1:6">
      <c r="A941" s="5"/>
      <c r="B941" s="1"/>
      <c r="C941" s="2"/>
      <c r="D941" s="59"/>
      <c r="E941" s="85"/>
      <c r="F941" s="7"/>
    </row>
    <row r="942" spans="1:6">
      <c r="A942" s="5"/>
      <c r="B942" s="1"/>
      <c r="C942" s="2"/>
      <c r="D942" s="59"/>
      <c r="E942" s="85"/>
      <c r="F942" s="7"/>
    </row>
    <row r="943" spans="1:6">
      <c r="A943" s="5"/>
      <c r="B943" s="1"/>
      <c r="C943" s="2"/>
      <c r="D943" s="59"/>
      <c r="E943" s="85"/>
      <c r="F943" s="7"/>
    </row>
    <row r="944" spans="1:6">
      <c r="A944" s="5"/>
      <c r="B944" s="1"/>
      <c r="C944" s="2"/>
      <c r="D944" s="59"/>
      <c r="E944" s="85"/>
      <c r="F944" s="7"/>
    </row>
    <row r="945" spans="1:6">
      <c r="A945" s="5"/>
      <c r="B945" s="1"/>
      <c r="C945" s="2"/>
      <c r="D945" s="59"/>
      <c r="E945" s="85"/>
      <c r="F945" s="7"/>
    </row>
    <row r="946" spans="1:6">
      <c r="A946" s="5"/>
      <c r="B946" s="1"/>
      <c r="C946" s="2"/>
      <c r="D946" s="59"/>
      <c r="E946" s="85"/>
      <c r="F946" s="7"/>
    </row>
    <row r="947" spans="1:6">
      <c r="A947" s="5"/>
      <c r="B947" s="1"/>
      <c r="C947" s="2"/>
      <c r="D947" s="59"/>
      <c r="E947" s="85"/>
      <c r="F947" s="7"/>
    </row>
    <row r="948" spans="1:6">
      <c r="A948" s="5"/>
      <c r="B948" s="1"/>
      <c r="C948" s="2"/>
      <c r="D948" s="59"/>
      <c r="E948" s="85"/>
      <c r="F948" s="7"/>
    </row>
    <row r="949" spans="1:6">
      <c r="A949" s="5"/>
      <c r="B949" s="1"/>
      <c r="C949" s="2"/>
      <c r="D949" s="59"/>
      <c r="E949" s="85"/>
      <c r="F949" s="7"/>
    </row>
    <row r="950" spans="1:6">
      <c r="A950" s="5"/>
      <c r="B950" s="1"/>
      <c r="C950" s="2"/>
      <c r="D950" s="59"/>
      <c r="E950" s="85"/>
      <c r="F950" s="7"/>
    </row>
    <row r="951" spans="1:6">
      <c r="A951" s="5"/>
      <c r="B951" s="1"/>
      <c r="C951" s="2"/>
      <c r="D951" s="59"/>
      <c r="E951" s="85"/>
      <c r="F951" s="7"/>
    </row>
    <row r="952" spans="1:6">
      <c r="A952" s="5"/>
      <c r="B952" s="1"/>
      <c r="C952" s="2"/>
      <c r="D952" s="59"/>
      <c r="E952" s="85"/>
      <c r="F952" s="7"/>
    </row>
    <row r="953" spans="1:6">
      <c r="A953" s="5"/>
      <c r="B953" s="1"/>
      <c r="C953" s="2"/>
      <c r="D953" s="59"/>
      <c r="E953" s="85"/>
      <c r="F953" s="7"/>
    </row>
    <row r="954" spans="1:6">
      <c r="A954" s="5"/>
      <c r="B954" s="1"/>
      <c r="C954" s="2"/>
      <c r="D954" s="59"/>
      <c r="E954" s="85"/>
      <c r="F954" s="7"/>
    </row>
    <row r="955" spans="1:6">
      <c r="A955" s="5"/>
      <c r="B955" s="1"/>
      <c r="C955" s="2"/>
      <c r="D955" s="59"/>
      <c r="E955" s="85"/>
      <c r="F955" s="7"/>
    </row>
    <row r="956" spans="1:6">
      <c r="A956" s="5"/>
      <c r="B956" s="1"/>
      <c r="C956" s="2"/>
      <c r="D956" s="59"/>
      <c r="E956" s="85"/>
      <c r="F956" s="7"/>
    </row>
    <row r="957" spans="1:6">
      <c r="A957" s="5"/>
      <c r="B957" s="1"/>
      <c r="C957" s="2"/>
      <c r="D957" s="59"/>
      <c r="E957" s="85"/>
      <c r="F957" s="7"/>
    </row>
    <row r="958" spans="1:6">
      <c r="A958" s="5"/>
      <c r="B958" s="1"/>
      <c r="C958" s="2"/>
      <c r="D958" s="59"/>
      <c r="E958" s="85"/>
      <c r="F958" s="7"/>
    </row>
    <row r="959" spans="1:6">
      <c r="A959" s="5"/>
      <c r="B959" s="1"/>
      <c r="C959" s="2"/>
      <c r="D959" s="59"/>
      <c r="E959" s="85"/>
      <c r="F959" s="7"/>
    </row>
    <row r="960" spans="1:6">
      <c r="A960" s="5"/>
      <c r="B960" s="1"/>
      <c r="C960" s="2"/>
      <c r="D960" s="59"/>
      <c r="E960" s="85"/>
      <c r="F960" s="7"/>
    </row>
    <row r="961" spans="1:6">
      <c r="A961" s="5"/>
      <c r="B961" s="1"/>
      <c r="C961" s="2"/>
      <c r="D961" s="59"/>
      <c r="E961" s="85"/>
      <c r="F961" s="7"/>
    </row>
    <row r="962" spans="1:6">
      <c r="A962" s="5"/>
      <c r="B962" s="1"/>
      <c r="C962" s="2"/>
      <c r="D962" s="59"/>
      <c r="E962" s="85"/>
      <c r="F962" s="7"/>
    </row>
    <row r="963" spans="1:6">
      <c r="A963" s="5"/>
      <c r="B963" s="1"/>
      <c r="C963" s="2"/>
      <c r="D963" s="59"/>
      <c r="E963" s="85"/>
      <c r="F963" s="7"/>
    </row>
    <row r="964" spans="1:6">
      <c r="A964" s="5"/>
      <c r="B964" s="1"/>
      <c r="C964" s="2"/>
      <c r="D964" s="59"/>
      <c r="E964" s="85"/>
      <c r="F964" s="7"/>
    </row>
    <row r="965" spans="1:6">
      <c r="A965" s="5"/>
      <c r="B965" s="1"/>
      <c r="C965" s="2"/>
      <c r="D965" s="59"/>
      <c r="E965" s="85"/>
      <c r="F965" s="7"/>
    </row>
    <row r="966" spans="1:6">
      <c r="A966" s="5"/>
      <c r="B966" s="1"/>
      <c r="C966" s="2"/>
      <c r="D966" s="59"/>
      <c r="E966" s="85"/>
      <c r="F966" s="7"/>
    </row>
    <row r="967" spans="1:6">
      <c r="A967" s="5"/>
      <c r="B967" s="1"/>
      <c r="C967" s="2"/>
      <c r="D967" s="59"/>
      <c r="E967" s="85"/>
      <c r="F967" s="7"/>
    </row>
    <row r="968" spans="1:6">
      <c r="A968" s="5"/>
      <c r="B968" s="1"/>
      <c r="C968" s="2"/>
      <c r="D968" s="59"/>
      <c r="E968" s="85"/>
      <c r="F968" s="7"/>
    </row>
    <row r="969" spans="1:6">
      <c r="A969" s="5"/>
      <c r="B969" s="1"/>
      <c r="C969" s="2"/>
      <c r="D969" s="59"/>
      <c r="E969" s="85"/>
      <c r="F969" s="7"/>
    </row>
    <row r="970" spans="1:6">
      <c r="A970" s="5"/>
      <c r="B970" s="1"/>
      <c r="C970" s="2"/>
      <c r="D970" s="59"/>
      <c r="E970" s="85"/>
      <c r="F970" s="7"/>
    </row>
    <row r="971" spans="1:6">
      <c r="A971" s="5"/>
      <c r="B971" s="1"/>
      <c r="C971" s="2"/>
      <c r="D971" s="59"/>
      <c r="E971" s="85"/>
      <c r="F971" s="7"/>
    </row>
    <row r="972" spans="1:6">
      <c r="A972" s="5"/>
      <c r="B972" s="1"/>
      <c r="C972" s="2"/>
      <c r="D972" s="59"/>
      <c r="E972" s="85"/>
      <c r="F972" s="7"/>
    </row>
    <row r="973" spans="1:6">
      <c r="A973" s="5"/>
      <c r="B973" s="1"/>
      <c r="C973" s="2"/>
      <c r="D973" s="59"/>
      <c r="E973" s="85"/>
      <c r="F973" s="7"/>
    </row>
    <row r="974" spans="1:6">
      <c r="A974" s="5"/>
      <c r="B974" s="1"/>
      <c r="C974" s="2"/>
      <c r="D974" s="59"/>
      <c r="E974" s="85"/>
      <c r="F974" s="7"/>
    </row>
    <row r="975" spans="1:6">
      <c r="A975" s="5"/>
      <c r="B975" s="1"/>
      <c r="C975" s="2"/>
      <c r="D975" s="59"/>
      <c r="E975" s="85"/>
      <c r="F975" s="7"/>
    </row>
    <row r="976" spans="1:6">
      <c r="A976" s="5"/>
      <c r="B976" s="1"/>
      <c r="C976" s="2"/>
      <c r="D976" s="59"/>
      <c r="E976" s="85"/>
      <c r="F976" s="7"/>
    </row>
    <row r="977" spans="1:6">
      <c r="A977" s="5"/>
      <c r="B977" s="1"/>
      <c r="C977" s="2"/>
      <c r="D977" s="59"/>
      <c r="E977" s="85"/>
      <c r="F977" s="7"/>
    </row>
    <row r="978" spans="1:6">
      <c r="A978" s="5"/>
      <c r="B978" s="1"/>
      <c r="C978" s="2"/>
      <c r="D978" s="59"/>
      <c r="E978" s="85"/>
      <c r="F978" s="7"/>
    </row>
    <row r="979" spans="1:6">
      <c r="A979" s="5"/>
      <c r="B979" s="1"/>
      <c r="C979" s="2"/>
      <c r="D979" s="59"/>
      <c r="E979" s="85"/>
      <c r="F979" s="7"/>
    </row>
    <row r="980" spans="1:6">
      <c r="A980" s="5"/>
      <c r="B980" s="1"/>
      <c r="C980" s="2"/>
      <c r="D980" s="59"/>
      <c r="E980" s="85"/>
      <c r="F980" s="7"/>
    </row>
    <row r="981" spans="1:6">
      <c r="A981" s="5"/>
      <c r="B981" s="1"/>
      <c r="C981" s="2"/>
      <c r="D981" s="59"/>
      <c r="E981" s="85"/>
      <c r="F981" s="7"/>
    </row>
    <row r="982" spans="1:6">
      <c r="A982" s="5"/>
      <c r="B982" s="1"/>
      <c r="C982" s="2"/>
      <c r="D982" s="59"/>
      <c r="E982" s="85"/>
      <c r="F982" s="7"/>
    </row>
    <row r="983" spans="1:6">
      <c r="A983" s="5"/>
      <c r="B983" s="1"/>
      <c r="C983" s="2"/>
      <c r="D983" s="59"/>
      <c r="E983" s="85"/>
      <c r="F983" s="7"/>
    </row>
    <row r="984" spans="1:6">
      <c r="A984" s="5"/>
      <c r="B984" s="1"/>
      <c r="C984" s="2"/>
      <c r="D984" s="59"/>
      <c r="E984" s="85"/>
      <c r="F984" s="7"/>
    </row>
    <row r="985" spans="1:6">
      <c r="A985" s="5"/>
      <c r="B985" s="1"/>
      <c r="C985" s="2"/>
      <c r="D985" s="59"/>
      <c r="E985" s="85"/>
      <c r="F985" s="7"/>
    </row>
    <row r="986" spans="1:6">
      <c r="A986" s="5"/>
      <c r="B986" s="1"/>
      <c r="C986" s="2"/>
      <c r="D986" s="59"/>
      <c r="E986" s="85"/>
      <c r="F986" s="7"/>
    </row>
    <row r="987" spans="1:6">
      <c r="A987" s="5"/>
      <c r="B987" s="1"/>
      <c r="C987" s="2"/>
      <c r="D987" s="59"/>
      <c r="E987" s="85"/>
      <c r="F987" s="7"/>
    </row>
    <row r="988" spans="1:6">
      <c r="A988" s="5"/>
      <c r="B988" s="1"/>
      <c r="C988" s="2"/>
      <c r="D988" s="59"/>
      <c r="E988" s="85"/>
      <c r="F988" s="7"/>
    </row>
    <row r="989" spans="1:6">
      <c r="A989" s="5"/>
      <c r="B989" s="1"/>
      <c r="C989" s="2"/>
      <c r="D989" s="59"/>
      <c r="E989" s="85"/>
      <c r="F989" s="7"/>
    </row>
    <row r="990" spans="1:6">
      <c r="A990" s="5"/>
      <c r="B990" s="1"/>
      <c r="C990" s="2"/>
      <c r="D990" s="59"/>
      <c r="E990" s="85"/>
      <c r="F990" s="7"/>
    </row>
    <row r="991" spans="1:6">
      <c r="A991" s="5"/>
      <c r="B991" s="1"/>
      <c r="C991" s="2"/>
      <c r="D991" s="59"/>
      <c r="E991" s="85"/>
      <c r="F991" s="7"/>
    </row>
    <row r="992" spans="1:6">
      <c r="A992" s="5"/>
      <c r="B992" s="1"/>
      <c r="C992" s="2"/>
      <c r="D992" s="59"/>
      <c r="E992" s="85"/>
      <c r="F992" s="7"/>
    </row>
    <row r="993" spans="1:6">
      <c r="A993" s="5"/>
      <c r="B993" s="1"/>
      <c r="C993" s="2"/>
      <c r="D993" s="59"/>
      <c r="E993" s="85"/>
      <c r="F993" s="7"/>
    </row>
    <row r="994" spans="1:6">
      <c r="A994" s="5"/>
      <c r="B994" s="1"/>
      <c r="C994" s="2"/>
      <c r="D994" s="59"/>
      <c r="E994" s="85"/>
      <c r="F994" s="7"/>
    </row>
    <row r="995" spans="1:6">
      <c r="A995" s="5"/>
      <c r="B995" s="1"/>
      <c r="C995" s="2"/>
      <c r="D995" s="59"/>
      <c r="E995" s="85"/>
      <c r="F995" s="7"/>
    </row>
    <row r="996" spans="1:6">
      <c r="A996" s="5"/>
      <c r="B996" s="1"/>
      <c r="C996" s="2"/>
      <c r="D996" s="59"/>
      <c r="E996" s="85"/>
      <c r="F996" s="7"/>
    </row>
    <row r="997" spans="1:6">
      <c r="A997" s="5"/>
      <c r="B997" s="1"/>
      <c r="C997" s="2"/>
      <c r="D997" s="59"/>
      <c r="E997" s="85"/>
      <c r="F997" s="7"/>
    </row>
    <row r="998" spans="1:6">
      <c r="A998" s="5"/>
      <c r="B998" s="1"/>
      <c r="C998" s="2"/>
      <c r="D998" s="59"/>
      <c r="E998" s="85"/>
      <c r="F998" s="7"/>
    </row>
    <row r="999" spans="1:6">
      <c r="A999" s="5"/>
      <c r="B999" s="1"/>
      <c r="C999" s="2"/>
      <c r="D999" s="59"/>
      <c r="E999" s="85"/>
      <c r="F999" s="7"/>
    </row>
    <row r="1000" spans="1:6">
      <c r="A1000" s="5"/>
      <c r="B1000" s="1"/>
      <c r="C1000" s="2"/>
      <c r="D1000" s="59"/>
      <c r="E1000" s="85"/>
      <c r="F1000" s="7"/>
    </row>
    <row r="1001" spans="1:6">
      <c r="A1001" s="5"/>
      <c r="B1001" s="1"/>
      <c r="C1001" s="2"/>
      <c r="D1001" s="59"/>
      <c r="E1001" s="85"/>
      <c r="F1001" s="7"/>
    </row>
    <row r="1002" spans="1:6">
      <c r="A1002" s="5"/>
      <c r="B1002" s="1"/>
      <c r="C1002" s="2"/>
      <c r="D1002" s="59"/>
      <c r="E1002" s="85"/>
      <c r="F1002" s="7"/>
    </row>
    <row r="1003" spans="1:6">
      <c r="A1003" s="5"/>
      <c r="B1003" s="1"/>
      <c r="C1003" s="2"/>
      <c r="D1003" s="59"/>
      <c r="E1003" s="85"/>
      <c r="F1003" s="7"/>
    </row>
    <row r="1004" spans="1:6">
      <c r="A1004" s="5"/>
      <c r="B1004" s="1"/>
      <c r="C1004" s="2"/>
      <c r="D1004" s="59"/>
      <c r="E1004" s="85"/>
      <c r="F1004" s="7"/>
    </row>
    <row r="1005" spans="1:6">
      <c r="A1005" s="5"/>
      <c r="B1005" s="1"/>
      <c r="C1005" s="2"/>
      <c r="D1005" s="59"/>
      <c r="E1005" s="85"/>
      <c r="F1005" s="7"/>
    </row>
    <row r="1006" spans="1:6">
      <c r="A1006" s="5"/>
      <c r="B1006" s="1"/>
      <c r="C1006" s="2"/>
      <c r="D1006" s="59"/>
      <c r="E1006" s="85"/>
      <c r="F1006" s="7"/>
    </row>
    <row r="1007" spans="1:6">
      <c r="A1007" s="5"/>
      <c r="B1007" s="1"/>
      <c r="C1007" s="2"/>
      <c r="D1007" s="59"/>
      <c r="E1007" s="85"/>
      <c r="F1007" s="7"/>
    </row>
    <row r="1008" spans="1:6">
      <c r="A1008" s="5"/>
      <c r="B1008" s="1"/>
      <c r="C1008" s="2"/>
      <c r="D1008" s="59"/>
      <c r="E1008" s="85"/>
      <c r="F1008" s="7"/>
    </row>
    <row r="1009" spans="1:6">
      <c r="A1009" s="5"/>
      <c r="B1009" s="1"/>
      <c r="C1009" s="2"/>
      <c r="D1009" s="59"/>
      <c r="E1009" s="85"/>
      <c r="F1009" s="7"/>
    </row>
    <row r="1010" spans="1:6">
      <c r="A1010" s="5"/>
      <c r="B1010" s="1"/>
      <c r="C1010" s="2"/>
      <c r="D1010" s="59"/>
      <c r="E1010" s="85"/>
      <c r="F1010" s="7"/>
    </row>
    <row r="1011" spans="1:6">
      <c r="A1011" s="5"/>
      <c r="B1011" s="1"/>
      <c r="C1011" s="2"/>
      <c r="D1011" s="59"/>
      <c r="E1011" s="85"/>
      <c r="F1011" s="7"/>
    </row>
    <row r="1012" spans="1:6">
      <c r="A1012" s="5"/>
      <c r="B1012" s="1"/>
      <c r="C1012" s="2"/>
      <c r="D1012" s="59"/>
      <c r="E1012" s="85"/>
      <c r="F1012" s="7"/>
    </row>
    <row r="1013" spans="1:6">
      <c r="A1013" s="5"/>
      <c r="B1013" s="1"/>
      <c r="C1013" s="2"/>
      <c r="D1013" s="59"/>
      <c r="E1013" s="85"/>
      <c r="F1013" s="7"/>
    </row>
    <row r="1014" spans="1:6">
      <c r="A1014" s="5"/>
      <c r="B1014" s="1"/>
      <c r="C1014" s="2"/>
      <c r="D1014" s="59"/>
      <c r="E1014" s="85"/>
      <c r="F1014" s="7"/>
    </row>
    <row r="1015" spans="1:6">
      <c r="A1015" s="5"/>
      <c r="B1015" s="1"/>
      <c r="C1015" s="2"/>
      <c r="D1015" s="59"/>
      <c r="E1015" s="85"/>
      <c r="F1015" s="7"/>
    </row>
    <row r="1016" spans="1:6">
      <c r="A1016" s="5"/>
      <c r="B1016" s="1"/>
      <c r="C1016" s="2"/>
      <c r="D1016" s="59"/>
      <c r="E1016" s="85"/>
      <c r="F1016" s="7"/>
    </row>
    <row r="1017" spans="1:6">
      <c r="A1017" s="5"/>
      <c r="B1017" s="1"/>
      <c r="C1017" s="2"/>
      <c r="D1017" s="59"/>
      <c r="E1017" s="85"/>
      <c r="F1017" s="7"/>
    </row>
    <row r="1018" spans="1:6">
      <c r="A1018" s="5"/>
      <c r="B1018" s="1"/>
      <c r="C1018" s="2"/>
      <c r="D1018" s="59"/>
      <c r="E1018" s="85"/>
      <c r="F1018" s="7"/>
    </row>
    <row r="1019" spans="1:6">
      <c r="A1019" s="5"/>
      <c r="B1019" s="1"/>
      <c r="C1019" s="2"/>
      <c r="D1019" s="59"/>
      <c r="E1019" s="85"/>
      <c r="F1019" s="7"/>
    </row>
    <row r="1020" spans="1:6">
      <c r="A1020" s="5"/>
      <c r="B1020" s="1"/>
      <c r="C1020" s="2"/>
      <c r="D1020" s="59"/>
      <c r="E1020" s="85"/>
      <c r="F1020" s="7"/>
    </row>
    <row r="1021" spans="1:6">
      <c r="A1021" s="5"/>
      <c r="B1021" s="1"/>
      <c r="C1021" s="2"/>
      <c r="D1021" s="59"/>
      <c r="E1021" s="85"/>
      <c r="F1021" s="7"/>
    </row>
    <row r="1022" spans="1:6">
      <c r="A1022" s="5"/>
      <c r="B1022" s="1"/>
      <c r="C1022" s="2"/>
      <c r="D1022" s="59"/>
      <c r="E1022" s="85"/>
      <c r="F1022" s="7"/>
    </row>
    <row r="1023" spans="1:6">
      <c r="A1023" s="5"/>
      <c r="B1023" s="1"/>
      <c r="C1023" s="2"/>
      <c r="D1023" s="59"/>
      <c r="E1023" s="85"/>
      <c r="F1023" s="7"/>
    </row>
    <row r="1024" spans="1:6">
      <c r="A1024" s="5"/>
      <c r="B1024" s="1"/>
      <c r="C1024" s="2"/>
      <c r="D1024" s="59"/>
      <c r="E1024" s="85"/>
      <c r="F1024" s="7"/>
    </row>
    <row r="1025" spans="1:6">
      <c r="A1025" s="5"/>
      <c r="B1025" s="1"/>
      <c r="C1025" s="2"/>
      <c r="D1025" s="59"/>
      <c r="E1025" s="85"/>
      <c r="F1025" s="7"/>
    </row>
    <row r="1026" spans="1:6">
      <c r="A1026" s="5"/>
      <c r="B1026" s="1"/>
      <c r="C1026" s="2"/>
      <c r="D1026" s="59"/>
      <c r="E1026" s="85"/>
      <c r="F1026" s="7"/>
    </row>
    <row r="1027" spans="1:6">
      <c r="A1027" s="5"/>
      <c r="B1027" s="1"/>
      <c r="C1027" s="2"/>
      <c r="D1027" s="59"/>
      <c r="E1027" s="85"/>
      <c r="F1027" s="7"/>
    </row>
    <row r="1028" spans="1:6">
      <c r="A1028" s="5"/>
      <c r="B1028" s="1"/>
      <c r="C1028" s="2"/>
      <c r="D1028" s="59"/>
      <c r="E1028" s="85"/>
      <c r="F1028" s="7"/>
    </row>
    <row r="1029" spans="1:6">
      <c r="A1029" s="5"/>
      <c r="B1029" s="1"/>
      <c r="C1029" s="2"/>
      <c r="D1029" s="59"/>
      <c r="E1029" s="85"/>
      <c r="F1029" s="7"/>
    </row>
    <row r="1030" spans="1:6">
      <c r="A1030" s="5"/>
      <c r="B1030" s="1"/>
      <c r="C1030" s="2"/>
      <c r="D1030" s="59"/>
      <c r="E1030" s="85"/>
      <c r="F1030" s="7"/>
    </row>
    <row r="1031" spans="1:6">
      <c r="A1031" s="5"/>
      <c r="B1031" s="1"/>
      <c r="C1031" s="2"/>
      <c r="D1031" s="59"/>
      <c r="E1031" s="85"/>
      <c r="F1031" s="7"/>
    </row>
    <row r="1032" spans="1:6">
      <c r="A1032" s="5"/>
      <c r="B1032" s="1"/>
      <c r="C1032" s="2"/>
      <c r="D1032" s="59"/>
      <c r="E1032" s="85"/>
      <c r="F1032" s="7"/>
    </row>
    <row r="1033" spans="1:6">
      <c r="A1033" s="5"/>
      <c r="B1033" s="1"/>
      <c r="C1033" s="2"/>
      <c r="D1033" s="59"/>
      <c r="E1033" s="85"/>
      <c r="F1033" s="7"/>
    </row>
    <row r="1034" spans="1:6">
      <c r="A1034" s="5"/>
      <c r="B1034" s="1"/>
      <c r="C1034" s="2"/>
      <c r="D1034" s="59"/>
      <c r="E1034" s="85"/>
      <c r="F1034" s="7"/>
    </row>
    <row r="1035" spans="1:6">
      <c r="A1035" s="5"/>
      <c r="B1035" s="1"/>
      <c r="C1035" s="2"/>
      <c r="D1035" s="59"/>
      <c r="E1035" s="85"/>
      <c r="F1035" s="7"/>
    </row>
    <row r="1036" spans="1:6">
      <c r="A1036" s="5"/>
      <c r="B1036" s="1"/>
      <c r="C1036" s="2"/>
      <c r="D1036" s="59"/>
      <c r="E1036" s="85"/>
      <c r="F1036" s="7"/>
    </row>
    <row r="1037" spans="1:6">
      <c r="A1037" s="5"/>
      <c r="B1037" s="1"/>
      <c r="C1037" s="2"/>
      <c r="D1037" s="59"/>
      <c r="E1037" s="85"/>
      <c r="F1037" s="7"/>
    </row>
    <row r="1038" spans="1:6">
      <c r="A1038" s="5"/>
      <c r="B1038" s="1"/>
      <c r="C1038" s="2"/>
      <c r="D1038" s="59"/>
      <c r="E1038" s="85"/>
      <c r="F1038" s="7"/>
    </row>
    <row r="1039" spans="1:6">
      <c r="A1039" s="5"/>
      <c r="B1039" s="1"/>
      <c r="C1039" s="2"/>
      <c r="D1039" s="59"/>
      <c r="E1039" s="85"/>
      <c r="F1039" s="7"/>
    </row>
    <row r="1040" spans="1:6">
      <c r="A1040" s="5"/>
      <c r="B1040" s="1"/>
      <c r="C1040" s="2"/>
      <c r="D1040" s="59"/>
      <c r="E1040" s="85"/>
      <c r="F1040" s="7"/>
    </row>
    <row r="1041" spans="1:6">
      <c r="A1041" s="5"/>
      <c r="B1041" s="1"/>
      <c r="C1041" s="2"/>
      <c r="D1041" s="59"/>
      <c r="E1041" s="85"/>
      <c r="F1041" s="7"/>
    </row>
    <row r="1042" spans="1:6">
      <c r="A1042" s="5"/>
      <c r="B1042" s="1"/>
      <c r="C1042" s="2"/>
      <c r="D1042" s="59"/>
      <c r="E1042" s="85"/>
      <c r="F1042" s="7"/>
    </row>
    <row r="1043" spans="1:6">
      <c r="A1043" s="5"/>
      <c r="B1043" s="1"/>
      <c r="C1043" s="2"/>
      <c r="D1043" s="59"/>
      <c r="E1043" s="85"/>
      <c r="F1043" s="7"/>
    </row>
    <row r="1044" spans="1:6">
      <c r="A1044" s="5"/>
      <c r="B1044" s="1"/>
      <c r="C1044" s="2"/>
      <c r="D1044" s="59"/>
      <c r="E1044" s="85"/>
      <c r="F1044" s="7"/>
    </row>
    <row r="1045" spans="1:6">
      <c r="A1045" s="5"/>
      <c r="B1045" s="1"/>
      <c r="C1045" s="2"/>
      <c r="D1045" s="59"/>
      <c r="E1045" s="85"/>
      <c r="F1045" s="7"/>
    </row>
    <row r="1046" spans="1:6">
      <c r="A1046" s="5"/>
      <c r="B1046" s="1"/>
      <c r="C1046" s="2"/>
      <c r="D1046" s="59"/>
      <c r="E1046" s="85"/>
      <c r="F1046" s="7"/>
    </row>
    <row r="1047" spans="1:6">
      <c r="A1047" s="5"/>
      <c r="B1047" s="1"/>
      <c r="C1047" s="2"/>
      <c r="D1047" s="59"/>
      <c r="E1047" s="85"/>
      <c r="F1047" s="7"/>
    </row>
    <row r="1048" spans="1:6">
      <c r="A1048" s="5"/>
      <c r="B1048" s="1"/>
      <c r="C1048" s="2"/>
      <c r="D1048" s="59"/>
      <c r="E1048" s="85"/>
      <c r="F1048" s="7"/>
    </row>
    <row r="1049" spans="1:6">
      <c r="A1049" s="5"/>
      <c r="B1049" s="1"/>
      <c r="C1049" s="2"/>
      <c r="D1049" s="59"/>
      <c r="E1049" s="85"/>
      <c r="F1049" s="7"/>
    </row>
    <row r="1050" spans="1:6">
      <c r="A1050" s="5"/>
      <c r="B1050" s="1"/>
      <c r="C1050" s="2"/>
      <c r="D1050" s="59"/>
      <c r="E1050" s="85"/>
      <c r="F1050" s="7"/>
    </row>
    <row r="1051" spans="1:6">
      <c r="A1051" s="5"/>
      <c r="B1051" s="1"/>
      <c r="C1051" s="2"/>
      <c r="D1051" s="59"/>
      <c r="E1051" s="85"/>
      <c r="F1051" s="7"/>
    </row>
    <row r="1052" spans="1:6">
      <c r="A1052" s="5"/>
      <c r="B1052" s="1"/>
      <c r="C1052" s="2"/>
      <c r="D1052" s="59"/>
      <c r="E1052" s="85"/>
      <c r="F1052" s="7"/>
    </row>
    <row r="1053" spans="1:6">
      <c r="A1053" s="5"/>
      <c r="B1053" s="1"/>
      <c r="C1053" s="2"/>
      <c r="D1053" s="59"/>
      <c r="E1053" s="85"/>
      <c r="F1053" s="7"/>
    </row>
    <row r="1054" spans="1:6">
      <c r="A1054" s="5"/>
      <c r="B1054" s="1"/>
      <c r="C1054" s="2"/>
      <c r="D1054" s="59"/>
      <c r="E1054" s="85"/>
      <c r="F1054" s="7"/>
    </row>
    <row r="1055" spans="1:6">
      <c r="A1055" s="5"/>
      <c r="B1055" s="1"/>
      <c r="C1055" s="2"/>
      <c r="D1055" s="59"/>
      <c r="E1055" s="85"/>
      <c r="F1055" s="7"/>
    </row>
    <row r="1056" spans="1:6">
      <c r="A1056" s="5"/>
      <c r="B1056" s="1"/>
      <c r="C1056" s="2"/>
      <c r="D1056" s="59"/>
      <c r="E1056" s="85"/>
      <c r="F1056" s="7"/>
    </row>
    <row r="1057" spans="1:6">
      <c r="A1057" s="5"/>
      <c r="B1057" s="1"/>
      <c r="C1057" s="2"/>
      <c r="D1057" s="59"/>
      <c r="E1057" s="85"/>
      <c r="F1057" s="7"/>
    </row>
    <row r="1058" spans="1:6">
      <c r="A1058" s="5"/>
      <c r="B1058" s="1"/>
      <c r="C1058" s="2"/>
      <c r="D1058" s="59"/>
      <c r="E1058" s="85"/>
      <c r="F1058" s="7"/>
    </row>
    <row r="1059" spans="1:6">
      <c r="A1059" s="5"/>
      <c r="B1059" s="1"/>
      <c r="C1059" s="2"/>
      <c r="D1059" s="59"/>
      <c r="E1059" s="85"/>
      <c r="F1059" s="7"/>
    </row>
    <row r="1060" spans="1:6">
      <c r="A1060" s="5"/>
      <c r="B1060" s="1"/>
      <c r="C1060" s="2"/>
      <c r="D1060" s="59"/>
      <c r="E1060" s="85"/>
      <c r="F1060" s="7"/>
    </row>
    <row r="1061" spans="1:6">
      <c r="A1061" s="5"/>
      <c r="B1061" s="1"/>
      <c r="C1061" s="2"/>
      <c r="D1061" s="59"/>
      <c r="E1061" s="85"/>
      <c r="F1061" s="7"/>
    </row>
    <row r="1062" spans="1:6">
      <c r="A1062" s="5"/>
      <c r="B1062" s="1"/>
      <c r="C1062" s="2"/>
      <c r="D1062" s="59"/>
      <c r="E1062" s="85"/>
      <c r="F1062" s="7"/>
    </row>
    <row r="1063" spans="1:6">
      <c r="A1063" s="5"/>
      <c r="B1063" s="1"/>
      <c r="C1063" s="2"/>
      <c r="D1063" s="59"/>
      <c r="E1063" s="85"/>
      <c r="F1063" s="7"/>
    </row>
    <row r="1064" spans="1:6">
      <c r="A1064" s="5"/>
      <c r="B1064" s="1"/>
      <c r="C1064" s="2"/>
      <c r="D1064" s="59"/>
      <c r="E1064" s="85"/>
      <c r="F1064" s="7"/>
    </row>
    <row r="1065" spans="1:6">
      <c r="A1065" s="5"/>
      <c r="B1065" s="1"/>
      <c r="C1065" s="2"/>
      <c r="D1065" s="59"/>
      <c r="E1065" s="85"/>
      <c r="F1065" s="7"/>
    </row>
    <row r="1066" spans="1:6">
      <c r="A1066" s="5"/>
      <c r="B1066" s="1"/>
      <c r="C1066" s="2"/>
      <c r="D1066" s="59"/>
      <c r="E1066" s="85"/>
      <c r="F1066" s="7"/>
    </row>
    <row r="1067" spans="1:6">
      <c r="A1067" s="5"/>
      <c r="B1067" s="1"/>
      <c r="C1067" s="2"/>
      <c r="D1067" s="59"/>
      <c r="E1067" s="85"/>
      <c r="F1067" s="7"/>
    </row>
    <row r="1068" spans="1:6">
      <c r="A1068" s="5"/>
      <c r="B1068" s="1"/>
      <c r="C1068" s="2"/>
      <c r="D1068" s="59"/>
      <c r="E1068" s="85"/>
      <c r="F1068" s="7"/>
    </row>
    <row r="1069" spans="1:6">
      <c r="A1069" s="5"/>
      <c r="B1069" s="1"/>
      <c r="C1069" s="2"/>
      <c r="D1069" s="59"/>
      <c r="E1069" s="85"/>
      <c r="F1069" s="7"/>
    </row>
    <row r="1070" spans="1:6">
      <c r="A1070" s="5"/>
      <c r="B1070" s="1"/>
      <c r="C1070" s="2"/>
      <c r="D1070" s="59"/>
      <c r="E1070" s="85"/>
      <c r="F1070" s="7"/>
    </row>
    <row r="1071" spans="1:6">
      <c r="A1071" s="5"/>
      <c r="B1071" s="1"/>
      <c r="C1071" s="2"/>
      <c r="D1071" s="59"/>
      <c r="E1071" s="85"/>
      <c r="F1071" s="7"/>
    </row>
    <row r="1072" spans="1:6">
      <c r="A1072" s="5"/>
      <c r="B1072" s="1"/>
      <c r="C1072" s="2"/>
      <c r="D1072" s="59"/>
      <c r="E1072" s="85"/>
      <c r="F1072" s="7"/>
    </row>
    <row r="1073" spans="1:6">
      <c r="A1073" s="5"/>
      <c r="B1073" s="1"/>
      <c r="C1073" s="2"/>
      <c r="D1073" s="59"/>
      <c r="E1073" s="85"/>
      <c r="F1073" s="7"/>
    </row>
    <row r="1074" spans="1:6">
      <c r="A1074" s="5"/>
      <c r="B1074" s="1"/>
      <c r="C1074" s="2"/>
      <c r="D1074" s="59"/>
      <c r="E1074" s="85"/>
      <c r="F1074" s="7"/>
    </row>
    <row r="1075" spans="1:6">
      <c r="A1075" s="5"/>
      <c r="B1075" s="1"/>
      <c r="C1075" s="2"/>
      <c r="D1075" s="59"/>
      <c r="E1075" s="85"/>
      <c r="F1075" s="7"/>
    </row>
    <row r="1076" spans="1:6">
      <c r="A1076" s="5"/>
      <c r="B1076" s="1"/>
      <c r="C1076" s="2"/>
      <c r="D1076" s="59"/>
      <c r="E1076" s="85"/>
      <c r="F1076" s="7"/>
    </row>
    <row r="1077" spans="1:6">
      <c r="A1077" s="5"/>
      <c r="B1077" s="1"/>
      <c r="C1077" s="2"/>
      <c r="D1077" s="59"/>
      <c r="E1077" s="85"/>
      <c r="F1077" s="7"/>
    </row>
    <row r="1078" spans="1:6">
      <c r="A1078" s="5"/>
      <c r="B1078" s="1"/>
      <c r="C1078" s="2"/>
      <c r="D1078" s="59"/>
      <c r="E1078" s="85"/>
      <c r="F1078" s="7"/>
    </row>
    <row r="1079" spans="1:6">
      <c r="A1079" s="5"/>
      <c r="B1079" s="1"/>
      <c r="C1079" s="2"/>
      <c r="D1079" s="59"/>
      <c r="E1079" s="85"/>
      <c r="F1079" s="7"/>
    </row>
    <row r="1080" spans="1:6">
      <c r="A1080" s="5"/>
      <c r="B1080" s="1"/>
      <c r="C1080" s="2"/>
      <c r="D1080" s="59"/>
      <c r="E1080" s="85"/>
      <c r="F1080" s="7"/>
    </row>
    <row r="1081" spans="1:6">
      <c r="A1081" s="5"/>
      <c r="B1081" s="1"/>
      <c r="C1081" s="2"/>
      <c r="D1081" s="59"/>
      <c r="E1081" s="85"/>
      <c r="F1081" s="7"/>
    </row>
    <row r="1082" spans="1:6">
      <c r="A1082" s="5"/>
      <c r="B1082" s="1"/>
      <c r="C1082" s="2"/>
      <c r="D1082" s="59"/>
      <c r="E1082" s="85"/>
      <c r="F1082" s="7"/>
    </row>
    <row r="1083" spans="1:6">
      <c r="A1083" s="5"/>
      <c r="B1083" s="1"/>
      <c r="C1083" s="2"/>
      <c r="D1083" s="59"/>
      <c r="E1083" s="85"/>
      <c r="F1083" s="7"/>
    </row>
    <row r="1084" spans="1:6">
      <c r="A1084" s="5"/>
      <c r="B1084" s="1"/>
      <c r="C1084" s="2"/>
      <c r="D1084" s="59"/>
      <c r="E1084" s="85"/>
      <c r="F1084" s="7"/>
    </row>
    <row r="1085" spans="1:6">
      <c r="A1085" s="5"/>
      <c r="B1085" s="1"/>
      <c r="C1085" s="2"/>
      <c r="D1085" s="59"/>
      <c r="E1085" s="85"/>
      <c r="F1085" s="7"/>
    </row>
    <row r="1086" spans="1:6">
      <c r="A1086" s="5"/>
      <c r="B1086" s="1"/>
      <c r="C1086" s="2"/>
      <c r="D1086" s="59"/>
      <c r="E1086" s="85"/>
      <c r="F1086" s="7"/>
    </row>
    <row r="1087" spans="1:6">
      <c r="A1087" s="5"/>
      <c r="B1087" s="1"/>
      <c r="C1087" s="2"/>
      <c r="D1087" s="59"/>
      <c r="E1087" s="85"/>
      <c r="F1087" s="7"/>
    </row>
    <row r="1088" spans="1:6">
      <c r="A1088" s="5"/>
      <c r="B1088" s="1"/>
      <c r="C1088" s="2"/>
      <c r="D1088" s="59"/>
      <c r="E1088" s="85"/>
      <c r="F1088" s="7"/>
    </row>
    <row r="1089" spans="1:6">
      <c r="A1089" s="5"/>
      <c r="B1089" s="1"/>
      <c r="C1089" s="2"/>
      <c r="D1089" s="59"/>
      <c r="E1089" s="85"/>
      <c r="F1089" s="7"/>
    </row>
    <row r="1090" spans="1:6">
      <c r="A1090" s="5"/>
      <c r="B1090" s="1"/>
      <c r="C1090" s="2"/>
      <c r="D1090" s="59"/>
      <c r="E1090" s="85"/>
      <c r="F1090" s="7"/>
    </row>
    <row r="1091" spans="1:6">
      <c r="A1091" s="5"/>
      <c r="B1091" s="1"/>
      <c r="C1091" s="2"/>
      <c r="D1091" s="59"/>
      <c r="E1091" s="85"/>
      <c r="F1091" s="7"/>
    </row>
    <row r="1092" spans="1:6">
      <c r="A1092" s="5"/>
      <c r="B1092" s="1"/>
      <c r="C1092" s="2"/>
      <c r="D1092" s="59"/>
      <c r="E1092" s="85"/>
      <c r="F1092" s="7"/>
    </row>
    <row r="1093" spans="1:6">
      <c r="A1093" s="5"/>
      <c r="B1093" s="1"/>
      <c r="C1093" s="2"/>
      <c r="D1093" s="59"/>
      <c r="E1093" s="85"/>
      <c r="F1093" s="7"/>
    </row>
    <row r="1094" spans="1:6">
      <c r="A1094" s="5"/>
      <c r="B1094" s="1"/>
      <c r="C1094" s="2"/>
      <c r="D1094" s="59"/>
      <c r="E1094" s="85"/>
      <c r="F1094" s="7"/>
    </row>
    <row r="1095" spans="1:6">
      <c r="A1095" s="5"/>
      <c r="B1095" s="1"/>
      <c r="C1095" s="2"/>
      <c r="D1095" s="59"/>
      <c r="E1095" s="85"/>
      <c r="F1095" s="7"/>
    </row>
    <row r="1096" spans="1:6">
      <c r="A1096" s="5"/>
      <c r="B1096" s="1"/>
      <c r="C1096" s="2"/>
      <c r="D1096" s="59"/>
      <c r="E1096" s="85"/>
      <c r="F1096" s="7"/>
    </row>
    <row r="1097" spans="1:6">
      <c r="A1097" s="5"/>
      <c r="B1097" s="1"/>
      <c r="C1097" s="2"/>
      <c r="D1097" s="59"/>
      <c r="E1097" s="85"/>
      <c r="F1097" s="7"/>
    </row>
    <row r="1098" spans="1:6">
      <c r="A1098" s="5"/>
      <c r="B1098" s="1"/>
      <c r="C1098" s="2"/>
      <c r="D1098" s="59"/>
      <c r="E1098" s="85"/>
      <c r="F1098" s="7"/>
    </row>
    <row r="1099" spans="1:6">
      <c r="A1099" s="5"/>
      <c r="B1099" s="1"/>
      <c r="C1099" s="2"/>
      <c r="D1099" s="59"/>
      <c r="E1099" s="85"/>
      <c r="F1099" s="7"/>
    </row>
    <row r="1100" spans="1:6">
      <c r="A1100" s="5"/>
      <c r="B1100" s="1"/>
      <c r="C1100" s="2"/>
      <c r="D1100" s="59"/>
      <c r="E1100" s="85"/>
      <c r="F1100" s="7"/>
    </row>
    <row r="1101" spans="1:6">
      <c r="A1101" s="5"/>
      <c r="B1101" s="1"/>
      <c r="C1101" s="2"/>
      <c r="D1101" s="59"/>
      <c r="E1101" s="85"/>
      <c r="F1101" s="7"/>
    </row>
    <row r="1102" spans="1:6">
      <c r="A1102" s="5"/>
      <c r="B1102" s="1"/>
      <c r="C1102" s="2"/>
      <c r="D1102" s="59"/>
      <c r="E1102" s="85"/>
      <c r="F1102" s="7"/>
    </row>
    <row r="1103" spans="1:6">
      <c r="A1103" s="5"/>
      <c r="B1103" s="1"/>
      <c r="C1103" s="2"/>
      <c r="D1103" s="59"/>
      <c r="E1103" s="85"/>
      <c r="F1103" s="7"/>
    </row>
    <row r="1104" spans="1:6">
      <c r="A1104" s="5"/>
      <c r="B1104" s="1"/>
      <c r="C1104" s="2"/>
      <c r="D1104" s="59"/>
      <c r="E1104" s="85"/>
      <c r="F1104" s="7"/>
    </row>
    <row r="1105" spans="1:6">
      <c r="A1105" s="5"/>
      <c r="B1105" s="1"/>
      <c r="C1105" s="2"/>
      <c r="D1105" s="59"/>
      <c r="E1105" s="85"/>
      <c r="F1105" s="7"/>
    </row>
    <row r="1106" spans="1:6">
      <c r="A1106" s="5"/>
      <c r="B1106" s="1"/>
      <c r="C1106" s="2"/>
      <c r="D1106" s="59"/>
      <c r="E1106" s="85"/>
      <c r="F1106" s="7"/>
    </row>
    <row r="1107" spans="1:6">
      <c r="A1107" s="5"/>
      <c r="B1107" s="1"/>
      <c r="C1107" s="2"/>
      <c r="D1107" s="59"/>
      <c r="E1107" s="85"/>
      <c r="F1107" s="7"/>
    </row>
    <row r="1108" spans="1:6">
      <c r="A1108" s="5"/>
      <c r="B1108" s="1"/>
      <c r="C1108" s="2"/>
      <c r="D1108" s="59"/>
      <c r="E1108" s="85"/>
      <c r="F1108" s="7"/>
    </row>
    <row r="1109" spans="1:6">
      <c r="A1109" s="5"/>
      <c r="B1109" s="1"/>
      <c r="C1109" s="2"/>
      <c r="D1109" s="59"/>
      <c r="E1109" s="85"/>
      <c r="F1109" s="7"/>
    </row>
    <row r="1110" spans="1:6">
      <c r="A1110" s="5"/>
      <c r="B1110" s="1"/>
      <c r="C1110" s="2"/>
      <c r="D1110" s="59"/>
      <c r="E1110" s="85"/>
      <c r="F1110" s="7"/>
    </row>
    <row r="1111" spans="1:6">
      <c r="A1111" s="5"/>
      <c r="B1111" s="1"/>
      <c r="C1111" s="2"/>
      <c r="D1111" s="59"/>
      <c r="E1111" s="85"/>
      <c r="F1111" s="7"/>
    </row>
    <row r="1112" spans="1:6">
      <c r="A1112" s="5"/>
      <c r="B1112" s="1"/>
      <c r="C1112" s="2"/>
      <c r="D1112" s="59"/>
      <c r="E1112" s="85"/>
      <c r="F1112" s="7"/>
    </row>
    <row r="1113" spans="1:6">
      <c r="A1113" s="5"/>
      <c r="B1113" s="1"/>
      <c r="C1113" s="2"/>
      <c r="D1113" s="59"/>
      <c r="E1113" s="85"/>
      <c r="F1113" s="7"/>
    </row>
    <row r="1114" spans="1:6">
      <c r="A1114" s="5"/>
      <c r="B1114" s="1"/>
      <c r="C1114" s="2"/>
      <c r="D1114" s="59"/>
      <c r="E1114" s="85"/>
      <c r="F1114" s="7"/>
    </row>
    <row r="1115" spans="1:6">
      <c r="A1115" s="5"/>
      <c r="B1115" s="1"/>
      <c r="C1115" s="2"/>
      <c r="D1115" s="59"/>
      <c r="E1115" s="85"/>
      <c r="F1115" s="7"/>
    </row>
    <row r="1116" spans="1:6">
      <c r="A1116" s="5"/>
      <c r="B1116" s="1"/>
      <c r="C1116" s="2"/>
      <c r="D1116" s="59"/>
      <c r="E1116" s="85"/>
      <c r="F1116" s="7"/>
    </row>
    <row r="1117" spans="1:6">
      <c r="A1117" s="5"/>
      <c r="B1117" s="1"/>
      <c r="C1117" s="2"/>
      <c r="D1117" s="59"/>
      <c r="E1117" s="85"/>
      <c r="F1117" s="7"/>
    </row>
    <row r="1118" spans="1:6">
      <c r="A1118" s="5"/>
      <c r="B1118" s="1"/>
      <c r="C1118" s="2"/>
      <c r="D1118" s="59"/>
      <c r="E1118" s="85"/>
      <c r="F1118" s="7"/>
    </row>
    <row r="1119" spans="1:6">
      <c r="A1119" s="5"/>
      <c r="B1119" s="1"/>
      <c r="C1119" s="2"/>
      <c r="D1119" s="59"/>
      <c r="E1119" s="85"/>
      <c r="F1119" s="7"/>
    </row>
    <row r="1120" spans="1:6">
      <c r="A1120" s="5"/>
      <c r="B1120" s="1"/>
      <c r="C1120" s="2"/>
      <c r="D1120" s="59"/>
      <c r="E1120" s="85"/>
      <c r="F1120" s="7"/>
    </row>
    <row r="1121" spans="1:6">
      <c r="A1121" s="5"/>
      <c r="B1121" s="1"/>
      <c r="C1121" s="2"/>
      <c r="D1121" s="59"/>
      <c r="E1121" s="85"/>
      <c r="F1121" s="7"/>
    </row>
    <row r="1122" spans="1:6">
      <c r="A1122" s="5"/>
      <c r="B1122" s="1"/>
      <c r="C1122" s="2"/>
      <c r="D1122" s="59"/>
      <c r="E1122" s="85"/>
      <c r="F1122" s="7"/>
    </row>
    <row r="1123" spans="1:6">
      <c r="A1123" s="5"/>
      <c r="B1123" s="1"/>
      <c r="C1123" s="2"/>
      <c r="D1123" s="59"/>
      <c r="E1123" s="85"/>
      <c r="F1123" s="7"/>
    </row>
    <row r="1124" spans="1:6">
      <c r="A1124" s="5"/>
      <c r="B1124" s="1"/>
      <c r="C1124" s="2"/>
      <c r="D1124" s="59"/>
      <c r="E1124" s="85"/>
      <c r="F1124" s="7"/>
    </row>
    <row r="1125" spans="1:6">
      <c r="A1125" s="5"/>
      <c r="B1125" s="1"/>
      <c r="C1125" s="2"/>
      <c r="D1125" s="59"/>
      <c r="E1125" s="85"/>
      <c r="F1125" s="7"/>
    </row>
    <row r="1126" spans="1:6">
      <c r="A1126" s="5"/>
      <c r="B1126" s="1"/>
      <c r="C1126" s="2"/>
      <c r="D1126" s="59"/>
      <c r="E1126" s="85"/>
      <c r="F1126" s="7"/>
    </row>
    <row r="1127" spans="1:6">
      <c r="A1127" s="5"/>
      <c r="B1127" s="1"/>
      <c r="C1127" s="2"/>
      <c r="D1127" s="59"/>
      <c r="E1127" s="85"/>
      <c r="F1127" s="7"/>
    </row>
    <row r="1128" spans="1:6">
      <c r="A1128" s="5"/>
      <c r="B1128" s="1"/>
      <c r="C1128" s="2"/>
      <c r="D1128" s="59"/>
      <c r="E1128" s="85"/>
      <c r="F1128" s="7"/>
    </row>
    <row r="1129" spans="1:6">
      <c r="A1129" s="5"/>
      <c r="B1129" s="1"/>
      <c r="C1129" s="2"/>
      <c r="D1129" s="59"/>
      <c r="E1129" s="85"/>
      <c r="F1129" s="7"/>
    </row>
    <row r="1130" spans="1:6">
      <c r="A1130" s="5"/>
      <c r="B1130" s="1"/>
      <c r="C1130" s="2"/>
      <c r="D1130" s="59"/>
      <c r="E1130" s="85"/>
      <c r="F1130" s="7"/>
    </row>
    <row r="1131" spans="1:6">
      <c r="A1131" s="5"/>
      <c r="B1131" s="1"/>
      <c r="C1131" s="2"/>
      <c r="D1131" s="59"/>
      <c r="E1131" s="85"/>
      <c r="F1131" s="7"/>
    </row>
    <row r="1132" spans="1:6">
      <c r="A1132" s="5"/>
      <c r="B1132" s="1"/>
      <c r="C1132" s="2"/>
      <c r="D1132" s="59"/>
      <c r="E1132" s="85"/>
      <c r="F1132" s="7"/>
    </row>
    <row r="1133" spans="1:6">
      <c r="A1133" s="5"/>
      <c r="B1133" s="1"/>
      <c r="C1133" s="2"/>
      <c r="D1133" s="59"/>
      <c r="E1133" s="85"/>
      <c r="F1133" s="7"/>
    </row>
    <row r="1134" spans="1:6">
      <c r="A1134" s="5"/>
      <c r="B1134" s="1"/>
      <c r="C1134" s="2"/>
      <c r="D1134" s="59"/>
      <c r="E1134" s="85"/>
      <c r="F1134" s="7"/>
    </row>
    <row r="1135" spans="1:6">
      <c r="A1135" s="5"/>
      <c r="B1135" s="1"/>
      <c r="C1135" s="2"/>
      <c r="D1135" s="59"/>
      <c r="E1135" s="85"/>
      <c r="F1135" s="7"/>
    </row>
    <row r="1136" spans="1:6">
      <c r="A1136" s="5"/>
      <c r="B1136" s="1"/>
      <c r="C1136" s="2"/>
      <c r="D1136" s="59"/>
      <c r="E1136" s="85"/>
      <c r="F1136" s="7"/>
    </row>
    <row r="1137" spans="1:6">
      <c r="A1137" s="5"/>
      <c r="B1137" s="1"/>
      <c r="C1137" s="2"/>
      <c r="D1137" s="59"/>
      <c r="E1137" s="85"/>
      <c r="F1137" s="7"/>
    </row>
    <row r="1138" spans="1:6">
      <c r="A1138" s="5"/>
      <c r="B1138" s="1"/>
      <c r="C1138" s="2"/>
      <c r="D1138" s="59"/>
      <c r="E1138" s="85"/>
      <c r="F1138" s="7"/>
    </row>
    <row r="1139" spans="1:6">
      <c r="A1139" s="5"/>
      <c r="B1139" s="1"/>
      <c r="C1139" s="2"/>
      <c r="D1139" s="59"/>
      <c r="E1139" s="85"/>
      <c r="F1139" s="7"/>
    </row>
    <row r="1140" spans="1:6">
      <c r="A1140" s="5"/>
      <c r="B1140" s="1"/>
      <c r="C1140" s="2"/>
      <c r="D1140" s="59"/>
      <c r="E1140" s="85"/>
      <c r="F1140" s="7"/>
    </row>
    <row r="1141" spans="1:6">
      <c r="A1141" s="5"/>
      <c r="B1141" s="1"/>
      <c r="C1141" s="2"/>
      <c r="D1141" s="59"/>
      <c r="E1141" s="85"/>
      <c r="F1141" s="7"/>
    </row>
    <row r="1142" spans="1:6">
      <c r="A1142" s="5"/>
      <c r="B1142" s="1"/>
      <c r="C1142" s="2"/>
      <c r="D1142" s="59"/>
      <c r="E1142" s="85"/>
      <c r="F1142" s="7"/>
    </row>
    <row r="1143" spans="1:6">
      <c r="A1143" s="5"/>
      <c r="B1143" s="1"/>
      <c r="C1143" s="2"/>
      <c r="D1143" s="59"/>
      <c r="E1143" s="85"/>
      <c r="F1143" s="7"/>
    </row>
    <row r="1144" spans="1:6">
      <c r="A1144" s="5"/>
      <c r="B1144" s="1"/>
      <c r="C1144" s="2"/>
      <c r="D1144" s="59"/>
      <c r="E1144" s="85"/>
      <c r="F1144" s="7"/>
    </row>
    <row r="1145" spans="1:6">
      <c r="A1145" s="5"/>
      <c r="B1145" s="1"/>
      <c r="C1145" s="2"/>
      <c r="D1145" s="59"/>
      <c r="E1145" s="85"/>
      <c r="F1145" s="7"/>
    </row>
    <row r="1146" spans="1:6">
      <c r="A1146" s="5"/>
      <c r="B1146" s="1"/>
      <c r="C1146" s="2"/>
      <c r="D1146" s="59"/>
      <c r="E1146" s="85"/>
      <c r="F1146" s="7"/>
    </row>
    <row r="1147" spans="1:6">
      <c r="A1147" s="5"/>
      <c r="B1147" s="1"/>
      <c r="C1147" s="2"/>
      <c r="D1147" s="59"/>
      <c r="E1147" s="85"/>
      <c r="F1147" s="7"/>
    </row>
    <row r="1148" spans="1:6">
      <c r="A1148" s="5"/>
      <c r="B1148" s="1"/>
      <c r="C1148" s="2"/>
      <c r="D1148" s="59"/>
      <c r="E1148" s="85"/>
      <c r="F1148" s="7"/>
    </row>
    <row r="1149" spans="1:6">
      <c r="A1149" s="5"/>
      <c r="B1149" s="1"/>
      <c r="C1149" s="2"/>
      <c r="D1149" s="59"/>
      <c r="E1149" s="85"/>
      <c r="F1149" s="7"/>
    </row>
    <row r="1150" spans="1:6">
      <c r="A1150" s="5"/>
      <c r="B1150" s="1"/>
      <c r="C1150" s="2"/>
      <c r="D1150" s="59"/>
      <c r="E1150" s="85"/>
      <c r="F1150" s="7"/>
    </row>
    <row r="1151" spans="1:6">
      <c r="A1151" s="5"/>
      <c r="B1151" s="1"/>
      <c r="C1151" s="2"/>
      <c r="D1151" s="59"/>
      <c r="E1151" s="85"/>
      <c r="F1151" s="7"/>
    </row>
    <row r="1152" spans="1:6">
      <c r="A1152" s="5"/>
      <c r="B1152" s="1"/>
      <c r="C1152" s="2"/>
      <c r="D1152" s="59"/>
      <c r="E1152" s="85"/>
      <c r="F1152" s="7"/>
    </row>
    <row r="1153" spans="1:6">
      <c r="A1153" s="5"/>
      <c r="B1153" s="1"/>
      <c r="C1153" s="2"/>
      <c r="D1153" s="59"/>
      <c r="E1153" s="85"/>
      <c r="F1153" s="7"/>
    </row>
    <row r="1154" spans="1:6">
      <c r="A1154" s="5"/>
      <c r="B1154" s="1"/>
      <c r="C1154" s="2"/>
      <c r="D1154" s="59"/>
      <c r="E1154" s="85"/>
      <c r="F1154" s="7"/>
    </row>
    <row r="1155" spans="1:6">
      <c r="A1155" s="5"/>
      <c r="B1155" s="1"/>
      <c r="C1155" s="2"/>
      <c r="D1155" s="59"/>
      <c r="E1155" s="85"/>
      <c r="F1155" s="7"/>
    </row>
    <row r="1156" spans="1:6">
      <c r="A1156" s="5"/>
      <c r="B1156" s="1"/>
      <c r="C1156" s="2"/>
      <c r="D1156" s="59"/>
      <c r="E1156" s="85"/>
      <c r="F1156" s="7"/>
    </row>
    <row r="1157" spans="1:6">
      <c r="A1157" s="5"/>
      <c r="B1157" s="1"/>
      <c r="C1157" s="2"/>
      <c r="D1157" s="59"/>
      <c r="E1157" s="85"/>
      <c r="F1157" s="7"/>
    </row>
    <row r="1158" spans="1:6">
      <c r="A1158" s="5"/>
      <c r="B1158" s="1"/>
      <c r="C1158" s="2"/>
      <c r="D1158" s="59"/>
      <c r="E1158" s="85"/>
      <c r="F1158" s="7"/>
    </row>
    <row r="1159" spans="1:6">
      <c r="A1159" s="5"/>
      <c r="B1159" s="1"/>
      <c r="C1159" s="2"/>
      <c r="D1159" s="59"/>
      <c r="E1159" s="85"/>
      <c r="F1159" s="7"/>
    </row>
    <row r="1160" spans="1:6">
      <c r="A1160" s="5"/>
      <c r="B1160" s="1"/>
      <c r="C1160" s="2"/>
      <c r="D1160" s="59"/>
      <c r="E1160" s="85"/>
      <c r="F1160" s="7"/>
    </row>
    <row r="1161" spans="1:6">
      <c r="A1161" s="5"/>
      <c r="B1161" s="1"/>
      <c r="C1161" s="2"/>
      <c r="D1161" s="59"/>
      <c r="E1161" s="85"/>
      <c r="F1161" s="7"/>
    </row>
    <row r="1162" spans="1:6">
      <c r="A1162" s="5"/>
      <c r="B1162" s="1"/>
      <c r="C1162" s="2"/>
      <c r="D1162" s="59"/>
      <c r="E1162" s="85"/>
      <c r="F1162" s="7"/>
    </row>
    <row r="1163" spans="1:6">
      <c r="A1163" s="5"/>
      <c r="B1163" s="1"/>
      <c r="C1163" s="2"/>
      <c r="D1163" s="59"/>
      <c r="E1163" s="85"/>
      <c r="F1163" s="7"/>
    </row>
    <row r="1164" spans="1:6">
      <c r="A1164" s="5"/>
      <c r="B1164" s="1"/>
      <c r="C1164" s="2"/>
      <c r="D1164" s="59"/>
      <c r="E1164" s="85"/>
      <c r="F1164" s="7"/>
    </row>
    <row r="1165" spans="1:6">
      <c r="A1165" s="5"/>
      <c r="B1165" s="1"/>
      <c r="C1165" s="2"/>
      <c r="D1165" s="59"/>
      <c r="E1165" s="85"/>
      <c r="F1165" s="7"/>
    </row>
    <row r="1166" spans="1:6">
      <c r="A1166" s="5"/>
      <c r="B1166" s="1"/>
      <c r="C1166" s="2"/>
      <c r="D1166" s="59"/>
      <c r="E1166" s="85"/>
      <c r="F1166" s="7"/>
    </row>
    <row r="1167" spans="1:6">
      <c r="A1167" s="5"/>
      <c r="B1167" s="1"/>
      <c r="C1167" s="2"/>
      <c r="D1167" s="59"/>
      <c r="E1167" s="85"/>
      <c r="F1167" s="7"/>
    </row>
    <row r="1168" spans="1:6">
      <c r="A1168" s="5"/>
      <c r="B1168" s="1"/>
      <c r="C1168" s="2"/>
      <c r="D1168" s="59"/>
      <c r="E1168" s="85"/>
      <c r="F1168" s="7"/>
    </row>
    <row r="1169" spans="1:6">
      <c r="A1169" s="5"/>
      <c r="B1169" s="1"/>
      <c r="C1169" s="2"/>
      <c r="D1169" s="59"/>
      <c r="E1169" s="85"/>
      <c r="F1169" s="7"/>
    </row>
    <row r="1170" spans="1:6">
      <c r="A1170" s="5"/>
      <c r="B1170" s="1"/>
      <c r="C1170" s="2"/>
      <c r="D1170" s="59"/>
      <c r="E1170" s="85"/>
      <c r="F1170" s="7"/>
    </row>
    <row r="1171" spans="1:6">
      <c r="A1171" s="5"/>
      <c r="B1171" s="1"/>
      <c r="C1171" s="2"/>
      <c r="D1171" s="59"/>
      <c r="E1171" s="85"/>
      <c r="F1171" s="7"/>
    </row>
    <row r="1172" spans="1:6">
      <c r="A1172" s="5"/>
      <c r="B1172" s="1"/>
      <c r="C1172" s="2"/>
      <c r="D1172" s="59"/>
      <c r="E1172" s="85"/>
      <c r="F1172" s="7"/>
    </row>
    <row r="1173" spans="1:6">
      <c r="A1173" s="5"/>
      <c r="B1173" s="1"/>
      <c r="C1173" s="2"/>
      <c r="D1173" s="59"/>
      <c r="E1173" s="85"/>
      <c r="F1173" s="7"/>
    </row>
    <row r="1174" spans="1:6">
      <c r="A1174" s="5"/>
      <c r="B1174" s="1"/>
      <c r="C1174" s="2"/>
      <c r="D1174" s="59"/>
      <c r="E1174" s="85"/>
      <c r="F1174" s="7"/>
    </row>
    <row r="1175" spans="1:6">
      <c r="A1175" s="5"/>
      <c r="B1175" s="1"/>
      <c r="C1175" s="2"/>
      <c r="D1175" s="59"/>
      <c r="E1175" s="85"/>
      <c r="F1175" s="7"/>
    </row>
    <row r="1176" spans="1:6">
      <c r="A1176" s="5"/>
      <c r="B1176" s="1"/>
      <c r="C1176" s="2"/>
      <c r="D1176" s="59"/>
      <c r="E1176" s="85"/>
      <c r="F1176" s="7"/>
    </row>
    <row r="1177" spans="1:6">
      <c r="A1177" s="5"/>
      <c r="B1177" s="1"/>
      <c r="C1177" s="2"/>
      <c r="D1177" s="59"/>
      <c r="E1177" s="85"/>
      <c r="F1177" s="7"/>
    </row>
    <row r="1178" spans="1:6">
      <c r="A1178" s="5"/>
      <c r="B1178" s="1"/>
      <c r="C1178" s="2"/>
      <c r="D1178" s="59"/>
      <c r="E1178" s="85"/>
      <c r="F1178" s="7"/>
    </row>
    <row r="1179" spans="1:6">
      <c r="A1179" s="5"/>
      <c r="B1179" s="1"/>
      <c r="C1179" s="2"/>
      <c r="D1179" s="59"/>
      <c r="E1179" s="85"/>
      <c r="F1179" s="7"/>
    </row>
    <row r="1180" spans="1:6">
      <c r="A1180" s="5"/>
      <c r="B1180" s="1"/>
      <c r="C1180" s="2"/>
      <c r="D1180" s="59"/>
      <c r="E1180" s="85"/>
      <c r="F1180" s="7"/>
    </row>
    <row r="1181" spans="1:6">
      <c r="A1181" s="5"/>
      <c r="B1181" s="1"/>
      <c r="C1181" s="2"/>
      <c r="D1181" s="59"/>
      <c r="E1181" s="85"/>
      <c r="F1181" s="7"/>
    </row>
    <row r="1182" spans="1:6">
      <c r="A1182" s="5"/>
      <c r="B1182" s="1"/>
      <c r="C1182" s="2"/>
      <c r="D1182" s="59"/>
      <c r="E1182" s="85"/>
      <c r="F1182" s="7"/>
    </row>
    <row r="1183" spans="1:6">
      <c r="A1183" s="5"/>
      <c r="B1183" s="1"/>
      <c r="C1183" s="2"/>
      <c r="D1183" s="59"/>
      <c r="E1183" s="85"/>
      <c r="F1183" s="7"/>
    </row>
    <row r="1184" spans="1:6">
      <c r="A1184" s="5"/>
      <c r="B1184" s="1"/>
      <c r="C1184" s="2"/>
      <c r="D1184" s="59"/>
      <c r="E1184" s="85"/>
      <c r="F1184" s="7"/>
    </row>
    <row r="1185" spans="1:6">
      <c r="A1185" s="5"/>
      <c r="B1185" s="1"/>
      <c r="C1185" s="2"/>
      <c r="D1185" s="59"/>
      <c r="E1185" s="85"/>
      <c r="F1185" s="7"/>
    </row>
    <row r="1186" spans="1:6">
      <c r="A1186" s="5"/>
      <c r="B1186" s="1"/>
      <c r="C1186" s="2"/>
      <c r="D1186" s="59"/>
      <c r="E1186" s="85"/>
      <c r="F1186" s="7"/>
    </row>
    <row r="1187" spans="1:6">
      <c r="A1187" s="5"/>
      <c r="B1187" s="1"/>
      <c r="C1187" s="2"/>
      <c r="D1187" s="59"/>
      <c r="E1187" s="85"/>
      <c r="F1187" s="7"/>
    </row>
    <row r="1188" spans="1:6">
      <c r="A1188" s="5"/>
      <c r="B1188" s="1"/>
      <c r="C1188" s="2"/>
      <c r="D1188" s="59"/>
      <c r="E1188" s="85"/>
      <c r="F1188" s="7"/>
    </row>
    <row r="1189" spans="1:6">
      <c r="A1189" s="5"/>
      <c r="B1189" s="1"/>
      <c r="C1189" s="2"/>
      <c r="D1189" s="59"/>
      <c r="E1189" s="85"/>
      <c r="F1189" s="7"/>
    </row>
    <row r="1190" spans="1:6">
      <c r="A1190" s="5"/>
      <c r="B1190" s="1"/>
      <c r="C1190" s="2"/>
      <c r="D1190" s="59"/>
      <c r="E1190" s="85"/>
      <c r="F1190" s="7"/>
    </row>
    <row r="1191" spans="1:6">
      <c r="A1191" s="5"/>
      <c r="B1191" s="1"/>
      <c r="C1191" s="2"/>
      <c r="D1191" s="59"/>
      <c r="E1191" s="85"/>
      <c r="F1191" s="7"/>
    </row>
    <row r="1192" spans="1:6">
      <c r="A1192" s="5"/>
      <c r="B1192" s="1"/>
      <c r="C1192" s="2"/>
      <c r="D1192" s="59"/>
      <c r="E1192" s="85"/>
      <c r="F1192" s="7"/>
    </row>
    <row r="1193" spans="1:6">
      <c r="A1193" s="5"/>
      <c r="B1193" s="1"/>
      <c r="C1193" s="2"/>
      <c r="D1193" s="59"/>
      <c r="E1193" s="85"/>
      <c r="F1193" s="7"/>
    </row>
    <row r="1194" spans="1:6">
      <c r="A1194" s="5"/>
      <c r="B1194" s="1"/>
      <c r="C1194" s="2"/>
      <c r="D1194" s="59"/>
      <c r="E1194" s="85"/>
      <c r="F1194" s="7"/>
    </row>
    <row r="1195" spans="1:6">
      <c r="A1195" s="5"/>
      <c r="B1195" s="1"/>
      <c r="C1195" s="2"/>
      <c r="D1195" s="59"/>
      <c r="E1195" s="85"/>
      <c r="F1195" s="7"/>
    </row>
    <row r="1196" spans="1:6">
      <c r="A1196" s="5"/>
      <c r="B1196" s="1"/>
      <c r="C1196" s="2"/>
      <c r="D1196" s="59"/>
      <c r="E1196" s="85"/>
      <c r="F1196" s="7"/>
    </row>
    <row r="1197" spans="1:6">
      <c r="A1197" s="5"/>
      <c r="B1197" s="1"/>
      <c r="C1197" s="2"/>
      <c r="D1197" s="59"/>
      <c r="E1197" s="85"/>
      <c r="F1197" s="7"/>
    </row>
    <row r="1198" spans="1:6">
      <c r="A1198" s="5"/>
      <c r="B1198" s="1"/>
      <c r="C1198" s="2"/>
      <c r="D1198" s="59"/>
      <c r="E1198" s="85"/>
      <c r="F1198" s="7"/>
    </row>
    <row r="1199" spans="1:6">
      <c r="A1199" s="5"/>
      <c r="B1199" s="1"/>
      <c r="C1199" s="2"/>
      <c r="D1199" s="59"/>
      <c r="E1199" s="85"/>
      <c r="F1199" s="7"/>
    </row>
    <row r="1200" spans="1:6">
      <c r="A1200" s="5"/>
      <c r="B1200" s="1"/>
      <c r="C1200" s="2"/>
      <c r="D1200" s="59"/>
      <c r="E1200" s="85"/>
      <c r="F1200" s="7"/>
    </row>
    <row r="1201" spans="1:6">
      <c r="A1201" s="5"/>
      <c r="B1201" s="1"/>
      <c r="C1201" s="2"/>
      <c r="D1201" s="59"/>
      <c r="E1201" s="85"/>
      <c r="F1201" s="7"/>
    </row>
    <row r="1202" spans="1:6">
      <c r="A1202" s="5"/>
      <c r="B1202" s="1"/>
      <c r="C1202" s="2"/>
      <c r="D1202" s="59"/>
      <c r="E1202" s="85"/>
      <c r="F1202" s="7"/>
    </row>
    <row r="1203" spans="1:6">
      <c r="A1203" s="5"/>
      <c r="B1203" s="1"/>
      <c r="C1203" s="2"/>
      <c r="D1203" s="59"/>
      <c r="E1203" s="85"/>
      <c r="F1203" s="7"/>
    </row>
    <row r="1204" spans="1:6">
      <c r="A1204" s="5"/>
      <c r="B1204" s="1"/>
      <c r="C1204" s="2"/>
      <c r="D1204" s="59"/>
      <c r="E1204" s="85"/>
      <c r="F1204" s="7"/>
    </row>
    <row r="1205" spans="1:6">
      <c r="A1205" s="5"/>
      <c r="B1205" s="1"/>
      <c r="C1205" s="2"/>
      <c r="D1205" s="59"/>
      <c r="E1205" s="85"/>
      <c r="F1205" s="7"/>
    </row>
    <row r="1206" spans="1:6">
      <c r="A1206" s="5"/>
      <c r="B1206" s="1"/>
      <c r="C1206" s="2"/>
      <c r="D1206" s="59"/>
      <c r="E1206" s="85"/>
      <c r="F1206" s="7"/>
    </row>
    <row r="1207" spans="1:6">
      <c r="A1207" s="5"/>
      <c r="B1207" s="1"/>
      <c r="C1207" s="2"/>
      <c r="D1207" s="59"/>
      <c r="E1207" s="85"/>
      <c r="F1207" s="7"/>
    </row>
    <row r="1208" spans="1:6">
      <c r="A1208" s="5"/>
      <c r="B1208" s="1"/>
      <c r="C1208" s="2"/>
      <c r="D1208" s="59"/>
      <c r="E1208" s="85"/>
      <c r="F1208" s="7"/>
    </row>
    <row r="1209" spans="1:6">
      <c r="A1209" s="5"/>
      <c r="B1209" s="1"/>
      <c r="C1209" s="2"/>
      <c r="D1209" s="59"/>
      <c r="E1209" s="85"/>
      <c r="F1209" s="7"/>
    </row>
    <row r="1210" spans="1:6">
      <c r="A1210" s="5"/>
      <c r="B1210" s="1"/>
      <c r="C1210" s="2"/>
      <c r="D1210" s="59"/>
      <c r="E1210" s="85"/>
      <c r="F1210" s="7"/>
    </row>
    <row r="1211" spans="1:6">
      <c r="A1211" s="5"/>
      <c r="B1211" s="1"/>
      <c r="C1211" s="2"/>
      <c r="D1211" s="59"/>
      <c r="E1211" s="85"/>
      <c r="F1211" s="7"/>
    </row>
    <row r="1212" spans="1:6">
      <c r="A1212" s="5"/>
      <c r="B1212" s="1"/>
      <c r="C1212" s="2"/>
      <c r="D1212" s="59"/>
      <c r="E1212" s="85"/>
      <c r="F1212" s="7"/>
    </row>
    <row r="1213" spans="1:6">
      <c r="A1213" s="5"/>
      <c r="B1213" s="1"/>
      <c r="C1213" s="2"/>
      <c r="D1213" s="59"/>
      <c r="E1213" s="85"/>
      <c r="F1213" s="7"/>
    </row>
    <row r="1214" spans="1:6">
      <c r="A1214" s="5"/>
      <c r="B1214" s="1"/>
      <c r="C1214" s="2"/>
      <c r="D1214" s="59"/>
      <c r="E1214" s="85"/>
      <c r="F1214" s="7"/>
    </row>
    <row r="1215" spans="1:6">
      <c r="A1215" s="5"/>
      <c r="B1215" s="1"/>
      <c r="C1215" s="2"/>
      <c r="D1215" s="59"/>
      <c r="E1215" s="85"/>
      <c r="F1215" s="7"/>
    </row>
    <row r="1216" spans="1:6">
      <c r="A1216" s="5"/>
      <c r="B1216" s="1"/>
      <c r="C1216" s="2"/>
      <c r="D1216" s="59"/>
      <c r="E1216" s="85"/>
      <c r="F1216" s="7"/>
    </row>
    <row r="1217" spans="1:6">
      <c r="A1217" s="5"/>
      <c r="B1217" s="1"/>
      <c r="C1217" s="2"/>
      <c r="D1217" s="59"/>
      <c r="E1217" s="85"/>
      <c r="F1217" s="7"/>
    </row>
    <row r="1218" spans="1:6">
      <c r="A1218" s="5"/>
      <c r="B1218" s="1"/>
      <c r="C1218" s="2"/>
      <c r="D1218" s="59"/>
      <c r="E1218" s="85"/>
      <c r="F1218" s="7"/>
    </row>
    <row r="1219" spans="1:6">
      <c r="A1219" s="5"/>
      <c r="B1219" s="1"/>
      <c r="C1219" s="2"/>
      <c r="D1219" s="59"/>
      <c r="E1219" s="85"/>
      <c r="F1219" s="7"/>
    </row>
    <row r="1220" spans="1:6">
      <c r="A1220" s="5"/>
      <c r="B1220" s="1"/>
      <c r="C1220" s="2"/>
      <c r="D1220" s="59"/>
      <c r="E1220" s="85"/>
      <c r="F1220" s="7"/>
    </row>
    <row r="1221" spans="1:6">
      <c r="A1221" s="5"/>
      <c r="B1221" s="1"/>
      <c r="C1221" s="2"/>
      <c r="D1221" s="59"/>
      <c r="E1221" s="85"/>
      <c r="F1221" s="7"/>
    </row>
    <row r="1222" spans="1:6">
      <c r="A1222" s="5"/>
      <c r="B1222" s="1"/>
      <c r="C1222" s="2"/>
      <c r="D1222" s="59"/>
      <c r="E1222" s="85"/>
      <c r="F1222" s="7"/>
    </row>
    <row r="1223" spans="1:6">
      <c r="A1223" s="5"/>
      <c r="B1223" s="1"/>
      <c r="C1223" s="2"/>
      <c r="D1223" s="59"/>
      <c r="E1223" s="85"/>
      <c r="F1223" s="7"/>
    </row>
    <row r="1224" spans="1:6">
      <c r="A1224" s="5"/>
      <c r="B1224" s="1"/>
      <c r="C1224" s="2"/>
      <c r="D1224" s="59"/>
      <c r="E1224" s="85"/>
      <c r="F1224" s="7"/>
    </row>
    <row r="1225" spans="1:6">
      <c r="A1225" s="5"/>
      <c r="B1225" s="1"/>
      <c r="C1225" s="2"/>
      <c r="D1225" s="59"/>
      <c r="E1225" s="85"/>
      <c r="F1225" s="7"/>
    </row>
    <row r="1226" spans="1:6">
      <c r="A1226" s="5"/>
      <c r="B1226" s="1"/>
      <c r="C1226" s="2"/>
      <c r="D1226" s="59"/>
      <c r="E1226" s="85"/>
      <c r="F1226" s="7"/>
    </row>
    <row r="1227" spans="1:6">
      <c r="A1227" s="5"/>
      <c r="B1227" s="1"/>
      <c r="C1227" s="2"/>
      <c r="D1227" s="59"/>
      <c r="E1227" s="85"/>
      <c r="F1227" s="7"/>
    </row>
    <row r="1228" spans="1:6">
      <c r="A1228" s="5"/>
      <c r="B1228" s="1"/>
      <c r="C1228" s="2"/>
      <c r="D1228" s="59"/>
      <c r="E1228" s="85"/>
      <c r="F1228" s="7"/>
    </row>
    <row r="1229" spans="1:6">
      <c r="A1229" s="5"/>
      <c r="B1229" s="1"/>
      <c r="C1229" s="2"/>
      <c r="D1229" s="59"/>
      <c r="E1229" s="85"/>
      <c r="F1229" s="7"/>
    </row>
    <row r="1230" spans="1:6">
      <c r="A1230" s="5"/>
      <c r="B1230" s="1"/>
      <c r="C1230" s="2"/>
      <c r="D1230" s="59"/>
      <c r="E1230" s="85"/>
      <c r="F1230" s="7"/>
    </row>
    <row r="1231" spans="1:6">
      <c r="A1231" s="5"/>
      <c r="B1231" s="1"/>
      <c r="C1231" s="2"/>
      <c r="D1231" s="59"/>
      <c r="E1231" s="85"/>
      <c r="F1231" s="7"/>
    </row>
    <row r="1232" spans="1:6">
      <c r="A1232" s="5"/>
      <c r="B1232" s="1"/>
      <c r="C1232" s="2"/>
      <c r="D1232" s="59"/>
      <c r="E1232" s="85"/>
      <c r="F1232" s="7"/>
    </row>
    <row r="1233" spans="1:6">
      <c r="A1233" s="5"/>
      <c r="B1233" s="1"/>
      <c r="C1233" s="2"/>
      <c r="D1233" s="59"/>
      <c r="E1233" s="85"/>
      <c r="F1233" s="7"/>
    </row>
    <row r="1234" spans="1:6">
      <c r="A1234" s="5"/>
      <c r="B1234" s="1"/>
      <c r="C1234" s="2"/>
      <c r="D1234" s="59"/>
      <c r="E1234" s="85"/>
      <c r="F1234" s="7"/>
    </row>
    <row r="1235" spans="1:6">
      <c r="A1235" s="5"/>
      <c r="B1235" s="1"/>
      <c r="C1235" s="2"/>
      <c r="D1235" s="59"/>
      <c r="E1235" s="85"/>
      <c r="F1235" s="7"/>
    </row>
    <row r="1236" spans="1:6">
      <c r="A1236" s="5"/>
      <c r="B1236" s="1"/>
      <c r="C1236" s="2"/>
      <c r="D1236" s="59"/>
      <c r="E1236" s="85"/>
      <c r="F1236" s="7"/>
    </row>
    <row r="1237" spans="1:6">
      <c r="A1237" s="5"/>
      <c r="B1237" s="1"/>
      <c r="C1237" s="2"/>
      <c r="D1237" s="59"/>
      <c r="E1237" s="85"/>
      <c r="F1237" s="7"/>
    </row>
    <row r="1238" spans="1:6">
      <c r="A1238" s="5"/>
      <c r="B1238" s="1"/>
      <c r="C1238" s="2"/>
      <c r="D1238" s="59"/>
      <c r="E1238" s="85"/>
      <c r="F1238" s="7"/>
    </row>
    <row r="1239" spans="1:6">
      <c r="A1239" s="5"/>
      <c r="B1239" s="1"/>
      <c r="C1239" s="2"/>
      <c r="D1239" s="59"/>
      <c r="E1239" s="85"/>
      <c r="F1239" s="7"/>
    </row>
    <row r="1240" spans="1:6">
      <c r="A1240" s="5"/>
      <c r="B1240" s="1"/>
      <c r="C1240" s="2"/>
      <c r="D1240" s="59"/>
      <c r="E1240" s="85"/>
      <c r="F1240" s="7"/>
    </row>
    <row r="1241" spans="1:6">
      <c r="A1241" s="5"/>
      <c r="B1241" s="1"/>
      <c r="C1241" s="2"/>
      <c r="D1241" s="59"/>
      <c r="E1241" s="85"/>
      <c r="F1241" s="7"/>
    </row>
    <row r="1242" spans="1:6">
      <c r="A1242" s="5"/>
      <c r="B1242" s="1"/>
      <c r="C1242" s="2"/>
      <c r="D1242" s="59"/>
      <c r="E1242" s="85"/>
      <c r="F1242" s="7"/>
    </row>
    <row r="1243" spans="1:6">
      <c r="A1243" s="5"/>
      <c r="B1243" s="1"/>
      <c r="C1243" s="2"/>
      <c r="D1243" s="59"/>
      <c r="E1243" s="85"/>
      <c r="F1243" s="7"/>
    </row>
    <row r="1244" spans="1:6">
      <c r="A1244" s="5"/>
      <c r="B1244" s="1"/>
      <c r="C1244" s="2"/>
      <c r="D1244" s="59"/>
      <c r="E1244" s="85"/>
      <c r="F1244" s="7"/>
    </row>
    <row r="1245" spans="1:6">
      <c r="A1245" s="5"/>
      <c r="B1245" s="1"/>
      <c r="C1245" s="2"/>
      <c r="D1245" s="59"/>
      <c r="E1245" s="85"/>
      <c r="F1245" s="7"/>
    </row>
    <row r="1246" spans="1:6">
      <c r="A1246" s="5"/>
      <c r="B1246" s="1"/>
      <c r="C1246" s="2"/>
      <c r="D1246" s="59"/>
      <c r="E1246" s="85"/>
      <c r="F1246" s="7"/>
    </row>
    <row r="1247" spans="1:6">
      <c r="A1247" s="5"/>
      <c r="B1247" s="1"/>
      <c r="C1247" s="2"/>
      <c r="D1247" s="59"/>
      <c r="E1247" s="85"/>
      <c r="F1247" s="7"/>
    </row>
    <row r="1248" spans="1:6">
      <c r="A1248" s="5"/>
      <c r="B1248" s="1"/>
      <c r="C1248" s="2"/>
      <c r="D1248" s="59"/>
      <c r="E1248" s="85"/>
      <c r="F1248" s="7"/>
    </row>
    <row r="1249" spans="1:6">
      <c r="A1249" s="5"/>
      <c r="B1249" s="1"/>
      <c r="C1249" s="2"/>
      <c r="D1249" s="59"/>
      <c r="E1249" s="85"/>
      <c r="F1249" s="7"/>
    </row>
    <row r="1250" spans="1:6">
      <c r="A1250" s="5"/>
      <c r="B1250" s="1"/>
      <c r="C1250" s="2"/>
      <c r="D1250" s="59"/>
      <c r="E1250" s="85"/>
      <c r="F1250" s="7"/>
    </row>
    <row r="1251" spans="1:6">
      <c r="A1251" s="5"/>
      <c r="B1251" s="1"/>
      <c r="C1251" s="2"/>
      <c r="D1251" s="59"/>
      <c r="E1251" s="85"/>
      <c r="F1251" s="7"/>
    </row>
    <row r="1252" spans="1:6">
      <c r="A1252" s="5"/>
      <c r="B1252" s="1"/>
      <c r="C1252" s="2"/>
      <c r="D1252" s="59"/>
      <c r="E1252" s="85"/>
      <c r="F1252" s="7"/>
    </row>
    <row r="1253" spans="1:6">
      <c r="A1253" s="5"/>
      <c r="B1253" s="1"/>
      <c r="C1253" s="2"/>
      <c r="D1253" s="59"/>
      <c r="E1253" s="85"/>
      <c r="F1253" s="7"/>
    </row>
    <row r="1254" spans="1:6">
      <c r="A1254" s="5"/>
      <c r="B1254" s="1"/>
      <c r="C1254" s="2"/>
      <c r="D1254" s="59"/>
      <c r="E1254" s="85"/>
      <c r="F1254" s="7"/>
    </row>
    <row r="1255" spans="1:6">
      <c r="A1255" s="5"/>
      <c r="B1255" s="1"/>
      <c r="C1255" s="2"/>
      <c r="D1255" s="59"/>
      <c r="E1255" s="85"/>
      <c r="F1255" s="7"/>
    </row>
    <row r="1256" spans="1:6">
      <c r="A1256" s="5"/>
      <c r="B1256" s="1"/>
      <c r="C1256" s="2"/>
      <c r="D1256" s="59"/>
      <c r="E1256" s="85"/>
      <c r="F1256" s="7"/>
    </row>
    <row r="1257" spans="1:6">
      <c r="A1257" s="5"/>
      <c r="B1257" s="1"/>
      <c r="C1257" s="2"/>
      <c r="D1257" s="59"/>
      <c r="E1257" s="85"/>
      <c r="F1257" s="7"/>
    </row>
    <row r="1258" spans="1:6">
      <c r="A1258" s="5"/>
      <c r="B1258" s="1"/>
      <c r="C1258" s="2"/>
      <c r="D1258" s="59"/>
      <c r="E1258" s="85"/>
      <c r="F1258" s="7"/>
    </row>
    <row r="1259" spans="1:6">
      <c r="A1259" s="5"/>
      <c r="B1259" s="1"/>
      <c r="C1259" s="2"/>
      <c r="D1259" s="59"/>
      <c r="E1259" s="85"/>
      <c r="F1259" s="7"/>
    </row>
    <row r="1260" spans="1:6">
      <c r="A1260" s="5"/>
      <c r="B1260" s="1"/>
      <c r="C1260" s="2"/>
      <c r="D1260" s="59"/>
      <c r="E1260" s="85"/>
      <c r="F1260" s="7"/>
    </row>
    <row r="1261" spans="1:6">
      <c r="A1261" s="5"/>
      <c r="B1261" s="1"/>
      <c r="C1261" s="2"/>
      <c r="D1261" s="59"/>
      <c r="E1261" s="85"/>
      <c r="F1261" s="7"/>
    </row>
    <row r="1262" spans="1:6">
      <c r="A1262" s="5"/>
      <c r="B1262" s="1"/>
      <c r="C1262" s="2"/>
      <c r="D1262" s="59"/>
      <c r="E1262" s="85"/>
      <c r="F1262" s="7"/>
    </row>
    <row r="1263" spans="1:6">
      <c r="A1263" s="5"/>
      <c r="B1263" s="1"/>
      <c r="C1263" s="2"/>
      <c r="D1263" s="59"/>
      <c r="E1263" s="85"/>
      <c r="F1263" s="7"/>
    </row>
    <row r="1264" spans="1:6">
      <c r="A1264" s="5"/>
      <c r="B1264" s="1"/>
      <c r="C1264" s="2"/>
      <c r="D1264" s="59"/>
      <c r="E1264" s="85"/>
      <c r="F1264" s="7"/>
    </row>
    <row r="1265" spans="1:6">
      <c r="A1265" s="5"/>
      <c r="B1265" s="1"/>
      <c r="C1265" s="2"/>
      <c r="D1265" s="59"/>
      <c r="E1265" s="85"/>
      <c r="F1265" s="7"/>
    </row>
    <row r="1266" spans="1:6">
      <c r="A1266" s="5"/>
      <c r="B1266" s="1"/>
      <c r="C1266" s="2"/>
      <c r="D1266" s="59"/>
      <c r="E1266" s="85"/>
      <c r="F1266" s="7"/>
    </row>
    <row r="1267" spans="1:6">
      <c r="A1267" s="5"/>
      <c r="B1267" s="1"/>
      <c r="C1267" s="2"/>
      <c r="D1267" s="59"/>
      <c r="E1267" s="85"/>
      <c r="F1267" s="7"/>
    </row>
    <row r="1268" spans="1:6">
      <c r="A1268" s="5"/>
      <c r="B1268" s="1"/>
      <c r="C1268" s="2"/>
      <c r="D1268" s="59"/>
      <c r="E1268" s="85"/>
      <c r="F1268" s="7"/>
    </row>
    <row r="1269" spans="1:6">
      <c r="A1269" s="5"/>
      <c r="B1269" s="1"/>
      <c r="C1269" s="2"/>
      <c r="D1269" s="59"/>
      <c r="E1269" s="85"/>
      <c r="F1269" s="7"/>
    </row>
    <row r="1270" spans="1:6">
      <c r="A1270" s="5"/>
      <c r="B1270" s="1"/>
      <c r="C1270" s="2"/>
      <c r="D1270" s="59"/>
      <c r="E1270" s="85"/>
      <c r="F1270" s="7"/>
    </row>
    <row r="1271" spans="1:6">
      <c r="A1271" s="5"/>
      <c r="B1271" s="1"/>
      <c r="C1271" s="2"/>
      <c r="D1271" s="59"/>
      <c r="E1271" s="85"/>
      <c r="F1271" s="7"/>
    </row>
    <row r="1272" spans="1:6">
      <c r="A1272" s="5"/>
      <c r="B1272" s="1"/>
      <c r="C1272" s="2"/>
      <c r="D1272" s="59"/>
      <c r="E1272" s="85"/>
      <c r="F1272" s="7"/>
    </row>
    <row r="1273" spans="1:6">
      <c r="A1273" s="5"/>
      <c r="B1273" s="1"/>
      <c r="C1273" s="2"/>
      <c r="D1273" s="59"/>
      <c r="E1273" s="85"/>
      <c r="F1273" s="7"/>
    </row>
    <row r="1274" spans="1:6">
      <c r="A1274" s="5"/>
      <c r="B1274" s="1"/>
      <c r="C1274" s="2"/>
      <c r="D1274" s="59"/>
      <c r="E1274" s="85"/>
      <c r="F1274" s="7"/>
    </row>
    <row r="1275" spans="1:6">
      <c r="A1275" s="5"/>
      <c r="B1275" s="1"/>
      <c r="C1275" s="2"/>
      <c r="D1275" s="59"/>
      <c r="E1275" s="85"/>
      <c r="F1275" s="7"/>
    </row>
    <row r="1276" spans="1:6">
      <c r="A1276" s="5"/>
      <c r="B1276" s="1"/>
      <c r="C1276" s="2"/>
      <c r="D1276" s="59"/>
      <c r="E1276" s="85"/>
      <c r="F1276" s="7"/>
    </row>
    <row r="1277" spans="1:6">
      <c r="A1277" s="5"/>
      <c r="B1277" s="1"/>
      <c r="C1277" s="2"/>
      <c r="D1277" s="59"/>
      <c r="E1277" s="85"/>
      <c r="F1277" s="7"/>
    </row>
    <row r="1278" spans="1:6">
      <c r="A1278" s="5"/>
      <c r="B1278" s="1"/>
      <c r="C1278" s="2"/>
      <c r="D1278" s="59"/>
      <c r="E1278" s="85"/>
      <c r="F1278" s="7"/>
    </row>
    <row r="1279" spans="1:6">
      <c r="A1279" s="5"/>
      <c r="B1279" s="1"/>
      <c r="C1279" s="2"/>
      <c r="D1279" s="59"/>
      <c r="E1279" s="85"/>
      <c r="F1279" s="7"/>
    </row>
    <row r="1280" spans="1:6">
      <c r="A1280" s="5"/>
      <c r="B1280" s="1"/>
      <c r="C1280" s="2"/>
      <c r="D1280" s="59"/>
      <c r="E1280" s="85"/>
      <c r="F1280" s="7"/>
    </row>
    <row r="1281" spans="1:6">
      <c r="A1281" s="5"/>
      <c r="B1281" s="1"/>
      <c r="C1281" s="2"/>
      <c r="D1281" s="59"/>
      <c r="E1281" s="85"/>
      <c r="F1281" s="7"/>
    </row>
    <row r="1282" spans="1:6">
      <c r="A1282" s="5"/>
      <c r="B1282" s="1"/>
      <c r="C1282" s="2"/>
      <c r="D1282" s="59"/>
      <c r="E1282" s="85"/>
      <c r="F1282" s="7"/>
    </row>
    <row r="1283" spans="1:6">
      <c r="A1283" s="5"/>
      <c r="B1283" s="1"/>
      <c r="C1283" s="2"/>
      <c r="D1283" s="59"/>
      <c r="E1283" s="85"/>
      <c r="F1283" s="7"/>
    </row>
    <row r="1284" spans="1:6">
      <c r="A1284" s="5"/>
      <c r="B1284" s="1"/>
      <c r="C1284" s="2"/>
      <c r="D1284" s="59"/>
      <c r="E1284" s="85"/>
      <c r="F1284" s="7"/>
    </row>
    <row r="1285" spans="1:6">
      <c r="A1285" s="5"/>
      <c r="B1285" s="1"/>
      <c r="C1285" s="2"/>
      <c r="D1285" s="59"/>
      <c r="E1285" s="85"/>
      <c r="F1285" s="7"/>
    </row>
    <row r="1286" spans="1:6">
      <c r="A1286" s="5"/>
      <c r="B1286" s="1"/>
      <c r="C1286" s="2"/>
      <c r="D1286" s="59"/>
      <c r="E1286" s="85"/>
      <c r="F1286" s="7"/>
    </row>
    <row r="1287" spans="1:6">
      <c r="A1287" s="5"/>
      <c r="B1287" s="1"/>
      <c r="C1287" s="2"/>
      <c r="D1287" s="59"/>
      <c r="E1287" s="85"/>
      <c r="F1287" s="7"/>
    </row>
    <row r="1288" spans="1:6">
      <c r="A1288" s="5"/>
      <c r="B1288" s="1"/>
      <c r="C1288" s="2"/>
      <c r="D1288" s="59"/>
      <c r="E1288" s="85"/>
      <c r="F1288" s="7"/>
    </row>
    <row r="1289" spans="1:6">
      <c r="A1289" s="5"/>
      <c r="B1289" s="1"/>
      <c r="C1289" s="2"/>
      <c r="D1289" s="59"/>
      <c r="E1289" s="85"/>
      <c r="F1289" s="7"/>
    </row>
    <row r="1290" spans="1:6">
      <c r="A1290" s="5"/>
      <c r="B1290" s="1"/>
      <c r="C1290" s="2"/>
      <c r="D1290" s="59"/>
      <c r="E1290" s="85"/>
      <c r="F1290" s="7"/>
    </row>
    <row r="1291" spans="1:6">
      <c r="A1291" s="5"/>
      <c r="B1291" s="1"/>
      <c r="C1291" s="2"/>
      <c r="D1291" s="59"/>
      <c r="E1291" s="85"/>
      <c r="F1291" s="7"/>
    </row>
    <row r="1292" spans="1:6">
      <c r="A1292" s="5"/>
      <c r="B1292" s="1"/>
      <c r="C1292" s="2"/>
      <c r="D1292" s="59"/>
      <c r="E1292" s="85"/>
      <c r="F1292" s="7"/>
    </row>
    <row r="1293" spans="1:6">
      <c r="A1293" s="5"/>
      <c r="B1293" s="1"/>
      <c r="C1293" s="2"/>
      <c r="D1293" s="59"/>
      <c r="E1293" s="85"/>
      <c r="F1293" s="7"/>
    </row>
    <row r="1294" spans="1:6">
      <c r="A1294" s="5"/>
      <c r="B1294" s="1"/>
      <c r="C1294" s="2"/>
      <c r="D1294" s="59"/>
      <c r="E1294" s="85"/>
      <c r="F1294" s="7"/>
    </row>
    <row r="1295" spans="1:6">
      <c r="A1295" s="5"/>
      <c r="B1295" s="1"/>
      <c r="C1295" s="2"/>
      <c r="D1295" s="59"/>
      <c r="E1295" s="85"/>
      <c r="F1295" s="7"/>
    </row>
    <row r="1296" spans="1:6">
      <c r="A1296" s="5"/>
      <c r="B1296" s="1"/>
      <c r="C1296" s="2"/>
      <c r="D1296" s="59"/>
      <c r="E1296" s="85"/>
      <c r="F1296" s="7"/>
    </row>
    <row r="1297" spans="1:6">
      <c r="A1297" s="5"/>
      <c r="B1297" s="1"/>
      <c r="C1297" s="2"/>
      <c r="D1297" s="59"/>
      <c r="E1297" s="85"/>
      <c r="F1297" s="7"/>
    </row>
    <row r="1298" spans="1:6">
      <c r="A1298" s="5"/>
      <c r="B1298" s="1"/>
      <c r="C1298" s="2"/>
      <c r="D1298" s="59"/>
      <c r="E1298" s="85"/>
      <c r="F1298" s="7"/>
    </row>
    <row r="1299" spans="1:6">
      <c r="A1299" s="5"/>
      <c r="B1299" s="1"/>
      <c r="C1299" s="2"/>
      <c r="D1299" s="59"/>
      <c r="E1299" s="85"/>
      <c r="F1299" s="7"/>
    </row>
    <row r="1300" spans="1:6">
      <c r="A1300" s="5"/>
      <c r="B1300" s="1"/>
      <c r="C1300" s="2"/>
      <c r="D1300" s="59"/>
      <c r="E1300" s="85"/>
      <c r="F1300" s="7"/>
    </row>
    <row r="1301" spans="1:6">
      <c r="A1301" s="5"/>
      <c r="B1301" s="1"/>
      <c r="C1301" s="2"/>
      <c r="D1301" s="59"/>
      <c r="E1301" s="85"/>
      <c r="F1301" s="7"/>
    </row>
    <row r="1302" spans="1:6">
      <c r="A1302" s="5"/>
      <c r="B1302" s="1"/>
      <c r="C1302" s="2"/>
      <c r="D1302" s="59"/>
      <c r="E1302" s="85"/>
      <c r="F1302" s="7"/>
    </row>
    <row r="1303" spans="1:6">
      <c r="A1303" s="5"/>
      <c r="B1303" s="1"/>
      <c r="C1303" s="2"/>
      <c r="D1303" s="59"/>
      <c r="E1303" s="85"/>
      <c r="F1303" s="7"/>
    </row>
    <row r="1304" spans="1:6">
      <c r="A1304" s="5"/>
      <c r="B1304" s="1"/>
      <c r="C1304" s="2"/>
      <c r="D1304" s="59"/>
      <c r="E1304" s="85"/>
      <c r="F1304" s="7"/>
    </row>
    <row r="1305" spans="1:6">
      <c r="A1305" s="5"/>
      <c r="B1305" s="1"/>
      <c r="C1305" s="2"/>
      <c r="D1305" s="59"/>
      <c r="E1305" s="85"/>
      <c r="F1305" s="7"/>
    </row>
    <row r="1306" spans="1:6">
      <c r="A1306" s="5"/>
      <c r="B1306" s="1"/>
      <c r="C1306" s="2"/>
      <c r="D1306" s="59"/>
      <c r="E1306" s="85"/>
      <c r="F1306" s="7"/>
    </row>
    <row r="1307" spans="1:6">
      <c r="A1307" s="5"/>
      <c r="B1307" s="1"/>
      <c r="C1307" s="2"/>
      <c r="D1307" s="59"/>
      <c r="E1307" s="85"/>
      <c r="F1307" s="7"/>
    </row>
    <row r="1308" spans="1:6">
      <c r="A1308" s="5"/>
      <c r="B1308" s="1"/>
      <c r="C1308" s="2"/>
      <c r="D1308" s="59"/>
      <c r="E1308" s="85"/>
      <c r="F1308" s="7"/>
    </row>
    <row r="1309" spans="1:6">
      <c r="A1309" s="5"/>
      <c r="B1309" s="1"/>
      <c r="C1309" s="2"/>
      <c r="D1309" s="59"/>
      <c r="E1309" s="85"/>
      <c r="F1309" s="7"/>
    </row>
    <row r="1310" spans="1:6">
      <c r="A1310" s="5"/>
      <c r="B1310" s="1"/>
      <c r="C1310" s="2"/>
      <c r="D1310" s="59"/>
      <c r="E1310" s="85"/>
      <c r="F1310" s="7"/>
    </row>
    <row r="1311" spans="1:6">
      <c r="A1311" s="5"/>
      <c r="B1311" s="1"/>
      <c r="C1311" s="2"/>
      <c r="D1311" s="59"/>
      <c r="E1311" s="85"/>
      <c r="F1311" s="7"/>
    </row>
    <row r="1312" spans="1:6">
      <c r="A1312" s="5"/>
      <c r="B1312" s="1"/>
      <c r="C1312" s="2"/>
      <c r="D1312" s="59"/>
      <c r="E1312" s="85"/>
      <c r="F1312" s="7"/>
    </row>
    <row r="1313" spans="1:6">
      <c r="A1313" s="5"/>
      <c r="B1313" s="1"/>
      <c r="C1313" s="2"/>
      <c r="D1313" s="59"/>
      <c r="E1313" s="85"/>
      <c r="F1313" s="7"/>
    </row>
    <row r="1314" spans="1:6">
      <c r="A1314" s="5"/>
      <c r="B1314" s="1"/>
      <c r="C1314" s="2"/>
      <c r="D1314" s="59"/>
      <c r="E1314" s="85"/>
      <c r="F1314" s="7"/>
    </row>
    <row r="1315" spans="1:6">
      <c r="A1315" s="5"/>
      <c r="B1315" s="1"/>
      <c r="C1315" s="2"/>
      <c r="D1315" s="59"/>
      <c r="E1315" s="85"/>
      <c r="F1315" s="7"/>
    </row>
    <row r="1316" spans="1:6">
      <c r="A1316" s="5"/>
      <c r="B1316" s="1"/>
      <c r="C1316" s="2"/>
      <c r="D1316" s="59"/>
      <c r="E1316" s="85"/>
      <c r="F1316" s="7"/>
    </row>
    <row r="1317" spans="1:6">
      <c r="A1317" s="5"/>
      <c r="B1317" s="1"/>
      <c r="C1317" s="2"/>
      <c r="D1317" s="59"/>
      <c r="E1317" s="85"/>
      <c r="F1317" s="7"/>
    </row>
    <row r="1318" spans="1:6">
      <c r="A1318" s="5"/>
      <c r="B1318" s="1"/>
      <c r="C1318" s="2"/>
      <c r="D1318" s="59"/>
      <c r="E1318" s="85"/>
      <c r="F1318" s="7"/>
    </row>
    <row r="1319" spans="1:6">
      <c r="A1319" s="5"/>
      <c r="B1319" s="1"/>
      <c r="C1319" s="2"/>
      <c r="D1319" s="59"/>
      <c r="E1319" s="85"/>
      <c r="F1319" s="7"/>
    </row>
    <row r="1320" spans="1:6">
      <c r="A1320" s="5"/>
      <c r="B1320" s="1"/>
      <c r="C1320" s="2"/>
      <c r="D1320" s="59"/>
      <c r="E1320" s="85"/>
      <c r="F1320" s="7"/>
    </row>
    <row r="1321" spans="1:6">
      <c r="A1321" s="5"/>
      <c r="B1321" s="1"/>
      <c r="C1321" s="2"/>
      <c r="D1321" s="59"/>
      <c r="E1321" s="85"/>
      <c r="F1321" s="7"/>
    </row>
    <row r="1322" spans="1:6">
      <c r="A1322" s="5"/>
      <c r="B1322" s="1"/>
      <c r="C1322" s="2"/>
      <c r="D1322" s="59"/>
      <c r="E1322" s="85"/>
      <c r="F1322" s="7"/>
    </row>
    <row r="1323" spans="1:6">
      <c r="A1323" s="5"/>
      <c r="B1323" s="1"/>
      <c r="C1323" s="2"/>
      <c r="D1323" s="59"/>
      <c r="E1323" s="85"/>
      <c r="F1323" s="7"/>
    </row>
    <row r="1324" spans="1:6">
      <c r="A1324" s="5"/>
      <c r="B1324" s="1"/>
      <c r="C1324" s="2"/>
      <c r="D1324" s="59"/>
      <c r="E1324" s="85"/>
      <c r="F1324" s="7"/>
    </row>
    <row r="1325" spans="1:6">
      <c r="A1325" s="5"/>
      <c r="B1325" s="1"/>
      <c r="C1325" s="2"/>
      <c r="D1325" s="59"/>
      <c r="E1325" s="85"/>
      <c r="F1325" s="7"/>
    </row>
    <row r="1326" spans="1:6">
      <c r="A1326" s="5"/>
      <c r="B1326" s="1"/>
      <c r="C1326" s="2"/>
      <c r="D1326" s="59"/>
      <c r="E1326" s="85"/>
      <c r="F1326" s="7"/>
    </row>
    <row r="1327" spans="1:6">
      <c r="A1327" s="5"/>
      <c r="B1327" s="1"/>
      <c r="C1327" s="2"/>
      <c r="D1327" s="59"/>
      <c r="E1327" s="85"/>
      <c r="F1327" s="7"/>
    </row>
    <row r="1328" spans="1:6">
      <c r="A1328" s="5"/>
      <c r="B1328" s="1"/>
      <c r="C1328" s="2"/>
      <c r="D1328" s="59"/>
      <c r="E1328" s="85"/>
      <c r="F1328" s="7"/>
    </row>
    <row r="1329" spans="1:6">
      <c r="A1329" s="5"/>
      <c r="B1329" s="1"/>
      <c r="C1329" s="2"/>
      <c r="D1329" s="59"/>
      <c r="E1329" s="85"/>
      <c r="F1329" s="7"/>
    </row>
    <row r="1330" spans="1:6">
      <c r="A1330" s="5"/>
      <c r="B1330" s="1"/>
      <c r="C1330" s="2"/>
      <c r="D1330" s="59"/>
      <c r="E1330" s="85"/>
      <c r="F1330" s="7"/>
    </row>
    <row r="1331" spans="1:6">
      <c r="A1331" s="5"/>
      <c r="B1331" s="1"/>
      <c r="C1331" s="2"/>
      <c r="D1331" s="59"/>
      <c r="E1331" s="85"/>
      <c r="F1331" s="7"/>
    </row>
    <row r="1332" spans="1:6">
      <c r="A1332" s="5"/>
      <c r="B1332" s="1"/>
      <c r="C1332" s="2"/>
      <c r="D1332" s="59"/>
      <c r="E1332" s="85"/>
      <c r="F1332" s="7"/>
    </row>
    <row r="1333" spans="1:6">
      <c r="A1333" s="5"/>
      <c r="B1333" s="1"/>
      <c r="C1333" s="2"/>
      <c r="D1333" s="59"/>
      <c r="E1333" s="85"/>
      <c r="F1333" s="7"/>
    </row>
    <row r="1334" spans="1:6">
      <c r="A1334" s="5"/>
      <c r="B1334" s="1"/>
      <c r="C1334" s="2"/>
      <c r="D1334" s="59"/>
      <c r="E1334" s="85"/>
      <c r="F1334" s="7"/>
    </row>
    <row r="1335" spans="1:6">
      <c r="A1335" s="5"/>
      <c r="B1335" s="1"/>
      <c r="C1335" s="2"/>
      <c r="D1335" s="59"/>
      <c r="E1335" s="85"/>
      <c r="F1335" s="7"/>
    </row>
    <row r="1336" spans="1:6">
      <c r="A1336" s="5"/>
      <c r="B1336" s="1"/>
      <c r="C1336" s="2"/>
      <c r="D1336" s="59"/>
      <c r="E1336" s="85"/>
      <c r="F1336" s="7"/>
    </row>
    <row r="1337" spans="1:6">
      <c r="A1337" s="5"/>
      <c r="B1337" s="1"/>
      <c r="C1337" s="2"/>
      <c r="D1337" s="59"/>
      <c r="E1337" s="85"/>
      <c r="F1337" s="7"/>
    </row>
    <row r="1338" spans="1:6">
      <c r="A1338" s="5"/>
      <c r="B1338" s="1"/>
      <c r="C1338" s="2"/>
      <c r="D1338" s="59"/>
      <c r="E1338" s="85"/>
      <c r="F1338" s="7"/>
    </row>
    <row r="1339" spans="1:6">
      <c r="A1339" s="5"/>
      <c r="B1339" s="1"/>
      <c r="C1339" s="2"/>
      <c r="D1339" s="59"/>
      <c r="E1339" s="85"/>
      <c r="F1339" s="7"/>
    </row>
    <row r="1340" spans="1:6">
      <c r="A1340" s="5"/>
      <c r="B1340" s="1"/>
      <c r="C1340" s="2"/>
      <c r="D1340" s="59"/>
      <c r="E1340" s="85"/>
      <c r="F1340" s="7"/>
    </row>
    <row r="1341" spans="1:6">
      <c r="A1341" s="5"/>
      <c r="B1341" s="1"/>
      <c r="C1341" s="2"/>
      <c r="D1341" s="59"/>
      <c r="E1341" s="85"/>
      <c r="F1341" s="7"/>
    </row>
    <row r="1342" spans="1:6">
      <c r="A1342" s="5"/>
      <c r="B1342" s="1"/>
      <c r="C1342" s="2"/>
      <c r="D1342" s="59"/>
      <c r="E1342" s="85"/>
      <c r="F1342" s="7"/>
    </row>
    <row r="1343" spans="1:6">
      <c r="A1343" s="5"/>
      <c r="B1343" s="1"/>
      <c r="C1343" s="2"/>
      <c r="D1343" s="59"/>
      <c r="E1343" s="85"/>
      <c r="F1343" s="7"/>
    </row>
    <row r="1344" spans="1:6">
      <c r="A1344" s="5"/>
      <c r="B1344" s="1"/>
      <c r="C1344" s="2"/>
      <c r="D1344" s="59"/>
      <c r="E1344" s="85"/>
      <c r="F1344" s="7"/>
    </row>
    <row r="1345" spans="1:6">
      <c r="A1345" s="5"/>
      <c r="B1345" s="1"/>
      <c r="C1345" s="2"/>
      <c r="D1345" s="59"/>
      <c r="E1345" s="85"/>
      <c r="F1345" s="7"/>
    </row>
    <row r="1346" spans="1:6">
      <c r="A1346" s="5"/>
      <c r="B1346" s="1"/>
      <c r="C1346" s="2"/>
      <c r="D1346" s="59"/>
      <c r="E1346" s="85"/>
      <c r="F1346" s="7"/>
    </row>
    <row r="1347" spans="1:6">
      <c r="A1347" s="5"/>
      <c r="B1347" s="1"/>
      <c r="C1347" s="2"/>
      <c r="D1347" s="59"/>
      <c r="E1347" s="85"/>
      <c r="F1347" s="7"/>
    </row>
    <row r="1348" spans="1:6">
      <c r="A1348" s="5"/>
      <c r="B1348" s="1"/>
      <c r="C1348" s="2"/>
      <c r="D1348" s="59"/>
      <c r="E1348" s="85"/>
      <c r="F1348" s="7"/>
    </row>
    <row r="1349" spans="1:6">
      <c r="A1349" s="5"/>
      <c r="B1349" s="1"/>
      <c r="C1349" s="2"/>
      <c r="D1349" s="59"/>
      <c r="E1349" s="85"/>
      <c r="F1349" s="7"/>
    </row>
    <row r="1350" spans="1:6">
      <c r="A1350" s="5"/>
      <c r="B1350" s="1"/>
      <c r="C1350" s="2"/>
      <c r="D1350" s="59"/>
      <c r="E1350" s="85"/>
      <c r="F1350" s="7"/>
    </row>
    <row r="1351" spans="1:6">
      <c r="A1351" s="5"/>
      <c r="B1351" s="1"/>
      <c r="C1351" s="2"/>
      <c r="D1351" s="59"/>
      <c r="E1351" s="85"/>
      <c r="F1351" s="7"/>
    </row>
    <row r="1352" spans="1:6">
      <c r="A1352" s="5"/>
      <c r="B1352" s="1"/>
      <c r="C1352" s="2"/>
      <c r="D1352" s="59"/>
      <c r="E1352" s="85"/>
      <c r="F1352" s="7"/>
    </row>
    <row r="1353" spans="1:6">
      <c r="A1353" s="5"/>
      <c r="B1353" s="1"/>
      <c r="C1353" s="2"/>
      <c r="D1353" s="59"/>
      <c r="E1353" s="85"/>
      <c r="F1353" s="7"/>
    </row>
    <row r="1354" spans="1:6">
      <c r="A1354" s="5"/>
      <c r="B1354" s="1"/>
      <c r="C1354" s="2"/>
      <c r="D1354" s="59"/>
      <c r="E1354" s="85"/>
      <c r="F1354" s="7"/>
    </row>
    <row r="1355" spans="1:6">
      <c r="A1355" s="5"/>
      <c r="B1355" s="1"/>
      <c r="C1355" s="2"/>
      <c r="D1355" s="59"/>
      <c r="E1355" s="85"/>
      <c r="F1355" s="7"/>
    </row>
    <row r="1356" spans="1:6">
      <c r="A1356" s="5"/>
      <c r="B1356" s="1"/>
      <c r="C1356" s="2"/>
      <c r="D1356" s="59"/>
      <c r="E1356" s="85"/>
      <c r="F1356" s="7"/>
    </row>
    <row r="1357" spans="1:6">
      <c r="A1357" s="5"/>
      <c r="B1357" s="1"/>
      <c r="C1357" s="2"/>
      <c r="D1357" s="59"/>
      <c r="E1357" s="85"/>
      <c r="F1357" s="7"/>
    </row>
    <row r="1358" spans="1:6">
      <c r="A1358" s="5"/>
      <c r="B1358" s="1"/>
      <c r="C1358" s="2"/>
      <c r="D1358" s="59"/>
      <c r="E1358" s="85"/>
      <c r="F1358" s="7"/>
    </row>
    <row r="1359" spans="1:6">
      <c r="A1359" s="5"/>
      <c r="B1359" s="1"/>
      <c r="C1359" s="2"/>
      <c r="D1359" s="59"/>
      <c r="E1359" s="85"/>
      <c r="F1359" s="7"/>
    </row>
    <row r="1360" spans="1:6">
      <c r="A1360" s="5"/>
      <c r="B1360" s="1"/>
      <c r="C1360" s="2"/>
      <c r="D1360" s="59"/>
      <c r="E1360" s="85"/>
      <c r="F1360" s="7"/>
    </row>
    <row r="1361" spans="1:6">
      <c r="A1361" s="5"/>
      <c r="B1361" s="1"/>
      <c r="C1361" s="2"/>
      <c r="D1361" s="59"/>
      <c r="E1361" s="85"/>
      <c r="F1361" s="7"/>
    </row>
    <row r="1362" spans="1:6">
      <c r="A1362" s="5"/>
      <c r="B1362" s="1"/>
      <c r="C1362" s="2"/>
      <c r="D1362" s="59"/>
      <c r="E1362" s="85"/>
      <c r="F1362" s="7"/>
    </row>
    <row r="1363" spans="1:6">
      <c r="A1363" s="5"/>
      <c r="B1363" s="1"/>
      <c r="C1363" s="2"/>
      <c r="D1363" s="59"/>
      <c r="E1363" s="85"/>
      <c r="F1363" s="7"/>
    </row>
    <row r="1364" spans="1:6">
      <c r="A1364" s="5"/>
      <c r="B1364" s="1"/>
      <c r="C1364" s="2"/>
      <c r="D1364" s="59"/>
      <c r="E1364" s="85"/>
      <c r="F1364" s="7"/>
    </row>
    <row r="1365" spans="1:6">
      <c r="A1365" s="5"/>
      <c r="B1365" s="1"/>
      <c r="C1365" s="2"/>
      <c r="D1365" s="59"/>
      <c r="E1365" s="85"/>
      <c r="F1365" s="7"/>
    </row>
    <row r="1366" spans="1:6">
      <c r="A1366" s="5"/>
      <c r="B1366" s="1"/>
      <c r="C1366" s="2"/>
      <c r="D1366" s="59"/>
      <c r="E1366" s="85"/>
      <c r="F1366" s="7"/>
    </row>
    <row r="1367" spans="1:6">
      <c r="A1367" s="5"/>
      <c r="B1367" s="1"/>
      <c r="C1367" s="2"/>
      <c r="D1367" s="59"/>
      <c r="E1367" s="85"/>
      <c r="F1367" s="7"/>
    </row>
    <row r="1368" spans="1:6">
      <c r="A1368" s="5"/>
      <c r="B1368" s="1"/>
      <c r="C1368" s="2"/>
      <c r="D1368" s="59"/>
      <c r="E1368" s="85"/>
      <c r="F1368" s="7"/>
    </row>
    <row r="1369" spans="1:6">
      <c r="A1369" s="5"/>
      <c r="B1369" s="1"/>
      <c r="C1369" s="2"/>
      <c r="D1369" s="59"/>
      <c r="E1369" s="85"/>
      <c r="F1369" s="7"/>
    </row>
    <row r="1370" spans="1:6">
      <c r="A1370" s="5"/>
      <c r="B1370" s="1"/>
      <c r="C1370" s="2"/>
      <c r="D1370" s="59"/>
      <c r="E1370" s="85"/>
      <c r="F1370" s="7"/>
    </row>
    <row r="1371" spans="1:6">
      <c r="A1371" s="5"/>
      <c r="B1371" s="1"/>
      <c r="C1371" s="2"/>
      <c r="D1371" s="59"/>
      <c r="E1371" s="85"/>
      <c r="F1371" s="7"/>
    </row>
    <row r="1372" spans="1:6">
      <c r="A1372" s="5"/>
      <c r="B1372" s="1"/>
      <c r="C1372" s="2"/>
      <c r="D1372" s="59"/>
      <c r="E1372" s="85"/>
      <c r="F1372" s="7"/>
    </row>
    <row r="1373" spans="1:6">
      <c r="A1373" s="5"/>
      <c r="B1373" s="1"/>
      <c r="C1373" s="2"/>
      <c r="D1373" s="59"/>
      <c r="E1373" s="85"/>
      <c r="F1373" s="7"/>
    </row>
    <row r="1374" spans="1:6">
      <c r="A1374" s="5"/>
      <c r="B1374" s="1"/>
      <c r="C1374" s="2"/>
      <c r="D1374" s="59"/>
      <c r="E1374" s="85"/>
      <c r="F1374" s="7"/>
    </row>
    <row r="1375" spans="1:6">
      <c r="A1375" s="5"/>
      <c r="B1375" s="1"/>
      <c r="C1375" s="2"/>
      <c r="D1375" s="59"/>
      <c r="E1375" s="85"/>
      <c r="F1375" s="7"/>
    </row>
    <row r="1376" spans="1:6">
      <c r="A1376" s="5"/>
      <c r="B1376" s="1"/>
      <c r="C1376" s="2"/>
      <c r="D1376" s="59"/>
      <c r="E1376" s="85"/>
      <c r="F1376" s="7"/>
    </row>
    <row r="1377" spans="1:6">
      <c r="A1377" s="5"/>
      <c r="B1377" s="1"/>
      <c r="C1377" s="2"/>
      <c r="D1377" s="59"/>
      <c r="E1377" s="85"/>
      <c r="F1377" s="7"/>
    </row>
    <row r="1378" spans="1:6">
      <c r="A1378" s="5"/>
      <c r="B1378" s="1"/>
      <c r="C1378" s="2"/>
      <c r="D1378" s="59"/>
      <c r="E1378" s="85"/>
      <c r="F1378" s="7"/>
    </row>
    <row r="1379" spans="1:6">
      <c r="A1379" s="5"/>
      <c r="B1379" s="1"/>
      <c r="C1379" s="2"/>
      <c r="D1379" s="59"/>
      <c r="E1379" s="85"/>
      <c r="F1379" s="7"/>
    </row>
    <row r="1380" spans="1:6">
      <c r="A1380" s="5"/>
      <c r="B1380" s="1"/>
      <c r="C1380" s="2"/>
      <c r="D1380" s="59"/>
      <c r="E1380" s="85"/>
      <c r="F1380" s="7"/>
    </row>
    <row r="1381" spans="1:6">
      <c r="A1381" s="5"/>
      <c r="B1381" s="1"/>
      <c r="C1381" s="2"/>
      <c r="D1381" s="59"/>
      <c r="E1381" s="85"/>
      <c r="F1381" s="7"/>
    </row>
    <row r="1382" spans="1:6">
      <c r="A1382" s="5"/>
      <c r="B1382" s="1"/>
      <c r="C1382" s="2"/>
      <c r="D1382" s="59"/>
      <c r="E1382" s="85"/>
      <c r="F1382" s="7"/>
    </row>
    <row r="1383" spans="1:6">
      <c r="A1383" s="5"/>
      <c r="B1383" s="1"/>
      <c r="C1383" s="2"/>
      <c r="D1383" s="59"/>
      <c r="E1383" s="85"/>
      <c r="F1383" s="7"/>
    </row>
    <row r="1384" spans="1:6">
      <c r="A1384" s="5"/>
      <c r="B1384" s="1"/>
      <c r="C1384" s="2"/>
      <c r="D1384" s="59"/>
      <c r="E1384" s="85"/>
      <c r="F1384" s="7"/>
    </row>
    <row r="1385" spans="1:6">
      <c r="A1385" s="5"/>
      <c r="B1385" s="1"/>
      <c r="C1385" s="2"/>
      <c r="D1385" s="59"/>
      <c r="E1385" s="85"/>
      <c r="F1385" s="7"/>
    </row>
    <row r="1386" spans="1:6">
      <c r="A1386" s="5"/>
      <c r="B1386" s="1"/>
      <c r="C1386" s="2"/>
      <c r="D1386" s="59"/>
      <c r="E1386" s="85"/>
      <c r="F1386" s="7"/>
    </row>
    <row r="1387" spans="1:6">
      <c r="A1387" s="5"/>
      <c r="B1387" s="1"/>
      <c r="C1387" s="2"/>
      <c r="D1387" s="59"/>
      <c r="E1387" s="85"/>
      <c r="F1387" s="7"/>
    </row>
    <row r="1388" spans="1:6">
      <c r="A1388" s="5"/>
      <c r="B1388" s="1"/>
      <c r="C1388" s="2"/>
      <c r="D1388" s="59"/>
      <c r="E1388" s="85"/>
      <c r="F1388" s="7"/>
    </row>
    <row r="1389" spans="1:6">
      <c r="A1389" s="5"/>
      <c r="B1389" s="1"/>
      <c r="C1389" s="2"/>
      <c r="D1389" s="59"/>
      <c r="E1389" s="85"/>
      <c r="F1389" s="7"/>
    </row>
    <row r="1390" spans="1:6">
      <c r="A1390" s="5"/>
      <c r="B1390" s="1"/>
      <c r="C1390" s="2"/>
      <c r="D1390" s="59"/>
      <c r="E1390" s="85"/>
      <c r="F1390" s="7"/>
    </row>
    <row r="1391" spans="1:6">
      <c r="A1391" s="5"/>
      <c r="B1391" s="1"/>
      <c r="C1391" s="2"/>
      <c r="D1391" s="59"/>
      <c r="E1391" s="85"/>
      <c r="F1391" s="7"/>
    </row>
    <row r="1392" spans="1:6">
      <c r="A1392" s="5"/>
      <c r="B1392" s="1"/>
      <c r="C1392" s="2"/>
      <c r="D1392" s="59"/>
      <c r="E1392" s="85"/>
      <c r="F1392" s="7"/>
    </row>
    <row r="1393" spans="1:6">
      <c r="A1393" s="5"/>
      <c r="B1393" s="1"/>
      <c r="C1393" s="2"/>
      <c r="D1393" s="59"/>
      <c r="E1393" s="85"/>
      <c r="F1393" s="7"/>
    </row>
    <row r="1394" spans="1:6">
      <c r="A1394" s="5"/>
      <c r="B1394" s="1"/>
      <c r="C1394" s="2"/>
      <c r="D1394" s="59"/>
      <c r="E1394" s="85"/>
      <c r="F1394" s="7"/>
    </row>
    <row r="1395" spans="1:6">
      <c r="A1395" s="5"/>
      <c r="B1395" s="1"/>
      <c r="C1395" s="2"/>
      <c r="D1395" s="59"/>
      <c r="E1395" s="85"/>
      <c r="F1395" s="7"/>
    </row>
    <row r="1396" spans="1:6">
      <c r="A1396" s="5"/>
      <c r="B1396" s="1"/>
      <c r="C1396" s="2"/>
      <c r="D1396" s="59"/>
      <c r="E1396" s="85"/>
      <c r="F1396" s="7"/>
    </row>
    <row r="1397" spans="1:6">
      <c r="A1397" s="5"/>
      <c r="B1397" s="1"/>
      <c r="C1397" s="2"/>
      <c r="D1397" s="59"/>
      <c r="E1397" s="85"/>
      <c r="F1397" s="7"/>
    </row>
    <row r="1398" spans="1:6">
      <c r="A1398" s="5"/>
      <c r="B1398" s="1"/>
      <c r="C1398" s="2"/>
      <c r="D1398" s="59"/>
      <c r="E1398" s="85"/>
      <c r="F1398" s="7"/>
    </row>
    <row r="1399" spans="1:6">
      <c r="A1399" s="5"/>
      <c r="B1399" s="1"/>
      <c r="C1399" s="2"/>
      <c r="D1399" s="59"/>
      <c r="E1399" s="85"/>
      <c r="F1399" s="7"/>
    </row>
    <row r="1400" spans="1:6">
      <c r="A1400" s="5"/>
      <c r="B1400" s="1"/>
      <c r="C1400" s="2"/>
      <c r="D1400" s="59"/>
      <c r="E1400" s="85"/>
      <c r="F1400" s="7"/>
    </row>
    <row r="1401" spans="1:6">
      <c r="A1401" s="5"/>
      <c r="B1401" s="1"/>
      <c r="C1401" s="2"/>
      <c r="D1401" s="59"/>
      <c r="E1401" s="85"/>
      <c r="F1401" s="7"/>
    </row>
    <row r="1402" spans="1:6">
      <c r="A1402" s="5"/>
      <c r="B1402" s="1"/>
      <c r="C1402" s="2"/>
      <c r="D1402" s="59"/>
      <c r="E1402" s="85"/>
      <c r="F1402" s="7"/>
    </row>
    <row r="1403" spans="1:6">
      <c r="A1403" s="5"/>
      <c r="B1403" s="1"/>
      <c r="C1403" s="2"/>
      <c r="D1403" s="59"/>
      <c r="E1403" s="85"/>
      <c r="F1403" s="7"/>
    </row>
    <row r="1404" spans="1:6">
      <c r="A1404" s="5"/>
      <c r="B1404" s="1"/>
      <c r="C1404" s="2"/>
      <c r="D1404" s="59"/>
      <c r="E1404" s="85"/>
      <c r="F1404" s="7"/>
    </row>
    <row r="1405" spans="1:6">
      <c r="A1405" s="5"/>
      <c r="B1405" s="1"/>
      <c r="C1405" s="2"/>
      <c r="D1405" s="59"/>
      <c r="E1405" s="85"/>
      <c r="F1405" s="7"/>
    </row>
    <row r="1406" spans="1:6">
      <c r="A1406" s="5"/>
      <c r="B1406" s="1"/>
      <c r="C1406" s="2"/>
      <c r="D1406" s="59"/>
      <c r="E1406" s="85"/>
      <c r="F1406" s="7"/>
    </row>
    <row r="1407" spans="1:6">
      <c r="A1407" s="5"/>
      <c r="B1407" s="1"/>
      <c r="C1407" s="2"/>
      <c r="D1407" s="59"/>
      <c r="E1407" s="85"/>
      <c r="F1407" s="7"/>
    </row>
    <row r="1408" spans="1:6">
      <c r="A1408" s="5"/>
      <c r="B1408" s="1"/>
      <c r="C1408" s="2"/>
      <c r="D1408" s="59"/>
      <c r="E1408" s="85"/>
      <c r="F1408" s="7"/>
    </row>
    <row r="1409" spans="1:6">
      <c r="A1409" s="5"/>
      <c r="B1409" s="1"/>
      <c r="C1409" s="2"/>
      <c r="D1409" s="59"/>
      <c r="E1409" s="85"/>
      <c r="F1409" s="7"/>
    </row>
    <row r="1410" spans="1:6">
      <c r="A1410" s="5"/>
      <c r="B1410" s="1"/>
      <c r="C1410" s="2"/>
      <c r="D1410" s="59"/>
      <c r="E1410" s="85"/>
      <c r="F1410" s="7"/>
    </row>
    <row r="1411" spans="1:6">
      <c r="A1411" s="5"/>
      <c r="B1411" s="1"/>
      <c r="C1411" s="2"/>
      <c r="D1411" s="59"/>
      <c r="E1411" s="85"/>
      <c r="F1411" s="7"/>
    </row>
    <row r="1412" spans="1:6">
      <c r="A1412" s="5"/>
      <c r="B1412" s="1"/>
      <c r="C1412" s="2"/>
      <c r="D1412" s="59"/>
      <c r="E1412" s="85"/>
      <c r="F1412" s="7"/>
    </row>
    <row r="1413" spans="1:6">
      <c r="A1413" s="5"/>
      <c r="B1413" s="1"/>
      <c r="C1413" s="2"/>
      <c r="D1413" s="59"/>
      <c r="E1413" s="85"/>
      <c r="F1413" s="7"/>
    </row>
    <row r="1414" spans="1:6">
      <c r="A1414" s="5"/>
      <c r="B1414" s="1"/>
      <c r="C1414" s="2"/>
      <c r="D1414" s="59"/>
      <c r="E1414" s="85"/>
      <c r="F1414" s="7"/>
    </row>
    <row r="1415" spans="1:6">
      <c r="A1415" s="5"/>
      <c r="B1415" s="1"/>
      <c r="C1415" s="2"/>
      <c r="D1415" s="59"/>
      <c r="E1415" s="85"/>
      <c r="F1415" s="7"/>
    </row>
    <row r="1416" spans="1:6">
      <c r="A1416" s="5"/>
      <c r="B1416" s="1"/>
      <c r="C1416" s="2"/>
      <c r="D1416" s="59"/>
      <c r="E1416" s="85"/>
      <c r="F1416" s="7"/>
    </row>
    <row r="1417" spans="1:6">
      <c r="A1417" s="5"/>
      <c r="B1417" s="1"/>
      <c r="C1417" s="2"/>
      <c r="D1417" s="59"/>
      <c r="E1417" s="85"/>
      <c r="F1417" s="7"/>
    </row>
    <row r="1418" spans="1:6">
      <c r="A1418" s="5"/>
      <c r="B1418" s="1"/>
      <c r="C1418" s="2"/>
      <c r="D1418" s="59"/>
      <c r="E1418" s="85"/>
      <c r="F1418" s="7"/>
    </row>
    <row r="1419" spans="1:6">
      <c r="A1419" s="5"/>
      <c r="B1419" s="1"/>
      <c r="C1419" s="2"/>
      <c r="D1419" s="59"/>
      <c r="E1419" s="85"/>
      <c r="F1419" s="7"/>
    </row>
    <row r="1420" spans="1:6">
      <c r="A1420" s="5"/>
      <c r="B1420" s="1"/>
      <c r="C1420" s="2"/>
      <c r="D1420" s="59"/>
      <c r="E1420" s="85"/>
      <c r="F1420" s="7"/>
    </row>
    <row r="1421" spans="1:6">
      <c r="A1421" s="5"/>
      <c r="B1421" s="1"/>
      <c r="C1421" s="2"/>
      <c r="D1421" s="59"/>
      <c r="E1421" s="85"/>
      <c r="F1421" s="7"/>
    </row>
    <row r="1422" spans="1:6">
      <c r="A1422" s="5"/>
      <c r="B1422" s="1"/>
      <c r="C1422" s="2"/>
      <c r="D1422" s="59"/>
      <c r="E1422" s="85"/>
      <c r="F1422" s="7"/>
    </row>
    <row r="1423" spans="1:6">
      <c r="A1423" s="5"/>
      <c r="B1423" s="1"/>
      <c r="C1423" s="2"/>
      <c r="D1423" s="59"/>
      <c r="E1423" s="85"/>
      <c r="F1423" s="7"/>
    </row>
    <row r="1424" spans="1:6">
      <c r="A1424" s="5"/>
      <c r="B1424" s="1"/>
      <c r="C1424" s="2"/>
      <c r="D1424" s="59"/>
      <c r="E1424" s="85"/>
      <c r="F1424" s="7"/>
    </row>
    <row r="1425" spans="1:6">
      <c r="A1425" s="5"/>
      <c r="B1425" s="1"/>
      <c r="C1425" s="2"/>
      <c r="D1425" s="59"/>
      <c r="E1425" s="85"/>
      <c r="F1425" s="7"/>
    </row>
    <row r="1426" spans="1:6">
      <c r="A1426" s="5"/>
      <c r="B1426" s="1"/>
      <c r="C1426" s="2"/>
      <c r="D1426" s="59"/>
      <c r="E1426" s="85"/>
      <c r="F1426" s="7"/>
    </row>
    <row r="1427" spans="1:6">
      <c r="A1427" s="5"/>
      <c r="B1427" s="1"/>
      <c r="C1427" s="2"/>
      <c r="D1427" s="59"/>
      <c r="E1427" s="85"/>
      <c r="F1427" s="7"/>
    </row>
    <row r="1428" spans="1:6">
      <c r="A1428" s="5"/>
      <c r="B1428" s="1"/>
      <c r="C1428" s="2"/>
      <c r="D1428" s="59"/>
      <c r="E1428" s="85"/>
      <c r="F1428" s="7"/>
    </row>
    <row r="1429" spans="1:6">
      <c r="A1429" s="5"/>
      <c r="B1429" s="1"/>
      <c r="C1429" s="2"/>
      <c r="D1429" s="59"/>
      <c r="E1429" s="85"/>
      <c r="F1429" s="7"/>
    </row>
    <row r="1430" spans="1:6">
      <c r="A1430" s="5"/>
      <c r="B1430" s="1"/>
      <c r="C1430" s="2"/>
      <c r="D1430" s="59"/>
      <c r="E1430" s="85"/>
      <c r="F1430" s="7"/>
    </row>
    <row r="1431" spans="1:6">
      <c r="A1431" s="5"/>
      <c r="B1431" s="1"/>
      <c r="C1431" s="2"/>
      <c r="D1431" s="59"/>
      <c r="E1431" s="85"/>
      <c r="F1431" s="7"/>
    </row>
    <row r="1432" spans="1:6">
      <c r="A1432" s="5"/>
      <c r="B1432" s="1"/>
      <c r="C1432" s="2"/>
      <c r="D1432" s="59"/>
      <c r="E1432" s="85"/>
      <c r="F1432" s="7"/>
    </row>
    <row r="1433" spans="1:6">
      <c r="A1433" s="5"/>
      <c r="B1433" s="1"/>
      <c r="C1433" s="2"/>
      <c r="D1433" s="59"/>
      <c r="E1433" s="85"/>
      <c r="F1433" s="7"/>
    </row>
    <row r="1434" spans="1:6">
      <c r="A1434" s="5"/>
      <c r="B1434" s="1"/>
      <c r="C1434" s="2"/>
      <c r="D1434" s="59"/>
      <c r="E1434" s="85"/>
      <c r="F1434" s="7"/>
    </row>
    <row r="1435" spans="1:6">
      <c r="A1435" s="5"/>
      <c r="B1435" s="1"/>
      <c r="C1435" s="2"/>
      <c r="D1435" s="59"/>
      <c r="E1435" s="85"/>
      <c r="F1435" s="7"/>
    </row>
    <row r="1436" spans="1:6">
      <c r="A1436" s="5"/>
      <c r="B1436" s="1"/>
      <c r="C1436" s="2"/>
      <c r="D1436" s="59"/>
      <c r="E1436" s="85"/>
      <c r="F1436" s="7"/>
    </row>
    <row r="1437" spans="1:6">
      <c r="A1437" s="5"/>
      <c r="B1437" s="1"/>
      <c r="C1437" s="2"/>
      <c r="D1437" s="59"/>
      <c r="E1437" s="85"/>
      <c r="F1437" s="7"/>
    </row>
    <row r="1438" spans="1:6">
      <c r="A1438" s="5"/>
      <c r="B1438" s="1"/>
      <c r="C1438" s="2"/>
      <c r="D1438" s="59"/>
      <c r="E1438" s="85"/>
      <c r="F1438" s="7"/>
    </row>
    <row r="1439" spans="1:6">
      <c r="A1439" s="5"/>
      <c r="B1439" s="1"/>
      <c r="C1439" s="2"/>
      <c r="D1439" s="59"/>
      <c r="E1439" s="85"/>
      <c r="F1439" s="7"/>
    </row>
    <row r="1440" spans="1:6">
      <c r="A1440" s="5"/>
      <c r="B1440" s="1"/>
      <c r="C1440" s="2"/>
      <c r="D1440" s="59"/>
      <c r="E1440" s="85"/>
      <c r="F1440" s="7"/>
    </row>
    <row r="1441" spans="1:6">
      <c r="A1441" s="5"/>
      <c r="B1441" s="1"/>
      <c r="C1441" s="2"/>
      <c r="D1441" s="59"/>
      <c r="E1441" s="85"/>
      <c r="F1441" s="7"/>
    </row>
    <row r="1442" spans="1:6">
      <c r="A1442" s="5"/>
      <c r="B1442" s="1"/>
      <c r="C1442" s="2"/>
      <c r="D1442" s="59"/>
      <c r="E1442" s="85"/>
      <c r="F1442" s="7"/>
    </row>
    <row r="1443" spans="1:6">
      <c r="A1443" s="5"/>
      <c r="B1443" s="1"/>
      <c r="C1443" s="2"/>
      <c r="D1443" s="59"/>
      <c r="E1443" s="85"/>
      <c r="F1443" s="7"/>
    </row>
    <row r="1444" spans="1:6">
      <c r="A1444" s="5"/>
      <c r="B1444" s="1"/>
      <c r="C1444" s="2"/>
      <c r="D1444" s="59"/>
      <c r="E1444" s="85"/>
      <c r="F1444" s="7"/>
    </row>
    <row r="1445" spans="1:6">
      <c r="A1445" s="5"/>
      <c r="B1445" s="1"/>
      <c r="C1445" s="2"/>
      <c r="D1445" s="59"/>
      <c r="E1445" s="85"/>
      <c r="F1445" s="7"/>
    </row>
    <row r="1446" spans="1:6">
      <c r="A1446" s="5"/>
      <c r="B1446" s="1"/>
      <c r="C1446" s="2"/>
      <c r="D1446" s="59"/>
      <c r="E1446" s="85"/>
      <c r="F1446" s="7"/>
    </row>
    <row r="1447" spans="1:6">
      <c r="A1447" s="5"/>
      <c r="B1447" s="1"/>
      <c r="C1447" s="2"/>
      <c r="D1447" s="59"/>
      <c r="E1447" s="85"/>
      <c r="F1447" s="7"/>
    </row>
    <row r="1448" spans="1:6">
      <c r="A1448" s="5"/>
      <c r="B1448" s="1"/>
      <c r="C1448" s="2"/>
      <c r="D1448" s="59"/>
      <c r="E1448" s="85"/>
      <c r="F1448" s="7"/>
    </row>
    <row r="1449" spans="1:6">
      <c r="A1449" s="5"/>
      <c r="B1449" s="1"/>
      <c r="C1449" s="2"/>
      <c r="D1449" s="59"/>
      <c r="E1449" s="85"/>
      <c r="F1449" s="7"/>
    </row>
    <row r="1450" spans="1:6">
      <c r="A1450" s="5"/>
      <c r="B1450" s="1"/>
      <c r="C1450" s="2"/>
      <c r="D1450" s="59"/>
      <c r="E1450" s="85"/>
      <c r="F1450" s="7"/>
    </row>
    <row r="1451" spans="1:6">
      <c r="A1451" s="5"/>
      <c r="B1451" s="1"/>
      <c r="C1451" s="2"/>
      <c r="D1451" s="59"/>
      <c r="E1451" s="85"/>
      <c r="F1451" s="7"/>
    </row>
    <row r="1452" spans="1:6">
      <c r="A1452" s="5"/>
      <c r="B1452" s="1"/>
      <c r="C1452" s="2"/>
      <c r="D1452" s="59"/>
      <c r="E1452" s="85"/>
      <c r="F1452" s="7"/>
    </row>
    <row r="1453" spans="1:6">
      <c r="A1453" s="5"/>
      <c r="B1453" s="1"/>
      <c r="C1453" s="2"/>
      <c r="D1453" s="59"/>
      <c r="E1453" s="85"/>
      <c r="F1453" s="7"/>
    </row>
    <row r="1454" spans="1:6">
      <c r="A1454" s="5"/>
      <c r="B1454" s="1"/>
      <c r="C1454" s="2"/>
      <c r="D1454" s="59"/>
      <c r="E1454" s="85"/>
      <c r="F1454" s="7"/>
    </row>
    <row r="1455" spans="1:6">
      <c r="A1455" s="5"/>
      <c r="B1455" s="1"/>
      <c r="C1455" s="2"/>
      <c r="D1455" s="59"/>
      <c r="E1455" s="85"/>
      <c r="F1455" s="7"/>
    </row>
    <row r="1456" spans="1:6">
      <c r="A1456" s="5"/>
      <c r="B1456" s="1"/>
      <c r="C1456" s="2"/>
      <c r="D1456" s="59"/>
      <c r="E1456" s="85"/>
      <c r="F1456" s="7"/>
    </row>
    <row r="1457" spans="1:6">
      <c r="A1457" s="5"/>
      <c r="B1457" s="1"/>
      <c r="C1457" s="2"/>
      <c r="D1457" s="59"/>
      <c r="E1457" s="85"/>
      <c r="F1457" s="7"/>
    </row>
    <row r="1458" spans="1:6">
      <c r="A1458" s="5"/>
      <c r="B1458" s="1"/>
      <c r="C1458" s="2"/>
      <c r="D1458" s="59"/>
      <c r="E1458" s="85"/>
      <c r="F1458" s="7"/>
    </row>
    <row r="1459" spans="1:6">
      <c r="A1459" s="5"/>
      <c r="B1459" s="1"/>
      <c r="C1459" s="2"/>
      <c r="D1459" s="59"/>
      <c r="E1459" s="85"/>
      <c r="F1459" s="7"/>
    </row>
    <row r="1460" spans="1:6">
      <c r="A1460" s="5"/>
      <c r="B1460" s="1"/>
      <c r="C1460" s="2"/>
      <c r="D1460" s="59"/>
      <c r="E1460" s="85"/>
      <c r="F1460" s="7"/>
    </row>
    <row r="1461" spans="1:6">
      <c r="A1461" s="5"/>
      <c r="B1461" s="1"/>
      <c r="C1461" s="2"/>
      <c r="D1461" s="59"/>
      <c r="E1461" s="85"/>
      <c r="F1461" s="7"/>
    </row>
    <row r="1462" spans="1:6">
      <c r="A1462" s="5"/>
      <c r="B1462" s="1"/>
      <c r="C1462" s="2"/>
      <c r="D1462" s="59"/>
      <c r="E1462" s="85"/>
      <c r="F1462" s="7"/>
    </row>
    <row r="1463" spans="1:6">
      <c r="A1463" s="5"/>
      <c r="B1463" s="1"/>
      <c r="C1463" s="2"/>
      <c r="D1463" s="59"/>
      <c r="E1463" s="85"/>
      <c r="F1463" s="7"/>
    </row>
    <row r="1464" spans="1:6">
      <c r="A1464" s="5"/>
      <c r="B1464" s="1"/>
      <c r="C1464" s="2"/>
      <c r="D1464" s="59"/>
      <c r="E1464" s="85"/>
      <c r="F1464" s="7"/>
    </row>
    <row r="1465" spans="1:6">
      <c r="A1465" s="5"/>
      <c r="B1465" s="1"/>
      <c r="C1465" s="2"/>
      <c r="D1465" s="59"/>
      <c r="E1465" s="85"/>
      <c r="F1465" s="7"/>
    </row>
    <row r="1466" spans="1:6">
      <c r="A1466" s="5"/>
      <c r="B1466" s="1"/>
      <c r="C1466" s="2"/>
      <c r="D1466" s="59"/>
      <c r="E1466" s="85"/>
      <c r="F1466" s="7"/>
    </row>
    <row r="1467" spans="1:6">
      <c r="A1467" s="5"/>
      <c r="B1467" s="1"/>
      <c r="C1467" s="2"/>
      <c r="D1467" s="59"/>
      <c r="E1467" s="85"/>
      <c r="F1467" s="7"/>
    </row>
    <row r="1468" spans="1:6">
      <c r="A1468" s="5"/>
      <c r="B1468" s="1"/>
      <c r="C1468" s="2"/>
      <c r="D1468" s="59"/>
      <c r="E1468" s="85"/>
      <c r="F1468" s="7"/>
    </row>
    <row r="1469" spans="1:6">
      <c r="A1469" s="5"/>
      <c r="B1469" s="1"/>
      <c r="C1469" s="2"/>
      <c r="D1469" s="59"/>
      <c r="E1469" s="85"/>
      <c r="F1469" s="7"/>
    </row>
    <row r="1470" spans="1:6">
      <c r="A1470" s="5"/>
      <c r="B1470" s="1"/>
      <c r="C1470" s="2"/>
      <c r="D1470" s="59"/>
      <c r="E1470" s="85"/>
      <c r="F1470" s="7"/>
    </row>
    <row r="1471" spans="1:6">
      <c r="A1471" s="5"/>
      <c r="B1471" s="1"/>
      <c r="C1471" s="2"/>
      <c r="D1471" s="59"/>
      <c r="E1471" s="85"/>
      <c r="F1471" s="7"/>
    </row>
    <row r="1472" spans="1:6">
      <c r="A1472" s="5"/>
      <c r="B1472" s="1"/>
      <c r="C1472" s="2"/>
      <c r="D1472" s="59"/>
      <c r="E1472" s="85"/>
      <c r="F1472" s="7"/>
    </row>
    <row r="1473" spans="1:6">
      <c r="A1473" s="5"/>
      <c r="B1473" s="1"/>
      <c r="C1473" s="2"/>
      <c r="D1473" s="59"/>
      <c r="E1473" s="85"/>
      <c r="F1473" s="7"/>
    </row>
    <row r="1474" spans="1:6">
      <c r="A1474" s="5"/>
      <c r="B1474" s="1"/>
      <c r="C1474" s="2"/>
      <c r="D1474" s="59"/>
      <c r="E1474" s="85"/>
      <c r="F1474" s="7"/>
    </row>
    <row r="1475" spans="1:6">
      <c r="A1475" s="5"/>
      <c r="B1475" s="1"/>
      <c r="C1475" s="2"/>
      <c r="D1475" s="59"/>
      <c r="E1475" s="85"/>
      <c r="F1475" s="7"/>
    </row>
    <row r="1476" spans="1:6">
      <c r="A1476" s="5"/>
      <c r="B1476" s="1"/>
      <c r="C1476" s="2"/>
      <c r="D1476" s="59"/>
      <c r="E1476" s="85"/>
      <c r="F1476" s="7"/>
    </row>
    <row r="1477" spans="1:6">
      <c r="A1477" s="5"/>
      <c r="B1477" s="1"/>
      <c r="C1477" s="2"/>
      <c r="D1477" s="59"/>
      <c r="E1477" s="85"/>
      <c r="F1477" s="7"/>
    </row>
    <row r="1478" spans="1:6">
      <c r="A1478" s="5"/>
      <c r="B1478" s="1"/>
      <c r="C1478" s="2"/>
      <c r="D1478" s="59"/>
      <c r="E1478" s="85"/>
      <c r="F1478" s="7"/>
    </row>
    <row r="1479" spans="1:6">
      <c r="A1479" s="5"/>
      <c r="B1479" s="1"/>
      <c r="C1479" s="2"/>
      <c r="D1479" s="59"/>
      <c r="E1479" s="85"/>
      <c r="F1479" s="7"/>
    </row>
    <row r="1480" spans="1:6">
      <c r="A1480" s="5"/>
      <c r="B1480" s="1"/>
      <c r="C1480" s="2"/>
      <c r="D1480" s="59"/>
      <c r="E1480" s="85"/>
      <c r="F1480" s="7"/>
    </row>
    <row r="1481" spans="1:6">
      <c r="A1481" s="5"/>
      <c r="B1481" s="1"/>
      <c r="C1481" s="2"/>
      <c r="D1481" s="59"/>
      <c r="E1481" s="85"/>
      <c r="F1481" s="7"/>
    </row>
    <row r="1482" spans="1:6">
      <c r="A1482" s="5"/>
      <c r="B1482" s="1"/>
      <c r="C1482" s="2"/>
      <c r="D1482" s="59"/>
      <c r="E1482" s="85"/>
      <c r="F1482" s="7"/>
    </row>
    <row r="1483" spans="1:6">
      <c r="A1483" s="5"/>
      <c r="B1483" s="1"/>
      <c r="C1483" s="2"/>
      <c r="D1483" s="59"/>
      <c r="E1483" s="85"/>
      <c r="F1483" s="7"/>
    </row>
    <row r="1484" spans="1:6">
      <c r="A1484" s="5"/>
      <c r="B1484" s="1"/>
      <c r="C1484" s="2"/>
      <c r="D1484" s="59"/>
      <c r="E1484" s="85"/>
      <c r="F1484" s="7"/>
    </row>
    <row r="1485" spans="1:6">
      <c r="A1485" s="5"/>
      <c r="B1485" s="1"/>
      <c r="C1485" s="2"/>
      <c r="D1485" s="59"/>
      <c r="E1485" s="85"/>
      <c r="F1485" s="7"/>
    </row>
    <row r="1486" spans="1:6">
      <c r="A1486" s="5"/>
      <c r="B1486" s="1"/>
      <c r="C1486" s="2"/>
      <c r="D1486" s="59"/>
      <c r="E1486" s="85"/>
      <c r="F1486" s="7"/>
    </row>
    <row r="1487" spans="1:6">
      <c r="A1487" s="5"/>
      <c r="B1487" s="1"/>
      <c r="C1487" s="2"/>
      <c r="D1487" s="59"/>
      <c r="E1487" s="85"/>
      <c r="F1487" s="7"/>
    </row>
    <row r="1488" spans="1:6">
      <c r="A1488" s="5"/>
      <c r="B1488" s="1"/>
      <c r="C1488" s="2"/>
      <c r="D1488" s="59"/>
      <c r="E1488" s="85"/>
      <c r="F1488" s="7"/>
    </row>
    <row r="1489" spans="1:6">
      <c r="A1489" s="5"/>
      <c r="B1489" s="1"/>
      <c r="C1489" s="2"/>
      <c r="D1489" s="59"/>
      <c r="E1489" s="85"/>
      <c r="F1489" s="7"/>
    </row>
    <row r="1490" spans="1:6">
      <c r="A1490" s="5"/>
      <c r="B1490" s="1"/>
      <c r="C1490" s="2"/>
      <c r="D1490" s="59"/>
      <c r="E1490" s="85"/>
      <c r="F1490" s="7"/>
    </row>
    <row r="1491" spans="1:6">
      <c r="A1491" s="5"/>
      <c r="B1491" s="1"/>
      <c r="C1491" s="2"/>
      <c r="D1491" s="59"/>
      <c r="E1491" s="85"/>
      <c r="F1491" s="7"/>
    </row>
    <row r="1492" spans="1:6">
      <c r="A1492" s="5"/>
      <c r="B1492" s="1"/>
      <c r="C1492" s="2"/>
      <c r="D1492" s="59"/>
      <c r="E1492" s="85"/>
      <c r="F1492" s="7"/>
    </row>
    <row r="1493" spans="1:6">
      <c r="A1493" s="5"/>
      <c r="B1493" s="1"/>
      <c r="C1493" s="2"/>
      <c r="D1493" s="59"/>
      <c r="E1493" s="85"/>
      <c r="F1493" s="7"/>
    </row>
    <row r="1494" spans="1:6">
      <c r="A1494" s="5"/>
      <c r="B1494" s="1"/>
      <c r="C1494" s="2"/>
      <c r="D1494" s="59"/>
      <c r="E1494" s="85"/>
      <c r="F1494" s="7"/>
    </row>
    <row r="1495" spans="1:6">
      <c r="A1495" s="5"/>
      <c r="B1495" s="1"/>
      <c r="C1495" s="2"/>
      <c r="D1495" s="59"/>
      <c r="E1495" s="85"/>
      <c r="F1495" s="7"/>
    </row>
    <row r="1496" spans="1:6">
      <c r="A1496" s="5"/>
      <c r="B1496" s="1"/>
      <c r="C1496" s="2"/>
      <c r="D1496" s="59"/>
      <c r="E1496" s="85"/>
      <c r="F1496" s="7"/>
    </row>
    <row r="1497" spans="1:6">
      <c r="A1497" s="5"/>
      <c r="B1497" s="1"/>
      <c r="C1497" s="2"/>
      <c r="D1497" s="59"/>
      <c r="E1497" s="85"/>
      <c r="F1497" s="7"/>
    </row>
    <row r="1498" spans="1:6">
      <c r="A1498" s="5"/>
      <c r="B1498" s="1"/>
      <c r="C1498" s="2"/>
      <c r="D1498" s="59"/>
      <c r="E1498" s="85"/>
      <c r="F1498" s="7"/>
    </row>
    <row r="1499" spans="1:6">
      <c r="A1499" s="5"/>
      <c r="B1499" s="1"/>
      <c r="C1499" s="2"/>
      <c r="D1499" s="59"/>
      <c r="E1499" s="85"/>
      <c r="F1499" s="7"/>
    </row>
    <row r="1500" spans="1:6">
      <c r="A1500" s="5"/>
      <c r="B1500" s="1"/>
      <c r="C1500" s="2"/>
      <c r="D1500" s="59"/>
      <c r="E1500" s="85"/>
      <c r="F1500" s="7"/>
    </row>
    <row r="1501" spans="1:6">
      <c r="A1501" s="5"/>
      <c r="B1501" s="1"/>
      <c r="C1501" s="2"/>
      <c r="D1501" s="59"/>
      <c r="E1501" s="85"/>
      <c r="F1501" s="7"/>
    </row>
    <row r="1502" spans="1:6">
      <c r="A1502" s="5"/>
      <c r="B1502" s="1"/>
      <c r="C1502" s="2"/>
      <c r="D1502" s="59"/>
      <c r="E1502" s="85"/>
      <c r="F1502" s="7"/>
    </row>
    <row r="1503" spans="1:6">
      <c r="A1503" s="5"/>
      <c r="B1503" s="1"/>
      <c r="C1503" s="2"/>
      <c r="D1503" s="59"/>
      <c r="E1503" s="85"/>
      <c r="F1503" s="7"/>
    </row>
    <row r="1504" spans="1:6">
      <c r="A1504" s="5"/>
      <c r="B1504" s="1"/>
      <c r="C1504" s="2"/>
      <c r="D1504" s="59"/>
      <c r="E1504" s="85"/>
      <c r="F1504" s="7"/>
    </row>
    <row r="1505" spans="1:6">
      <c r="A1505" s="5"/>
      <c r="B1505" s="1"/>
      <c r="C1505" s="2"/>
      <c r="D1505" s="59"/>
      <c r="E1505" s="85"/>
      <c r="F1505" s="7"/>
    </row>
    <row r="1506" spans="1:6">
      <c r="A1506" s="5"/>
      <c r="B1506" s="1"/>
      <c r="C1506" s="2"/>
      <c r="D1506" s="59"/>
      <c r="E1506" s="85"/>
      <c r="F1506" s="7"/>
    </row>
    <row r="1507" spans="1:6">
      <c r="A1507" s="5"/>
      <c r="B1507" s="1"/>
      <c r="C1507" s="2"/>
      <c r="D1507" s="59"/>
      <c r="E1507" s="85"/>
      <c r="F1507" s="7"/>
    </row>
    <row r="1508" spans="1:6">
      <c r="A1508" s="5"/>
      <c r="B1508" s="1"/>
      <c r="C1508" s="2"/>
      <c r="D1508" s="59"/>
      <c r="E1508" s="85"/>
      <c r="F1508" s="7"/>
    </row>
    <row r="1509" spans="1:6">
      <c r="A1509" s="5"/>
      <c r="B1509" s="1"/>
      <c r="C1509" s="2"/>
      <c r="D1509" s="59"/>
      <c r="E1509" s="85"/>
      <c r="F1509" s="7"/>
    </row>
    <row r="1510" spans="1:6">
      <c r="A1510" s="5"/>
      <c r="B1510" s="1"/>
      <c r="C1510" s="2"/>
      <c r="D1510" s="59"/>
      <c r="E1510" s="85"/>
      <c r="F1510" s="7"/>
    </row>
    <row r="1511" spans="1:6">
      <c r="A1511" s="5"/>
      <c r="B1511" s="1"/>
      <c r="C1511" s="2"/>
      <c r="D1511" s="59"/>
      <c r="E1511" s="85"/>
      <c r="F1511" s="7"/>
    </row>
    <row r="1512" spans="1:6">
      <c r="A1512" s="5"/>
      <c r="B1512" s="1"/>
      <c r="C1512" s="2"/>
      <c r="D1512" s="59"/>
      <c r="E1512" s="85"/>
      <c r="F1512" s="7"/>
    </row>
    <row r="1513" spans="1:6">
      <c r="A1513" s="5"/>
      <c r="B1513" s="1"/>
      <c r="C1513" s="2"/>
      <c r="D1513" s="59"/>
      <c r="E1513" s="85"/>
      <c r="F1513" s="7"/>
    </row>
    <row r="1514" spans="1:6">
      <c r="A1514" s="5"/>
      <c r="B1514" s="1"/>
      <c r="C1514" s="2"/>
      <c r="D1514" s="59"/>
      <c r="E1514" s="85"/>
      <c r="F1514" s="7"/>
    </row>
    <row r="1515" spans="1:6">
      <c r="A1515" s="5"/>
      <c r="B1515" s="1"/>
      <c r="C1515" s="2"/>
      <c r="D1515" s="59"/>
      <c r="E1515" s="85"/>
      <c r="F1515" s="7"/>
    </row>
    <row r="1516" spans="1:6">
      <c r="A1516" s="5"/>
      <c r="B1516" s="1"/>
      <c r="C1516" s="2"/>
      <c r="D1516" s="59"/>
      <c r="E1516" s="85"/>
      <c r="F1516" s="7"/>
    </row>
    <row r="1517" spans="1:6">
      <c r="A1517" s="5"/>
      <c r="B1517" s="1"/>
      <c r="C1517" s="2"/>
      <c r="D1517" s="59"/>
      <c r="E1517" s="85"/>
      <c r="F1517" s="7"/>
    </row>
    <row r="1518" spans="1:6">
      <c r="A1518" s="5"/>
      <c r="B1518" s="1"/>
      <c r="C1518" s="2"/>
      <c r="D1518" s="59"/>
      <c r="E1518" s="85"/>
      <c r="F1518" s="7"/>
    </row>
    <row r="1519" spans="1:6">
      <c r="A1519" s="5"/>
      <c r="B1519" s="1"/>
      <c r="C1519" s="2"/>
      <c r="D1519" s="59"/>
      <c r="E1519" s="85"/>
      <c r="F1519" s="7"/>
    </row>
    <row r="1520" spans="1:6">
      <c r="A1520" s="5"/>
      <c r="B1520" s="1"/>
      <c r="C1520" s="2"/>
      <c r="D1520" s="59"/>
      <c r="E1520" s="85"/>
      <c r="F1520" s="7"/>
    </row>
    <row r="1521" spans="1:6">
      <c r="A1521" s="5"/>
      <c r="B1521" s="1"/>
      <c r="C1521" s="2"/>
      <c r="D1521" s="59"/>
      <c r="E1521" s="85"/>
      <c r="F1521" s="7"/>
    </row>
    <row r="1522" spans="1:6">
      <c r="A1522" s="5"/>
      <c r="B1522" s="1"/>
      <c r="C1522" s="2"/>
      <c r="D1522" s="59"/>
      <c r="E1522" s="85"/>
      <c r="F1522" s="7"/>
    </row>
    <row r="1523" spans="1:6">
      <c r="A1523" s="5"/>
      <c r="B1523" s="1"/>
      <c r="C1523" s="2"/>
      <c r="D1523" s="59"/>
      <c r="E1523" s="85"/>
      <c r="F1523" s="7"/>
    </row>
    <row r="1524" spans="1:6">
      <c r="A1524" s="5"/>
      <c r="B1524" s="1"/>
      <c r="C1524" s="2"/>
      <c r="D1524" s="59"/>
      <c r="E1524" s="85"/>
      <c r="F1524" s="7"/>
    </row>
    <row r="1525" spans="1:6">
      <c r="A1525" s="5"/>
      <c r="B1525" s="1"/>
      <c r="C1525" s="2"/>
      <c r="D1525" s="59"/>
      <c r="E1525" s="85"/>
      <c r="F1525" s="7"/>
    </row>
    <row r="1526" spans="1:6">
      <c r="A1526" s="5"/>
      <c r="B1526" s="1"/>
      <c r="C1526" s="2"/>
      <c r="D1526" s="59"/>
      <c r="E1526" s="85"/>
      <c r="F1526" s="7"/>
    </row>
    <row r="1527" spans="1:6">
      <c r="A1527" s="5"/>
      <c r="B1527" s="1"/>
      <c r="C1527" s="2"/>
      <c r="D1527" s="59"/>
      <c r="E1527" s="85"/>
      <c r="F1527" s="7"/>
    </row>
    <row r="1528" spans="1:6">
      <c r="A1528" s="5"/>
      <c r="B1528" s="1"/>
      <c r="C1528" s="2"/>
      <c r="D1528" s="59"/>
      <c r="E1528" s="85"/>
      <c r="F1528" s="7"/>
    </row>
    <row r="1529" spans="1:6">
      <c r="A1529" s="5"/>
      <c r="B1529" s="1"/>
      <c r="C1529" s="2"/>
      <c r="D1529" s="59"/>
      <c r="E1529" s="85"/>
      <c r="F1529" s="7"/>
    </row>
    <row r="1530" spans="1:6">
      <c r="A1530" s="5"/>
      <c r="B1530" s="1"/>
      <c r="C1530" s="2"/>
      <c r="D1530" s="59"/>
      <c r="E1530" s="85"/>
      <c r="F1530" s="7"/>
    </row>
    <row r="1531" spans="1:6">
      <c r="A1531" s="5"/>
      <c r="B1531" s="1"/>
      <c r="C1531" s="2"/>
      <c r="D1531" s="59"/>
      <c r="E1531" s="85"/>
      <c r="F1531" s="7"/>
    </row>
    <row r="1532" spans="1:6">
      <c r="A1532" s="5"/>
      <c r="B1532" s="1"/>
      <c r="C1532" s="2"/>
      <c r="D1532" s="59"/>
      <c r="E1532" s="85"/>
      <c r="F1532" s="7"/>
    </row>
    <row r="1533" spans="1:6">
      <c r="A1533" s="5"/>
      <c r="B1533" s="1"/>
      <c r="C1533" s="2"/>
      <c r="D1533" s="59"/>
      <c r="E1533" s="85"/>
      <c r="F1533" s="7"/>
    </row>
    <row r="1534" spans="1:6">
      <c r="A1534" s="5"/>
      <c r="B1534" s="1"/>
      <c r="C1534" s="2"/>
      <c r="D1534" s="59"/>
      <c r="E1534" s="85"/>
      <c r="F1534" s="7"/>
    </row>
    <row r="1535" spans="1:6">
      <c r="A1535" s="5"/>
      <c r="B1535" s="1"/>
      <c r="C1535" s="2"/>
      <c r="D1535" s="59"/>
      <c r="E1535" s="85"/>
      <c r="F1535" s="7"/>
    </row>
    <row r="1536" spans="1:6">
      <c r="A1536" s="5"/>
      <c r="B1536" s="1"/>
      <c r="C1536" s="2"/>
      <c r="D1536" s="59"/>
      <c r="E1536" s="85"/>
      <c r="F1536" s="7"/>
    </row>
    <row r="1537" spans="1:6">
      <c r="A1537" s="5"/>
      <c r="B1537" s="1"/>
      <c r="C1537" s="2"/>
      <c r="D1537" s="59"/>
      <c r="E1537" s="85"/>
      <c r="F1537" s="7"/>
    </row>
    <row r="1538" spans="1:6">
      <c r="A1538" s="5"/>
      <c r="B1538" s="1"/>
      <c r="C1538" s="2"/>
      <c r="D1538" s="59"/>
      <c r="E1538" s="85"/>
      <c r="F1538" s="7"/>
    </row>
    <row r="1539" spans="1:6">
      <c r="A1539" s="5"/>
      <c r="B1539" s="1"/>
      <c r="C1539" s="2"/>
      <c r="D1539" s="59"/>
      <c r="E1539" s="85"/>
      <c r="F1539" s="7"/>
    </row>
    <row r="1540" spans="1:6">
      <c r="A1540" s="5"/>
      <c r="B1540" s="1"/>
      <c r="C1540" s="2"/>
      <c r="D1540" s="59"/>
      <c r="E1540" s="85"/>
      <c r="F1540" s="7"/>
    </row>
    <row r="1541" spans="1:6">
      <c r="A1541" s="5"/>
      <c r="B1541" s="1"/>
      <c r="C1541" s="2"/>
      <c r="D1541" s="59"/>
      <c r="E1541" s="85"/>
      <c r="F1541" s="7"/>
    </row>
    <row r="1542" spans="1:6">
      <c r="A1542" s="5"/>
      <c r="B1542" s="1"/>
      <c r="C1542" s="2"/>
      <c r="D1542" s="59"/>
      <c r="E1542" s="85"/>
      <c r="F1542" s="7"/>
    </row>
    <row r="1543" spans="1:6">
      <c r="A1543" s="5"/>
      <c r="B1543" s="1"/>
      <c r="C1543" s="2"/>
      <c r="D1543" s="59"/>
      <c r="E1543" s="85"/>
      <c r="F1543" s="7"/>
    </row>
    <row r="1544" spans="1:6">
      <c r="A1544" s="5"/>
      <c r="B1544" s="1"/>
      <c r="C1544" s="2"/>
      <c r="D1544" s="59"/>
      <c r="E1544" s="85"/>
      <c r="F1544" s="7"/>
    </row>
    <row r="1545" spans="1:6">
      <c r="A1545" s="5"/>
      <c r="B1545" s="1"/>
      <c r="C1545" s="2"/>
      <c r="D1545" s="59"/>
      <c r="E1545" s="85"/>
      <c r="F1545" s="7"/>
    </row>
    <row r="1546" spans="1:6">
      <c r="A1546" s="5"/>
      <c r="B1546" s="1"/>
      <c r="C1546" s="2"/>
      <c r="D1546" s="59"/>
      <c r="E1546" s="85"/>
      <c r="F1546" s="7"/>
    </row>
    <row r="1547" spans="1:6">
      <c r="A1547" s="5"/>
      <c r="B1547" s="1"/>
      <c r="C1547" s="2"/>
      <c r="D1547" s="59"/>
      <c r="E1547" s="85"/>
      <c r="F1547" s="7"/>
    </row>
    <row r="1548" spans="1:6">
      <c r="A1548" s="5"/>
      <c r="B1548" s="1"/>
      <c r="C1548" s="2"/>
      <c r="D1548" s="59"/>
      <c r="E1548" s="85"/>
      <c r="F1548" s="7"/>
    </row>
    <row r="1549" spans="1:6">
      <c r="A1549" s="5"/>
      <c r="B1549" s="1"/>
      <c r="C1549" s="2"/>
      <c r="D1549" s="59"/>
      <c r="E1549" s="85"/>
      <c r="F1549" s="7"/>
    </row>
    <row r="1550" spans="1:6">
      <c r="A1550" s="5"/>
      <c r="B1550" s="1"/>
      <c r="C1550" s="2"/>
      <c r="D1550" s="59"/>
      <c r="E1550" s="85"/>
      <c r="F1550" s="7"/>
    </row>
    <row r="1551" spans="1:6">
      <c r="A1551" s="5"/>
      <c r="B1551" s="1"/>
      <c r="C1551" s="2"/>
      <c r="D1551" s="59"/>
      <c r="E1551" s="85"/>
      <c r="F1551" s="7"/>
    </row>
    <row r="1552" spans="1:6">
      <c r="A1552" s="5"/>
      <c r="B1552" s="1"/>
      <c r="C1552" s="2"/>
      <c r="D1552" s="59"/>
      <c r="E1552" s="85"/>
      <c r="F1552" s="7"/>
    </row>
    <row r="1553" spans="1:6">
      <c r="A1553" s="5"/>
      <c r="B1553" s="1"/>
      <c r="C1553" s="2"/>
      <c r="D1553" s="59"/>
      <c r="E1553" s="85"/>
      <c r="F1553" s="7"/>
    </row>
    <row r="1554" spans="1:6">
      <c r="A1554" s="5"/>
      <c r="B1554" s="1"/>
      <c r="C1554" s="2"/>
      <c r="D1554" s="59"/>
      <c r="E1554" s="85"/>
      <c r="F1554" s="7"/>
    </row>
    <row r="1555" spans="1:6">
      <c r="A1555" s="5"/>
      <c r="B1555" s="1"/>
      <c r="C1555" s="2"/>
      <c r="D1555" s="59"/>
      <c r="E1555" s="85"/>
      <c r="F1555" s="7"/>
    </row>
    <row r="1556" spans="1:6">
      <c r="A1556" s="5"/>
      <c r="B1556" s="1"/>
      <c r="C1556" s="2"/>
      <c r="D1556" s="59"/>
      <c r="E1556" s="85"/>
      <c r="F1556" s="7"/>
    </row>
    <row r="1557" spans="1:6">
      <c r="A1557" s="5"/>
      <c r="B1557" s="1"/>
      <c r="C1557" s="2"/>
      <c r="D1557" s="59"/>
      <c r="E1557" s="85"/>
      <c r="F1557" s="7"/>
    </row>
    <row r="1558" spans="1:6">
      <c r="A1558" s="5"/>
      <c r="B1558" s="1"/>
      <c r="C1558" s="2"/>
      <c r="D1558" s="59"/>
      <c r="E1558" s="85"/>
      <c r="F1558" s="7"/>
    </row>
    <row r="1559" spans="1:6">
      <c r="A1559" s="5"/>
      <c r="B1559" s="1"/>
      <c r="C1559" s="2"/>
      <c r="D1559" s="59"/>
      <c r="E1559" s="85"/>
      <c r="F1559" s="7"/>
    </row>
    <row r="1560" spans="1:6">
      <c r="A1560" s="5"/>
      <c r="B1560" s="1"/>
      <c r="C1560" s="2"/>
      <c r="D1560" s="59"/>
      <c r="E1560" s="85"/>
      <c r="F1560" s="7"/>
    </row>
    <row r="1561" spans="1:6">
      <c r="A1561" s="5"/>
      <c r="B1561" s="1"/>
      <c r="C1561" s="2"/>
      <c r="D1561" s="59"/>
      <c r="E1561" s="85"/>
      <c r="F1561" s="7"/>
    </row>
    <row r="1562" spans="1:6">
      <c r="A1562" s="5"/>
      <c r="B1562" s="1"/>
      <c r="C1562" s="2"/>
      <c r="D1562" s="59"/>
      <c r="E1562" s="85"/>
      <c r="F1562" s="7"/>
    </row>
    <row r="1563" spans="1:6">
      <c r="A1563" s="5"/>
      <c r="B1563" s="1"/>
      <c r="C1563" s="2"/>
      <c r="D1563" s="59"/>
      <c r="E1563" s="85"/>
      <c r="F1563" s="7"/>
    </row>
    <row r="1564" spans="1:6">
      <c r="A1564" s="5"/>
      <c r="B1564" s="1"/>
      <c r="C1564" s="2"/>
      <c r="D1564" s="59"/>
      <c r="E1564" s="85"/>
      <c r="F1564" s="7"/>
    </row>
    <row r="1565" spans="1:6">
      <c r="A1565" s="5"/>
      <c r="B1565" s="1"/>
      <c r="C1565" s="2"/>
      <c r="D1565" s="59"/>
      <c r="E1565" s="85"/>
      <c r="F1565" s="7"/>
    </row>
    <row r="1566" spans="1:6">
      <c r="A1566" s="5"/>
      <c r="B1566" s="1"/>
      <c r="C1566" s="2"/>
      <c r="D1566" s="59"/>
      <c r="E1566" s="85"/>
      <c r="F1566" s="7"/>
    </row>
    <row r="1567" spans="1:6">
      <c r="A1567" s="5"/>
      <c r="B1567" s="1"/>
      <c r="C1567" s="2"/>
      <c r="D1567" s="59"/>
      <c r="E1567" s="85"/>
      <c r="F1567" s="7"/>
    </row>
    <row r="1568" spans="1:6">
      <c r="A1568" s="5"/>
      <c r="B1568" s="1"/>
      <c r="C1568" s="2"/>
      <c r="D1568" s="59"/>
      <c r="E1568" s="85"/>
      <c r="F1568" s="7"/>
    </row>
    <row r="1569" spans="1:6">
      <c r="A1569" s="5"/>
      <c r="B1569" s="1"/>
      <c r="C1569" s="2"/>
      <c r="D1569" s="59"/>
      <c r="E1569" s="85"/>
      <c r="F1569" s="7"/>
    </row>
    <row r="1570" spans="1:6">
      <c r="A1570" s="5"/>
      <c r="B1570" s="1"/>
      <c r="C1570" s="2"/>
      <c r="D1570" s="59"/>
      <c r="E1570" s="85"/>
      <c r="F1570" s="7"/>
    </row>
    <row r="1571" spans="1:6">
      <c r="A1571" s="5"/>
      <c r="B1571" s="1"/>
      <c r="C1571" s="2"/>
      <c r="D1571" s="59"/>
      <c r="E1571" s="85"/>
      <c r="F1571" s="7"/>
    </row>
    <row r="1572" spans="1:6">
      <c r="A1572" s="5"/>
      <c r="B1572" s="1"/>
      <c r="C1572" s="2"/>
      <c r="D1572" s="59"/>
      <c r="E1572" s="85"/>
      <c r="F1572" s="7"/>
    </row>
    <row r="1573" spans="1:6">
      <c r="A1573" s="5"/>
      <c r="B1573" s="1"/>
      <c r="C1573" s="2"/>
      <c r="D1573" s="59"/>
      <c r="E1573" s="85"/>
      <c r="F1573" s="7"/>
    </row>
    <row r="1574" spans="1:6">
      <c r="A1574" s="5"/>
      <c r="B1574" s="1"/>
      <c r="C1574" s="2"/>
      <c r="D1574" s="59"/>
      <c r="E1574" s="85"/>
      <c r="F1574" s="7"/>
    </row>
    <row r="1575" spans="1:6">
      <c r="A1575" s="5"/>
      <c r="B1575" s="1"/>
      <c r="C1575" s="2"/>
      <c r="D1575" s="59"/>
      <c r="E1575" s="85"/>
      <c r="F1575" s="7"/>
    </row>
    <row r="1576" spans="1:6">
      <c r="A1576" s="5"/>
      <c r="B1576" s="1"/>
      <c r="C1576" s="2"/>
      <c r="D1576" s="59"/>
      <c r="E1576" s="85"/>
      <c r="F1576" s="7"/>
    </row>
    <row r="1577" spans="1:6">
      <c r="A1577" s="5"/>
      <c r="B1577" s="1"/>
      <c r="C1577" s="2"/>
      <c r="D1577" s="59"/>
      <c r="E1577" s="85"/>
      <c r="F1577" s="7"/>
    </row>
    <row r="1578" spans="1:6">
      <c r="A1578" s="5"/>
      <c r="B1578" s="1"/>
      <c r="C1578" s="2"/>
      <c r="D1578" s="59"/>
      <c r="E1578" s="85"/>
      <c r="F1578" s="7"/>
    </row>
    <row r="1579" spans="1:6">
      <c r="A1579" s="5"/>
      <c r="B1579" s="1"/>
      <c r="C1579" s="2"/>
      <c r="D1579" s="59"/>
      <c r="E1579" s="85"/>
      <c r="F1579" s="7"/>
    </row>
    <row r="1580" spans="1:6">
      <c r="A1580" s="5"/>
      <c r="B1580" s="1"/>
      <c r="C1580" s="2"/>
      <c r="D1580" s="59"/>
      <c r="E1580" s="85"/>
      <c r="F1580" s="7"/>
    </row>
    <row r="1581" spans="1:6">
      <c r="A1581" s="5"/>
      <c r="B1581" s="1"/>
      <c r="C1581" s="2"/>
      <c r="D1581" s="59"/>
      <c r="E1581" s="85"/>
      <c r="F1581" s="7"/>
    </row>
    <row r="1582" spans="1:6">
      <c r="A1582" s="5"/>
      <c r="B1582" s="1"/>
      <c r="C1582" s="2"/>
      <c r="D1582" s="59"/>
      <c r="E1582" s="85"/>
      <c r="F1582" s="7"/>
    </row>
    <row r="1583" spans="1:6">
      <c r="A1583" s="5"/>
      <c r="B1583" s="1"/>
      <c r="C1583" s="2"/>
      <c r="D1583" s="59"/>
      <c r="E1583" s="85"/>
      <c r="F1583" s="7"/>
    </row>
    <row r="1584" spans="1:6">
      <c r="A1584" s="5"/>
      <c r="B1584" s="1"/>
      <c r="C1584" s="2"/>
      <c r="D1584" s="59"/>
      <c r="E1584" s="85"/>
      <c r="F1584" s="7"/>
    </row>
    <row r="1585" spans="1:6">
      <c r="A1585" s="5"/>
      <c r="B1585" s="1"/>
      <c r="C1585" s="2"/>
      <c r="D1585" s="59"/>
      <c r="E1585" s="85"/>
      <c r="F1585" s="7"/>
    </row>
    <row r="1586" spans="1:6">
      <c r="A1586" s="5"/>
      <c r="B1586" s="1"/>
      <c r="C1586" s="2"/>
      <c r="D1586" s="59"/>
      <c r="E1586" s="85"/>
      <c r="F1586" s="7"/>
    </row>
    <row r="1587" spans="1:6">
      <c r="A1587" s="5"/>
      <c r="B1587" s="1"/>
      <c r="C1587" s="2"/>
      <c r="D1587" s="59"/>
      <c r="E1587" s="85"/>
      <c r="F1587" s="7"/>
    </row>
    <row r="1588" spans="1:6">
      <c r="A1588" s="5"/>
      <c r="B1588" s="1"/>
      <c r="C1588" s="2"/>
      <c r="D1588" s="59"/>
      <c r="E1588" s="85"/>
      <c r="F1588" s="7"/>
    </row>
    <row r="1589" spans="1:6">
      <c r="A1589" s="5"/>
      <c r="B1589" s="1"/>
      <c r="C1589" s="2"/>
      <c r="D1589" s="59"/>
      <c r="E1589" s="85"/>
      <c r="F1589" s="7"/>
    </row>
    <row r="1590" spans="1:6">
      <c r="A1590" s="5"/>
      <c r="B1590" s="1"/>
      <c r="C1590" s="2"/>
      <c r="D1590" s="59"/>
      <c r="E1590" s="85"/>
      <c r="F1590" s="7"/>
    </row>
    <row r="1591" spans="1:6">
      <c r="A1591" s="5"/>
      <c r="B1591" s="1"/>
      <c r="C1591" s="2"/>
      <c r="D1591" s="59"/>
      <c r="E1591" s="85"/>
      <c r="F1591" s="7"/>
    </row>
    <row r="1592" spans="1:6">
      <c r="A1592" s="5"/>
      <c r="B1592" s="1"/>
      <c r="C1592" s="2"/>
      <c r="D1592" s="59"/>
      <c r="E1592" s="85"/>
      <c r="F1592" s="7"/>
    </row>
    <row r="1593" spans="1:6">
      <c r="A1593" s="5"/>
      <c r="B1593" s="1"/>
      <c r="C1593" s="2"/>
      <c r="D1593" s="59"/>
      <c r="E1593" s="85"/>
      <c r="F1593" s="7"/>
    </row>
    <row r="1594" spans="1:6">
      <c r="A1594" s="5"/>
      <c r="B1594" s="1"/>
      <c r="C1594" s="2"/>
      <c r="D1594" s="59"/>
      <c r="E1594" s="85"/>
      <c r="F1594" s="7"/>
    </row>
    <row r="1595" spans="1:6">
      <c r="A1595" s="5"/>
      <c r="B1595" s="1"/>
      <c r="C1595" s="2"/>
      <c r="D1595" s="59"/>
      <c r="E1595" s="85"/>
      <c r="F1595" s="7"/>
    </row>
    <row r="1596" spans="1:6">
      <c r="A1596" s="5"/>
      <c r="B1596" s="1"/>
      <c r="C1596" s="2"/>
      <c r="D1596" s="59"/>
      <c r="E1596" s="85"/>
      <c r="F1596" s="7"/>
    </row>
    <row r="1597" spans="1:6">
      <c r="A1597" s="5"/>
      <c r="B1597" s="1"/>
      <c r="C1597" s="2"/>
      <c r="D1597" s="59"/>
      <c r="E1597" s="85"/>
      <c r="F1597" s="7"/>
    </row>
    <row r="1598" spans="1:6">
      <c r="A1598" s="5"/>
      <c r="B1598" s="1"/>
      <c r="C1598" s="2"/>
      <c r="D1598" s="59"/>
      <c r="E1598" s="85"/>
      <c r="F1598" s="7"/>
    </row>
    <row r="1599" spans="1:6">
      <c r="A1599" s="5"/>
      <c r="B1599" s="1"/>
      <c r="C1599" s="2"/>
      <c r="D1599" s="59"/>
      <c r="E1599" s="85"/>
      <c r="F1599" s="7"/>
    </row>
    <row r="1600" spans="1:6">
      <c r="A1600" s="5"/>
      <c r="B1600" s="1"/>
      <c r="C1600" s="2"/>
      <c r="D1600" s="59"/>
      <c r="E1600" s="85"/>
      <c r="F1600" s="7"/>
    </row>
    <row r="1601" spans="1:6">
      <c r="A1601" s="5"/>
      <c r="B1601" s="1"/>
      <c r="C1601" s="2"/>
      <c r="D1601" s="59"/>
      <c r="E1601" s="85"/>
      <c r="F1601" s="7"/>
    </row>
    <row r="1602" spans="1:6">
      <c r="A1602" s="5"/>
      <c r="B1602" s="1"/>
      <c r="C1602" s="2"/>
      <c r="D1602" s="59"/>
      <c r="E1602" s="85"/>
      <c r="F1602" s="7"/>
    </row>
    <row r="1603" spans="1:6">
      <c r="A1603" s="5"/>
      <c r="B1603" s="1"/>
      <c r="C1603" s="2"/>
      <c r="D1603" s="59"/>
      <c r="E1603" s="85"/>
      <c r="F1603" s="7"/>
    </row>
    <row r="1604" spans="1:6">
      <c r="A1604" s="5"/>
      <c r="B1604" s="1"/>
      <c r="C1604" s="2"/>
      <c r="D1604" s="59"/>
      <c r="E1604" s="85"/>
      <c r="F1604" s="7"/>
    </row>
    <row r="1605" spans="1:6">
      <c r="A1605" s="5"/>
      <c r="B1605" s="1"/>
      <c r="C1605" s="2"/>
      <c r="D1605" s="59"/>
      <c r="E1605" s="85"/>
      <c r="F1605" s="7"/>
    </row>
    <row r="1606" spans="1:6">
      <c r="A1606" s="5"/>
      <c r="B1606" s="1"/>
      <c r="C1606" s="2"/>
      <c r="D1606" s="59"/>
      <c r="E1606" s="85"/>
      <c r="F1606" s="7"/>
    </row>
    <row r="1607" spans="1:6">
      <c r="A1607" s="5"/>
      <c r="B1607" s="1"/>
      <c r="C1607" s="2"/>
      <c r="D1607" s="59"/>
      <c r="E1607" s="85"/>
      <c r="F1607" s="7"/>
    </row>
    <row r="1608" spans="1:6">
      <c r="A1608" s="5"/>
      <c r="B1608" s="1"/>
      <c r="C1608" s="2"/>
      <c r="D1608" s="59"/>
      <c r="E1608" s="85"/>
      <c r="F1608" s="7"/>
    </row>
    <row r="1609" spans="1:6">
      <c r="A1609" s="5"/>
      <c r="B1609" s="1"/>
      <c r="C1609" s="2"/>
      <c r="D1609" s="59"/>
      <c r="E1609" s="85"/>
      <c r="F1609" s="7"/>
    </row>
    <row r="1610" spans="1:6">
      <c r="A1610" s="5"/>
      <c r="B1610" s="1"/>
      <c r="C1610" s="2"/>
      <c r="D1610" s="59"/>
      <c r="E1610" s="85"/>
      <c r="F1610" s="7"/>
    </row>
    <row r="1611" spans="1:6">
      <c r="A1611" s="5"/>
      <c r="B1611" s="1"/>
      <c r="C1611" s="2"/>
      <c r="D1611" s="59"/>
      <c r="E1611" s="85"/>
      <c r="F1611" s="7"/>
    </row>
    <row r="1612" spans="1:6">
      <c r="A1612" s="5"/>
      <c r="B1612" s="1"/>
      <c r="C1612" s="2"/>
      <c r="D1612" s="59"/>
      <c r="E1612" s="85"/>
      <c r="F1612" s="7"/>
    </row>
    <row r="1613" spans="1:6">
      <c r="A1613" s="5"/>
      <c r="B1613" s="1"/>
      <c r="C1613" s="2"/>
      <c r="D1613" s="59"/>
      <c r="E1613" s="85"/>
      <c r="F1613" s="7"/>
    </row>
    <row r="1614" spans="1:6">
      <c r="A1614" s="5"/>
      <c r="B1614" s="1"/>
      <c r="C1614" s="2"/>
      <c r="D1614" s="59"/>
      <c r="E1614" s="85"/>
      <c r="F1614" s="7"/>
    </row>
    <row r="1615" spans="1:6">
      <c r="A1615" s="5"/>
      <c r="B1615" s="1"/>
      <c r="C1615" s="2"/>
      <c r="D1615" s="59"/>
      <c r="E1615" s="85"/>
      <c r="F1615" s="7"/>
    </row>
    <row r="1616" spans="1:6">
      <c r="A1616" s="5"/>
      <c r="B1616" s="1"/>
      <c r="C1616" s="2"/>
      <c r="D1616" s="59"/>
      <c r="E1616" s="85"/>
      <c r="F1616" s="7"/>
    </row>
    <row r="1617" spans="1:6">
      <c r="A1617" s="5"/>
      <c r="B1617" s="1"/>
      <c r="C1617" s="2"/>
      <c r="D1617" s="59"/>
      <c r="E1617" s="85"/>
      <c r="F1617" s="7"/>
    </row>
    <row r="1618" spans="1:6">
      <c r="A1618" s="5"/>
      <c r="B1618" s="1"/>
      <c r="C1618" s="2"/>
      <c r="D1618" s="59"/>
      <c r="E1618" s="85"/>
      <c r="F1618" s="7"/>
    </row>
    <row r="1619" spans="1:6">
      <c r="A1619" s="5"/>
      <c r="B1619" s="1"/>
      <c r="C1619" s="2"/>
      <c r="D1619" s="59"/>
      <c r="E1619" s="85"/>
      <c r="F1619" s="7"/>
    </row>
    <row r="1620" spans="1:6">
      <c r="A1620" s="5"/>
      <c r="B1620" s="1"/>
      <c r="C1620" s="2"/>
      <c r="D1620" s="59"/>
      <c r="E1620" s="85"/>
      <c r="F1620" s="7"/>
    </row>
    <row r="1621" spans="1:6">
      <c r="A1621" s="5"/>
      <c r="B1621" s="1"/>
      <c r="C1621" s="2"/>
      <c r="D1621" s="59"/>
      <c r="E1621" s="85"/>
      <c r="F1621" s="7"/>
    </row>
    <row r="1622" spans="1:6">
      <c r="A1622" s="5"/>
      <c r="B1622" s="1"/>
      <c r="C1622" s="2"/>
      <c r="D1622" s="59"/>
      <c r="E1622" s="85"/>
      <c r="F1622" s="7"/>
    </row>
    <row r="1623" spans="1:6">
      <c r="A1623" s="5"/>
      <c r="B1623" s="1"/>
      <c r="C1623" s="2"/>
      <c r="D1623" s="59"/>
      <c r="E1623" s="85"/>
      <c r="F1623" s="7"/>
    </row>
    <row r="1624" spans="1:6">
      <c r="A1624" s="5"/>
      <c r="B1624" s="1"/>
      <c r="C1624" s="2"/>
      <c r="D1624" s="59"/>
      <c r="E1624" s="85"/>
      <c r="F1624" s="7"/>
    </row>
    <row r="1625" spans="1:6">
      <c r="A1625" s="5"/>
      <c r="B1625" s="1"/>
      <c r="C1625" s="2"/>
      <c r="D1625" s="59"/>
      <c r="E1625" s="85"/>
      <c r="F1625" s="7"/>
    </row>
    <row r="1626" spans="1:6">
      <c r="A1626" s="5"/>
      <c r="B1626" s="1"/>
      <c r="C1626" s="2"/>
      <c r="D1626" s="59"/>
      <c r="E1626" s="85"/>
      <c r="F1626" s="7"/>
    </row>
    <row r="1627" spans="1:6">
      <c r="A1627" s="5"/>
      <c r="B1627" s="1"/>
      <c r="C1627" s="2"/>
      <c r="D1627" s="59"/>
      <c r="E1627" s="85"/>
      <c r="F1627" s="7"/>
    </row>
    <row r="1628" spans="1:6">
      <c r="A1628" s="5"/>
      <c r="B1628" s="1"/>
      <c r="C1628" s="2"/>
      <c r="D1628" s="59"/>
      <c r="E1628" s="85"/>
      <c r="F1628" s="7"/>
    </row>
    <row r="1629" spans="1:6">
      <c r="A1629" s="5"/>
      <c r="B1629" s="1"/>
      <c r="C1629" s="2"/>
      <c r="D1629" s="59"/>
      <c r="E1629" s="85"/>
      <c r="F1629" s="7"/>
    </row>
    <row r="1630" spans="1:6">
      <c r="A1630" s="5"/>
      <c r="B1630" s="1"/>
      <c r="C1630" s="2"/>
      <c r="D1630" s="59"/>
      <c r="E1630" s="85"/>
      <c r="F1630" s="7"/>
    </row>
    <row r="1631" spans="1:6">
      <c r="A1631" s="5"/>
      <c r="B1631" s="1"/>
      <c r="C1631" s="2"/>
      <c r="D1631" s="59"/>
      <c r="E1631" s="85"/>
      <c r="F1631" s="7"/>
    </row>
    <row r="1632" spans="1:6">
      <c r="A1632" s="5"/>
      <c r="B1632" s="1"/>
      <c r="C1632" s="2"/>
      <c r="D1632" s="59"/>
      <c r="E1632" s="85"/>
      <c r="F1632" s="7"/>
    </row>
    <row r="1633" spans="1:6">
      <c r="A1633" s="5"/>
      <c r="B1633" s="1"/>
      <c r="C1633" s="2"/>
      <c r="D1633" s="59"/>
      <c r="E1633" s="85"/>
      <c r="F1633" s="7"/>
    </row>
    <row r="1634" spans="1:6">
      <c r="A1634" s="5"/>
      <c r="B1634" s="1"/>
      <c r="C1634" s="2"/>
      <c r="D1634" s="59"/>
      <c r="E1634" s="85"/>
      <c r="F1634" s="7"/>
    </row>
    <row r="1635" spans="1:6">
      <c r="A1635" s="5"/>
      <c r="B1635" s="1"/>
      <c r="C1635" s="2"/>
      <c r="D1635" s="59"/>
      <c r="E1635" s="85"/>
      <c r="F1635" s="7"/>
    </row>
    <row r="1636" spans="1:6">
      <c r="A1636" s="5"/>
      <c r="B1636" s="1"/>
      <c r="C1636" s="2"/>
      <c r="D1636" s="59"/>
      <c r="E1636" s="85"/>
      <c r="F1636" s="7"/>
    </row>
    <row r="1637" spans="1:6">
      <c r="A1637" s="5"/>
      <c r="B1637" s="1"/>
      <c r="C1637" s="2"/>
      <c r="D1637" s="59"/>
      <c r="E1637" s="85"/>
      <c r="F1637" s="7"/>
    </row>
    <row r="1638" spans="1:6">
      <c r="A1638" s="5"/>
      <c r="B1638" s="1"/>
      <c r="C1638" s="2"/>
      <c r="D1638" s="59"/>
      <c r="E1638" s="85"/>
      <c r="F1638" s="7"/>
    </row>
    <row r="1639" spans="1:6">
      <c r="A1639" s="5"/>
      <c r="B1639" s="1"/>
      <c r="C1639" s="2"/>
      <c r="D1639" s="59"/>
      <c r="E1639" s="85"/>
      <c r="F1639" s="7"/>
    </row>
    <row r="1640" spans="1:6">
      <c r="A1640" s="5"/>
      <c r="B1640" s="1"/>
      <c r="C1640" s="2"/>
      <c r="D1640" s="59"/>
      <c r="E1640" s="85"/>
      <c r="F1640" s="7"/>
    </row>
    <row r="1641" spans="1:6">
      <c r="A1641" s="5"/>
      <c r="B1641" s="1"/>
      <c r="C1641" s="2"/>
      <c r="D1641" s="59"/>
      <c r="E1641" s="85"/>
      <c r="F1641" s="7"/>
    </row>
    <row r="1642" spans="1:6">
      <c r="A1642" s="5"/>
      <c r="B1642" s="1"/>
      <c r="C1642" s="2"/>
      <c r="D1642" s="59"/>
      <c r="E1642" s="85"/>
      <c r="F1642" s="7"/>
    </row>
    <row r="1643" spans="1:6">
      <c r="A1643" s="5"/>
      <c r="B1643" s="1"/>
      <c r="C1643" s="2"/>
      <c r="D1643" s="59"/>
      <c r="E1643" s="85"/>
      <c r="F1643" s="7"/>
    </row>
    <row r="1644" spans="1:6">
      <c r="A1644" s="5"/>
      <c r="B1644" s="1"/>
      <c r="C1644" s="2"/>
      <c r="D1644" s="59"/>
      <c r="E1644" s="85"/>
      <c r="F1644" s="7"/>
    </row>
    <row r="1645" spans="1:6">
      <c r="A1645" s="5"/>
      <c r="B1645" s="1"/>
      <c r="C1645" s="2"/>
      <c r="D1645" s="59"/>
      <c r="E1645" s="85"/>
      <c r="F1645" s="7"/>
    </row>
    <row r="1646" spans="1:6">
      <c r="A1646" s="5"/>
      <c r="B1646" s="1"/>
      <c r="C1646" s="2"/>
      <c r="D1646" s="59"/>
      <c r="E1646" s="85"/>
      <c r="F1646" s="7"/>
    </row>
    <row r="1647" spans="1:6">
      <c r="A1647" s="5"/>
      <c r="B1647" s="1"/>
      <c r="C1647" s="2"/>
      <c r="D1647" s="59"/>
      <c r="E1647" s="85"/>
      <c r="F1647" s="7"/>
    </row>
    <row r="1648" spans="1:6">
      <c r="A1648" s="5"/>
      <c r="B1648" s="1"/>
      <c r="C1648" s="2"/>
      <c r="D1648" s="59"/>
      <c r="E1648" s="85"/>
      <c r="F1648" s="7"/>
    </row>
    <row r="1649" spans="1:6">
      <c r="A1649" s="5"/>
      <c r="B1649" s="1"/>
      <c r="C1649" s="2"/>
      <c r="D1649" s="59"/>
      <c r="E1649" s="85"/>
      <c r="F1649" s="7"/>
    </row>
    <row r="1650" spans="1:6">
      <c r="A1650" s="5"/>
      <c r="B1650" s="1"/>
      <c r="C1650" s="2"/>
      <c r="D1650" s="59"/>
      <c r="E1650" s="85"/>
      <c r="F1650" s="7"/>
    </row>
    <row r="1651" spans="1:6">
      <c r="A1651" s="5"/>
      <c r="B1651" s="1"/>
      <c r="C1651" s="2"/>
      <c r="D1651" s="59"/>
      <c r="E1651" s="85"/>
      <c r="F1651" s="7"/>
    </row>
    <row r="1652" spans="1:6">
      <c r="A1652" s="5"/>
      <c r="B1652" s="1"/>
      <c r="C1652" s="2"/>
      <c r="D1652" s="59"/>
      <c r="E1652" s="85"/>
      <c r="F1652" s="7"/>
    </row>
    <row r="1653" spans="1:6">
      <c r="A1653" s="5"/>
      <c r="B1653" s="1"/>
      <c r="C1653" s="2"/>
      <c r="D1653" s="59"/>
      <c r="E1653" s="85"/>
      <c r="F1653" s="7"/>
    </row>
    <row r="1654" spans="1:6">
      <c r="A1654" s="5"/>
      <c r="B1654" s="1"/>
      <c r="C1654" s="2"/>
      <c r="D1654" s="59"/>
      <c r="E1654" s="85"/>
      <c r="F1654" s="7"/>
    </row>
    <row r="1655" spans="1:6">
      <c r="A1655" s="5"/>
      <c r="B1655" s="1"/>
      <c r="C1655" s="2"/>
      <c r="D1655" s="59"/>
      <c r="E1655" s="85"/>
      <c r="F1655" s="7"/>
    </row>
    <row r="1656" spans="1:6">
      <c r="A1656" s="5"/>
      <c r="B1656" s="1"/>
      <c r="C1656" s="2"/>
      <c r="D1656" s="59"/>
      <c r="E1656" s="85"/>
      <c r="F1656" s="7"/>
    </row>
    <row r="1657" spans="1:6">
      <c r="A1657" s="5"/>
      <c r="B1657" s="1"/>
      <c r="C1657" s="2"/>
      <c r="D1657" s="59"/>
      <c r="E1657" s="85"/>
      <c r="F1657" s="7"/>
    </row>
    <row r="1658" spans="1:6">
      <c r="A1658" s="5"/>
      <c r="B1658" s="1"/>
      <c r="C1658" s="2"/>
      <c r="D1658" s="59"/>
      <c r="E1658" s="85"/>
      <c r="F1658" s="7"/>
    </row>
    <row r="1659" spans="1:6">
      <c r="A1659" s="5"/>
      <c r="B1659" s="1"/>
      <c r="C1659" s="2"/>
      <c r="D1659" s="59"/>
      <c r="E1659" s="85"/>
      <c r="F1659" s="7"/>
    </row>
    <row r="1660" spans="1:6">
      <c r="A1660" s="5"/>
      <c r="B1660" s="1"/>
      <c r="C1660" s="2"/>
      <c r="D1660" s="59"/>
      <c r="E1660" s="85"/>
      <c r="F1660" s="7"/>
    </row>
    <row r="1661" spans="1:6">
      <c r="A1661" s="5"/>
      <c r="B1661" s="1"/>
      <c r="C1661" s="2"/>
      <c r="D1661" s="59"/>
      <c r="E1661" s="85"/>
      <c r="F1661" s="7"/>
    </row>
    <row r="1662" spans="1:6">
      <c r="A1662" s="5"/>
      <c r="B1662" s="1"/>
      <c r="C1662" s="2"/>
      <c r="D1662" s="59"/>
      <c r="E1662" s="85"/>
      <c r="F1662" s="7"/>
    </row>
    <row r="1663" spans="1:6">
      <c r="A1663" s="5"/>
      <c r="B1663" s="1"/>
      <c r="C1663" s="2"/>
      <c r="D1663" s="59"/>
      <c r="E1663" s="85"/>
      <c r="F1663" s="7"/>
    </row>
    <row r="1664" spans="1:6">
      <c r="A1664" s="5"/>
      <c r="B1664" s="1"/>
      <c r="C1664" s="2"/>
      <c r="D1664" s="59"/>
      <c r="E1664" s="85"/>
      <c r="F1664" s="7"/>
    </row>
    <row r="1665" spans="1:6">
      <c r="A1665" s="5"/>
      <c r="B1665" s="1"/>
      <c r="C1665" s="2"/>
      <c r="D1665" s="59"/>
      <c r="E1665" s="85"/>
      <c r="F1665" s="7"/>
    </row>
    <row r="1666" spans="1:6">
      <c r="A1666" s="5"/>
      <c r="B1666" s="1"/>
      <c r="C1666" s="2"/>
      <c r="D1666" s="59"/>
      <c r="E1666" s="85"/>
      <c r="F1666" s="7"/>
    </row>
    <row r="1667" spans="1:6">
      <c r="A1667" s="5"/>
      <c r="B1667" s="1"/>
      <c r="C1667" s="2"/>
      <c r="D1667" s="59"/>
      <c r="E1667" s="85"/>
      <c r="F1667" s="7"/>
    </row>
    <row r="1668" spans="1:6">
      <c r="A1668" s="5"/>
      <c r="B1668" s="1"/>
      <c r="C1668" s="2"/>
      <c r="D1668" s="59"/>
      <c r="E1668" s="85"/>
      <c r="F1668" s="7"/>
    </row>
    <row r="1669" spans="1:6">
      <c r="A1669" s="5"/>
      <c r="B1669" s="1"/>
      <c r="C1669" s="2"/>
      <c r="D1669" s="59"/>
      <c r="E1669" s="85"/>
      <c r="F1669" s="7"/>
    </row>
    <row r="1670" spans="1:6">
      <c r="A1670" s="5"/>
      <c r="B1670" s="1"/>
      <c r="C1670" s="2"/>
      <c r="D1670" s="59"/>
      <c r="E1670" s="85"/>
      <c r="F1670" s="7"/>
    </row>
    <row r="1671" spans="1:6">
      <c r="A1671" s="5"/>
      <c r="B1671" s="1"/>
      <c r="C1671" s="2"/>
      <c r="D1671" s="59"/>
      <c r="E1671" s="85"/>
      <c r="F1671" s="7"/>
    </row>
    <row r="1672" spans="1:6">
      <c r="A1672" s="5"/>
      <c r="B1672" s="1"/>
      <c r="C1672" s="2"/>
      <c r="D1672" s="59"/>
      <c r="E1672" s="85"/>
      <c r="F1672" s="7"/>
    </row>
    <row r="1673" spans="1:6">
      <c r="A1673" s="5"/>
      <c r="B1673" s="1"/>
      <c r="C1673" s="2"/>
      <c r="D1673" s="59"/>
      <c r="E1673" s="85"/>
      <c r="F1673" s="7"/>
    </row>
    <row r="1674" spans="1:6">
      <c r="A1674" s="5"/>
      <c r="B1674" s="1"/>
      <c r="C1674" s="2"/>
      <c r="D1674" s="59"/>
      <c r="E1674" s="85"/>
      <c r="F1674" s="7"/>
    </row>
    <row r="1675" spans="1:6">
      <c r="A1675" s="5"/>
      <c r="B1675" s="1"/>
      <c r="C1675" s="2"/>
      <c r="D1675" s="59"/>
      <c r="E1675" s="85"/>
      <c r="F1675" s="7"/>
    </row>
    <row r="1676" spans="1:6">
      <c r="A1676" s="5"/>
      <c r="B1676" s="1"/>
      <c r="C1676" s="2"/>
      <c r="D1676" s="59"/>
      <c r="E1676" s="85"/>
      <c r="F1676" s="7"/>
    </row>
    <row r="1677" spans="1:6">
      <c r="A1677" s="5"/>
      <c r="B1677" s="1"/>
      <c r="C1677" s="2"/>
      <c r="D1677" s="59"/>
      <c r="E1677" s="85"/>
      <c r="F1677" s="7"/>
    </row>
    <row r="1678" spans="1:6">
      <c r="A1678" s="5"/>
      <c r="B1678" s="1"/>
      <c r="C1678" s="2"/>
      <c r="D1678" s="59"/>
      <c r="E1678" s="85"/>
      <c r="F1678" s="7"/>
    </row>
    <row r="1679" spans="1:6">
      <c r="A1679" s="5"/>
      <c r="B1679" s="1"/>
      <c r="C1679" s="2"/>
      <c r="D1679" s="59"/>
      <c r="E1679" s="85"/>
      <c r="F1679" s="7"/>
    </row>
    <row r="1680" spans="1:6">
      <c r="A1680" s="5"/>
      <c r="B1680" s="1"/>
      <c r="C1680" s="2"/>
      <c r="D1680" s="59"/>
      <c r="E1680" s="85"/>
      <c r="F1680" s="7"/>
    </row>
    <row r="1681" spans="1:6">
      <c r="A1681" s="5"/>
      <c r="B1681" s="1"/>
      <c r="C1681" s="2"/>
      <c r="D1681" s="59"/>
      <c r="E1681" s="85"/>
      <c r="F1681" s="7"/>
    </row>
    <row r="1682" spans="1:6">
      <c r="A1682" s="5"/>
      <c r="B1682" s="1"/>
      <c r="C1682" s="2"/>
      <c r="D1682" s="59"/>
      <c r="E1682" s="85"/>
      <c r="F1682" s="7"/>
    </row>
    <row r="1683" spans="1:6">
      <c r="A1683" s="5"/>
      <c r="B1683" s="1"/>
      <c r="C1683" s="2"/>
      <c r="D1683" s="59"/>
      <c r="E1683" s="85"/>
      <c r="F1683" s="7"/>
    </row>
    <row r="1684" spans="1:6">
      <c r="A1684" s="5"/>
      <c r="B1684" s="1"/>
      <c r="C1684" s="2"/>
      <c r="D1684" s="59"/>
      <c r="E1684" s="85"/>
      <c r="F1684" s="7"/>
    </row>
    <row r="1685" spans="1:6">
      <c r="A1685" s="5"/>
      <c r="B1685" s="1"/>
      <c r="C1685" s="2"/>
      <c r="D1685" s="59"/>
      <c r="E1685" s="85"/>
      <c r="F1685" s="7"/>
    </row>
    <row r="1686" spans="1:6">
      <c r="A1686" s="5"/>
      <c r="B1686" s="1"/>
      <c r="C1686" s="2"/>
      <c r="D1686" s="59"/>
      <c r="E1686" s="85"/>
      <c r="F1686" s="7"/>
    </row>
    <row r="1687" spans="1:6">
      <c r="A1687" s="5"/>
      <c r="B1687" s="1"/>
      <c r="C1687" s="2"/>
      <c r="D1687" s="59"/>
      <c r="E1687" s="85"/>
      <c r="F1687" s="7"/>
    </row>
    <row r="1688" spans="1:6">
      <c r="A1688" s="5"/>
      <c r="B1688" s="1"/>
      <c r="C1688" s="2"/>
      <c r="D1688" s="59"/>
      <c r="E1688" s="85"/>
      <c r="F1688" s="7"/>
    </row>
    <row r="1689" spans="1:6">
      <c r="A1689" s="5"/>
      <c r="B1689" s="1"/>
      <c r="C1689" s="2"/>
      <c r="D1689" s="59"/>
      <c r="E1689" s="85"/>
      <c r="F1689" s="7"/>
    </row>
    <row r="1690" spans="1:6">
      <c r="A1690" s="5"/>
      <c r="B1690" s="1"/>
      <c r="C1690" s="2"/>
      <c r="D1690" s="59"/>
      <c r="E1690" s="85"/>
      <c r="F1690" s="7"/>
    </row>
    <row r="1691" spans="1:6">
      <c r="A1691" s="5"/>
      <c r="B1691" s="1"/>
      <c r="C1691" s="2"/>
      <c r="D1691" s="59"/>
      <c r="E1691" s="85"/>
      <c r="F1691" s="7"/>
    </row>
    <row r="1692" spans="1:6">
      <c r="A1692" s="5"/>
      <c r="B1692" s="1"/>
      <c r="C1692" s="2"/>
      <c r="D1692" s="59"/>
      <c r="E1692" s="85"/>
      <c r="F1692" s="7"/>
    </row>
    <row r="1693" spans="1:6">
      <c r="A1693" s="5"/>
      <c r="B1693" s="1"/>
      <c r="C1693" s="2"/>
      <c r="D1693" s="59"/>
      <c r="E1693" s="85"/>
      <c r="F1693" s="7"/>
    </row>
    <row r="1694" spans="1:6">
      <c r="A1694" s="5"/>
      <c r="B1694" s="1"/>
      <c r="C1694" s="2"/>
      <c r="D1694" s="59"/>
      <c r="E1694" s="85"/>
      <c r="F1694" s="7"/>
    </row>
    <row r="1695" spans="1:6">
      <c r="A1695" s="5"/>
      <c r="B1695" s="1"/>
      <c r="C1695" s="2"/>
      <c r="D1695" s="59"/>
      <c r="E1695" s="85"/>
      <c r="F1695" s="7"/>
    </row>
    <row r="1696" spans="1:6">
      <c r="A1696" s="5"/>
      <c r="B1696" s="1"/>
      <c r="C1696" s="2"/>
      <c r="D1696" s="59"/>
      <c r="E1696" s="85"/>
      <c r="F1696" s="7"/>
    </row>
    <row r="1697" spans="1:6">
      <c r="A1697" s="5"/>
      <c r="B1697" s="1"/>
      <c r="C1697" s="2"/>
      <c r="D1697" s="59"/>
      <c r="E1697" s="85"/>
      <c r="F1697" s="7"/>
    </row>
    <row r="1698" spans="1:6">
      <c r="A1698" s="5"/>
      <c r="B1698" s="1"/>
      <c r="C1698" s="2"/>
      <c r="D1698" s="59"/>
      <c r="E1698" s="85"/>
      <c r="F1698" s="7"/>
    </row>
    <row r="1699" spans="1:6">
      <c r="A1699" s="5"/>
      <c r="B1699" s="1"/>
      <c r="C1699" s="2"/>
      <c r="D1699" s="59"/>
      <c r="E1699" s="85"/>
      <c r="F1699" s="7"/>
    </row>
    <row r="1700" spans="1:6">
      <c r="A1700" s="5"/>
      <c r="B1700" s="1"/>
      <c r="C1700" s="2"/>
      <c r="D1700" s="59"/>
      <c r="E1700" s="85"/>
      <c r="F1700" s="7"/>
    </row>
    <row r="1701" spans="1:6">
      <c r="A1701" s="5"/>
      <c r="B1701" s="1"/>
      <c r="C1701" s="2"/>
      <c r="D1701" s="59"/>
      <c r="E1701" s="85"/>
      <c r="F1701" s="7"/>
    </row>
    <row r="1702" spans="1:6">
      <c r="A1702" s="5"/>
      <c r="B1702" s="1"/>
      <c r="C1702" s="2"/>
      <c r="D1702" s="59"/>
      <c r="E1702" s="85"/>
      <c r="F1702" s="7"/>
    </row>
    <row r="1703" spans="1:6">
      <c r="A1703" s="5"/>
      <c r="B1703" s="1"/>
      <c r="C1703" s="2"/>
      <c r="D1703" s="59"/>
      <c r="E1703" s="85"/>
      <c r="F1703" s="7"/>
    </row>
    <row r="1704" spans="1:6">
      <c r="A1704" s="5"/>
      <c r="B1704" s="1"/>
      <c r="C1704" s="2"/>
      <c r="D1704" s="59"/>
      <c r="E1704" s="85"/>
      <c r="F1704" s="7"/>
    </row>
    <row r="1705" spans="1:6">
      <c r="A1705" s="5"/>
      <c r="B1705" s="1"/>
      <c r="C1705" s="2"/>
      <c r="D1705" s="59"/>
      <c r="E1705" s="85"/>
      <c r="F1705" s="7"/>
    </row>
    <row r="1706" spans="1:6">
      <c r="A1706" s="5"/>
      <c r="B1706" s="1"/>
      <c r="C1706" s="2"/>
      <c r="D1706" s="59"/>
      <c r="E1706" s="85"/>
      <c r="F1706" s="7"/>
    </row>
    <row r="1707" spans="1:6">
      <c r="A1707" s="5"/>
      <c r="B1707" s="1"/>
      <c r="C1707" s="2"/>
      <c r="D1707" s="59"/>
      <c r="E1707" s="85"/>
      <c r="F1707" s="7"/>
    </row>
    <row r="1708" spans="1:6">
      <c r="A1708" s="5"/>
      <c r="B1708" s="1"/>
      <c r="C1708" s="2"/>
      <c r="D1708" s="59"/>
      <c r="E1708" s="85"/>
      <c r="F1708" s="7"/>
    </row>
    <row r="1709" spans="1:6">
      <c r="A1709" s="5"/>
      <c r="B1709" s="1"/>
      <c r="C1709" s="2"/>
      <c r="D1709" s="59"/>
      <c r="E1709" s="85"/>
      <c r="F1709" s="7"/>
    </row>
    <row r="1710" spans="1:6">
      <c r="A1710" s="5"/>
      <c r="B1710" s="1"/>
      <c r="C1710" s="2"/>
      <c r="D1710" s="59"/>
      <c r="E1710" s="85"/>
      <c r="F1710" s="7"/>
    </row>
    <row r="1711" spans="1:6">
      <c r="A1711" s="5"/>
      <c r="B1711" s="1"/>
      <c r="C1711" s="2"/>
      <c r="D1711" s="59"/>
      <c r="E1711" s="85"/>
      <c r="F1711" s="7"/>
    </row>
    <row r="1712" spans="1:6">
      <c r="A1712" s="5"/>
      <c r="B1712" s="1"/>
      <c r="C1712" s="2"/>
      <c r="D1712" s="59"/>
      <c r="E1712" s="85"/>
      <c r="F1712" s="7"/>
    </row>
    <row r="1713" spans="1:6">
      <c r="A1713" s="5"/>
      <c r="B1713" s="1"/>
      <c r="C1713" s="2"/>
      <c r="D1713" s="59"/>
      <c r="E1713" s="85"/>
      <c r="F1713" s="7"/>
    </row>
    <row r="1714" spans="1:6">
      <c r="A1714" s="5"/>
      <c r="B1714" s="1"/>
      <c r="C1714" s="2"/>
      <c r="D1714" s="59"/>
      <c r="E1714" s="85"/>
      <c r="F1714" s="7"/>
    </row>
    <row r="1715" spans="1:6">
      <c r="A1715" s="5"/>
      <c r="B1715" s="1"/>
      <c r="C1715" s="2"/>
      <c r="D1715" s="59"/>
      <c r="E1715" s="85"/>
      <c r="F1715" s="7"/>
    </row>
    <row r="1716" spans="1:6">
      <c r="A1716" s="5"/>
      <c r="B1716" s="1"/>
      <c r="C1716" s="2"/>
      <c r="D1716" s="59"/>
      <c r="E1716" s="85"/>
      <c r="F1716" s="7"/>
    </row>
    <row r="1717" spans="1:6">
      <c r="A1717" s="5"/>
      <c r="B1717" s="1"/>
      <c r="C1717" s="2"/>
      <c r="D1717" s="59"/>
      <c r="E1717" s="85"/>
      <c r="F1717" s="7"/>
    </row>
    <row r="1718" spans="1:6">
      <c r="A1718" s="5"/>
      <c r="B1718" s="1"/>
      <c r="C1718" s="2"/>
      <c r="D1718" s="59"/>
      <c r="E1718" s="85"/>
      <c r="F1718" s="7"/>
    </row>
    <row r="1719" spans="1:6">
      <c r="A1719" s="5"/>
      <c r="B1719" s="1"/>
      <c r="C1719" s="2"/>
      <c r="D1719" s="59"/>
      <c r="E1719" s="85"/>
      <c r="F1719" s="7"/>
    </row>
    <row r="1720" spans="1:6">
      <c r="A1720" s="5"/>
      <c r="B1720" s="1"/>
      <c r="C1720" s="2"/>
      <c r="D1720" s="59"/>
      <c r="E1720" s="85"/>
      <c r="F1720" s="7"/>
    </row>
    <row r="1721" spans="1:6">
      <c r="A1721" s="5"/>
      <c r="B1721" s="1"/>
      <c r="C1721" s="2"/>
      <c r="D1721" s="59"/>
      <c r="E1721" s="85"/>
      <c r="F1721" s="7"/>
    </row>
    <row r="1722" spans="1:6">
      <c r="A1722" s="5"/>
      <c r="B1722" s="1"/>
      <c r="C1722" s="2"/>
      <c r="D1722" s="59"/>
      <c r="E1722" s="85"/>
      <c r="F1722" s="7"/>
    </row>
    <row r="1723" spans="1:6">
      <c r="A1723" s="5"/>
      <c r="B1723" s="1"/>
      <c r="C1723" s="2"/>
      <c r="D1723" s="59"/>
      <c r="E1723" s="85"/>
      <c r="F1723" s="7"/>
    </row>
    <row r="1724" spans="1:6">
      <c r="A1724" s="5"/>
      <c r="B1724" s="1"/>
      <c r="C1724" s="2"/>
      <c r="D1724" s="59"/>
      <c r="E1724" s="85"/>
      <c r="F1724" s="7"/>
    </row>
    <row r="1725" spans="1:6">
      <c r="A1725" s="5"/>
      <c r="B1725" s="1"/>
      <c r="C1725" s="2"/>
      <c r="D1725" s="59"/>
      <c r="E1725" s="85"/>
      <c r="F1725" s="7"/>
    </row>
    <row r="1726" spans="1:6">
      <c r="A1726" s="5"/>
      <c r="B1726" s="1"/>
      <c r="C1726" s="2"/>
      <c r="D1726" s="59"/>
      <c r="E1726" s="85"/>
      <c r="F1726" s="7"/>
    </row>
    <row r="1727" spans="1:6">
      <c r="A1727" s="5"/>
      <c r="B1727" s="1"/>
      <c r="C1727" s="2"/>
      <c r="D1727" s="59"/>
      <c r="E1727" s="85"/>
      <c r="F1727" s="7"/>
    </row>
    <row r="1728" spans="1:6">
      <c r="A1728" s="5"/>
      <c r="B1728" s="1"/>
      <c r="C1728" s="2"/>
      <c r="D1728" s="59"/>
      <c r="E1728" s="85"/>
      <c r="F1728" s="7"/>
    </row>
    <row r="1729" spans="1:6">
      <c r="A1729" s="5"/>
      <c r="B1729" s="1"/>
      <c r="C1729" s="2"/>
      <c r="D1729" s="59"/>
      <c r="E1729" s="85"/>
      <c r="F1729" s="7"/>
    </row>
    <row r="1730" spans="1:6">
      <c r="A1730" s="5"/>
      <c r="B1730" s="1"/>
      <c r="C1730" s="2"/>
      <c r="D1730" s="59"/>
      <c r="E1730" s="85"/>
      <c r="F1730" s="7"/>
    </row>
    <row r="1731" spans="1:6">
      <c r="A1731" s="5"/>
      <c r="B1731" s="1"/>
      <c r="C1731" s="2"/>
      <c r="D1731" s="59"/>
      <c r="E1731" s="85"/>
      <c r="F1731" s="7"/>
    </row>
    <row r="1732" spans="1:6">
      <c r="A1732" s="5"/>
      <c r="B1732" s="1"/>
      <c r="C1732" s="2"/>
      <c r="D1732" s="59"/>
      <c r="E1732" s="85"/>
      <c r="F1732" s="7"/>
    </row>
    <row r="1733" spans="1:6">
      <c r="A1733" s="5"/>
      <c r="B1733" s="1"/>
      <c r="C1733" s="2"/>
      <c r="D1733" s="59"/>
      <c r="E1733" s="85"/>
      <c r="F1733" s="7"/>
    </row>
    <row r="1734" spans="1:6">
      <c r="A1734" s="5"/>
      <c r="B1734" s="1"/>
      <c r="C1734" s="2"/>
      <c r="D1734" s="59"/>
      <c r="E1734" s="85"/>
      <c r="F1734" s="7"/>
    </row>
    <row r="1735" spans="1:6">
      <c r="A1735" s="5"/>
      <c r="B1735" s="1"/>
      <c r="C1735" s="2"/>
      <c r="D1735" s="59"/>
      <c r="E1735" s="85"/>
      <c r="F1735" s="7"/>
    </row>
    <row r="1736" spans="1:6">
      <c r="A1736" s="5"/>
      <c r="B1736" s="1"/>
      <c r="C1736" s="2"/>
      <c r="D1736" s="59"/>
      <c r="E1736" s="85"/>
      <c r="F1736" s="7"/>
    </row>
    <row r="1737" spans="1:6">
      <c r="A1737" s="5"/>
      <c r="B1737" s="1"/>
      <c r="C1737" s="2"/>
      <c r="D1737" s="59"/>
      <c r="E1737" s="85"/>
      <c r="F1737" s="7"/>
    </row>
    <row r="1738" spans="1:6">
      <c r="A1738" s="5"/>
      <c r="B1738" s="1"/>
      <c r="C1738" s="2"/>
      <c r="D1738" s="59"/>
      <c r="E1738" s="85"/>
      <c r="F1738" s="7"/>
    </row>
    <row r="1739" spans="1:6">
      <c r="A1739" s="5"/>
      <c r="B1739" s="1"/>
      <c r="C1739" s="2"/>
      <c r="D1739" s="59"/>
      <c r="E1739" s="85"/>
      <c r="F1739" s="7"/>
    </row>
    <row r="1740" spans="1:6">
      <c r="A1740" s="5"/>
      <c r="B1740" s="1"/>
      <c r="C1740" s="2"/>
      <c r="D1740" s="59"/>
      <c r="E1740" s="85"/>
      <c r="F1740" s="7"/>
    </row>
    <row r="1741" spans="1:6">
      <c r="A1741" s="5"/>
      <c r="B1741" s="1"/>
      <c r="C1741" s="2"/>
      <c r="D1741" s="59"/>
      <c r="E1741" s="85"/>
      <c r="F1741" s="7"/>
    </row>
    <row r="1742" spans="1:6">
      <c r="A1742" s="5"/>
      <c r="B1742" s="1"/>
      <c r="C1742" s="2"/>
      <c r="D1742" s="59"/>
      <c r="E1742" s="85"/>
      <c r="F1742" s="7"/>
    </row>
    <row r="1743" spans="1:6">
      <c r="A1743" s="5"/>
      <c r="B1743" s="1"/>
      <c r="C1743" s="2"/>
      <c r="D1743" s="59"/>
      <c r="E1743" s="85"/>
      <c r="F1743" s="7"/>
    </row>
    <row r="1744" spans="1:6">
      <c r="A1744" s="5"/>
      <c r="B1744" s="1"/>
      <c r="C1744" s="2"/>
      <c r="D1744" s="59"/>
      <c r="E1744" s="85"/>
      <c r="F1744" s="7"/>
    </row>
    <row r="1745" spans="1:6">
      <c r="A1745" s="5"/>
      <c r="B1745" s="1"/>
      <c r="C1745" s="2"/>
      <c r="D1745" s="59"/>
      <c r="E1745" s="85"/>
      <c r="F1745" s="7"/>
    </row>
    <row r="1746" spans="1:6">
      <c r="A1746" s="5"/>
      <c r="B1746" s="1"/>
      <c r="C1746" s="2"/>
      <c r="D1746" s="59"/>
      <c r="E1746" s="85"/>
      <c r="F1746" s="7"/>
    </row>
    <row r="1747" spans="1:6">
      <c r="A1747" s="5"/>
      <c r="B1747" s="1"/>
      <c r="C1747" s="2"/>
      <c r="D1747" s="59"/>
      <c r="E1747" s="85"/>
      <c r="F1747" s="7"/>
    </row>
    <row r="1748" spans="1:6">
      <c r="A1748" s="5"/>
      <c r="B1748" s="1"/>
      <c r="C1748" s="2"/>
      <c r="D1748" s="59"/>
      <c r="E1748" s="85"/>
      <c r="F1748" s="7"/>
    </row>
    <row r="1749" spans="1:6">
      <c r="A1749" s="5"/>
      <c r="B1749" s="1"/>
      <c r="C1749" s="2"/>
      <c r="D1749" s="59"/>
      <c r="E1749" s="85"/>
      <c r="F1749" s="7"/>
    </row>
    <row r="1750" spans="1:6">
      <c r="A1750" s="5"/>
      <c r="B1750" s="1"/>
      <c r="C1750" s="2"/>
      <c r="D1750" s="59"/>
      <c r="E1750" s="85"/>
      <c r="F1750" s="7"/>
    </row>
    <row r="1751" spans="1:6">
      <c r="A1751" s="5"/>
      <c r="B1751" s="1"/>
      <c r="C1751" s="2"/>
      <c r="D1751" s="59"/>
      <c r="E1751" s="85"/>
      <c r="F1751" s="7"/>
    </row>
    <row r="1752" spans="1:6">
      <c r="A1752" s="5"/>
      <c r="B1752" s="1"/>
      <c r="C1752" s="2"/>
      <c r="D1752" s="59"/>
      <c r="E1752" s="85"/>
      <c r="F1752" s="7"/>
    </row>
    <row r="1753" spans="1:6">
      <c r="A1753" s="5"/>
      <c r="B1753" s="1"/>
      <c r="C1753" s="2"/>
      <c r="D1753" s="59"/>
      <c r="E1753" s="85"/>
      <c r="F1753" s="7"/>
    </row>
    <row r="1754" spans="1:6">
      <c r="A1754" s="5"/>
      <c r="B1754" s="1"/>
      <c r="C1754" s="2"/>
      <c r="D1754" s="59"/>
      <c r="E1754" s="85"/>
      <c r="F1754" s="7"/>
    </row>
    <row r="1755" spans="1:6">
      <c r="A1755" s="5"/>
      <c r="B1755" s="1"/>
      <c r="C1755" s="2"/>
      <c r="D1755" s="59"/>
      <c r="E1755" s="85"/>
      <c r="F1755" s="7"/>
    </row>
    <row r="1756" spans="1:6">
      <c r="A1756" s="5"/>
      <c r="B1756" s="1"/>
      <c r="C1756" s="2"/>
      <c r="D1756" s="59"/>
      <c r="E1756" s="85"/>
      <c r="F1756" s="7"/>
    </row>
    <row r="1757" spans="1:6">
      <c r="A1757" s="5"/>
      <c r="B1757" s="1"/>
      <c r="C1757" s="2"/>
      <c r="D1757" s="59"/>
      <c r="E1757" s="85"/>
      <c r="F1757" s="7"/>
    </row>
    <row r="1758" spans="1:6">
      <c r="A1758" s="5"/>
      <c r="B1758" s="1"/>
      <c r="C1758" s="2"/>
      <c r="D1758" s="59"/>
      <c r="E1758" s="85"/>
      <c r="F1758" s="7"/>
    </row>
    <row r="1759" spans="1:6">
      <c r="A1759" s="5"/>
      <c r="B1759" s="1"/>
      <c r="C1759" s="2"/>
      <c r="D1759" s="59"/>
      <c r="E1759" s="85"/>
      <c r="F1759" s="7"/>
    </row>
    <row r="1760" spans="1:6">
      <c r="A1760" s="5"/>
      <c r="B1760" s="1"/>
      <c r="C1760" s="2"/>
      <c r="D1760" s="59"/>
      <c r="E1760" s="85"/>
      <c r="F1760" s="7"/>
    </row>
    <row r="1761" spans="1:6">
      <c r="A1761" s="5"/>
      <c r="B1761" s="1"/>
      <c r="C1761" s="2"/>
      <c r="D1761" s="59"/>
      <c r="E1761" s="85"/>
      <c r="F1761" s="7"/>
    </row>
    <row r="1762" spans="1:6">
      <c r="A1762" s="5"/>
      <c r="B1762" s="1"/>
      <c r="C1762" s="2"/>
      <c r="D1762" s="59"/>
      <c r="E1762" s="85"/>
      <c r="F1762" s="7"/>
    </row>
    <row r="1763" spans="1:6">
      <c r="A1763" s="5"/>
      <c r="B1763" s="1"/>
      <c r="C1763" s="2"/>
      <c r="D1763" s="59"/>
      <c r="E1763" s="85"/>
      <c r="F1763" s="7"/>
    </row>
    <row r="1764" spans="1:6">
      <c r="A1764" s="5"/>
      <c r="B1764" s="1"/>
      <c r="C1764" s="2"/>
      <c r="D1764" s="59"/>
      <c r="E1764" s="85"/>
      <c r="F1764" s="7"/>
    </row>
    <row r="1765" spans="1:6">
      <c r="A1765" s="5"/>
      <c r="B1765" s="1"/>
      <c r="C1765" s="2"/>
      <c r="D1765" s="59"/>
      <c r="E1765" s="85"/>
      <c r="F1765" s="7"/>
    </row>
    <row r="1766" spans="1:6">
      <c r="A1766" s="5"/>
      <c r="B1766" s="1"/>
      <c r="C1766" s="2"/>
      <c r="D1766" s="59"/>
      <c r="E1766" s="85"/>
      <c r="F1766" s="7"/>
    </row>
    <row r="1767" spans="1:6">
      <c r="A1767" s="5"/>
      <c r="B1767" s="1"/>
      <c r="C1767" s="2"/>
      <c r="D1767" s="59"/>
      <c r="E1767" s="85"/>
      <c r="F1767" s="7"/>
    </row>
    <row r="1768" spans="1:6">
      <c r="A1768" s="5"/>
      <c r="B1768" s="1"/>
      <c r="C1768" s="2"/>
      <c r="D1768" s="59"/>
      <c r="E1768" s="85"/>
      <c r="F1768" s="7"/>
    </row>
    <row r="1769" spans="1:6">
      <c r="A1769" s="5"/>
      <c r="B1769" s="1"/>
      <c r="C1769" s="2"/>
      <c r="D1769" s="59"/>
      <c r="E1769" s="85"/>
      <c r="F1769" s="7"/>
    </row>
    <row r="1770" spans="1:6">
      <c r="A1770" s="5"/>
      <c r="B1770" s="1"/>
      <c r="C1770" s="2"/>
      <c r="D1770" s="59"/>
      <c r="E1770" s="85"/>
      <c r="F1770" s="7"/>
    </row>
    <row r="1771" spans="1:6">
      <c r="A1771" s="5"/>
      <c r="B1771" s="1"/>
      <c r="C1771" s="2"/>
      <c r="D1771" s="59"/>
      <c r="E1771" s="85"/>
      <c r="F1771" s="7"/>
    </row>
    <row r="1772" spans="1:6">
      <c r="A1772" s="5"/>
      <c r="B1772" s="1"/>
      <c r="C1772" s="2"/>
      <c r="D1772" s="59"/>
      <c r="E1772" s="85"/>
      <c r="F1772" s="7"/>
    </row>
    <row r="1773" spans="1:6">
      <c r="A1773" s="5"/>
      <c r="B1773" s="1"/>
      <c r="C1773" s="2"/>
      <c r="D1773" s="59"/>
      <c r="E1773" s="85"/>
      <c r="F1773" s="7"/>
    </row>
    <row r="1774" spans="1:6">
      <c r="A1774" s="5"/>
      <c r="B1774" s="1"/>
      <c r="C1774" s="2"/>
      <c r="D1774" s="59"/>
      <c r="E1774" s="85"/>
      <c r="F1774" s="7"/>
    </row>
    <row r="1775" spans="1:6">
      <c r="A1775" s="5"/>
      <c r="B1775" s="1"/>
      <c r="C1775" s="2"/>
      <c r="D1775" s="59"/>
      <c r="E1775" s="85"/>
      <c r="F1775" s="7"/>
    </row>
    <row r="1776" spans="1:6">
      <c r="A1776" s="5"/>
      <c r="B1776" s="1"/>
      <c r="C1776" s="2"/>
      <c r="D1776" s="59"/>
      <c r="E1776" s="85"/>
      <c r="F1776" s="7"/>
    </row>
    <row r="1777" spans="1:6">
      <c r="A1777" s="5"/>
      <c r="B1777" s="1"/>
      <c r="C1777" s="2"/>
      <c r="D1777" s="59"/>
      <c r="E1777" s="85"/>
      <c r="F1777" s="7"/>
    </row>
    <row r="1778" spans="1:6">
      <c r="A1778" s="5"/>
      <c r="B1778" s="1"/>
      <c r="C1778" s="2"/>
      <c r="D1778" s="59"/>
      <c r="E1778" s="85"/>
      <c r="F1778" s="7"/>
    </row>
    <row r="1779" spans="1:6">
      <c r="A1779" s="5"/>
      <c r="B1779" s="1"/>
      <c r="C1779" s="2"/>
      <c r="D1779" s="59"/>
      <c r="E1779" s="85"/>
      <c r="F1779" s="7"/>
    </row>
    <row r="1780" spans="1:6">
      <c r="A1780" s="5"/>
      <c r="B1780" s="1"/>
      <c r="C1780" s="2"/>
      <c r="D1780" s="59"/>
      <c r="E1780" s="85"/>
      <c r="F1780" s="7"/>
    </row>
    <row r="1781" spans="1:6">
      <c r="A1781" s="5"/>
      <c r="B1781" s="1"/>
      <c r="C1781" s="2"/>
      <c r="D1781" s="59"/>
      <c r="E1781" s="85"/>
      <c r="F1781" s="7"/>
    </row>
    <row r="1782" spans="1:6">
      <c r="A1782" s="5"/>
      <c r="B1782" s="1"/>
      <c r="C1782" s="2"/>
      <c r="D1782" s="59"/>
      <c r="E1782" s="85"/>
      <c r="F1782" s="7"/>
    </row>
    <row r="1783" spans="1:6">
      <c r="A1783" s="5"/>
      <c r="B1783" s="1"/>
      <c r="C1783" s="2"/>
      <c r="D1783" s="59"/>
      <c r="E1783" s="85"/>
      <c r="F1783" s="7"/>
    </row>
    <row r="1784" spans="1:6">
      <c r="A1784" s="5"/>
      <c r="B1784" s="1"/>
      <c r="C1784" s="2"/>
      <c r="D1784" s="59"/>
      <c r="E1784" s="85"/>
      <c r="F1784" s="7"/>
    </row>
    <row r="1785" spans="1:6">
      <c r="A1785" s="5"/>
      <c r="B1785" s="1"/>
      <c r="C1785" s="2"/>
      <c r="D1785" s="59"/>
      <c r="E1785" s="85"/>
      <c r="F1785" s="7"/>
    </row>
    <row r="1786" spans="1:6">
      <c r="A1786" s="5"/>
      <c r="B1786" s="1"/>
      <c r="C1786" s="2"/>
      <c r="D1786" s="59"/>
      <c r="E1786" s="85"/>
      <c r="F1786" s="7"/>
    </row>
    <row r="1787" spans="1:6">
      <c r="A1787" s="5"/>
      <c r="B1787" s="1"/>
      <c r="C1787" s="2"/>
      <c r="D1787" s="59"/>
      <c r="E1787" s="85"/>
      <c r="F1787" s="7"/>
    </row>
    <row r="1788" spans="1:6">
      <c r="A1788" s="5"/>
      <c r="B1788" s="1"/>
      <c r="C1788" s="2"/>
      <c r="D1788" s="59"/>
      <c r="E1788" s="85"/>
      <c r="F1788" s="7"/>
    </row>
    <row r="1789" spans="1:6">
      <c r="A1789" s="5"/>
      <c r="B1789" s="1"/>
      <c r="C1789" s="2"/>
      <c r="D1789" s="59"/>
      <c r="E1789" s="85"/>
      <c r="F1789" s="7"/>
    </row>
    <row r="1790" spans="1:6">
      <c r="A1790" s="5"/>
      <c r="B1790" s="1"/>
      <c r="C1790" s="2"/>
      <c r="D1790" s="59"/>
      <c r="E1790" s="85"/>
      <c r="F1790" s="7"/>
    </row>
    <row r="1791" spans="1:6">
      <c r="A1791" s="5"/>
      <c r="B1791" s="1"/>
      <c r="C1791" s="2"/>
      <c r="D1791" s="59"/>
      <c r="E1791" s="85"/>
      <c r="F1791" s="7"/>
    </row>
    <row r="1792" spans="1:6">
      <c r="A1792" s="5"/>
      <c r="B1792" s="1"/>
      <c r="C1792" s="2"/>
      <c r="D1792" s="59"/>
      <c r="E1792" s="85"/>
      <c r="F1792" s="7"/>
    </row>
    <row r="1793" spans="1:6">
      <c r="A1793" s="5"/>
      <c r="B1793" s="1"/>
      <c r="C1793" s="2"/>
      <c r="D1793" s="59"/>
      <c r="E1793" s="85"/>
      <c r="F1793" s="7"/>
    </row>
    <row r="1794" spans="1:6">
      <c r="A1794" s="5"/>
      <c r="B1794" s="1"/>
      <c r="C1794" s="2"/>
      <c r="D1794" s="59"/>
      <c r="E1794" s="85"/>
      <c r="F1794" s="7"/>
    </row>
    <row r="1795" spans="1:6">
      <c r="A1795" s="5"/>
      <c r="B1795" s="1"/>
      <c r="C1795" s="2"/>
      <c r="D1795" s="59"/>
      <c r="E1795" s="85"/>
      <c r="F1795" s="7"/>
    </row>
    <row r="1796" spans="1:6">
      <c r="A1796" s="5"/>
      <c r="B1796" s="1"/>
      <c r="C1796" s="2"/>
      <c r="D1796" s="59"/>
      <c r="E1796" s="85"/>
      <c r="F1796" s="7"/>
    </row>
    <row r="1797" spans="1:6">
      <c r="A1797" s="5"/>
      <c r="B1797" s="1"/>
      <c r="C1797" s="2"/>
      <c r="D1797" s="59"/>
      <c r="E1797" s="85"/>
      <c r="F1797" s="7"/>
    </row>
    <row r="1798" spans="1:6">
      <c r="A1798" s="5"/>
      <c r="B1798" s="1"/>
      <c r="C1798" s="2"/>
      <c r="D1798" s="59"/>
      <c r="E1798" s="85"/>
      <c r="F1798" s="7"/>
    </row>
    <row r="1799" spans="1:6">
      <c r="A1799" s="5"/>
      <c r="B1799" s="1"/>
      <c r="C1799" s="2"/>
      <c r="D1799" s="59"/>
      <c r="E1799" s="85"/>
      <c r="F1799" s="7"/>
    </row>
    <row r="1800" spans="1:6">
      <c r="A1800" s="5"/>
      <c r="B1800" s="1"/>
      <c r="C1800" s="2"/>
      <c r="D1800" s="59"/>
      <c r="E1800" s="85"/>
      <c r="F1800" s="7"/>
    </row>
    <row r="1801" spans="1:6">
      <c r="A1801" s="5"/>
      <c r="B1801" s="1"/>
      <c r="C1801" s="2"/>
      <c r="D1801" s="59"/>
      <c r="E1801" s="85"/>
      <c r="F1801" s="7"/>
    </row>
    <row r="1802" spans="1:6">
      <c r="A1802" s="5"/>
      <c r="B1802" s="1"/>
      <c r="C1802" s="2"/>
      <c r="D1802" s="59"/>
      <c r="E1802" s="85"/>
      <c r="F1802" s="7"/>
    </row>
    <row r="1803" spans="1:6">
      <c r="A1803" s="5"/>
      <c r="B1803" s="1"/>
      <c r="C1803" s="2"/>
      <c r="D1803" s="59"/>
      <c r="E1803" s="85"/>
      <c r="F1803" s="7"/>
    </row>
    <row r="1804" spans="1:6">
      <c r="A1804" s="5"/>
      <c r="B1804" s="1"/>
      <c r="C1804" s="2"/>
      <c r="D1804" s="59"/>
      <c r="E1804" s="85"/>
      <c r="F1804" s="7"/>
    </row>
    <row r="1805" spans="1:6">
      <c r="A1805" s="5"/>
      <c r="B1805" s="1"/>
      <c r="C1805" s="2"/>
      <c r="D1805" s="59"/>
      <c r="E1805" s="85"/>
      <c r="F1805" s="7"/>
    </row>
    <row r="1806" spans="1:6">
      <c r="A1806" s="5"/>
      <c r="B1806" s="1"/>
      <c r="C1806" s="2"/>
      <c r="D1806" s="59"/>
      <c r="E1806" s="85"/>
      <c r="F1806" s="7"/>
    </row>
    <row r="1807" spans="1:6">
      <c r="A1807" s="5"/>
      <c r="B1807" s="1"/>
      <c r="C1807" s="2"/>
      <c r="D1807" s="59"/>
      <c r="E1807" s="85"/>
      <c r="F1807" s="7"/>
    </row>
    <row r="1808" spans="1:6">
      <c r="A1808" s="5"/>
      <c r="B1808" s="1"/>
      <c r="C1808" s="2"/>
      <c r="D1808" s="59"/>
      <c r="E1808" s="85"/>
      <c r="F1808" s="7"/>
    </row>
    <row r="1809" spans="1:6">
      <c r="A1809" s="5"/>
      <c r="B1809" s="1"/>
      <c r="C1809" s="2"/>
      <c r="D1809" s="59"/>
      <c r="E1809" s="85"/>
      <c r="F1809" s="7"/>
    </row>
    <row r="1810" spans="1:6">
      <c r="A1810" s="5"/>
      <c r="B1810" s="1"/>
      <c r="C1810" s="2"/>
      <c r="D1810" s="59"/>
      <c r="E1810" s="85"/>
      <c r="F1810" s="7"/>
    </row>
    <row r="1811" spans="1:6">
      <c r="A1811" s="5"/>
      <c r="B1811" s="1"/>
      <c r="C1811" s="2"/>
      <c r="D1811" s="59"/>
      <c r="E1811" s="85"/>
      <c r="F1811" s="7"/>
    </row>
    <row r="1812" spans="1:6">
      <c r="A1812" s="5"/>
      <c r="B1812" s="1"/>
      <c r="C1812" s="2"/>
      <c r="D1812" s="59"/>
      <c r="E1812" s="85"/>
      <c r="F1812" s="7"/>
    </row>
    <row r="1813" spans="1:6">
      <c r="A1813" s="5"/>
      <c r="B1813" s="1"/>
      <c r="C1813" s="2"/>
      <c r="D1813" s="59"/>
      <c r="E1813" s="85"/>
      <c r="F1813" s="7"/>
    </row>
    <row r="1814" spans="1:6">
      <c r="A1814" s="5"/>
      <c r="B1814" s="1"/>
      <c r="C1814" s="2"/>
      <c r="D1814" s="59"/>
      <c r="E1814" s="85"/>
      <c r="F1814" s="7"/>
    </row>
    <row r="1815" spans="1:6">
      <c r="A1815" s="5"/>
      <c r="B1815" s="1"/>
      <c r="C1815" s="2"/>
      <c r="D1815" s="59"/>
      <c r="E1815" s="85"/>
      <c r="F1815" s="7"/>
    </row>
    <row r="1816" spans="1:6">
      <c r="A1816" s="5"/>
      <c r="B1816" s="1"/>
      <c r="C1816" s="2"/>
      <c r="D1816" s="59"/>
      <c r="E1816" s="85"/>
      <c r="F1816" s="7"/>
    </row>
    <row r="1817" spans="1:6">
      <c r="A1817" s="5"/>
      <c r="B1817" s="1"/>
      <c r="C1817" s="2"/>
      <c r="D1817" s="59"/>
      <c r="E1817" s="85"/>
      <c r="F1817" s="7"/>
    </row>
    <row r="1818" spans="1:6">
      <c r="A1818" s="5"/>
      <c r="B1818" s="1"/>
      <c r="C1818" s="2"/>
      <c r="D1818" s="59"/>
      <c r="E1818" s="85"/>
      <c r="F1818" s="7"/>
    </row>
    <row r="1819" spans="1:6">
      <c r="A1819" s="5"/>
      <c r="B1819" s="1"/>
      <c r="C1819" s="2"/>
      <c r="D1819" s="59"/>
      <c r="E1819" s="85"/>
      <c r="F1819" s="7"/>
    </row>
    <row r="1820" spans="1:6">
      <c r="A1820" s="5"/>
      <c r="B1820" s="1"/>
      <c r="C1820" s="2"/>
      <c r="D1820" s="59"/>
      <c r="E1820" s="85"/>
      <c r="F1820" s="7"/>
    </row>
    <row r="1821" spans="1:6">
      <c r="A1821" s="5"/>
      <c r="B1821" s="1"/>
      <c r="C1821" s="2"/>
      <c r="D1821" s="59"/>
      <c r="E1821" s="85"/>
      <c r="F1821" s="7"/>
    </row>
    <row r="1822" spans="1:6">
      <c r="A1822" s="5"/>
      <c r="B1822" s="1"/>
      <c r="C1822" s="2"/>
      <c r="D1822" s="59"/>
      <c r="E1822" s="85"/>
      <c r="F1822" s="7"/>
    </row>
    <row r="1823" spans="1:6">
      <c r="A1823" s="5"/>
      <c r="B1823" s="1"/>
      <c r="C1823" s="2"/>
      <c r="D1823" s="59"/>
      <c r="E1823" s="85"/>
      <c r="F1823" s="7"/>
    </row>
    <row r="1824" spans="1:6">
      <c r="A1824" s="5"/>
      <c r="B1824" s="1"/>
      <c r="C1824" s="2"/>
      <c r="D1824" s="59"/>
      <c r="E1824" s="85"/>
      <c r="F1824" s="7"/>
    </row>
    <row r="1825" spans="1:6">
      <c r="A1825" s="5"/>
      <c r="B1825" s="1"/>
      <c r="C1825" s="2"/>
      <c r="D1825" s="59"/>
      <c r="E1825" s="85"/>
      <c r="F1825" s="7"/>
    </row>
    <row r="1826" spans="1:6">
      <c r="A1826" s="5"/>
      <c r="B1826" s="1"/>
      <c r="C1826" s="2"/>
      <c r="D1826" s="59"/>
      <c r="E1826" s="85"/>
      <c r="F1826" s="7"/>
    </row>
    <row r="1827" spans="1:6">
      <c r="A1827" s="5"/>
      <c r="B1827" s="1"/>
      <c r="C1827" s="2"/>
      <c r="D1827" s="59"/>
      <c r="E1827" s="85"/>
      <c r="F1827" s="7"/>
    </row>
    <row r="1828" spans="1:6">
      <c r="A1828" s="5"/>
      <c r="B1828" s="1"/>
      <c r="C1828" s="2"/>
      <c r="D1828" s="59"/>
      <c r="E1828" s="85"/>
      <c r="F1828" s="7"/>
    </row>
    <row r="1829" spans="1:6">
      <c r="A1829" s="5"/>
      <c r="B1829" s="1"/>
      <c r="C1829" s="2"/>
      <c r="D1829" s="59"/>
      <c r="E1829" s="85"/>
      <c r="F1829" s="7"/>
    </row>
    <row r="1830" spans="1:6">
      <c r="A1830" s="5"/>
      <c r="B1830" s="1"/>
      <c r="C1830" s="2"/>
      <c r="D1830" s="59"/>
      <c r="E1830" s="85"/>
      <c r="F1830" s="7"/>
    </row>
    <row r="1831" spans="1:6">
      <c r="A1831" s="5"/>
      <c r="B1831" s="1"/>
      <c r="C1831" s="2"/>
      <c r="D1831" s="59"/>
      <c r="E1831" s="85"/>
      <c r="F1831" s="7"/>
    </row>
    <row r="1832" spans="1:6">
      <c r="A1832" s="5"/>
      <c r="B1832" s="1"/>
      <c r="C1832" s="2"/>
      <c r="D1832" s="59"/>
      <c r="E1832" s="85"/>
      <c r="F1832" s="7"/>
    </row>
    <row r="1833" spans="1:6">
      <c r="A1833" s="5"/>
      <c r="B1833" s="1"/>
      <c r="C1833" s="2"/>
      <c r="D1833" s="59"/>
      <c r="E1833" s="85"/>
      <c r="F1833" s="7"/>
    </row>
    <row r="1834" spans="1:6">
      <c r="A1834" s="5"/>
      <c r="B1834" s="1"/>
      <c r="C1834" s="2"/>
      <c r="D1834" s="59"/>
      <c r="E1834" s="85"/>
      <c r="F1834" s="7"/>
    </row>
    <row r="1835" spans="1:6">
      <c r="A1835" s="5"/>
      <c r="B1835" s="1"/>
      <c r="C1835" s="2"/>
      <c r="D1835" s="59"/>
      <c r="E1835" s="85"/>
      <c r="F1835" s="7"/>
    </row>
    <row r="1836" spans="1:6">
      <c r="A1836" s="5"/>
      <c r="B1836" s="1"/>
      <c r="C1836" s="2"/>
      <c r="D1836" s="59"/>
      <c r="E1836" s="85"/>
      <c r="F1836" s="7"/>
    </row>
    <row r="1837" spans="1:6">
      <c r="A1837" s="5"/>
      <c r="B1837" s="1"/>
      <c r="C1837" s="2"/>
      <c r="D1837" s="59"/>
      <c r="E1837" s="85"/>
      <c r="F1837" s="7"/>
    </row>
    <row r="1838" spans="1:6">
      <c r="A1838" s="5"/>
      <c r="B1838" s="1"/>
      <c r="C1838" s="2"/>
      <c r="D1838" s="59"/>
      <c r="E1838" s="85"/>
      <c r="F1838" s="7"/>
    </row>
    <row r="1839" spans="1:6">
      <c r="A1839" s="5"/>
      <c r="B1839" s="1"/>
      <c r="C1839" s="2"/>
      <c r="D1839" s="59"/>
      <c r="E1839" s="85"/>
      <c r="F1839" s="7"/>
    </row>
    <row r="1840" spans="1:6">
      <c r="A1840" s="5"/>
      <c r="B1840" s="1"/>
      <c r="C1840" s="2"/>
      <c r="D1840" s="59"/>
      <c r="E1840" s="85"/>
      <c r="F1840" s="7"/>
    </row>
    <row r="1841" spans="1:6">
      <c r="A1841" s="5"/>
      <c r="B1841" s="1"/>
      <c r="C1841" s="2"/>
      <c r="D1841" s="59"/>
      <c r="E1841" s="85"/>
      <c r="F1841" s="7"/>
    </row>
    <row r="1842" spans="1:6">
      <c r="A1842" s="5"/>
      <c r="B1842" s="1"/>
      <c r="C1842" s="2"/>
      <c r="D1842" s="59"/>
      <c r="E1842" s="85"/>
      <c r="F1842" s="7"/>
    </row>
    <row r="1843" spans="1:6">
      <c r="A1843" s="5"/>
      <c r="B1843" s="1"/>
      <c r="C1843" s="2"/>
      <c r="D1843" s="59"/>
      <c r="E1843" s="85"/>
      <c r="F1843" s="7"/>
    </row>
    <row r="1844" spans="1:6">
      <c r="A1844" s="5"/>
      <c r="B1844" s="1"/>
      <c r="C1844" s="2"/>
      <c r="D1844" s="59"/>
      <c r="E1844" s="85"/>
      <c r="F1844" s="7"/>
    </row>
    <row r="1845" spans="1:6">
      <c r="A1845" s="5"/>
      <c r="B1845" s="1"/>
      <c r="C1845" s="2"/>
      <c r="D1845" s="59"/>
      <c r="E1845" s="85"/>
      <c r="F1845" s="7"/>
    </row>
    <row r="1846" spans="1:6">
      <c r="A1846" s="5"/>
      <c r="B1846" s="1"/>
      <c r="C1846" s="2"/>
      <c r="D1846" s="59"/>
      <c r="E1846" s="85"/>
      <c r="F1846" s="7"/>
    </row>
    <row r="1847" spans="1:6">
      <c r="A1847" s="5"/>
      <c r="B1847" s="1"/>
      <c r="C1847" s="2"/>
      <c r="D1847" s="59"/>
      <c r="E1847" s="85"/>
      <c r="F1847" s="7"/>
    </row>
    <row r="1848" spans="1:6">
      <c r="A1848" s="5"/>
      <c r="B1848" s="1"/>
      <c r="C1848" s="2"/>
      <c r="D1848" s="59"/>
      <c r="E1848" s="85"/>
      <c r="F1848" s="7"/>
    </row>
    <row r="1849" spans="1:6">
      <c r="A1849" s="5"/>
      <c r="B1849" s="1"/>
      <c r="C1849" s="2"/>
      <c r="D1849" s="59"/>
      <c r="E1849" s="85"/>
      <c r="F1849" s="7"/>
    </row>
    <row r="1850" spans="1:6">
      <c r="A1850" s="5"/>
      <c r="B1850" s="1"/>
      <c r="C1850" s="2"/>
      <c r="D1850" s="59"/>
      <c r="E1850" s="85"/>
      <c r="F1850" s="7"/>
    </row>
    <row r="1851" spans="1:6">
      <c r="A1851" s="5"/>
      <c r="B1851" s="1"/>
      <c r="C1851" s="2"/>
      <c r="D1851" s="59"/>
      <c r="E1851" s="85"/>
      <c r="F1851" s="7"/>
    </row>
    <row r="1852" spans="1:6">
      <c r="A1852" s="5"/>
      <c r="B1852" s="1"/>
      <c r="C1852" s="2"/>
      <c r="D1852" s="59"/>
      <c r="E1852" s="85"/>
      <c r="F1852" s="7"/>
    </row>
    <row r="1853" spans="1:6">
      <c r="A1853" s="5"/>
      <c r="B1853" s="1"/>
      <c r="C1853" s="2"/>
      <c r="D1853" s="59"/>
      <c r="E1853" s="85"/>
      <c r="F1853" s="7"/>
    </row>
    <row r="1854" spans="1:6">
      <c r="A1854" s="5"/>
      <c r="B1854" s="1"/>
      <c r="C1854" s="2"/>
      <c r="D1854" s="59"/>
      <c r="E1854" s="85"/>
      <c r="F1854" s="7"/>
    </row>
    <row r="1855" spans="1:6">
      <c r="A1855" s="5"/>
      <c r="B1855" s="1"/>
      <c r="C1855" s="2"/>
      <c r="D1855" s="59"/>
      <c r="E1855" s="85"/>
      <c r="F1855" s="7"/>
    </row>
    <row r="1856" spans="1:6">
      <c r="A1856" s="5"/>
      <c r="B1856" s="1"/>
      <c r="C1856" s="2"/>
      <c r="D1856" s="59"/>
      <c r="E1856" s="85"/>
      <c r="F1856" s="7"/>
    </row>
    <row r="1857" spans="1:6">
      <c r="A1857" s="5"/>
      <c r="B1857" s="1"/>
      <c r="C1857" s="2"/>
      <c r="D1857" s="59"/>
      <c r="E1857" s="85"/>
      <c r="F1857" s="7"/>
    </row>
    <row r="1858" spans="1:6">
      <c r="A1858" s="5"/>
      <c r="B1858" s="1"/>
      <c r="C1858" s="2"/>
      <c r="D1858" s="59"/>
      <c r="E1858" s="85"/>
      <c r="F1858" s="7"/>
    </row>
    <row r="1859" spans="1:6">
      <c r="A1859" s="5"/>
      <c r="B1859" s="1"/>
      <c r="C1859" s="2"/>
      <c r="D1859" s="59"/>
      <c r="E1859" s="85"/>
      <c r="F1859" s="7"/>
    </row>
    <row r="1860" spans="1:6">
      <c r="A1860" s="5"/>
      <c r="B1860" s="1"/>
      <c r="C1860" s="2"/>
      <c r="D1860" s="59"/>
      <c r="E1860" s="85"/>
      <c r="F1860" s="7"/>
    </row>
    <row r="1861" spans="1:6">
      <c r="A1861" s="5"/>
      <c r="B1861" s="1"/>
      <c r="C1861" s="2"/>
      <c r="D1861" s="59"/>
      <c r="E1861" s="85"/>
      <c r="F1861" s="7"/>
    </row>
    <row r="1862" spans="1:6">
      <c r="A1862" s="5"/>
      <c r="B1862" s="1"/>
      <c r="C1862" s="2"/>
      <c r="D1862" s="59"/>
      <c r="E1862" s="85"/>
      <c r="F1862" s="7"/>
    </row>
    <row r="1863" spans="1:6">
      <c r="A1863" s="5"/>
      <c r="B1863" s="1"/>
      <c r="C1863" s="2"/>
      <c r="D1863" s="59"/>
      <c r="E1863" s="85"/>
      <c r="F1863" s="7"/>
    </row>
    <row r="1864" spans="1:6">
      <c r="A1864" s="5"/>
      <c r="B1864" s="1"/>
      <c r="C1864" s="2"/>
      <c r="D1864" s="59"/>
      <c r="E1864" s="85"/>
      <c r="F1864" s="7"/>
    </row>
    <row r="1865" spans="1:6">
      <c r="A1865" s="5"/>
      <c r="B1865" s="1"/>
      <c r="C1865" s="2"/>
      <c r="D1865" s="59"/>
      <c r="E1865" s="85"/>
      <c r="F1865" s="7"/>
    </row>
    <row r="1866" spans="1:6">
      <c r="A1866" s="5"/>
      <c r="B1866" s="1"/>
      <c r="C1866" s="2"/>
      <c r="D1866" s="59"/>
      <c r="E1866" s="85"/>
      <c r="F1866" s="7"/>
    </row>
    <row r="1867" spans="1:6">
      <c r="A1867" s="5"/>
      <c r="B1867" s="1"/>
      <c r="C1867" s="2"/>
      <c r="D1867" s="59"/>
      <c r="E1867" s="85"/>
      <c r="F1867" s="7"/>
    </row>
    <row r="1868" spans="1:6">
      <c r="A1868" s="5"/>
      <c r="B1868" s="1"/>
      <c r="C1868" s="2"/>
      <c r="D1868" s="59"/>
      <c r="E1868" s="85"/>
      <c r="F1868" s="7"/>
    </row>
    <row r="1869" spans="1:6">
      <c r="A1869" s="5"/>
      <c r="B1869" s="1"/>
      <c r="C1869" s="2"/>
      <c r="D1869" s="59"/>
      <c r="E1869" s="85"/>
      <c r="F1869" s="7"/>
    </row>
    <row r="1870" spans="1:6">
      <c r="A1870" s="5"/>
      <c r="B1870" s="1"/>
      <c r="C1870" s="2"/>
      <c r="D1870" s="59"/>
      <c r="E1870" s="85"/>
      <c r="F1870" s="7"/>
    </row>
    <row r="1871" spans="1:6">
      <c r="A1871" s="5"/>
      <c r="B1871" s="1"/>
      <c r="C1871" s="2"/>
      <c r="D1871" s="59"/>
      <c r="E1871" s="85"/>
      <c r="F1871" s="7"/>
    </row>
    <row r="1872" spans="1:6">
      <c r="A1872" s="5"/>
      <c r="B1872" s="1"/>
      <c r="C1872" s="2"/>
      <c r="D1872" s="59"/>
      <c r="E1872" s="85"/>
      <c r="F1872" s="7"/>
    </row>
    <row r="1873" spans="1:6">
      <c r="A1873" s="5"/>
      <c r="B1873" s="1"/>
      <c r="C1873" s="2"/>
      <c r="D1873" s="59"/>
      <c r="E1873" s="85"/>
      <c r="F1873" s="7"/>
    </row>
    <row r="1874" spans="1:6">
      <c r="A1874" s="5"/>
      <c r="B1874" s="1"/>
      <c r="C1874" s="2"/>
      <c r="D1874" s="59"/>
      <c r="E1874" s="85"/>
      <c r="F1874" s="7"/>
    </row>
    <row r="1875" spans="1:6">
      <c r="A1875" s="5"/>
      <c r="B1875" s="1"/>
      <c r="C1875" s="2"/>
      <c r="D1875" s="59"/>
      <c r="E1875" s="85"/>
      <c r="F1875" s="7"/>
    </row>
    <row r="1876" spans="1:6">
      <c r="A1876" s="5"/>
      <c r="B1876" s="1"/>
      <c r="C1876" s="2"/>
      <c r="D1876" s="59"/>
      <c r="E1876" s="85"/>
      <c r="F1876" s="7"/>
    </row>
    <row r="1877" spans="1:6">
      <c r="A1877" s="5"/>
      <c r="B1877" s="1"/>
      <c r="C1877" s="2"/>
      <c r="D1877" s="59"/>
      <c r="E1877" s="85"/>
      <c r="F1877" s="7"/>
    </row>
    <row r="1878" spans="1:6">
      <c r="A1878" s="5"/>
      <c r="B1878" s="1"/>
      <c r="C1878" s="2"/>
      <c r="D1878" s="59"/>
      <c r="E1878" s="85"/>
      <c r="F1878" s="7"/>
    </row>
    <row r="1879" spans="1:6">
      <c r="A1879" s="5"/>
      <c r="B1879" s="1"/>
      <c r="C1879" s="2"/>
      <c r="D1879" s="59"/>
      <c r="E1879" s="85"/>
      <c r="F1879" s="7"/>
    </row>
    <row r="1880" spans="1:6">
      <c r="A1880" s="5"/>
      <c r="B1880" s="1"/>
      <c r="C1880" s="2"/>
      <c r="D1880" s="59"/>
      <c r="E1880" s="85"/>
      <c r="F1880" s="7"/>
    </row>
    <row r="1881" spans="1:6">
      <c r="A1881" s="5"/>
      <c r="B1881" s="1"/>
      <c r="C1881" s="2"/>
      <c r="D1881" s="59"/>
      <c r="E1881" s="85"/>
      <c r="F1881" s="7"/>
    </row>
    <row r="1882" spans="1:6">
      <c r="A1882" s="5"/>
      <c r="B1882" s="1"/>
      <c r="C1882" s="2"/>
      <c r="D1882" s="59"/>
      <c r="E1882" s="85"/>
      <c r="F1882" s="7"/>
    </row>
    <row r="1883" spans="1:6">
      <c r="A1883" s="5"/>
      <c r="B1883" s="1"/>
      <c r="C1883" s="2"/>
      <c r="D1883" s="59"/>
      <c r="E1883" s="85"/>
      <c r="F1883" s="7"/>
    </row>
    <row r="1884" spans="1:6">
      <c r="A1884" s="5"/>
      <c r="B1884" s="1"/>
      <c r="C1884" s="2"/>
      <c r="D1884" s="59"/>
      <c r="E1884" s="85"/>
      <c r="F1884" s="7"/>
    </row>
    <row r="1885" spans="1:6">
      <c r="A1885" s="5"/>
      <c r="B1885" s="1"/>
      <c r="C1885" s="2"/>
      <c r="D1885" s="59"/>
      <c r="E1885" s="85"/>
      <c r="F1885" s="7"/>
    </row>
    <row r="1886" spans="1:6">
      <c r="A1886" s="5"/>
      <c r="B1886" s="1"/>
      <c r="C1886" s="2"/>
      <c r="D1886" s="59"/>
      <c r="E1886" s="85"/>
      <c r="F1886" s="7"/>
    </row>
    <row r="1887" spans="1:6">
      <c r="A1887" s="5"/>
      <c r="B1887" s="1"/>
      <c r="C1887" s="2"/>
      <c r="D1887" s="59"/>
      <c r="E1887" s="85"/>
      <c r="F1887" s="7"/>
    </row>
    <row r="1888" spans="1:6">
      <c r="A1888" s="5"/>
      <c r="B1888" s="1"/>
      <c r="C1888" s="2"/>
      <c r="D1888" s="59"/>
      <c r="E1888" s="85"/>
      <c r="F1888" s="7"/>
    </row>
    <row r="1889" spans="1:6">
      <c r="A1889" s="5"/>
      <c r="B1889" s="1"/>
      <c r="C1889" s="2"/>
      <c r="D1889" s="59"/>
      <c r="E1889" s="85"/>
      <c r="F1889" s="7"/>
    </row>
    <row r="1890" spans="1:6">
      <c r="A1890" s="5"/>
      <c r="B1890" s="1"/>
      <c r="C1890" s="2"/>
      <c r="D1890" s="59"/>
      <c r="E1890" s="85"/>
      <c r="F1890" s="7"/>
    </row>
    <row r="1891" spans="1:6">
      <c r="A1891" s="5"/>
      <c r="B1891" s="1"/>
      <c r="C1891" s="2"/>
      <c r="D1891" s="59"/>
      <c r="E1891" s="85"/>
      <c r="F1891" s="7"/>
    </row>
    <row r="1892" spans="1:6">
      <c r="A1892" s="5"/>
      <c r="B1892" s="1"/>
      <c r="C1892" s="2"/>
      <c r="D1892" s="59"/>
      <c r="E1892" s="85"/>
      <c r="F1892" s="7"/>
    </row>
    <row r="1893" spans="1:6">
      <c r="A1893" s="5"/>
      <c r="B1893" s="1"/>
      <c r="C1893" s="2"/>
      <c r="D1893" s="59"/>
      <c r="E1893" s="85"/>
      <c r="F1893" s="7"/>
    </row>
    <row r="1894" spans="1:6">
      <c r="A1894" s="5"/>
      <c r="B1894" s="1"/>
      <c r="C1894" s="2"/>
      <c r="D1894" s="59"/>
      <c r="E1894" s="85"/>
      <c r="F1894" s="7"/>
    </row>
    <row r="1895" spans="1:6">
      <c r="A1895" s="5"/>
      <c r="B1895" s="1"/>
      <c r="C1895" s="2"/>
      <c r="D1895" s="59"/>
      <c r="E1895" s="85"/>
      <c r="F1895" s="7"/>
    </row>
    <row r="1896" spans="1:6">
      <c r="A1896" s="5"/>
      <c r="B1896" s="1"/>
      <c r="C1896" s="2"/>
      <c r="D1896" s="59"/>
      <c r="E1896" s="85"/>
      <c r="F1896" s="7"/>
    </row>
    <row r="1897" spans="1:6">
      <c r="A1897" s="5"/>
      <c r="B1897" s="1"/>
      <c r="C1897" s="2"/>
      <c r="D1897" s="59"/>
      <c r="E1897" s="85"/>
      <c r="F1897" s="7"/>
    </row>
    <row r="1898" spans="1:6">
      <c r="A1898" s="5"/>
      <c r="B1898" s="1"/>
      <c r="C1898" s="2"/>
      <c r="D1898" s="59"/>
      <c r="E1898" s="85"/>
      <c r="F1898" s="7"/>
    </row>
    <row r="1899" spans="1:6">
      <c r="A1899" s="5"/>
      <c r="B1899" s="1"/>
      <c r="C1899" s="2"/>
      <c r="D1899" s="59"/>
      <c r="E1899" s="85"/>
      <c r="F1899" s="7"/>
    </row>
    <row r="1900" spans="1:6">
      <c r="A1900" s="5"/>
      <c r="B1900" s="1"/>
      <c r="C1900" s="2"/>
      <c r="D1900" s="59"/>
      <c r="E1900" s="85"/>
      <c r="F1900" s="7"/>
    </row>
    <row r="1901" spans="1:6">
      <c r="A1901" s="5"/>
      <c r="B1901" s="1"/>
      <c r="C1901" s="2"/>
      <c r="D1901" s="59"/>
      <c r="E1901" s="85"/>
      <c r="F1901" s="7"/>
    </row>
    <row r="1902" spans="1:6">
      <c r="A1902" s="5"/>
      <c r="B1902" s="1"/>
      <c r="C1902" s="2"/>
      <c r="D1902" s="59"/>
      <c r="E1902" s="85"/>
      <c r="F1902" s="7"/>
    </row>
    <row r="1903" spans="1:6">
      <c r="A1903" s="5"/>
      <c r="B1903" s="1"/>
      <c r="C1903" s="2"/>
      <c r="D1903" s="59"/>
      <c r="E1903" s="85"/>
      <c r="F1903" s="7"/>
    </row>
    <row r="1904" spans="1:6">
      <c r="A1904" s="5"/>
      <c r="B1904" s="1"/>
      <c r="C1904" s="2"/>
      <c r="D1904" s="59"/>
      <c r="E1904" s="85"/>
      <c r="F1904" s="7"/>
    </row>
    <row r="1905" spans="1:6">
      <c r="A1905" s="5"/>
      <c r="B1905" s="1"/>
      <c r="C1905" s="2"/>
      <c r="D1905" s="59"/>
      <c r="E1905" s="85"/>
      <c r="F1905" s="7"/>
    </row>
    <row r="1906" spans="1:6">
      <c r="A1906" s="5"/>
      <c r="B1906" s="1"/>
      <c r="C1906" s="2"/>
      <c r="D1906" s="59"/>
      <c r="E1906" s="85"/>
      <c r="F1906" s="7"/>
    </row>
    <row r="1907" spans="1:6">
      <c r="A1907" s="5"/>
      <c r="B1907" s="1"/>
      <c r="C1907" s="2"/>
      <c r="D1907" s="59"/>
      <c r="E1907" s="85"/>
      <c r="F1907" s="7"/>
    </row>
    <row r="1908" spans="1:6">
      <c r="A1908" s="5"/>
      <c r="B1908" s="1"/>
      <c r="C1908" s="2"/>
      <c r="D1908" s="59"/>
      <c r="E1908" s="85"/>
      <c r="F1908" s="7"/>
    </row>
    <row r="1909" spans="1:6">
      <c r="A1909" s="5"/>
      <c r="B1909" s="1"/>
      <c r="C1909" s="2"/>
      <c r="D1909" s="59"/>
      <c r="E1909" s="85"/>
      <c r="F1909" s="7"/>
    </row>
    <row r="1910" spans="1:6">
      <c r="A1910" s="5"/>
      <c r="B1910" s="1"/>
      <c r="C1910" s="2"/>
      <c r="D1910" s="59"/>
      <c r="E1910" s="85"/>
      <c r="F1910" s="7"/>
    </row>
    <row r="1911" spans="1:6">
      <c r="A1911" s="5"/>
      <c r="B1911" s="1"/>
      <c r="C1911" s="2"/>
      <c r="D1911" s="59"/>
      <c r="E1911" s="85"/>
      <c r="F1911" s="7"/>
    </row>
    <row r="1912" spans="1:6">
      <c r="A1912" s="5"/>
      <c r="B1912" s="1"/>
      <c r="C1912" s="2"/>
      <c r="D1912" s="59"/>
      <c r="E1912" s="85"/>
      <c r="F1912" s="7"/>
    </row>
    <row r="1913" spans="1:6">
      <c r="A1913" s="5"/>
      <c r="B1913" s="1"/>
      <c r="C1913" s="2"/>
      <c r="D1913" s="59"/>
      <c r="E1913" s="85"/>
      <c r="F1913" s="7"/>
    </row>
    <row r="1914" spans="1:6">
      <c r="A1914" s="5"/>
      <c r="B1914" s="1"/>
      <c r="C1914" s="2"/>
      <c r="D1914" s="59"/>
      <c r="E1914" s="85"/>
      <c r="F1914" s="7"/>
    </row>
    <row r="1915" spans="1:6">
      <c r="A1915" s="5"/>
      <c r="B1915" s="1"/>
      <c r="C1915" s="2"/>
      <c r="D1915" s="59"/>
      <c r="E1915" s="85"/>
      <c r="F1915" s="7"/>
    </row>
    <row r="1916" spans="1:6">
      <c r="A1916" s="5"/>
      <c r="B1916" s="1"/>
      <c r="C1916" s="2"/>
      <c r="D1916" s="59"/>
      <c r="E1916" s="85"/>
      <c r="F1916" s="7"/>
    </row>
    <row r="1917" spans="1:6">
      <c r="A1917" s="5"/>
      <c r="B1917" s="1"/>
      <c r="C1917" s="2"/>
      <c r="D1917" s="59"/>
      <c r="E1917" s="85"/>
      <c r="F1917" s="7"/>
    </row>
    <row r="1918" spans="1:6">
      <c r="A1918" s="5"/>
      <c r="B1918" s="1"/>
      <c r="C1918" s="2"/>
      <c r="D1918" s="59"/>
      <c r="E1918" s="85"/>
      <c r="F1918" s="7"/>
    </row>
    <row r="1919" spans="1:6">
      <c r="A1919" s="5"/>
      <c r="B1919" s="1"/>
      <c r="C1919" s="2"/>
      <c r="D1919" s="59"/>
      <c r="E1919" s="85"/>
      <c r="F1919" s="7"/>
    </row>
    <row r="1920" spans="1:6">
      <c r="A1920" s="5"/>
      <c r="B1920" s="1"/>
      <c r="C1920" s="2"/>
      <c r="D1920" s="59"/>
      <c r="E1920" s="85"/>
      <c r="F1920" s="7"/>
    </row>
    <row r="1921" spans="1:6">
      <c r="A1921" s="5"/>
      <c r="B1921" s="1"/>
      <c r="C1921" s="2"/>
      <c r="D1921" s="59"/>
      <c r="E1921" s="85"/>
      <c r="F1921" s="7"/>
    </row>
    <row r="1922" spans="1:6">
      <c r="A1922" s="5"/>
      <c r="B1922" s="1"/>
      <c r="C1922" s="2"/>
      <c r="D1922" s="59"/>
      <c r="E1922" s="85"/>
      <c r="F1922" s="7"/>
    </row>
    <row r="1923" spans="1:6">
      <c r="A1923" s="5"/>
      <c r="B1923" s="1"/>
      <c r="C1923" s="2"/>
      <c r="D1923" s="59"/>
      <c r="E1923" s="85"/>
      <c r="F1923" s="7"/>
    </row>
    <row r="1924" spans="1:6">
      <c r="A1924" s="5"/>
      <c r="B1924" s="1"/>
      <c r="C1924" s="2"/>
      <c r="D1924" s="59"/>
      <c r="E1924" s="85"/>
      <c r="F1924" s="7"/>
    </row>
    <row r="1925" spans="1:6">
      <c r="A1925" s="5"/>
      <c r="B1925" s="1"/>
      <c r="C1925" s="2"/>
      <c r="D1925" s="59"/>
      <c r="E1925" s="85"/>
      <c r="F1925" s="7"/>
    </row>
    <row r="1926" spans="1:6">
      <c r="A1926" s="5"/>
      <c r="B1926" s="1"/>
      <c r="C1926" s="2"/>
      <c r="D1926" s="59"/>
      <c r="E1926" s="85"/>
      <c r="F1926" s="7"/>
    </row>
    <row r="1927" spans="1:6">
      <c r="A1927" s="5"/>
      <c r="B1927" s="1"/>
      <c r="C1927" s="2"/>
      <c r="D1927" s="59"/>
      <c r="E1927" s="85"/>
      <c r="F1927" s="7"/>
    </row>
    <row r="1928" spans="1:6">
      <c r="A1928" s="5"/>
      <c r="B1928" s="1"/>
      <c r="C1928" s="2"/>
      <c r="D1928" s="59"/>
      <c r="E1928" s="85"/>
      <c r="F1928" s="7"/>
    </row>
    <row r="1929" spans="1:6">
      <c r="A1929" s="5"/>
      <c r="B1929" s="1"/>
      <c r="C1929" s="2"/>
      <c r="D1929" s="59"/>
      <c r="E1929" s="85"/>
      <c r="F1929" s="7"/>
    </row>
    <row r="1930" spans="1:6">
      <c r="A1930" s="5"/>
      <c r="B1930" s="1"/>
      <c r="C1930" s="2"/>
      <c r="D1930" s="59"/>
      <c r="E1930" s="85"/>
      <c r="F1930" s="7"/>
    </row>
    <row r="1931" spans="1:6">
      <c r="A1931" s="5"/>
      <c r="B1931" s="1"/>
      <c r="C1931" s="2"/>
      <c r="D1931" s="59"/>
      <c r="E1931" s="85"/>
      <c r="F1931" s="7"/>
    </row>
    <row r="1932" spans="1:6">
      <c r="A1932" s="5"/>
      <c r="B1932" s="1"/>
      <c r="C1932" s="2"/>
      <c r="D1932" s="59"/>
      <c r="E1932" s="85"/>
      <c r="F1932" s="7"/>
    </row>
    <row r="1933" spans="1:6">
      <c r="A1933" s="5"/>
      <c r="B1933" s="1"/>
      <c r="C1933" s="2"/>
      <c r="D1933" s="59"/>
      <c r="E1933" s="85"/>
      <c r="F1933" s="7"/>
    </row>
    <row r="1934" spans="1:6">
      <c r="A1934" s="5"/>
      <c r="B1934" s="1"/>
      <c r="C1934" s="2"/>
      <c r="D1934" s="59"/>
      <c r="E1934" s="85"/>
      <c r="F1934" s="7"/>
    </row>
    <row r="1935" spans="1:6">
      <c r="A1935" s="5"/>
      <c r="B1935" s="1"/>
      <c r="C1935" s="2"/>
      <c r="D1935" s="59"/>
      <c r="E1935" s="85"/>
      <c r="F1935" s="7"/>
    </row>
    <row r="1936" spans="1:6">
      <c r="A1936" s="5"/>
      <c r="B1936" s="1"/>
      <c r="C1936" s="2"/>
      <c r="D1936" s="59"/>
      <c r="E1936" s="85"/>
      <c r="F1936" s="7"/>
    </row>
    <row r="1937" spans="1:6">
      <c r="A1937" s="5"/>
      <c r="B1937" s="1"/>
      <c r="C1937" s="2"/>
      <c r="D1937" s="59"/>
      <c r="E1937" s="85"/>
      <c r="F1937" s="7"/>
    </row>
    <row r="1938" spans="1:6">
      <c r="A1938" s="5"/>
      <c r="B1938" s="1"/>
      <c r="C1938" s="2"/>
      <c r="D1938" s="59"/>
      <c r="E1938" s="85"/>
      <c r="F1938" s="7"/>
    </row>
    <row r="1939" spans="1:6">
      <c r="A1939" s="5"/>
      <c r="B1939" s="1"/>
      <c r="C1939" s="2"/>
      <c r="D1939" s="59"/>
      <c r="E1939" s="85"/>
      <c r="F1939" s="7"/>
    </row>
    <row r="1940" spans="1:6">
      <c r="A1940" s="5"/>
      <c r="B1940" s="1"/>
      <c r="C1940" s="2"/>
      <c r="D1940" s="59"/>
      <c r="E1940" s="85"/>
      <c r="F1940" s="7"/>
    </row>
    <row r="1941" spans="1:6">
      <c r="A1941" s="5"/>
      <c r="B1941" s="1"/>
      <c r="C1941" s="2"/>
      <c r="D1941" s="59"/>
      <c r="E1941" s="85"/>
      <c r="F1941" s="7"/>
    </row>
    <row r="1942" spans="1:6">
      <c r="A1942" s="5"/>
      <c r="B1942" s="1"/>
      <c r="C1942" s="2"/>
      <c r="D1942" s="59"/>
      <c r="E1942" s="85"/>
      <c r="F1942" s="7"/>
    </row>
    <row r="1943" spans="1:6">
      <c r="A1943" s="5"/>
      <c r="B1943" s="1"/>
      <c r="C1943" s="2"/>
      <c r="D1943" s="59"/>
      <c r="E1943" s="85"/>
      <c r="F1943" s="7"/>
    </row>
    <row r="1944" spans="1:6">
      <c r="A1944" s="5"/>
      <c r="B1944" s="1"/>
      <c r="C1944" s="2"/>
      <c r="D1944" s="59"/>
      <c r="E1944" s="85"/>
      <c r="F1944" s="7"/>
    </row>
    <row r="1945" spans="1:6">
      <c r="A1945" s="5"/>
      <c r="B1945" s="1"/>
      <c r="C1945" s="2"/>
      <c r="D1945" s="59"/>
      <c r="E1945" s="85"/>
      <c r="F1945" s="7"/>
    </row>
    <row r="1946" spans="1:6">
      <c r="A1946" s="5"/>
      <c r="B1946" s="1"/>
      <c r="C1946" s="2"/>
      <c r="D1946" s="59"/>
      <c r="E1946" s="85"/>
      <c r="F1946" s="7"/>
    </row>
    <row r="1947" spans="1:6">
      <c r="A1947" s="5"/>
      <c r="B1947" s="1"/>
      <c r="C1947" s="2"/>
      <c r="D1947" s="59"/>
      <c r="E1947" s="85"/>
      <c r="F1947" s="7"/>
    </row>
    <row r="1948" spans="1:6">
      <c r="A1948" s="5"/>
      <c r="B1948" s="1"/>
      <c r="C1948" s="2"/>
      <c r="D1948" s="59"/>
      <c r="E1948" s="85"/>
      <c r="F1948" s="7"/>
    </row>
    <row r="1949" spans="1:6">
      <c r="A1949" s="5"/>
      <c r="B1949" s="1"/>
      <c r="C1949" s="2"/>
      <c r="D1949" s="59"/>
      <c r="E1949" s="85"/>
      <c r="F1949" s="7"/>
    </row>
    <row r="1950" spans="1:6">
      <c r="A1950" s="5"/>
      <c r="B1950" s="1"/>
      <c r="C1950" s="2"/>
      <c r="D1950" s="59"/>
      <c r="E1950" s="85"/>
      <c r="F1950" s="7"/>
    </row>
    <row r="1951" spans="1:6">
      <c r="A1951" s="5"/>
      <c r="B1951" s="1"/>
      <c r="C1951" s="2"/>
      <c r="D1951" s="59"/>
      <c r="E1951" s="85"/>
      <c r="F1951" s="7"/>
    </row>
    <row r="1952" spans="1:6">
      <c r="A1952" s="5"/>
      <c r="B1952" s="1"/>
      <c r="C1952" s="2"/>
      <c r="D1952" s="59"/>
      <c r="E1952" s="85"/>
      <c r="F1952" s="7"/>
    </row>
    <row r="1953" spans="1:6">
      <c r="A1953" s="5"/>
      <c r="B1953" s="1"/>
      <c r="C1953" s="2"/>
      <c r="D1953" s="59"/>
      <c r="E1953" s="85"/>
      <c r="F1953" s="7"/>
    </row>
    <row r="1954" spans="1:6">
      <c r="A1954" s="5"/>
      <c r="B1954" s="1"/>
      <c r="C1954" s="2"/>
      <c r="D1954" s="59"/>
      <c r="E1954" s="85"/>
      <c r="F1954" s="7"/>
    </row>
    <row r="1955" spans="1:6">
      <c r="A1955" s="5"/>
      <c r="B1955" s="1"/>
      <c r="C1955" s="2"/>
      <c r="D1955" s="59"/>
      <c r="E1955" s="85"/>
      <c r="F1955" s="7"/>
    </row>
    <row r="1956" spans="1:6">
      <c r="A1956" s="5"/>
      <c r="B1956" s="1"/>
      <c r="C1956" s="2"/>
      <c r="D1956" s="59"/>
      <c r="E1956" s="85"/>
      <c r="F1956" s="7"/>
    </row>
    <row r="1957" spans="1:6">
      <c r="A1957" s="5"/>
      <c r="B1957" s="1"/>
      <c r="C1957" s="2"/>
      <c r="D1957" s="59"/>
      <c r="E1957" s="85"/>
      <c r="F1957" s="7"/>
    </row>
    <row r="1958" spans="1:6">
      <c r="A1958" s="5"/>
      <c r="B1958" s="1"/>
      <c r="C1958" s="2"/>
      <c r="D1958" s="59"/>
      <c r="E1958" s="85"/>
      <c r="F1958" s="7"/>
    </row>
    <row r="1959" spans="1:6">
      <c r="A1959" s="5"/>
      <c r="B1959" s="1"/>
      <c r="C1959" s="2"/>
      <c r="D1959" s="59"/>
      <c r="E1959" s="85"/>
      <c r="F1959" s="7"/>
    </row>
    <row r="1960" spans="1:6">
      <c r="A1960" s="5"/>
      <c r="B1960" s="1"/>
      <c r="C1960" s="2"/>
      <c r="D1960" s="59"/>
      <c r="E1960" s="85"/>
      <c r="F1960" s="7"/>
    </row>
    <row r="1961" spans="1:6">
      <c r="A1961" s="5"/>
      <c r="B1961" s="1"/>
      <c r="C1961" s="2"/>
      <c r="D1961" s="59"/>
      <c r="E1961" s="85"/>
      <c r="F1961" s="7"/>
    </row>
    <row r="1962" spans="1:6">
      <c r="A1962" s="5"/>
      <c r="B1962" s="1"/>
      <c r="C1962" s="2"/>
      <c r="D1962" s="59"/>
      <c r="E1962" s="85"/>
      <c r="F1962" s="7"/>
    </row>
    <row r="1963" spans="1:6">
      <c r="A1963" s="5"/>
      <c r="B1963" s="1"/>
      <c r="C1963" s="2"/>
      <c r="D1963" s="59"/>
      <c r="E1963" s="85"/>
      <c r="F1963" s="7"/>
    </row>
    <row r="1964" spans="1:6">
      <c r="A1964" s="5"/>
      <c r="B1964" s="1"/>
      <c r="C1964" s="2"/>
      <c r="D1964" s="59"/>
      <c r="E1964" s="85"/>
      <c r="F1964" s="7"/>
    </row>
    <row r="1965" spans="1:6">
      <c r="A1965" s="5"/>
      <c r="B1965" s="1"/>
      <c r="C1965" s="2"/>
      <c r="D1965" s="59"/>
      <c r="E1965" s="85"/>
      <c r="F1965" s="7"/>
    </row>
    <row r="1966" spans="1:6">
      <c r="A1966" s="5"/>
      <c r="B1966" s="1"/>
      <c r="C1966" s="2"/>
      <c r="D1966" s="59"/>
      <c r="E1966" s="85"/>
      <c r="F1966" s="7"/>
    </row>
    <row r="1967" spans="1:6">
      <c r="A1967" s="5"/>
      <c r="B1967" s="1"/>
      <c r="C1967" s="2"/>
      <c r="D1967" s="59"/>
      <c r="E1967" s="85"/>
      <c r="F1967" s="7"/>
    </row>
    <row r="1968" spans="1:6">
      <c r="A1968" s="5"/>
      <c r="B1968" s="1"/>
      <c r="C1968" s="2"/>
      <c r="D1968" s="59"/>
      <c r="E1968" s="85"/>
      <c r="F1968" s="7"/>
    </row>
    <row r="1969" spans="1:6">
      <c r="A1969" s="5"/>
      <c r="B1969" s="1"/>
      <c r="C1969" s="2"/>
      <c r="D1969" s="59"/>
      <c r="E1969" s="85"/>
      <c r="F1969" s="7"/>
    </row>
    <row r="1970" spans="1:6">
      <c r="A1970" s="5"/>
      <c r="B1970" s="1"/>
      <c r="C1970" s="2"/>
      <c r="D1970" s="59"/>
      <c r="E1970" s="85"/>
      <c r="F1970" s="7"/>
    </row>
    <row r="1971" spans="1:6">
      <c r="A1971" s="5"/>
      <c r="B1971" s="1"/>
      <c r="C1971" s="2"/>
      <c r="D1971" s="59"/>
      <c r="E1971" s="85"/>
      <c r="F1971" s="7"/>
    </row>
    <row r="1972" spans="1:6">
      <c r="A1972" s="5"/>
      <c r="B1972" s="1"/>
      <c r="C1972" s="2"/>
      <c r="D1972" s="59"/>
      <c r="E1972" s="85"/>
      <c r="F1972" s="7"/>
    </row>
    <row r="1973" spans="1:6">
      <c r="A1973" s="5"/>
      <c r="B1973" s="1"/>
      <c r="C1973" s="2"/>
      <c r="D1973" s="59"/>
      <c r="E1973" s="85"/>
      <c r="F1973" s="7"/>
    </row>
  </sheetData>
  <sheetProtection algorithmName="SHA-512" hashValue="pQWELmq09sgLV6aqlaQn36ijeVTlftcBcV5Ny2gY+2djwntBrfVBqhN01P9zoBG5kSA4UA2WUFHsMp+pqNRYeQ==" saltValue="wDjBMA1bCt++mum3hhHaEg==" spinCount="100000" sheet="1" objects="1" scenarios="1" selectLockedCells="1"/>
  <mergeCells count="15">
    <mergeCell ref="A35:E35"/>
    <mergeCell ref="A148:E148"/>
    <mergeCell ref="A38:E38"/>
    <mergeCell ref="A74:E74"/>
    <mergeCell ref="A104:E104"/>
    <mergeCell ref="A142:E142"/>
    <mergeCell ref="A145:E145"/>
    <mergeCell ref="A147:F147"/>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70" orientation="portrait" r:id="rId1"/>
  <headerFooter>
    <oddFooter>&amp;R&amp;P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32">
    <tabColor indexed="47"/>
  </sheetPr>
  <dimension ref="A1:G1963"/>
  <sheetViews>
    <sheetView workbookViewId="0">
      <selection activeCell="E10" sqref="E10:E23"/>
    </sheetView>
  </sheetViews>
  <sheetFormatPr defaultRowHeight="12.75"/>
  <cols>
    <col min="1" max="1" width="9.42578125" style="10" customWidth="1"/>
    <col min="2" max="2" width="78.42578125" style="4" customWidth="1"/>
    <col min="3" max="3" width="9.140625" style="3"/>
    <col min="4" max="4" width="11.42578125" style="63" customWidth="1"/>
    <col min="5" max="5" width="12.7109375" style="89" customWidth="1"/>
    <col min="6" max="6" width="12.140625" style="9" customWidth="1"/>
    <col min="7" max="8" width="9.140625" style="1"/>
    <col min="9" max="9" width="38.85546875" style="1" customWidth="1"/>
    <col min="10" max="16384" width="9.140625" style="1"/>
  </cols>
  <sheetData>
    <row r="1" spans="1:6">
      <c r="A1" s="5"/>
      <c r="B1" s="1"/>
      <c r="C1" s="2"/>
      <c r="D1" s="59"/>
      <c r="E1" s="85"/>
      <c r="F1" s="7"/>
    </row>
    <row r="2" spans="1:6">
      <c r="A2" s="5"/>
      <c r="B2" s="1"/>
      <c r="C2" s="2"/>
      <c r="D2" s="59"/>
      <c r="E2" s="85"/>
      <c r="F2" s="7"/>
    </row>
    <row r="3" spans="1:6">
      <c r="A3" s="5"/>
      <c r="B3" s="1"/>
      <c r="C3" s="2"/>
      <c r="D3" s="59"/>
      <c r="E3" s="85"/>
      <c r="F3" s="7"/>
    </row>
    <row r="4" spans="1:6">
      <c r="A4" s="11"/>
      <c r="B4" s="12"/>
      <c r="C4" s="13"/>
      <c r="D4" s="60"/>
      <c r="E4" s="86"/>
      <c r="F4" s="15"/>
    </row>
    <row r="5" spans="1:6" ht="15.95" customHeight="1">
      <c r="A5" s="19"/>
      <c r="B5" s="868"/>
      <c r="C5" s="868"/>
      <c r="D5" s="868"/>
      <c r="E5" s="868"/>
      <c r="F5" s="868"/>
    </row>
    <row r="6" spans="1:6" ht="18.75" thickBot="1">
      <c r="A6" s="51" t="s">
        <v>21</v>
      </c>
      <c r="B6" s="50" t="s">
        <v>74</v>
      </c>
      <c r="C6" s="8"/>
      <c r="D6" s="61"/>
      <c r="E6" s="87"/>
      <c r="F6" s="17"/>
    </row>
    <row r="7" spans="1:6" s="2" customFormat="1" ht="12.75" customHeight="1">
      <c r="A7" s="869" t="s">
        <v>3</v>
      </c>
      <c r="B7" s="871" t="s">
        <v>0</v>
      </c>
      <c r="C7" s="871" t="s">
        <v>1</v>
      </c>
      <c r="D7" s="871" t="s">
        <v>2</v>
      </c>
      <c r="E7" s="873" t="s">
        <v>4</v>
      </c>
      <c r="F7" s="875" t="s">
        <v>55</v>
      </c>
    </row>
    <row r="8" spans="1:6" ht="26.25" customHeight="1" thickBot="1">
      <c r="A8" s="870"/>
      <c r="B8" s="872"/>
      <c r="C8" s="872"/>
      <c r="D8" s="872"/>
      <c r="E8" s="874"/>
      <c r="F8" s="876"/>
    </row>
    <row r="9" spans="1:6" ht="18" customHeight="1">
      <c r="A9" s="65"/>
      <c r="B9" s="564" t="s">
        <v>71</v>
      </c>
      <c r="C9" s="93"/>
      <c r="D9" s="94"/>
      <c r="E9" s="171"/>
      <c r="F9" s="66"/>
    </row>
    <row r="10" spans="1:6" ht="14.25" customHeight="1">
      <c r="A10" s="113" t="s">
        <v>14</v>
      </c>
      <c r="B10" s="565" t="s">
        <v>77</v>
      </c>
      <c r="C10" s="114" t="s">
        <v>25</v>
      </c>
      <c r="D10" s="114">
        <v>1</v>
      </c>
      <c r="E10" s="134"/>
      <c r="F10" s="117">
        <f t="shared" ref="F10:F23" si="0">D10*E10</f>
        <v>0</v>
      </c>
    </row>
    <row r="11" spans="1:6" ht="25.5">
      <c r="A11" s="113" t="s">
        <v>15</v>
      </c>
      <c r="B11" s="565" t="s">
        <v>132</v>
      </c>
      <c r="C11" s="114" t="s">
        <v>12</v>
      </c>
      <c r="D11" s="114">
        <v>100</v>
      </c>
      <c r="E11" s="134"/>
      <c r="F11" s="117">
        <f t="shared" si="0"/>
        <v>0</v>
      </c>
    </row>
    <row r="12" spans="1:6" ht="25.5">
      <c r="A12" s="113" t="s">
        <v>16</v>
      </c>
      <c r="B12" s="565" t="s">
        <v>133</v>
      </c>
      <c r="C12" s="114" t="s">
        <v>13</v>
      </c>
      <c r="D12" s="114">
        <v>200</v>
      </c>
      <c r="E12" s="134"/>
      <c r="F12" s="117">
        <f t="shared" si="0"/>
        <v>0</v>
      </c>
    </row>
    <row r="13" spans="1:6" ht="25.5">
      <c r="A13" s="113" t="s">
        <v>17</v>
      </c>
      <c r="B13" s="565" t="s">
        <v>135</v>
      </c>
      <c r="C13" s="114" t="s">
        <v>12</v>
      </c>
      <c r="D13" s="114">
        <v>4</v>
      </c>
      <c r="E13" s="134"/>
      <c r="F13" s="117">
        <f t="shared" si="0"/>
        <v>0</v>
      </c>
    </row>
    <row r="14" spans="1:6">
      <c r="A14" s="113" t="s">
        <v>18</v>
      </c>
      <c r="B14" s="565" t="s">
        <v>136</v>
      </c>
      <c r="C14" s="114" t="s">
        <v>12</v>
      </c>
      <c r="D14" s="114">
        <v>4</v>
      </c>
      <c r="E14" s="134"/>
      <c r="F14" s="117">
        <f t="shared" si="0"/>
        <v>0</v>
      </c>
    </row>
    <row r="15" spans="1:6">
      <c r="A15" s="113" t="s">
        <v>19</v>
      </c>
      <c r="B15" s="565" t="s">
        <v>65</v>
      </c>
      <c r="C15" s="114" t="s">
        <v>12</v>
      </c>
      <c r="D15" s="114">
        <v>10</v>
      </c>
      <c r="E15" s="134"/>
      <c r="F15" s="117">
        <f t="shared" si="0"/>
        <v>0</v>
      </c>
    </row>
    <row r="16" spans="1:6">
      <c r="A16" s="113" t="s">
        <v>20</v>
      </c>
      <c r="B16" s="565" t="s">
        <v>64</v>
      </c>
      <c r="C16" s="114" t="s">
        <v>12</v>
      </c>
      <c r="D16" s="114">
        <v>4</v>
      </c>
      <c r="E16" s="134"/>
      <c r="F16" s="117">
        <f t="shared" si="0"/>
        <v>0</v>
      </c>
    </row>
    <row r="17" spans="1:7">
      <c r="A17" s="113" t="s">
        <v>21</v>
      </c>
      <c r="B17" s="565" t="s">
        <v>66</v>
      </c>
      <c r="C17" s="114" t="s">
        <v>12</v>
      </c>
      <c r="D17" s="114">
        <v>10</v>
      </c>
      <c r="E17" s="134"/>
      <c r="F17" s="117">
        <f t="shared" si="0"/>
        <v>0</v>
      </c>
    </row>
    <row r="18" spans="1:7">
      <c r="A18" s="113" t="s">
        <v>22</v>
      </c>
      <c r="B18" s="565" t="s">
        <v>67</v>
      </c>
      <c r="C18" s="114" t="s">
        <v>12</v>
      </c>
      <c r="D18" s="114">
        <v>10</v>
      </c>
      <c r="E18" s="134"/>
      <c r="F18" s="117">
        <f t="shared" si="0"/>
        <v>0</v>
      </c>
    </row>
    <row r="19" spans="1:7">
      <c r="A19" s="113" t="s">
        <v>26</v>
      </c>
      <c r="B19" s="565" t="s">
        <v>137</v>
      </c>
      <c r="C19" s="114" t="s">
        <v>12</v>
      </c>
      <c r="D19" s="114">
        <v>100</v>
      </c>
      <c r="E19" s="134"/>
      <c r="F19" s="117">
        <f t="shared" si="0"/>
        <v>0</v>
      </c>
    </row>
    <row r="20" spans="1:7">
      <c r="A20" s="113" t="s">
        <v>27</v>
      </c>
      <c r="B20" s="565" t="s">
        <v>145</v>
      </c>
      <c r="C20" s="114" t="s">
        <v>25</v>
      </c>
      <c r="D20" s="114">
        <v>3</v>
      </c>
      <c r="E20" s="134"/>
      <c r="F20" s="117">
        <f t="shared" si="0"/>
        <v>0</v>
      </c>
    </row>
    <row r="21" spans="1:7" ht="25.5">
      <c r="A21" s="113" t="s">
        <v>29</v>
      </c>
      <c r="B21" s="565" t="s">
        <v>144</v>
      </c>
      <c r="C21" s="114" t="s">
        <v>25</v>
      </c>
      <c r="D21" s="114">
        <v>1</v>
      </c>
      <c r="E21" s="134"/>
      <c r="F21" s="117">
        <f t="shared" si="0"/>
        <v>0</v>
      </c>
    </row>
    <row r="22" spans="1:7">
      <c r="A22" s="113" t="s">
        <v>30</v>
      </c>
      <c r="B22" s="565" t="s">
        <v>39</v>
      </c>
      <c r="C22" s="114" t="s">
        <v>12</v>
      </c>
      <c r="D22" s="114">
        <v>80</v>
      </c>
      <c r="E22" s="134"/>
      <c r="F22" s="117">
        <f t="shared" si="0"/>
        <v>0</v>
      </c>
    </row>
    <row r="23" spans="1:7">
      <c r="A23" s="113" t="s">
        <v>31</v>
      </c>
      <c r="B23" s="566" t="s">
        <v>49</v>
      </c>
      <c r="C23" s="126" t="s">
        <v>41</v>
      </c>
      <c r="D23" s="126">
        <v>1</v>
      </c>
      <c r="E23" s="134"/>
      <c r="F23" s="117">
        <f t="shared" si="0"/>
        <v>0</v>
      </c>
    </row>
    <row r="24" spans="1:7" ht="13.5" thickBot="1">
      <c r="A24" s="99"/>
      <c r="B24" s="567"/>
      <c r="C24" s="119"/>
      <c r="D24" s="100"/>
      <c r="E24" s="176"/>
      <c r="F24" s="101"/>
    </row>
    <row r="25" spans="1:7" ht="18.75" thickBot="1">
      <c r="A25" s="877" t="s">
        <v>78</v>
      </c>
      <c r="B25" s="878"/>
      <c r="C25" s="878"/>
      <c r="D25" s="878"/>
      <c r="E25" s="879"/>
      <c r="F25" s="96">
        <f>SUM(F10:F23)</f>
        <v>0</v>
      </c>
      <c r="G25" s="16"/>
    </row>
    <row r="26" spans="1:7" ht="18">
      <c r="A26" s="25"/>
      <c r="B26" s="25"/>
      <c r="C26" s="29"/>
      <c r="D26" s="59"/>
      <c r="E26" s="85"/>
      <c r="F26" s="7"/>
      <c r="G26" s="16"/>
    </row>
    <row r="27" spans="1:7" ht="18">
      <c r="A27" s="25"/>
      <c r="B27" s="25"/>
      <c r="C27" s="29"/>
      <c r="D27" s="59"/>
      <c r="E27" s="85"/>
      <c r="F27" s="7"/>
      <c r="G27" s="16"/>
    </row>
    <row r="28" spans="1:7" ht="18.75" customHeight="1">
      <c r="A28" s="881"/>
      <c r="B28" s="881"/>
      <c r="C28" s="881"/>
      <c r="D28" s="881"/>
      <c r="E28" s="881"/>
      <c r="F28" s="18"/>
      <c r="G28" s="16"/>
    </row>
    <row r="29" spans="1:7" ht="18">
      <c r="A29" s="25"/>
      <c r="B29" s="26"/>
      <c r="C29" s="29"/>
      <c r="D29" s="59"/>
      <c r="E29" s="85"/>
      <c r="F29" s="7"/>
      <c r="G29" s="16"/>
    </row>
    <row r="30" spans="1:7" ht="18">
      <c r="A30" s="23"/>
      <c r="B30" s="24"/>
      <c r="C30" s="32"/>
      <c r="D30" s="59"/>
      <c r="E30" s="85"/>
      <c r="F30" s="7"/>
      <c r="G30" s="16"/>
    </row>
    <row r="31" spans="1:7" ht="18">
      <c r="A31" s="25"/>
      <c r="B31" s="28"/>
      <c r="C31" s="32"/>
      <c r="D31" s="59"/>
      <c r="E31" s="85"/>
      <c r="F31" s="7"/>
      <c r="G31" s="16"/>
    </row>
    <row r="32" spans="1:7" ht="18">
      <c r="A32" s="25"/>
      <c r="B32" s="28"/>
      <c r="C32" s="32"/>
      <c r="D32" s="59"/>
      <c r="E32" s="85"/>
      <c r="F32" s="7"/>
      <c r="G32" s="16"/>
    </row>
    <row r="33" spans="1:7" ht="18">
      <c r="A33" s="25"/>
      <c r="B33" s="28"/>
      <c r="C33" s="32"/>
      <c r="D33" s="59"/>
      <c r="E33" s="85"/>
      <c r="F33" s="7"/>
      <c r="G33" s="16"/>
    </row>
    <row r="34" spans="1:7" ht="18">
      <c r="A34" s="25"/>
      <c r="B34" s="28"/>
      <c r="C34" s="32"/>
      <c r="D34" s="59"/>
      <c r="E34" s="85"/>
      <c r="F34" s="7"/>
      <c r="G34" s="16"/>
    </row>
    <row r="35" spans="1:7" ht="18">
      <c r="A35" s="25"/>
      <c r="B35" s="28"/>
      <c r="C35" s="32"/>
      <c r="D35" s="59"/>
      <c r="E35" s="85"/>
      <c r="F35" s="7"/>
      <c r="G35" s="16"/>
    </row>
    <row r="36" spans="1:7" ht="18">
      <c r="A36" s="25"/>
      <c r="B36" s="28"/>
      <c r="C36" s="32"/>
      <c r="D36" s="59"/>
      <c r="E36" s="85"/>
      <c r="F36" s="7"/>
      <c r="G36" s="16"/>
    </row>
    <row r="37" spans="1:7" ht="18">
      <c r="A37" s="25"/>
      <c r="B37" s="28"/>
      <c r="C37" s="32"/>
      <c r="D37" s="59"/>
      <c r="E37" s="85"/>
      <c r="F37" s="7"/>
      <c r="G37" s="16"/>
    </row>
    <row r="38" spans="1:7" ht="18">
      <c r="A38" s="25"/>
      <c r="B38" s="28"/>
      <c r="C38" s="32"/>
      <c r="D38" s="59"/>
      <c r="E38" s="85"/>
      <c r="F38" s="7"/>
      <c r="G38" s="16"/>
    </row>
    <row r="39" spans="1:7" ht="18">
      <c r="A39" s="25"/>
      <c r="B39" s="26"/>
      <c r="C39" s="29"/>
      <c r="D39" s="59"/>
      <c r="E39" s="85"/>
      <c r="F39" s="7"/>
      <c r="G39" s="16"/>
    </row>
    <row r="40" spans="1:7" ht="18">
      <c r="A40" s="25"/>
      <c r="B40" s="25"/>
      <c r="C40" s="32"/>
      <c r="D40" s="59"/>
      <c r="E40" s="85"/>
      <c r="F40" s="7"/>
      <c r="G40" s="16"/>
    </row>
    <row r="41" spans="1:7" ht="18">
      <c r="A41" s="27"/>
      <c r="B41" s="30"/>
      <c r="C41" s="32"/>
      <c r="D41" s="59"/>
      <c r="E41" s="85"/>
      <c r="F41" s="7"/>
      <c r="G41" s="16"/>
    </row>
    <row r="42" spans="1:7" ht="18">
      <c r="A42" s="25"/>
      <c r="B42" s="26"/>
      <c r="C42" s="32"/>
      <c r="D42" s="59"/>
      <c r="E42" s="85"/>
      <c r="F42" s="7"/>
      <c r="G42" s="16"/>
    </row>
    <row r="43" spans="1:7" ht="18">
      <c r="A43" s="25"/>
      <c r="B43" s="26"/>
      <c r="C43" s="32"/>
      <c r="D43" s="59"/>
      <c r="E43" s="85"/>
      <c r="F43" s="7"/>
      <c r="G43" s="16"/>
    </row>
    <row r="44" spans="1:7" ht="18">
      <c r="A44" s="25"/>
      <c r="B44" s="25"/>
      <c r="C44" s="32"/>
      <c r="D44" s="59"/>
      <c r="E44" s="85"/>
      <c r="F44" s="7"/>
      <c r="G44" s="16"/>
    </row>
    <row r="45" spans="1:7" ht="18">
      <c r="A45" s="25"/>
      <c r="B45" s="26"/>
      <c r="C45" s="29"/>
      <c r="D45" s="59"/>
      <c r="E45" s="85"/>
      <c r="F45" s="7"/>
      <c r="G45" s="16"/>
    </row>
    <row r="46" spans="1:7" ht="18">
      <c r="A46" s="25"/>
      <c r="B46" s="26"/>
      <c r="C46" s="32"/>
      <c r="D46" s="59"/>
      <c r="E46" s="85"/>
      <c r="F46" s="7"/>
      <c r="G46" s="16"/>
    </row>
    <row r="47" spans="1:7" ht="18">
      <c r="A47" s="25"/>
      <c r="B47" s="26"/>
      <c r="C47" s="32"/>
      <c r="D47" s="59"/>
      <c r="E47" s="85"/>
      <c r="F47" s="7"/>
      <c r="G47" s="16"/>
    </row>
    <row r="48" spans="1:7" ht="18">
      <c r="A48" s="25"/>
      <c r="B48" s="33"/>
      <c r="C48" s="32"/>
      <c r="D48" s="59"/>
      <c r="E48" s="85"/>
      <c r="F48" s="7"/>
      <c r="G48" s="16"/>
    </row>
    <row r="49" spans="1:7" ht="18">
      <c r="A49" s="25"/>
      <c r="B49" s="26"/>
      <c r="C49" s="29"/>
      <c r="D49" s="59"/>
      <c r="E49" s="85"/>
      <c r="F49" s="7"/>
      <c r="G49" s="16"/>
    </row>
    <row r="50" spans="1:7" ht="18">
      <c r="A50" s="25"/>
      <c r="B50" s="26"/>
      <c r="C50" s="32"/>
      <c r="D50" s="59"/>
      <c r="E50" s="85"/>
      <c r="F50" s="7"/>
      <c r="G50" s="16"/>
    </row>
    <row r="51" spans="1:7" ht="18">
      <c r="A51" s="25"/>
      <c r="B51" s="26"/>
      <c r="C51" s="32"/>
      <c r="D51" s="59"/>
      <c r="E51" s="85"/>
      <c r="F51" s="7"/>
      <c r="G51" s="16"/>
    </row>
    <row r="52" spans="1:7" ht="18">
      <c r="A52" s="25"/>
      <c r="B52" s="25"/>
      <c r="C52" s="32"/>
      <c r="D52" s="59"/>
      <c r="E52" s="85"/>
      <c r="F52" s="7"/>
      <c r="G52" s="16"/>
    </row>
    <row r="53" spans="1:7" ht="18">
      <c r="A53" s="25"/>
      <c r="B53" s="26"/>
      <c r="C53" s="29"/>
      <c r="D53" s="59"/>
      <c r="E53" s="85"/>
      <c r="F53" s="7"/>
      <c r="G53" s="16"/>
    </row>
    <row r="54" spans="1:7" ht="18">
      <c r="A54" s="25"/>
      <c r="B54" s="54"/>
      <c r="C54" s="32"/>
      <c r="D54" s="59"/>
      <c r="E54" s="85"/>
      <c r="F54" s="7"/>
      <c r="G54" s="16"/>
    </row>
    <row r="55" spans="1:7" ht="18">
      <c r="A55" s="25"/>
      <c r="B55" s="26"/>
      <c r="C55" s="32"/>
      <c r="D55" s="59"/>
      <c r="E55" s="85"/>
      <c r="F55" s="7"/>
      <c r="G55" s="16"/>
    </row>
    <row r="56" spans="1:7" ht="18">
      <c r="A56" s="25"/>
      <c r="B56" s="25"/>
      <c r="C56" s="32"/>
      <c r="D56" s="59"/>
      <c r="E56" s="85"/>
      <c r="F56" s="7"/>
      <c r="G56" s="16"/>
    </row>
    <row r="57" spans="1:7" ht="18">
      <c r="A57" s="25"/>
      <c r="B57" s="25"/>
      <c r="C57" s="32"/>
      <c r="D57" s="59"/>
      <c r="E57" s="85"/>
      <c r="F57" s="7"/>
      <c r="G57" s="16"/>
    </row>
    <row r="58" spans="1:7" ht="18">
      <c r="A58" s="25"/>
      <c r="B58" s="25"/>
      <c r="C58" s="32"/>
      <c r="D58" s="59"/>
      <c r="E58" s="85"/>
      <c r="F58" s="7"/>
      <c r="G58" s="16"/>
    </row>
    <row r="59" spans="1:7" ht="18">
      <c r="A59" s="25"/>
      <c r="B59" s="26"/>
      <c r="C59" s="29"/>
      <c r="D59" s="59"/>
      <c r="E59" s="85"/>
      <c r="F59" s="7"/>
      <c r="G59" s="16"/>
    </row>
    <row r="60" spans="1:7" ht="18">
      <c r="A60" s="25"/>
      <c r="B60" s="26"/>
      <c r="C60" s="32"/>
      <c r="D60" s="59"/>
      <c r="E60" s="85"/>
      <c r="F60" s="7"/>
      <c r="G60" s="16"/>
    </row>
    <row r="61" spans="1:7" ht="18">
      <c r="A61" s="25"/>
      <c r="B61" s="30"/>
      <c r="C61" s="32"/>
      <c r="D61" s="59"/>
      <c r="E61" s="85"/>
      <c r="F61" s="7"/>
      <c r="G61" s="16"/>
    </row>
    <row r="62" spans="1:7" ht="18">
      <c r="A62" s="25"/>
      <c r="B62" s="26"/>
      <c r="C62" s="32"/>
      <c r="D62" s="59"/>
      <c r="E62" s="85"/>
      <c r="F62" s="7"/>
      <c r="G62" s="16"/>
    </row>
    <row r="63" spans="1:7" ht="18">
      <c r="A63" s="25"/>
      <c r="B63" s="26"/>
      <c r="C63" s="32"/>
      <c r="D63" s="59"/>
      <c r="E63" s="85"/>
      <c r="F63" s="7"/>
      <c r="G63" s="16"/>
    </row>
    <row r="64" spans="1:7" ht="18.75" customHeight="1">
      <c r="A64" s="881"/>
      <c r="B64" s="881"/>
      <c r="C64" s="881"/>
      <c r="D64" s="881"/>
      <c r="E64" s="881"/>
      <c r="F64" s="18"/>
      <c r="G64" s="16"/>
    </row>
    <row r="65" spans="1:7" ht="18">
      <c r="A65" s="25"/>
      <c r="B65" s="26"/>
      <c r="C65" s="29"/>
      <c r="D65" s="59"/>
      <c r="E65" s="85"/>
      <c r="F65" s="7"/>
      <c r="G65" s="16"/>
    </row>
    <row r="66" spans="1:7" ht="18">
      <c r="A66" s="23"/>
      <c r="B66" s="24"/>
      <c r="C66" s="29"/>
      <c r="D66" s="59"/>
      <c r="E66" s="85"/>
      <c r="F66" s="7"/>
      <c r="G66" s="16"/>
    </row>
    <row r="67" spans="1:7" ht="18">
      <c r="A67" s="20"/>
      <c r="B67" s="31"/>
      <c r="C67" s="29"/>
      <c r="D67" s="59"/>
      <c r="E67" s="85"/>
      <c r="F67" s="7"/>
      <c r="G67" s="16"/>
    </row>
    <row r="68" spans="1:7" ht="18">
      <c r="A68" s="20"/>
      <c r="B68" s="20"/>
      <c r="C68" s="34"/>
      <c r="D68" s="59"/>
      <c r="E68" s="85"/>
      <c r="F68" s="7"/>
      <c r="G68" s="16"/>
    </row>
    <row r="69" spans="1:7" ht="18">
      <c r="A69" s="20"/>
      <c r="B69" s="35"/>
      <c r="C69" s="34"/>
      <c r="D69" s="59"/>
      <c r="E69" s="85"/>
      <c r="F69" s="7"/>
      <c r="G69" s="16"/>
    </row>
    <row r="70" spans="1:7" ht="18">
      <c r="A70" s="20"/>
      <c r="B70" s="36"/>
      <c r="C70" s="34"/>
      <c r="D70" s="59"/>
      <c r="E70" s="85"/>
      <c r="F70" s="7"/>
      <c r="G70" s="16"/>
    </row>
    <row r="71" spans="1:7" ht="18">
      <c r="A71" s="20"/>
      <c r="B71" s="36"/>
      <c r="C71" s="34"/>
      <c r="D71" s="59"/>
      <c r="E71" s="85"/>
      <c r="F71" s="7"/>
      <c r="G71" s="16"/>
    </row>
    <row r="72" spans="1:7" ht="18">
      <c r="A72" s="20"/>
      <c r="B72" s="37"/>
      <c r="C72" s="34"/>
      <c r="D72" s="59"/>
      <c r="E72" s="85"/>
      <c r="F72" s="7"/>
      <c r="G72" s="16"/>
    </row>
    <row r="73" spans="1:7" ht="18">
      <c r="A73" s="20"/>
      <c r="B73" s="37"/>
      <c r="C73" s="34"/>
      <c r="D73" s="59"/>
      <c r="E73" s="85"/>
      <c r="F73" s="7"/>
      <c r="G73" s="16"/>
    </row>
    <row r="74" spans="1:7" ht="18">
      <c r="A74" s="38"/>
      <c r="B74" s="37"/>
      <c r="C74" s="34"/>
      <c r="D74" s="59"/>
      <c r="E74" s="85"/>
      <c r="F74" s="7"/>
      <c r="G74" s="16"/>
    </row>
    <row r="75" spans="1:7" ht="18">
      <c r="A75" s="20"/>
      <c r="B75" s="37"/>
      <c r="C75" s="34"/>
      <c r="D75" s="59"/>
      <c r="E75" s="85"/>
      <c r="F75" s="7"/>
      <c r="G75" s="16"/>
    </row>
    <row r="76" spans="1:7" ht="18">
      <c r="A76" s="20"/>
      <c r="B76" s="31"/>
      <c r="C76" s="34"/>
      <c r="D76" s="59"/>
      <c r="E76" s="85"/>
      <c r="F76" s="7"/>
      <c r="G76" s="16"/>
    </row>
    <row r="77" spans="1:7" ht="18">
      <c r="A77" s="20"/>
      <c r="B77" s="31"/>
      <c r="C77" s="34"/>
      <c r="D77" s="59"/>
      <c r="E77" s="85"/>
      <c r="F77" s="7"/>
      <c r="G77" s="16"/>
    </row>
    <row r="78" spans="1:7" ht="18">
      <c r="A78" s="20"/>
      <c r="B78" s="20"/>
      <c r="C78" s="34"/>
      <c r="D78" s="59"/>
      <c r="E78" s="85"/>
      <c r="F78" s="7"/>
      <c r="G78" s="16"/>
    </row>
    <row r="79" spans="1:7" ht="18">
      <c r="A79" s="20"/>
      <c r="B79" s="37"/>
      <c r="C79" s="34"/>
      <c r="D79" s="59"/>
      <c r="E79" s="85"/>
      <c r="F79" s="7"/>
      <c r="G79" s="16"/>
    </row>
    <row r="80" spans="1:7" ht="18">
      <c r="A80" s="20"/>
      <c r="B80" s="31"/>
      <c r="C80" s="34"/>
      <c r="D80" s="59"/>
      <c r="E80" s="85"/>
      <c r="F80" s="7"/>
      <c r="G80" s="16"/>
    </row>
    <row r="81" spans="1:7" ht="18">
      <c r="A81" s="20"/>
      <c r="B81" s="35"/>
      <c r="C81" s="34"/>
      <c r="D81" s="59"/>
      <c r="E81" s="85"/>
      <c r="F81" s="7"/>
      <c r="G81" s="16"/>
    </row>
    <row r="82" spans="1:7" ht="18">
      <c r="A82" s="26"/>
      <c r="B82" s="54"/>
      <c r="C82" s="55"/>
      <c r="D82" s="59"/>
      <c r="E82" s="85"/>
      <c r="F82" s="7"/>
      <c r="G82" s="16"/>
    </row>
    <row r="83" spans="1:7" ht="18">
      <c r="A83" s="26"/>
      <c r="B83" s="54"/>
      <c r="C83" s="55"/>
      <c r="D83" s="59"/>
      <c r="E83" s="85"/>
      <c r="F83" s="7"/>
      <c r="G83" s="16"/>
    </row>
    <row r="84" spans="1:7" ht="18">
      <c r="A84" s="26"/>
      <c r="B84" s="54"/>
      <c r="C84" s="55"/>
      <c r="D84" s="59"/>
      <c r="E84" s="85"/>
      <c r="F84" s="7"/>
      <c r="G84" s="16"/>
    </row>
    <row r="85" spans="1:7" ht="18">
      <c r="A85" s="26"/>
      <c r="B85" s="54"/>
      <c r="C85" s="55"/>
      <c r="D85" s="59"/>
      <c r="E85" s="85"/>
      <c r="F85" s="7"/>
      <c r="G85" s="16"/>
    </row>
    <row r="86" spans="1:7" ht="18">
      <c r="A86" s="26"/>
      <c r="B86" s="54"/>
      <c r="C86" s="55"/>
      <c r="D86" s="59"/>
      <c r="E86" s="85"/>
      <c r="F86" s="7"/>
      <c r="G86" s="16"/>
    </row>
    <row r="87" spans="1:7" ht="18">
      <c r="A87" s="20"/>
      <c r="B87" s="26"/>
      <c r="C87" s="29"/>
      <c r="D87" s="59"/>
      <c r="E87" s="85"/>
      <c r="F87" s="7"/>
      <c r="G87" s="16"/>
    </row>
    <row r="88" spans="1:7" ht="18">
      <c r="A88" s="20"/>
      <c r="B88" s="20"/>
      <c r="C88" s="34"/>
      <c r="D88" s="59"/>
      <c r="E88" s="85"/>
      <c r="F88" s="7"/>
      <c r="G88" s="16"/>
    </row>
    <row r="89" spans="1:7" ht="18">
      <c r="A89" s="20"/>
      <c r="B89" s="35"/>
      <c r="C89" s="34"/>
      <c r="D89" s="59"/>
      <c r="E89" s="85"/>
      <c r="F89" s="7"/>
      <c r="G89" s="16"/>
    </row>
    <row r="90" spans="1:7" ht="18">
      <c r="A90" s="20"/>
      <c r="B90" s="31"/>
      <c r="C90" s="34"/>
      <c r="D90" s="59"/>
      <c r="E90" s="85"/>
      <c r="F90" s="7"/>
      <c r="G90" s="16"/>
    </row>
    <row r="91" spans="1:7" ht="18">
      <c r="A91" s="20"/>
      <c r="B91" s="31"/>
      <c r="C91" s="34"/>
      <c r="D91" s="59"/>
      <c r="E91" s="85"/>
      <c r="F91" s="7"/>
      <c r="G91" s="16"/>
    </row>
    <row r="92" spans="1:7" ht="18">
      <c r="A92" s="20"/>
      <c r="B92" s="20"/>
      <c r="C92" s="34"/>
      <c r="D92" s="59"/>
      <c r="E92" s="85"/>
      <c r="F92" s="7"/>
      <c r="G92" s="16"/>
    </row>
    <row r="93" spans="1:7" ht="18">
      <c r="A93" s="25"/>
      <c r="B93" s="26"/>
      <c r="C93" s="29"/>
      <c r="D93" s="59"/>
      <c r="E93" s="85"/>
      <c r="F93" s="7"/>
      <c r="G93" s="16"/>
    </row>
    <row r="94" spans="1:7" ht="18.75" customHeight="1">
      <c r="A94" s="881"/>
      <c r="B94" s="881"/>
      <c r="C94" s="881"/>
      <c r="D94" s="881"/>
      <c r="E94" s="881"/>
      <c r="F94" s="18"/>
      <c r="G94" s="16"/>
    </row>
    <row r="95" spans="1:7" ht="18">
      <c r="A95" s="25"/>
      <c r="B95" s="26"/>
      <c r="C95" s="29"/>
      <c r="D95" s="59"/>
      <c r="E95" s="85"/>
      <c r="F95" s="7"/>
      <c r="G95" s="16"/>
    </row>
    <row r="96" spans="1:7" ht="18">
      <c r="A96" s="23"/>
      <c r="B96" s="24"/>
      <c r="C96" s="29"/>
      <c r="D96" s="59"/>
      <c r="E96" s="85"/>
      <c r="F96" s="7"/>
      <c r="G96" s="16"/>
    </row>
    <row r="97" spans="1:7" ht="18">
      <c r="A97" s="25"/>
      <c r="B97" s="26"/>
      <c r="C97" s="29"/>
      <c r="D97" s="59"/>
      <c r="E97" s="85"/>
      <c r="F97" s="7"/>
      <c r="G97" s="16"/>
    </row>
    <row r="98" spans="1:7" ht="18">
      <c r="A98" s="20"/>
      <c r="B98" s="39"/>
      <c r="C98" s="21"/>
      <c r="D98" s="59"/>
      <c r="E98" s="85"/>
      <c r="F98" s="7"/>
      <c r="G98" s="16"/>
    </row>
    <row r="99" spans="1:7" ht="18">
      <c r="A99" s="20"/>
      <c r="B99" s="39"/>
      <c r="C99" s="21"/>
      <c r="D99" s="59"/>
      <c r="E99" s="85"/>
      <c r="F99" s="7"/>
      <c r="G99" s="16"/>
    </row>
    <row r="100" spans="1:7" ht="18">
      <c r="A100" s="20"/>
      <c r="B100" s="39"/>
      <c r="C100" s="21"/>
      <c r="D100" s="59"/>
      <c r="E100" s="85"/>
      <c r="F100" s="7"/>
      <c r="G100" s="16"/>
    </row>
    <row r="101" spans="1:7" ht="18">
      <c r="A101" s="20"/>
      <c r="B101" s="39"/>
      <c r="C101" s="21"/>
      <c r="D101" s="59"/>
      <c r="E101" s="85"/>
      <c r="F101" s="7"/>
      <c r="G101" s="16"/>
    </row>
    <row r="102" spans="1:7" ht="18">
      <c r="A102" s="22"/>
      <c r="B102" s="40"/>
      <c r="C102" s="21"/>
      <c r="D102" s="59"/>
      <c r="E102" s="85"/>
      <c r="F102" s="7"/>
      <c r="G102" s="16"/>
    </row>
    <row r="103" spans="1:7" ht="18">
      <c r="A103" s="25"/>
      <c r="B103" s="40"/>
      <c r="C103" s="29"/>
      <c r="D103" s="59"/>
      <c r="E103" s="85"/>
      <c r="F103" s="7"/>
      <c r="G103" s="16"/>
    </row>
    <row r="104" spans="1:7" ht="18">
      <c r="A104" s="22"/>
      <c r="B104" s="41"/>
      <c r="C104" s="21"/>
      <c r="D104" s="59"/>
      <c r="E104" s="85"/>
      <c r="F104" s="7"/>
      <c r="G104" s="16"/>
    </row>
    <row r="105" spans="1:7" ht="18">
      <c r="A105" s="22"/>
      <c r="B105" s="42"/>
      <c r="C105" s="21"/>
      <c r="D105" s="59"/>
      <c r="E105" s="85"/>
      <c r="F105" s="7"/>
      <c r="G105" s="16"/>
    </row>
    <row r="106" spans="1:7" ht="18">
      <c r="A106" s="20"/>
      <c r="B106" s="43"/>
      <c r="C106" s="44"/>
      <c r="D106" s="59"/>
      <c r="E106" s="85"/>
      <c r="F106" s="7"/>
      <c r="G106" s="16"/>
    </row>
    <row r="107" spans="1:7" ht="18">
      <c r="A107" s="20"/>
      <c r="B107" s="43"/>
      <c r="C107" s="44"/>
      <c r="D107" s="59"/>
      <c r="E107" s="85"/>
      <c r="F107" s="7"/>
      <c r="G107" s="16"/>
    </row>
    <row r="108" spans="1:7" ht="18">
      <c r="A108" s="22"/>
      <c r="B108" s="43"/>
      <c r="C108" s="44"/>
      <c r="D108" s="59"/>
      <c r="E108" s="85"/>
      <c r="F108" s="7"/>
      <c r="G108" s="16"/>
    </row>
    <row r="109" spans="1:7" ht="18">
      <c r="A109" s="25"/>
      <c r="B109" s="40"/>
      <c r="C109" s="29"/>
      <c r="D109" s="59"/>
      <c r="E109" s="85"/>
      <c r="F109" s="7"/>
      <c r="G109" s="16"/>
    </row>
    <row r="110" spans="1:7" ht="18">
      <c r="A110" s="22"/>
      <c r="B110" s="41"/>
      <c r="C110" s="29"/>
      <c r="D110" s="59"/>
      <c r="E110" s="85"/>
      <c r="F110" s="7"/>
      <c r="G110" s="16"/>
    </row>
    <row r="111" spans="1:7" ht="18">
      <c r="A111" s="25"/>
      <c r="B111" s="40"/>
      <c r="C111" s="29"/>
      <c r="D111" s="59"/>
      <c r="E111" s="85"/>
      <c r="F111" s="7"/>
      <c r="G111" s="16"/>
    </row>
    <row r="112" spans="1:7" ht="18">
      <c r="A112" s="22"/>
      <c r="B112" s="43"/>
      <c r="C112" s="45"/>
      <c r="D112" s="59"/>
      <c r="E112" s="85"/>
      <c r="F112" s="7"/>
      <c r="G112" s="16"/>
    </row>
    <row r="113" spans="1:7" ht="18">
      <c r="A113" s="22"/>
      <c r="B113" s="43"/>
      <c r="C113" s="45"/>
      <c r="D113" s="59"/>
      <c r="E113" s="85"/>
      <c r="F113" s="7"/>
      <c r="G113" s="16"/>
    </row>
    <row r="114" spans="1:7" ht="18">
      <c r="A114" s="22"/>
      <c r="B114" s="43"/>
      <c r="C114" s="44"/>
      <c r="D114" s="59"/>
      <c r="E114" s="85"/>
      <c r="F114" s="7"/>
      <c r="G114" s="16"/>
    </row>
    <row r="115" spans="1:7" ht="18">
      <c r="A115" s="22"/>
      <c r="B115" s="43"/>
      <c r="C115" s="44"/>
      <c r="D115" s="59"/>
      <c r="E115" s="85"/>
      <c r="F115" s="7"/>
      <c r="G115" s="16"/>
    </row>
    <row r="116" spans="1:7" ht="18">
      <c r="A116" s="22"/>
      <c r="B116" s="43"/>
      <c r="C116" s="44"/>
      <c r="D116" s="59"/>
      <c r="E116" s="85"/>
      <c r="F116" s="7"/>
      <c r="G116" s="16"/>
    </row>
    <row r="117" spans="1:7" ht="18">
      <c r="A117" s="22"/>
      <c r="B117" s="43"/>
      <c r="C117" s="44"/>
      <c r="D117" s="59"/>
      <c r="E117" s="85"/>
      <c r="F117" s="7"/>
      <c r="G117" s="16"/>
    </row>
    <row r="118" spans="1:7" ht="18">
      <c r="A118" s="22"/>
      <c r="B118" s="43"/>
      <c r="C118" s="44"/>
      <c r="D118" s="59"/>
      <c r="E118" s="85"/>
      <c r="F118" s="7"/>
      <c r="G118" s="16"/>
    </row>
    <row r="119" spans="1:7" ht="18">
      <c r="A119" s="22"/>
      <c r="B119" s="43"/>
      <c r="C119" s="44"/>
      <c r="D119" s="59"/>
      <c r="E119" s="85"/>
      <c r="F119" s="7"/>
      <c r="G119" s="16"/>
    </row>
    <row r="120" spans="1:7" ht="18">
      <c r="A120" s="22"/>
      <c r="B120" s="43"/>
      <c r="C120" s="44"/>
      <c r="D120" s="59"/>
      <c r="E120" s="85"/>
      <c r="F120" s="7"/>
      <c r="G120" s="16"/>
    </row>
    <row r="121" spans="1:7" ht="18">
      <c r="A121" s="22"/>
      <c r="B121" s="43"/>
      <c r="C121" s="44"/>
      <c r="D121" s="59"/>
      <c r="E121" s="85"/>
      <c r="F121" s="7"/>
      <c r="G121" s="16"/>
    </row>
    <row r="122" spans="1:7" ht="18">
      <c r="A122" s="20"/>
      <c r="B122" s="43"/>
      <c r="C122" s="44"/>
      <c r="D122" s="59"/>
      <c r="E122" s="85"/>
      <c r="F122" s="7"/>
      <c r="G122" s="16"/>
    </row>
    <row r="123" spans="1:7" ht="18">
      <c r="A123" s="20"/>
      <c r="B123" s="43"/>
      <c r="C123" s="44"/>
      <c r="D123" s="59"/>
      <c r="E123" s="85"/>
      <c r="F123" s="7"/>
      <c r="G123" s="16"/>
    </row>
    <row r="124" spans="1:7" ht="18">
      <c r="A124" s="20"/>
      <c r="B124" s="40"/>
      <c r="C124" s="21"/>
      <c r="D124" s="59"/>
      <c r="E124" s="85"/>
      <c r="F124" s="7"/>
      <c r="G124" s="16"/>
    </row>
    <row r="125" spans="1:7" ht="18">
      <c r="A125" s="20"/>
      <c r="B125" s="40"/>
      <c r="C125" s="21"/>
      <c r="D125" s="59"/>
      <c r="E125" s="85"/>
      <c r="F125" s="7"/>
      <c r="G125" s="16"/>
    </row>
    <row r="126" spans="1:7" ht="18">
      <c r="A126" s="20"/>
      <c r="B126" s="40"/>
      <c r="C126" s="21"/>
      <c r="D126" s="59"/>
      <c r="E126" s="85"/>
      <c r="F126" s="7"/>
      <c r="G126" s="16"/>
    </row>
    <row r="127" spans="1:7" ht="18">
      <c r="A127" s="20"/>
      <c r="B127" s="40"/>
      <c r="C127" s="21"/>
      <c r="D127" s="59"/>
      <c r="E127" s="85"/>
      <c r="F127" s="7"/>
      <c r="G127" s="16"/>
    </row>
    <row r="128" spans="1:7" ht="18">
      <c r="A128" s="20"/>
      <c r="B128" s="40"/>
      <c r="C128" s="21"/>
      <c r="D128" s="59"/>
      <c r="E128" s="85"/>
      <c r="F128" s="7"/>
      <c r="G128" s="16"/>
    </row>
    <row r="129" spans="1:7" ht="18">
      <c r="A129" s="20"/>
      <c r="B129" s="40"/>
      <c r="C129" s="21"/>
      <c r="D129" s="59"/>
      <c r="E129" s="85"/>
      <c r="F129" s="7"/>
      <c r="G129" s="16"/>
    </row>
    <row r="130" spans="1:7" ht="18">
      <c r="A130" s="20"/>
      <c r="B130" s="40"/>
      <c r="C130" s="21"/>
      <c r="D130" s="59"/>
      <c r="E130" s="85"/>
      <c r="F130" s="7"/>
      <c r="G130" s="16"/>
    </row>
    <row r="131" spans="1:7" ht="18">
      <c r="A131" s="20"/>
      <c r="B131" s="31"/>
      <c r="C131" s="21"/>
      <c r="D131" s="59"/>
      <c r="E131" s="85"/>
      <c r="F131" s="7"/>
      <c r="G131" s="16"/>
    </row>
    <row r="132" spans="1:7" ht="18.75" customHeight="1">
      <c r="A132" s="881"/>
      <c r="B132" s="881"/>
      <c r="C132" s="881"/>
      <c r="D132" s="881"/>
      <c r="E132" s="881"/>
      <c r="F132" s="18"/>
      <c r="G132" s="16"/>
    </row>
    <row r="133" spans="1:7" ht="18.75" customHeight="1">
      <c r="A133" s="48"/>
      <c r="B133" s="64"/>
      <c r="C133" s="95"/>
      <c r="D133" s="52"/>
      <c r="E133" s="88"/>
      <c r="F133" s="18"/>
      <c r="G133" s="16"/>
    </row>
    <row r="134" spans="1:7" ht="18.75" customHeight="1">
      <c r="A134" s="48"/>
      <c r="B134" s="64"/>
      <c r="C134" s="95"/>
      <c r="D134" s="52"/>
      <c r="E134" s="88"/>
      <c r="F134" s="18"/>
      <c r="G134" s="16"/>
    </row>
    <row r="135" spans="1:7" ht="18.75" customHeight="1">
      <c r="A135" s="882"/>
      <c r="B135" s="882"/>
      <c r="C135" s="882"/>
      <c r="D135" s="882"/>
      <c r="E135" s="882"/>
      <c r="F135" s="46"/>
      <c r="G135" s="16"/>
    </row>
    <row r="136" spans="1:7" ht="18">
      <c r="A136" s="31"/>
      <c r="B136" s="47"/>
      <c r="C136" s="2"/>
      <c r="D136" s="59"/>
      <c r="E136" s="85"/>
      <c r="F136" s="7"/>
      <c r="G136" s="16"/>
    </row>
    <row r="137" spans="1:7">
      <c r="A137" s="883"/>
      <c r="B137" s="883"/>
      <c r="C137" s="883"/>
      <c r="D137" s="883"/>
      <c r="E137" s="883"/>
      <c r="F137" s="883"/>
    </row>
    <row r="138" spans="1:7" ht="18">
      <c r="A138" s="880"/>
      <c r="B138" s="880"/>
      <c r="C138" s="880"/>
      <c r="D138" s="880"/>
      <c r="E138" s="880"/>
      <c r="F138" s="18"/>
    </row>
    <row r="139" spans="1:7">
      <c r="A139" s="5"/>
      <c r="B139" s="1"/>
      <c r="C139" s="2"/>
      <c r="D139" s="59"/>
      <c r="E139" s="85"/>
      <c r="F139" s="7"/>
    </row>
    <row r="140" spans="1:7">
      <c r="A140" s="5"/>
      <c r="B140" s="1"/>
      <c r="C140" s="2"/>
      <c r="D140" s="59"/>
      <c r="E140" s="85"/>
      <c r="F140" s="7"/>
    </row>
    <row r="141" spans="1:7">
      <c r="A141" s="5"/>
      <c r="B141" s="1"/>
      <c r="C141" s="2"/>
      <c r="D141" s="59"/>
      <c r="E141" s="85"/>
      <c r="F141" s="7"/>
    </row>
    <row r="142" spans="1:7">
      <c r="A142" s="5"/>
      <c r="B142" s="1"/>
      <c r="C142" s="2"/>
      <c r="D142" s="59"/>
      <c r="E142" s="85"/>
      <c r="F142" s="7"/>
    </row>
    <row r="143" spans="1:7">
      <c r="A143" s="5"/>
      <c r="B143" s="1"/>
      <c r="C143" s="2"/>
      <c r="D143" s="59"/>
      <c r="E143" s="85"/>
      <c r="F143" s="7"/>
    </row>
    <row r="144" spans="1:7">
      <c r="A144" s="5"/>
      <c r="B144" s="1"/>
      <c r="C144" s="2"/>
      <c r="D144" s="59"/>
      <c r="E144" s="85"/>
      <c r="F144" s="7"/>
    </row>
    <row r="145" spans="1:6">
      <c r="A145" s="5"/>
      <c r="B145" s="1"/>
      <c r="C145" s="2"/>
      <c r="D145" s="59"/>
      <c r="E145" s="85"/>
      <c r="F145" s="7"/>
    </row>
    <row r="146" spans="1:6">
      <c r="A146" s="5"/>
      <c r="B146" s="1"/>
      <c r="C146" s="2"/>
      <c r="D146" s="59"/>
      <c r="E146" s="85"/>
      <c r="F146" s="7"/>
    </row>
    <row r="147" spans="1:6">
      <c r="A147" s="5"/>
      <c r="B147" s="1"/>
      <c r="C147" s="2"/>
      <c r="D147" s="59"/>
      <c r="E147" s="85"/>
      <c r="F147" s="7"/>
    </row>
    <row r="148" spans="1:6">
      <c r="A148" s="5"/>
      <c r="B148" s="1"/>
      <c r="C148" s="2"/>
      <c r="D148" s="59"/>
      <c r="E148" s="85"/>
      <c r="F148" s="7"/>
    </row>
    <row r="149" spans="1:6">
      <c r="A149" s="5"/>
      <c r="B149" s="1"/>
      <c r="C149" s="2"/>
      <c r="D149" s="59"/>
      <c r="E149" s="85"/>
      <c r="F149" s="7"/>
    </row>
    <row r="150" spans="1:6">
      <c r="A150" s="5"/>
      <c r="B150" s="1"/>
      <c r="C150" s="2"/>
      <c r="D150" s="59"/>
      <c r="E150" s="85"/>
      <c r="F150" s="7"/>
    </row>
    <row r="151" spans="1:6">
      <c r="A151" s="5"/>
      <c r="B151" s="1"/>
      <c r="C151" s="2"/>
      <c r="D151" s="59"/>
      <c r="E151" s="85"/>
      <c r="F151" s="7"/>
    </row>
    <row r="152" spans="1:6">
      <c r="A152" s="5"/>
      <c r="B152" s="1"/>
      <c r="C152" s="2"/>
      <c r="D152" s="59"/>
      <c r="E152" s="85"/>
      <c r="F152" s="7"/>
    </row>
    <row r="153" spans="1:6">
      <c r="A153" s="5"/>
      <c r="B153" s="1"/>
      <c r="C153" s="2"/>
      <c r="D153" s="59"/>
      <c r="E153" s="85"/>
      <c r="F153" s="7"/>
    </row>
    <row r="154" spans="1:6">
      <c r="A154" s="5"/>
      <c r="B154" s="1"/>
      <c r="C154" s="2"/>
      <c r="D154" s="59"/>
      <c r="E154" s="85"/>
      <c r="F154" s="7"/>
    </row>
    <row r="155" spans="1:6">
      <c r="A155" s="5"/>
      <c r="B155" s="1"/>
      <c r="C155" s="2"/>
      <c r="D155" s="59"/>
      <c r="E155" s="85"/>
      <c r="F155" s="7"/>
    </row>
    <row r="156" spans="1:6">
      <c r="A156" s="5"/>
      <c r="B156" s="1"/>
      <c r="C156" s="2"/>
      <c r="D156" s="59"/>
      <c r="E156" s="85"/>
      <c r="F156" s="7"/>
    </row>
    <row r="157" spans="1:6">
      <c r="A157" s="5"/>
      <c r="B157" s="1"/>
      <c r="C157" s="2"/>
      <c r="D157" s="59"/>
      <c r="E157" s="85"/>
      <c r="F157" s="7"/>
    </row>
    <row r="158" spans="1:6">
      <c r="A158" s="5"/>
      <c r="B158" s="1"/>
      <c r="C158" s="2"/>
      <c r="D158" s="59"/>
      <c r="E158" s="85"/>
      <c r="F158" s="7"/>
    </row>
    <row r="159" spans="1:6">
      <c r="A159" s="5"/>
      <c r="B159" s="1"/>
      <c r="C159" s="2"/>
      <c r="D159" s="59"/>
      <c r="E159" s="85"/>
      <c r="F159" s="7"/>
    </row>
    <row r="160" spans="1:6">
      <c r="A160" s="5"/>
      <c r="B160" s="1"/>
      <c r="C160" s="2"/>
      <c r="D160" s="59"/>
      <c r="E160" s="85"/>
      <c r="F160" s="7"/>
    </row>
    <row r="161" spans="1:6">
      <c r="A161" s="5"/>
      <c r="B161" s="1"/>
      <c r="C161" s="2"/>
      <c r="D161" s="59"/>
      <c r="E161" s="85"/>
      <c r="F161" s="7"/>
    </row>
    <row r="162" spans="1:6">
      <c r="A162" s="5"/>
      <c r="B162" s="1"/>
      <c r="C162" s="2"/>
      <c r="D162" s="59"/>
      <c r="E162" s="85"/>
      <c r="F162" s="7"/>
    </row>
    <row r="163" spans="1:6">
      <c r="A163" s="5"/>
      <c r="B163" s="1"/>
      <c r="C163" s="2"/>
      <c r="D163" s="59"/>
      <c r="E163" s="85"/>
      <c r="F163" s="7"/>
    </row>
    <row r="164" spans="1:6">
      <c r="A164" s="5"/>
      <c r="B164" s="1"/>
      <c r="C164" s="2"/>
      <c r="D164" s="59"/>
      <c r="E164" s="85"/>
      <c r="F164" s="7"/>
    </row>
    <row r="165" spans="1:6">
      <c r="A165" s="5"/>
      <c r="B165" s="1"/>
      <c r="C165" s="2"/>
      <c r="D165" s="59"/>
      <c r="E165" s="85"/>
      <c r="F165" s="7"/>
    </row>
    <row r="166" spans="1:6">
      <c r="A166" s="5"/>
      <c r="B166" s="1"/>
      <c r="C166" s="2"/>
      <c r="D166" s="59"/>
      <c r="E166" s="85"/>
      <c r="F166" s="7"/>
    </row>
    <row r="167" spans="1:6">
      <c r="A167" s="5"/>
      <c r="B167" s="1"/>
      <c r="C167" s="2"/>
      <c r="D167" s="59"/>
      <c r="E167" s="85"/>
      <c r="F167" s="7"/>
    </row>
    <row r="168" spans="1:6">
      <c r="A168" s="5"/>
      <c r="B168" s="1"/>
      <c r="C168" s="2"/>
      <c r="D168" s="59"/>
      <c r="E168" s="85"/>
      <c r="F168" s="7"/>
    </row>
    <row r="169" spans="1:6">
      <c r="A169" s="5"/>
      <c r="B169" s="1"/>
      <c r="C169" s="2"/>
      <c r="D169" s="59"/>
      <c r="E169" s="85"/>
      <c r="F169" s="7"/>
    </row>
    <row r="170" spans="1:6">
      <c r="A170" s="5"/>
      <c r="B170" s="1"/>
      <c r="C170" s="2"/>
      <c r="D170" s="59"/>
      <c r="E170" s="85"/>
      <c r="F170" s="7"/>
    </row>
    <row r="171" spans="1:6">
      <c r="A171" s="5"/>
      <c r="B171" s="1"/>
      <c r="C171" s="2"/>
      <c r="D171" s="59"/>
      <c r="E171" s="85"/>
      <c r="F171" s="7"/>
    </row>
    <row r="172" spans="1:6">
      <c r="A172" s="5"/>
      <c r="B172" s="1"/>
      <c r="C172" s="2"/>
      <c r="D172" s="59"/>
      <c r="E172" s="85"/>
      <c r="F172" s="7"/>
    </row>
    <row r="173" spans="1:6">
      <c r="A173" s="5"/>
      <c r="B173" s="1"/>
      <c r="C173" s="2"/>
      <c r="D173" s="59"/>
      <c r="E173" s="85"/>
      <c r="F173" s="7"/>
    </row>
    <row r="174" spans="1:6">
      <c r="A174" s="5"/>
      <c r="B174" s="1"/>
      <c r="C174" s="2"/>
      <c r="D174" s="59"/>
      <c r="E174" s="85"/>
      <c r="F174" s="7"/>
    </row>
    <row r="175" spans="1:6">
      <c r="A175" s="5"/>
      <c r="B175" s="1"/>
      <c r="C175" s="2"/>
      <c r="D175" s="59"/>
      <c r="E175" s="85"/>
      <c r="F175" s="7"/>
    </row>
    <row r="176" spans="1:6">
      <c r="A176" s="5"/>
      <c r="B176" s="1"/>
      <c r="C176" s="2"/>
      <c r="D176" s="59"/>
      <c r="E176" s="85"/>
      <c r="F176" s="7"/>
    </row>
    <row r="177" spans="1:6">
      <c r="A177" s="5"/>
      <c r="B177" s="1"/>
      <c r="C177" s="2"/>
      <c r="D177" s="59"/>
      <c r="E177" s="85"/>
      <c r="F177" s="7"/>
    </row>
    <row r="178" spans="1:6">
      <c r="A178" s="5"/>
      <c r="B178" s="1"/>
      <c r="C178" s="2"/>
      <c r="D178" s="59"/>
      <c r="E178" s="85"/>
      <c r="F178" s="7"/>
    </row>
    <row r="179" spans="1:6">
      <c r="A179" s="5"/>
      <c r="B179" s="1"/>
      <c r="C179" s="2"/>
      <c r="D179" s="59"/>
      <c r="E179" s="85"/>
      <c r="F179" s="7"/>
    </row>
    <row r="180" spans="1:6">
      <c r="A180" s="5"/>
      <c r="B180" s="1"/>
      <c r="C180" s="2"/>
      <c r="D180" s="59"/>
      <c r="E180" s="85"/>
      <c r="F180" s="7"/>
    </row>
    <row r="181" spans="1:6">
      <c r="A181" s="5"/>
      <c r="B181" s="1"/>
      <c r="C181" s="2"/>
      <c r="D181" s="59"/>
      <c r="E181" s="85"/>
      <c r="F181" s="7"/>
    </row>
    <row r="182" spans="1:6">
      <c r="A182" s="5"/>
      <c r="B182" s="1"/>
      <c r="C182" s="2"/>
      <c r="D182" s="59"/>
      <c r="E182" s="85"/>
      <c r="F182" s="7"/>
    </row>
    <row r="183" spans="1:6">
      <c r="A183" s="5"/>
      <c r="B183" s="1"/>
      <c r="C183" s="2"/>
      <c r="D183" s="59"/>
      <c r="E183" s="85"/>
      <c r="F183" s="7"/>
    </row>
    <row r="184" spans="1:6">
      <c r="A184" s="5"/>
      <c r="B184" s="1"/>
      <c r="C184" s="2"/>
      <c r="D184" s="59"/>
      <c r="E184" s="85"/>
      <c r="F184" s="7"/>
    </row>
    <row r="185" spans="1:6">
      <c r="A185" s="5"/>
      <c r="B185" s="1"/>
      <c r="C185" s="2"/>
      <c r="D185" s="59"/>
      <c r="E185" s="85"/>
      <c r="F185" s="7"/>
    </row>
    <row r="186" spans="1:6">
      <c r="A186" s="5"/>
      <c r="B186" s="1"/>
      <c r="C186" s="2"/>
      <c r="D186" s="59"/>
      <c r="E186" s="85"/>
      <c r="F186" s="7"/>
    </row>
    <row r="187" spans="1:6">
      <c r="A187" s="5"/>
      <c r="B187" s="1"/>
      <c r="C187" s="2"/>
      <c r="D187" s="59"/>
      <c r="E187" s="85"/>
      <c r="F187" s="7"/>
    </row>
    <row r="188" spans="1:6">
      <c r="A188" s="5"/>
      <c r="B188" s="1"/>
      <c r="C188" s="2"/>
      <c r="D188" s="59"/>
      <c r="E188" s="85"/>
      <c r="F188" s="7"/>
    </row>
    <row r="189" spans="1:6">
      <c r="A189" s="5"/>
      <c r="B189" s="1"/>
      <c r="C189" s="2"/>
      <c r="D189" s="59"/>
      <c r="E189" s="85"/>
      <c r="F189" s="7"/>
    </row>
    <row r="190" spans="1:6">
      <c r="A190" s="5"/>
      <c r="B190" s="1"/>
      <c r="C190" s="2"/>
      <c r="D190" s="59"/>
      <c r="E190" s="85"/>
      <c r="F190" s="7"/>
    </row>
    <row r="191" spans="1:6">
      <c r="A191" s="5"/>
      <c r="B191" s="1"/>
      <c r="C191" s="2"/>
      <c r="D191" s="59"/>
      <c r="E191" s="85"/>
      <c r="F191" s="7"/>
    </row>
    <row r="192" spans="1:6">
      <c r="A192" s="5"/>
      <c r="B192" s="1"/>
      <c r="C192" s="2"/>
      <c r="D192" s="59"/>
      <c r="E192" s="85"/>
      <c r="F192" s="7"/>
    </row>
    <row r="193" spans="1:6">
      <c r="A193" s="5"/>
      <c r="B193" s="1"/>
      <c r="C193" s="2"/>
      <c r="D193" s="59"/>
      <c r="E193" s="85"/>
      <c r="F193" s="7"/>
    </row>
    <row r="194" spans="1:6">
      <c r="A194" s="5"/>
      <c r="B194" s="1"/>
      <c r="C194" s="2"/>
      <c r="D194" s="59"/>
      <c r="E194" s="85"/>
      <c r="F194" s="7"/>
    </row>
    <row r="195" spans="1:6">
      <c r="A195" s="5"/>
      <c r="B195" s="1"/>
      <c r="C195" s="2"/>
      <c r="D195" s="59"/>
      <c r="E195" s="85"/>
      <c r="F195" s="7"/>
    </row>
    <row r="196" spans="1:6">
      <c r="A196" s="5"/>
      <c r="B196" s="1"/>
      <c r="C196" s="2"/>
      <c r="D196" s="59"/>
      <c r="E196" s="85"/>
      <c r="F196" s="7"/>
    </row>
    <row r="197" spans="1:6">
      <c r="A197" s="5"/>
      <c r="B197" s="1"/>
      <c r="C197" s="2"/>
      <c r="D197" s="59"/>
      <c r="E197" s="85"/>
      <c r="F197" s="7"/>
    </row>
    <row r="198" spans="1:6">
      <c r="A198" s="5"/>
      <c r="B198" s="1"/>
      <c r="C198" s="2"/>
      <c r="D198" s="59"/>
      <c r="E198" s="85"/>
      <c r="F198" s="7"/>
    </row>
    <row r="199" spans="1:6">
      <c r="A199" s="5"/>
      <c r="B199" s="1"/>
      <c r="C199" s="2"/>
      <c r="D199" s="59"/>
      <c r="E199" s="85"/>
      <c r="F199" s="7"/>
    </row>
    <row r="200" spans="1:6">
      <c r="A200" s="5"/>
      <c r="B200" s="1"/>
      <c r="C200" s="2"/>
      <c r="D200" s="59"/>
      <c r="E200" s="85"/>
      <c r="F200" s="7"/>
    </row>
    <row r="201" spans="1:6">
      <c r="A201" s="5"/>
      <c r="B201" s="1"/>
      <c r="C201" s="2"/>
      <c r="D201" s="59"/>
      <c r="E201" s="85"/>
      <c r="F201" s="7"/>
    </row>
    <row r="202" spans="1:6">
      <c r="A202" s="5"/>
      <c r="B202" s="1"/>
      <c r="C202" s="2"/>
      <c r="D202" s="59"/>
      <c r="E202" s="85"/>
      <c r="F202" s="7"/>
    </row>
    <row r="203" spans="1:6">
      <c r="A203" s="5"/>
      <c r="B203" s="1"/>
      <c r="C203" s="2"/>
      <c r="D203" s="59"/>
      <c r="E203" s="85"/>
      <c r="F203" s="7"/>
    </row>
    <row r="204" spans="1:6">
      <c r="A204" s="5"/>
      <c r="B204" s="1"/>
      <c r="C204" s="2"/>
      <c r="D204" s="59"/>
      <c r="E204" s="85"/>
      <c r="F204" s="7"/>
    </row>
    <row r="205" spans="1:6">
      <c r="A205" s="5"/>
      <c r="B205" s="1"/>
      <c r="C205" s="2"/>
      <c r="D205" s="59"/>
      <c r="E205" s="85"/>
      <c r="F205" s="7"/>
    </row>
    <row r="206" spans="1:6">
      <c r="A206" s="5"/>
      <c r="B206" s="1"/>
      <c r="C206" s="2"/>
      <c r="D206" s="59"/>
      <c r="E206" s="85"/>
      <c r="F206" s="7"/>
    </row>
    <row r="207" spans="1:6">
      <c r="A207" s="5"/>
      <c r="B207" s="1"/>
      <c r="C207" s="2"/>
      <c r="D207" s="59"/>
      <c r="E207" s="85"/>
      <c r="F207" s="7"/>
    </row>
    <row r="208" spans="1:6">
      <c r="A208" s="5"/>
      <c r="B208" s="1"/>
      <c r="C208" s="2"/>
      <c r="D208" s="59"/>
      <c r="E208" s="85"/>
      <c r="F208" s="7"/>
    </row>
    <row r="209" spans="1:6">
      <c r="A209" s="5"/>
      <c r="B209" s="1"/>
      <c r="C209" s="2"/>
      <c r="D209" s="59"/>
      <c r="E209" s="85"/>
      <c r="F209" s="7"/>
    </row>
    <row r="210" spans="1:6">
      <c r="A210" s="5"/>
      <c r="B210" s="1"/>
      <c r="C210" s="2"/>
      <c r="D210" s="59"/>
      <c r="E210" s="85"/>
      <c r="F210" s="7"/>
    </row>
    <row r="211" spans="1:6">
      <c r="A211" s="5"/>
      <c r="B211" s="1"/>
      <c r="C211" s="2"/>
      <c r="D211" s="59"/>
      <c r="E211" s="85"/>
      <c r="F211" s="7"/>
    </row>
    <row r="212" spans="1:6">
      <c r="A212" s="5"/>
      <c r="B212" s="1"/>
      <c r="C212" s="2"/>
      <c r="D212" s="59"/>
      <c r="E212" s="85"/>
      <c r="F212" s="7"/>
    </row>
    <row r="213" spans="1:6">
      <c r="A213" s="5"/>
      <c r="B213" s="1"/>
      <c r="C213" s="2"/>
      <c r="D213" s="59"/>
      <c r="E213" s="85"/>
      <c r="F213" s="7"/>
    </row>
    <row r="214" spans="1:6">
      <c r="A214" s="5"/>
      <c r="B214" s="1"/>
      <c r="C214" s="2"/>
      <c r="D214" s="59"/>
      <c r="E214" s="85"/>
      <c r="F214" s="7"/>
    </row>
    <row r="215" spans="1:6">
      <c r="A215" s="5"/>
      <c r="B215" s="1"/>
      <c r="C215" s="2"/>
      <c r="D215" s="59"/>
      <c r="E215" s="85"/>
      <c r="F215" s="7"/>
    </row>
    <row r="216" spans="1:6">
      <c r="A216" s="5"/>
      <c r="B216" s="1"/>
      <c r="C216" s="2"/>
      <c r="D216" s="59"/>
      <c r="E216" s="85"/>
      <c r="F216" s="7"/>
    </row>
    <row r="217" spans="1:6">
      <c r="A217" s="5"/>
      <c r="B217" s="1"/>
      <c r="C217" s="2"/>
      <c r="D217" s="59"/>
      <c r="E217" s="85"/>
      <c r="F217" s="7"/>
    </row>
    <row r="218" spans="1:6">
      <c r="A218" s="5"/>
      <c r="B218" s="1"/>
      <c r="C218" s="2"/>
      <c r="D218" s="59"/>
      <c r="E218" s="85"/>
      <c r="F218" s="7"/>
    </row>
    <row r="219" spans="1:6">
      <c r="A219" s="5"/>
      <c r="B219" s="1"/>
      <c r="C219" s="2"/>
      <c r="D219" s="59"/>
      <c r="E219" s="85"/>
      <c r="F219" s="7"/>
    </row>
    <row r="220" spans="1:6">
      <c r="A220" s="5"/>
      <c r="B220" s="1"/>
      <c r="C220" s="2"/>
      <c r="D220" s="59"/>
      <c r="E220" s="85"/>
      <c r="F220" s="7"/>
    </row>
    <row r="221" spans="1:6">
      <c r="A221" s="5"/>
      <c r="B221" s="1"/>
      <c r="C221" s="2"/>
      <c r="D221" s="59"/>
      <c r="E221" s="85"/>
      <c r="F221" s="7"/>
    </row>
    <row r="222" spans="1:6">
      <c r="A222" s="5"/>
      <c r="B222" s="1"/>
      <c r="C222" s="2"/>
      <c r="D222" s="59"/>
      <c r="E222" s="85"/>
      <c r="F222" s="7"/>
    </row>
    <row r="223" spans="1:6">
      <c r="A223" s="5"/>
      <c r="B223" s="1"/>
      <c r="C223" s="2"/>
      <c r="D223" s="59"/>
      <c r="E223" s="85"/>
      <c r="F223" s="7"/>
    </row>
    <row r="224" spans="1:6">
      <c r="A224" s="5"/>
      <c r="B224" s="1"/>
      <c r="C224" s="2"/>
      <c r="D224" s="59"/>
      <c r="E224" s="85"/>
      <c r="F224" s="7"/>
    </row>
    <row r="225" spans="1:6">
      <c r="A225" s="5"/>
      <c r="B225" s="1"/>
      <c r="C225" s="2"/>
      <c r="D225" s="59"/>
      <c r="E225" s="85"/>
      <c r="F225" s="7"/>
    </row>
    <row r="226" spans="1:6">
      <c r="A226" s="5"/>
      <c r="B226" s="1"/>
      <c r="C226" s="2"/>
      <c r="D226" s="59"/>
      <c r="E226" s="85"/>
      <c r="F226" s="7"/>
    </row>
    <row r="227" spans="1:6">
      <c r="A227" s="5"/>
      <c r="B227" s="1"/>
      <c r="C227" s="2"/>
      <c r="D227" s="59"/>
      <c r="E227" s="85"/>
      <c r="F227" s="7"/>
    </row>
    <row r="228" spans="1:6">
      <c r="A228" s="5"/>
      <c r="B228" s="1"/>
      <c r="C228" s="2"/>
      <c r="D228" s="59"/>
      <c r="E228" s="85"/>
      <c r="F228" s="7"/>
    </row>
    <row r="229" spans="1:6">
      <c r="A229" s="5"/>
      <c r="B229" s="1"/>
      <c r="C229" s="2"/>
      <c r="D229" s="59"/>
      <c r="E229" s="85"/>
      <c r="F229" s="7"/>
    </row>
    <row r="230" spans="1:6">
      <c r="A230" s="5"/>
      <c r="B230" s="1"/>
      <c r="C230" s="2"/>
      <c r="D230" s="59"/>
      <c r="E230" s="85"/>
      <c r="F230" s="7"/>
    </row>
    <row r="231" spans="1:6">
      <c r="A231" s="5"/>
      <c r="B231" s="1"/>
      <c r="C231" s="2"/>
      <c r="D231" s="59"/>
      <c r="E231" s="85"/>
      <c r="F231" s="7"/>
    </row>
    <row r="232" spans="1:6">
      <c r="A232" s="5"/>
      <c r="B232" s="1"/>
      <c r="C232" s="2"/>
      <c r="D232" s="59"/>
      <c r="E232" s="85"/>
      <c r="F232" s="7"/>
    </row>
    <row r="233" spans="1:6">
      <c r="A233" s="5"/>
      <c r="B233" s="1"/>
      <c r="C233" s="2"/>
      <c r="D233" s="59"/>
      <c r="E233" s="85"/>
      <c r="F233" s="7"/>
    </row>
    <row r="234" spans="1:6">
      <c r="A234" s="5"/>
      <c r="B234" s="1"/>
      <c r="C234" s="2"/>
      <c r="D234" s="59"/>
      <c r="E234" s="85"/>
      <c r="F234" s="7"/>
    </row>
    <row r="235" spans="1:6">
      <c r="A235" s="5"/>
      <c r="B235" s="1"/>
      <c r="C235" s="2"/>
      <c r="D235" s="59"/>
      <c r="E235" s="85"/>
      <c r="F235" s="7"/>
    </row>
    <row r="236" spans="1:6">
      <c r="A236" s="5"/>
      <c r="B236" s="1"/>
      <c r="C236" s="2"/>
      <c r="D236" s="59"/>
      <c r="E236" s="85"/>
      <c r="F236" s="7"/>
    </row>
    <row r="237" spans="1:6">
      <c r="A237" s="5"/>
      <c r="B237" s="1"/>
      <c r="C237" s="2"/>
      <c r="D237" s="59"/>
      <c r="E237" s="85"/>
      <c r="F237" s="7"/>
    </row>
    <row r="238" spans="1:6">
      <c r="A238" s="5"/>
      <c r="B238" s="1"/>
      <c r="C238" s="2"/>
      <c r="D238" s="59"/>
      <c r="E238" s="85"/>
      <c r="F238" s="7"/>
    </row>
    <row r="239" spans="1:6">
      <c r="A239" s="5"/>
      <c r="B239" s="1"/>
      <c r="C239" s="2"/>
      <c r="D239" s="59"/>
      <c r="E239" s="85"/>
      <c r="F239" s="7"/>
    </row>
    <row r="240" spans="1:6">
      <c r="A240" s="5"/>
      <c r="B240" s="1"/>
      <c r="C240" s="2"/>
      <c r="D240" s="59"/>
      <c r="E240" s="85"/>
      <c r="F240" s="7"/>
    </row>
    <row r="241" spans="1:6">
      <c r="A241" s="5"/>
      <c r="B241" s="1"/>
      <c r="C241" s="2"/>
      <c r="D241" s="59"/>
      <c r="E241" s="85"/>
      <c r="F241" s="7"/>
    </row>
    <row r="242" spans="1:6">
      <c r="A242" s="5"/>
      <c r="B242" s="1"/>
      <c r="C242" s="2"/>
      <c r="D242" s="59"/>
      <c r="E242" s="85"/>
      <c r="F242" s="7"/>
    </row>
    <row r="243" spans="1:6">
      <c r="A243" s="5"/>
      <c r="B243" s="1"/>
      <c r="C243" s="2"/>
      <c r="D243" s="59"/>
      <c r="E243" s="85"/>
      <c r="F243" s="7"/>
    </row>
    <row r="244" spans="1:6">
      <c r="A244" s="5"/>
      <c r="B244" s="1"/>
      <c r="C244" s="2"/>
      <c r="D244" s="59"/>
      <c r="E244" s="85"/>
      <c r="F244" s="7"/>
    </row>
    <row r="245" spans="1:6">
      <c r="A245" s="5"/>
      <c r="B245" s="1"/>
      <c r="C245" s="2"/>
      <c r="D245" s="59"/>
      <c r="E245" s="85"/>
      <c r="F245" s="7"/>
    </row>
    <row r="246" spans="1:6">
      <c r="A246" s="5"/>
      <c r="B246" s="1"/>
      <c r="C246" s="2"/>
      <c r="D246" s="59"/>
      <c r="E246" s="85"/>
      <c r="F246" s="7"/>
    </row>
    <row r="247" spans="1:6">
      <c r="A247" s="5"/>
      <c r="B247" s="1"/>
      <c r="C247" s="2"/>
      <c r="D247" s="59"/>
      <c r="E247" s="85"/>
      <c r="F247" s="7"/>
    </row>
    <row r="248" spans="1:6">
      <c r="A248" s="5"/>
      <c r="B248" s="1"/>
      <c r="C248" s="2"/>
      <c r="D248" s="59"/>
      <c r="E248" s="85"/>
      <c r="F248" s="7"/>
    </row>
    <row r="249" spans="1:6">
      <c r="A249" s="5"/>
      <c r="B249" s="1"/>
      <c r="C249" s="2"/>
      <c r="D249" s="59"/>
      <c r="E249" s="85"/>
      <c r="F249" s="7"/>
    </row>
    <row r="250" spans="1:6">
      <c r="A250" s="5"/>
      <c r="B250" s="1"/>
      <c r="C250" s="2"/>
      <c r="D250" s="59"/>
      <c r="E250" s="85"/>
      <c r="F250" s="7"/>
    </row>
    <row r="251" spans="1:6">
      <c r="A251" s="5"/>
      <c r="B251" s="1"/>
      <c r="C251" s="2"/>
      <c r="D251" s="59"/>
      <c r="E251" s="85"/>
      <c r="F251" s="7"/>
    </row>
    <row r="252" spans="1:6">
      <c r="A252" s="5"/>
      <c r="B252" s="1"/>
      <c r="C252" s="2"/>
      <c r="D252" s="59"/>
      <c r="E252" s="85"/>
      <c r="F252" s="7"/>
    </row>
    <row r="253" spans="1:6">
      <c r="A253" s="5"/>
      <c r="B253" s="1"/>
      <c r="C253" s="2"/>
      <c r="D253" s="59"/>
      <c r="E253" s="85"/>
      <c r="F253" s="7"/>
    </row>
    <row r="254" spans="1:6">
      <c r="A254" s="5"/>
      <c r="B254" s="1"/>
      <c r="C254" s="2"/>
      <c r="D254" s="59"/>
      <c r="E254" s="85"/>
      <c r="F254" s="7"/>
    </row>
    <row r="255" spans="1:6">
      <c r="A255" s="5"/>
      <c r="B255" s="1"/>
      <c r="C255" s="2"/>
      <c r="D255" s="59"/>
      <c r="E255" s="85"/>
      <c r="F255" s="7"/>
    </row>
    <row r="256" spans="1:6">
      <c r="A256" s="5"/>
      <c r="B256" s="1"/>
      <c r="C256" s="2"/>
      <c r="D256" s="59"/>
      <c r="E256" s="85"/>
      <c r="F256" s="7"/>
    </row>
    <row r="257" spans="1:6">
      <c r="A257" s="5"/>
      <c r="B257" s="1"/>
      <c r="C257" s="2"/>
      <c r="D257" s="59"/>
      <c r="E257" s="85"/>
      <c r="F257" s="7"/>
    </row>
    <row r="258" spans="1:6">
      <c r="A258" s="5"/>
      <c r="B258" s="1"/>
      <c r="C258" s="2"/>
      <c r="D258" s="59"/>
      <c r="E258" s="85"/>
      <c r="F258" s="7"/>
    </row>
    <row r="259" spans="1:6">
      <c r="A259" s="5"/>
      <c r="B259" s="1"/>
      <c r="C259" s="2"/>
      <c r="D259" s="59"/>
      <c r="E259" s="85"/>
      <c r="F259" s="7"/>
    </row>
    <row r="260" spans="1:6">
      <c r="A260" s="5"/>
      <c r="B260" s="1"/>
      <c r="C260" s="2"/>
      <c r="D260" s="59"/>
      <c r="E260" s="85"/>
      <c r="F260" s="7"/>
    </row>
    <row r="261" spans="1:6">
      <c r="A261" s="5"/>
      <c r="B261" s="1"/>
      <c r="C261" s="2"/>
      <c r="D261" s="59"/>
      <c r="E261" s="85"/>
      <c r="F261" s="7"/>
    </row>
    <row r="262" spans="1:6">
      <c r="A262" s="5"/>
      <c r="B262" s="1"/>
      <c r="C262" s="2"/>
      <c r="D262" s="59"/>
      <c r="E262" s="85"/>
      <c r="F262" s="7"/>
    </row>
    <row r="263" spans="1:6">
      <c r="A263" s="5"/>
      <c r="B263" s="1"/>
      <c r="C263" s="2"/>
      <c r="D263" s="59"/>
      <c r="E263" s="85"/>
      <c r="F263" s="7"/>
    </row>
    <row r="264" spans="1:6">
      <c r="A264" s="5"/>
      <c r="B264" s="1"/>
      <c r="C264" s="2"/>
      <c r="D264" s="59"/>
      <c r="E264" s="85"/>
      <c r="F264" s="7"/>
    </row>
    <row r="265" spans="1:6">
      <c r="A265" s="5"/>
      <c r="B265" s="1"/>
      <c r="C265" s="2"/>
      <c r="D265" s="59"/>
      <c r="E265" s="85"/>
      <c r="F265" s="7"/>
    </row>
    <row r="266" spans="1:6">
      <c r="A266" s="5"/>
      <c r="B266" s="1"/>
      <c r="C266" s="2"/>
      <c r="D266" s="59"/>
      <c r="E266" s="85"/>
      <c r="F266" s="7"/>
    </row>
    <row r="267" spans="1:6">
      <c r="A267" s="5"/>
      <c r="B267" s="1"/>
      <c r="C267" s="2"/>
      <c r="D267" s="59"/>
      <c r="E267" s="85"/>
      <c r="F267" s="7"/>
    </row>
    <row r="268" spans="1:6">
      <c r="A268" s="5"/>
      <c r="B268" s="1"/>
      <c r="C268" s="2"/>
      <c r="D268" s="59"/>
      <c r="E268" s="85"/>
      <c r="F268" s="7"/>
    </row>
    <row r="269" spans="1:6">
      <c r="A269" s="5"/>
      <c r="B269" s="1"/>
      <c r="C269" s="2"/>
      <c r="D269" s="59"/>
      <c r="E269" s="85"/>
      <c r="F269" s="7"/>
    </row>
    <row r="270" spans="1:6">
      <c r="A270" s="5"/>
      <c r="B270" s="1"/>
      <c r="C270" s="2"/>
      <c r="D270" s="59"/>
      <c r="E270" s="85"/>
      <c r="F270" s="7"/>
    </row>
    <row r="271" spans="1:6">
      <c r="A271" s="5"/>
      <c r="B271" s="1"/>
      <c r="C271" s="2"/>
      <c r="D271" s="59"/>
      <c r="E271" s="85"/>
      <c r="F271" s="7"/>
    </row>
    <row r="272" spans="1:6">
      <c r="A272" s="5"/>
      <c r="B272" s="1"/>
      <c r="C272" s="2"/>
      <c r="D272" s="59"/>
      <c r="E272" s="85"/>
      <c r="F272" s="7"/>
    </row>
    <row r="273" spans="1:6">
      <c r="A273" s="5"/>
      <c r="B273" s="1"/>
      <c r="C273" s="2"/>
      <c r="D273" s="59"/>
      <c r="E273" s="85"/>
      <c r="F273" s="7"/>
    </row>
    <row r="274" spans="1:6">
      <c r="A274" s="5"/>
      <c r="B274" s="1"/>
      <c r="C274" s="2"/>
      <c r="D274" s="59"/>
      <c r="E274" s="85"/>
      <c r="F274" s="7"/>
    </row>
    <row r="275" spans="1:6">
      <c r="A275" s="5"/>
      <c r="B275" s="1"/>
      <c r="C275" s="2"/>
      <c r="D275" s="59"/>
      <c r="E275" s="85"/>
      <c r="F275" s="7"/>
    </row>
    <row r="276" spans="1:6">
      <c r="A276" s="5"/>
      <c r="B276" s="1"/>
      <c r="C276" s="2"/>
      <c r="D276" s="59"/>
      <c r="E276" s="85"/>
      <c r="F276" s="7"/>
    </row>
    <row r="277" spans="1:6">
      <c r="A277" s="5"/>
      <c r="B277" s="1"/>
      <c r="C277" s="2"/>
      <c r="D277" s="59"/>
      <c r="E277" s="85"/>
      <c r="F277" s="7"/>
    </row>
    <row r="278" spans="1:6">
      <c r="A278" s="5"/>
      <c r="B278" s="1"/>
      <c r="C278" s="2"/>
      <c r="D278" s="59"/>
      <c r="E278" s="85"/>
      <c r="F278" s="7"/>
    </row>
    <row r="279" spans="1:6">
      <c r="A279" s="5"/>
      <c r="B279" s="1"/>
      <c r="C279" s="2"/>
      <c r="D279" s="59"/>
      <c r="E279" s="85"/>
      <c r="F279" s="7"/>
    </row>
    <row r="280" spans="1:6">
      <c r="A280" s="5"/>
      <c r="B280" s="1"/>
      <c r="C280" s="2"/>
      <c r="D280" s="59"/>
      <c r="E280" s="85"/>
      <c r="F280" s="7"/>
    </row>
    <row r="281" spans="1:6">
      <c r="A281" s="5"/>
      <c r="B281" s="1"/>
      <c r="C281" s="2"/>
      <c r="D281" s="59"/>
      <c r="E281" s="85"/>
      <c r="F281" s="7"/>
    </row>
    <row r="282" spans="1:6">
      <c r="A282" s="5"/>
      <c r="B282" s="1"/>
      <c r="C282" s="2"/>
      <c r="D282" s="59"/>
      <c r="E282" s="85"/>
      <c r="F282" s="7"/>
    </row>
    <row r="283" spans="1:6">
      <c r="A283" s="5"/>
      <c r="B283" s="1"/>
      <c r="C283" s="2"/>
      <c r="D283" s="59"/>
      <c r="E283" s="85"/>
      <c r="F283" s="7"/>
    </row>
    <row r="284" spans="1:6">
      <c r="A284" s="5"/>
      <c r="B284" s="1"/>
      <c r="C284" s="2"/>
      <c r="D284" s="59"/>
      <c r="E284" s="85"/>
      <c r="F284" s="7"/>
    </row>
    <row r="285" spans="1:6">
      <c r="A285" s="5"/>
      <c r="B285" s="1"/>
      <c r="C285" s="2"/>
      <c r="D285" s="59"/>
      <c r="E285" s="85"/>
      <c r="F285" s="7"/>
    </row>
    <row r="286" spans="1:6">
      <c r="A286" s="5"/>
      <c r="B286" s="1"/>
      <c r="C286" s="2"/>
      <c r="D286" s="59"/>
      <c r="E286" s="85"/>
      <c r="F286" s="7"/>
    </row>
    <row r="287" spans="1:6">
      <c r="A287" s="5"/>
      <c r="B287" s="1"/>
      <c r="C287" s="2"/>
      <c r="D287" s="59"/>
      <c r="E287" s="85"/>
      <c r="F287" s="7"/>
    </row>
    <row r="288" spans="1:6">
      <c r="A288" s="5"/>
      <c r="B288" s="1"/>
      <c r="C288" s="2"/>
      <c r="D288" s="59"/>
      <c r="E288" s="85"/>
      <c r="F288" s="7"/>
    </row>
    <row r="289" spans="1:6">
      <c r="A289" s="5"/>
      <c r="B289" s="1"/>
      <c r="C289" s="2"/>
      <c r="D289" s="59"/>
      <c r="E289" s="85"/>
      <c r="F289" s="7"/>
    </row>
    <row r="290" spans="1:6">
      <c r="A290" s="5"/>
      <c r="B290" s="1"/>
      <c r="C290" s="2"/>
      <c r="D290" s="59"/>
      <c r="E290" s="85"/>
      <c r="F290" s="7"/>
    </row>
    <row r="291" spans="1:6">
      <c r="A291" s="5"/>
      <c r="B291" s="1"/>
      <c r="C291" s="2"/>
      <c r="D291" s="59"/>
      <c r="E291" s="85"/>
      <c r="F291" s="7"/>
    </row>
    <row r="292" spans="1:6">
      <c r="A292" s="5"/>
      <c r="B292" s="1"/>
      <c r="C292" s="2"/>
      <c r="D292" s="59"/>
      <c r="E292" s="85"/>
      <c r="F292" s="7"/>
    </row>
    <row r="293" spans="1:6">
      <c r="A293" s="5"/>
      <c r="B293" s="1"/>
      <c r="C293" s="2"/>
      <c r="D293" s="59"/>
      <c r="E293" s="85"/>
      <c r="F293" s="7"/>
    </row>
    <row r="294" spans="1:6">
      <c r="A294" s="5"/>
      <c r="B294" s="1"/>
      <c r="C294" s="2"/>
      <c r="D294" s="59"/>
      <c r="E294" s="85"/>
      <c r="F294" s="7"/>
    </row>
    <row r="295" spans="1:6">
      <c r="A295" s="5"/>
      <c r="B295" s="1"/>
      <c r="C295" s="2"/>
      <c r="D295" s="59"/>
      <c r="E295" s="85"/>
      <c r="F295" s="7"/>
    </row>
    <row r="296" spans="1:6">
      <c r="A296" s="5"/>
      <c r="B296" s="1"/>
      <c r="C296" s="2"/>
      <c r="D296" s="59"/>
      <c r="E296" s="85"/>
      <c r="F296" s="7"/>
    </row>
    <row r="297" spans="1:6">
      <c r="A297" s="5"/>
      <c r="B297" s="1"/>
      <c r="C297" s="2"/>
      <c r="D297" s="59"/>
      <c r="E297" s="85"/>
      <c r="F297" s="7"/>
    </row>
    <row r="298" spans="1:6">
      <c r="A298" s="5"/>
      <c r="B298" s="1"/>
      <c r="C298" s="2"/>
      <c r="D298" s="59"/>
      <c r="E298" s="85"/>
      <c r="F298" s="7"/>
    </row>
    <row r="299" spans="1:6">
      <c r="A299" s="5"/>
      <c r="B299" s="1"/>
      <c r="C299" s="2"/>
      <c r="D299" s="59"/>
      <c r="E299" s="85"/>
      <c r="F299" s="7"/>
    </row>
    <row r="300" spans="1:6">
      <c r="A300" s="5"/>
      <c r="B300" s="1"/>
      <c r="C300" s="2"/>
      <c r="D300" s="59"/>
      <c r="E300" s="85"/>
      <c r="F300" s="7"/>
    </row>
    <row r="301" spans="1:6">
      <c r="A301" s="5"/>
      <c r="B301" s="1"/>
      <c r="C301" s="2"/>
      <c r="D301" s="59"/>
      <c r="E301" s="85"/>
      <c r="F301" s="7"/>
    </row>
    <row r="302" spans="1:6">
      <c r="A302" s="5"/>
      <c r="B302" s="1"/>
      <c r="C302" s="2"/>
      <c r="D302" s="59"/>
      <c r="E302" s="85"/>
      <c r="F302" s="7"/>
    </row>
    <row r="303" spans="1:6">
      <c r="A303" s="5"/>
      <c r="B303" s="1"/>
      <c r="C303" s="2"/>
      <c r="D303" s="59"/>
      <c r="E303" s="85"/>
      <c r="F303" s="7"/>
    </row>
    <row r="304" spans="1:6">
      <c r="A304" s="5"/>
      <c r="B304" s="1"/>
      <c r="C304" s="2"/>
      <c r="D304" s="59"/>
      <c r="E304" s="85"/>
      <c r="F304" s="7"/>
    </row>
    <row r="305" spans="1:6">
      <c r="A305" s="5"/>
      <c r="B305" s="1"/>
      <c r="C305" s="2"/>
      <c r="D305" s="59"/>
      <c r="E305" s="85"/>
      <c r="F305" s="7"/>
    </row>
    <row r="306" spans="1:6">
      <c r="A306" s="5"/>
      <c r="B306" s="1"/>
      <c r="C306" s="2"/>
      <c r="D306" s="59"/>
      <c r="E306" s="85"/>
      <c r="F306" s="7"/>
    </row>
    <row r="307" spans="1:6">
      <c r="A307" s="5"/>
      <c r="B307" s="1"/>
      <c r="C307" s="2"/>
      <c r="D307" s="59"/>
      <c r="E307" s="85"/>
      <c r="F307" s="7"/>
    </row>
    <row r="308" spans="1:6">
      <c r="A308" s="5"/>
      <c r="B308" s="1"/>
      <c r="C308" s="2"/>
      <c r="D308" s="59"/>
      <c r="E308" s="85"/>
      <c r="F308" s="7"/>
    </row>
    <row r="309" spans="1:6">
      <c r="A309" s="5"/>
      <c r="B309" s="1"/>
      <c r="C309" s="2"/>
      <c r="D309" s="59"/>
      <c r="E309" s="85"/>
      <c r="F309" s="7"/>
    </row>
    <row r="310" spans="1:6">
      <c r="A310" s="5"/>
      <c r="B310" s="1"/>
      <c r="C310" s="2"/>
      <c r="D310" s="59"/>
      <c r="E310" s="85"/>
      <c r="F310" s="7"/>
    </row>
    <row r="311" spans="1:6">
      <c r="A311" s="5"/>
      <c r="B311" s="1"/>
      <c r="C311" s="2"/>
      <c r="D311" s="59"/>
      <c r="E311" s="85"/>
      <c r="F311" s="7"/>
    </row>
    <row r="312" spans="1:6">
      <c r="A312" s="5"/>
      <c r="B312" s="1"/>
      <c r="C312" s="2"/>
      <c r="D312" s="59"/>
      <c r="E312" s="85"/>
      <c r="F312" s="7"/>
    </row>
    <row r="313" spans="1:6">
      <c r="A313" s="5"/>
      <c r="B313" s="1"/>
      <c r="C313" s="2"/>
      <c r="D313" s="59"/>
      <c r="E313" s="85"/>
      <c r="F313" s="7"/>
    </row>
    <row r="314" spans="1:6">
      <c r="A314" s="5"/>
      <c r="B314" s="1"/>
      <c r="C314" s="2"/>
      <c r="D314" s="59"/>
      <c r="E314" s="85"/>
      <c r="F314" s="7"/>
    </row>
    <row r="315" spans="1:6">
      <c r="A315" s="5"/>
      <c r="B315" s="1"/>
      <c r="C315" s="2"/>
      <c r="D315" s="59"/>
      <c r="E315" s="85"/>
      <c r="F315" s="7"/>
    </row>
    <row r="316" spans="1:6">
      <c r="A316" s="5"/>
      <c r="B316" s="1"/>
      <c r="C316" s="2"/>
      <c r="D316" s="59"/>
      <c r="E316" s="85"/>
      <c r="F316" s="7"/>
    </row>
    <row r="317" spans="1:6">
      <c r="A317" s="5"/>
      <c r="B317" s="1"/>
      <c r="C317" s="2"/>
      <c r="D317" s="59"/>
      <c r="E317" s="85"/>
      <c r="F317" s="7"/>
    </row>
    <row r="318" spans="1:6">
      <c r="A318" s="5"/>
      <c r="B318" s="1"/>
      <c r="C318" s="2"/>
      <c r="D318" s="59"/>
      <c r="E318" s="85"/>
      <c r="F318" s="7"/>
    </row>
    <row r="319" spans="1:6">
      <c r="A319" s="5"/>
      <c r="B319" s="1"/>
      <c r="C319" s="2"/>
      <c r="D319" s="59"/>
      <c r="E319" s="85"/>
      <c r="F319" s="7"/>
    </row>
    <row r="320" spans="1:6">
      <c r="A320" s="5"/>
      <c r="B320" s="1"/>
      <c r="C320" s="2"/>
      <c r="D320" s="59"/>
      <c r="E320" s="85"/>
      <c r="F320" s="7"/>
    </row>
    <row r="321" spans="1:6">
      <c r="A321" s="5"/>
      <c r="B321" s="1"/>
      <c r="C321" s="2"/>
      <c r="D321" s="59"/>
      <c r="E321" s="85"/>
      <c r="F321" s="7"/>
    </row>
    <row r="322" spans="1:6">
      <c r="A322" s="5"/>
      <c r="B322" s="1"/>
      <c r="C322" s="2"/>
      <c r="D322" s="59"/>
      <c r="E322" s="85"/>
      <c r="F322" s="7"/>
    </row>
    <row r="323" spans="1:6">
      <c r="A323" s="5"/>
      <c r="B323" s="1"/>
      <c r="C323" s="2"/>
      <c r="D323" s="59"/>
      <c r="E323" s="85"/>
      <c r="F323" s="7"/>
    </row>
    <row r="324" spans="1:6">
      <c r="A324" s="5"/>
      <c r="B324" s="1"/>
      <c r="C324" s="2"/>
      <c r="D324" s="59"/>
      <c r="E324" s="85"/>
      <c r="F324" s="7"/>
    </row>
    <row r="325" spans="1:6">
      <c r="A325" s="5"/>
      <c r="B325" s="1"/>
      <c r="C325" s="2"/>
      <c r="D325" s="59"/>
      <c r="E325" s="85"/>
      <c r="F325" s="7"/>
    </row>
    <row r="326" spans="1:6">
      <c r="A326" s="5"/>
      <c r="B326" s="1"/>
      <c r="C326" s="2"/>
      <c r="D326" s="59"/>
      <c r="E326" s="85"/>
      <c r="F326" s="7"/>
    </row>
    <row r="327" spans="1:6">
      <c r="A327" s="5"/>
      <c r="B327" s="1"/>
      <c r="C327" s="2"/>
      <c r="D327" s="59"/>
      <c r="E327" s="85"/>
      <c r="F327" s="7"/>
    </row>
    <row r="328" spans="1:6">
      <c r="A328" s="5"/>
      <c r="B328" s="1"/>
      <c r="C328" s="2"/>
      <c r="D328" s="59"/>
      <c r="E328" s="85"/>
      <c r="F328" s="7"/>
    </row>
    <row r="329" spans="1:6">
      <c r="A329" s="5"/>
      <c r="B329" s="1"/>
      <c r="C329" s="2"/>
      <c r="D329" s="59"/>
      <c r="E329" s="85"/>
      <c r="F329" s="7"/>
    </row>
    <row r="330" spans="1:6">
      <c r="A330" s="5"/>
      <c r="B330" s="1"/>
      <c r="C330" s="2"/>
      <c r="D330" s="59"/>
      <c r="E330" s="85"/>
      <c r="F330" s="7"/>
    </row>
    <row r="331" spans="1:6">
      <c r="A331" s="5"/>
      <c r="B331" s="1"/>
      <c r="C331" s="2"/>
      <c r="D331" s="59"/>
      <c r="E331" s="85"/>
      <c r="F331" s="7"/>
    </row>
    <row r="332" spans="1:6">
      <c r="A332" s="5"/>
      <c r="B332" s="1"/>
      <c r="C332" s="2"/>
      <c r="D332" s="59"/>
      <c r="E332" s="85"/>
      <c r="F332" s="7"/>
    </row>
    <row r="333" spans="1:6">
      <c r="A333" s="5"/>
      <c r="B333" s="1"/>
      <c r="C333" s="2"/>
      <c r="D333" s="59"/>
      <c r="E333" s="85"/>
      <c r="F333" s="7"/>
    </row>
    <row r="334" spans="1:6">
      <c r="A334" s="5"/>
      <c r="B334" s="1"/>
      <c r="C334" s="2"/>
      <c r="D334" s="59"/>
      <c r="E334" s="85"/>
      <c r="F334" s="7"/>
    </row>
    <row r="335" spans="1:6">
      <c r="A335" s="5"/>
      <c r="B335" s="1"/>
      <c r="C335" s="2"/>
      <c r="D335" s="59"/>
      <c r="E335" s="85"/>
      <c r="F335" s="7"/>
    </row>
    <row r="336" spans="1:6">
      <c r="A336" s="5"/>
      <c r="B336" s="1"/>
      <c r="C336" s="2"/>
      <c r="D336" s="59"/>
      <c r="E336" s="85"/>
      <c r="F336" s="7"/>
    </row>
    <row r="337" spans="1:6">
      <c r="A337" s="5"/>
      <c r="B337" s="1"/>
      <c r="C337" s="2"/>
      <c r="D337" s="59"/>
      <c r="E337" s="85"/>
      <c r="F337" s="7"/>
    </row>
    <row r="338" spans="1:6">
      <c r="A338" s="5"/>
      <c r="B338" s="1"/>
      <c r="C338" s="2"/>
      <c r="D338" s="59"/>
      <c r="E338" s="85"/>
      <c r="F338" s="7"/>
    </row>
    <row r="339" spans="1:6">
      <c r="A339" s="5"/>
      <c r="B339" s="1"/>
      <c r="C339" s="2"/>
      <c r="D339" s="59"/>
      <c r="E339" s="85"/>
      <c r="F339" s="7"/>
    </row>
    <row r="340" spans="1:6">
      <c r="A340" s="5"/>
      <c r="B340" s="1"/>
      <c r="C340" s="2"/>
      <c r="D340" s="59"/>
      <c r="E340" s="85"/>
      <c r="F340" s="7"/>
    </row>
    <row r="341" spans="1:6">
      <c r="A341" s="5"/>
      <c r="B341" s="1"/>
      <c r="C341" s="2"/>
      <c r="D341" s="59"/>
      <c r="E341" s="85"/>
      <c r="F341" s="7"/>
    </row>
    <row r="342" spans="1:6">
      <c r="A342" s="5"/>
      <c r="B342" s="1"/>
      <c r="C342" s="2"/>
      <c r="D342" s="59"/>
      <c r="E342" s="85"/>
      <c r="F342" s="7"/>
    </row>
    <row r="343" spans="1:6">
      <c r="A343" s="5"/>
      <c r="B343" s="1"/>
      <c r="C343" s="2"/>
      <c r="D343" s="59"/>
      <c r="E343" s="85"/>
      <c r="F343" s="7"/>
    </row>
    <row r="344" spans="1:6">
      <c r="A344" s="5"/>
      <c r="B344" s="1"/>
      <c r="C344" s="2"/>
      <c r="D344" s="59"/>
      <c r="E344" s="85"/>
      <c r="F344" s="7"/>
    </row>
    <row r="345" spans="1:6">
      <c r="A345" s="5"/>
      <c r="B345" s="1"/>
      <c r="C345" s="2"/>
      <c r="D345" s="59"/>
      <c r="E345" s="85"/>
      <c r="F345" s="7"/>
    </row>
    <row r="346" spans="1:6">
      <c r="A346" s="5"/>
      <c r="B346" s="1"/>
      <c r="C346" s="2"/>
      <c r="D346" s="59"/>
      <c r="E346" s="85"/>
      <c r="F346" s="7"/>
    </row>
    <row r="347" spans="1:6">
      <c r="A347" s="5"/>
      <c r="B347" s="1"/>
      <c r="C347" s="2"/>
      <c r="D347" s="59"/>
      <c r="E347" s="85"/>
      <c r="F347" s="7"/>
    </row>
    <row r="348" spans="1:6">
      <c r="A348" s="5"/>
      <c r="B348" s="1"/>
      <c r="C348" s="2"/>
      <c r="D348" s="59"/>
      <c r="E348" s="85"/>
      <c r="F348" s="7"/>
    </row>
    <row r="349" spans="1:6">
      <c r="A349" s="5"/>
      <c r="B349" s="1"/>
      <c r="C349" s="2"/>
      <c r="D349" s="59"/>
      <c r="E349" s="85"/>
      <c r="F349" s="7"/>
    </row>
    <row r="350" spans="1:6">
      <c r="A350" s="5"/>
      <c r="B350" s="1"/>
      <c r="C350" s="2"/>
      <c r="D350" s="59"/>
      <c r="E350" s="85"/>
      <c r="F350" s="7"/>
    </row>
    <row r="351" spans="1:6">
      <c r="A351" s="5"/>
      <c r="B351" s="1"/>
      <c r="C351" s="2"/>
      <c r="D351" s="59"/>
      <c r="E351" s="85"/>
      <c r="F351" s="7"/>
    </row>
    <row r="352" spans="1:6">
      <c r="A352" s="5"/>
      <c r="B352" s="1"/>
      <c r="C352" s="2"/>
      <c r="D352" s="59"/>
      <c r="E352" s="85"/>
      <c r="F352" s="7"/>
    </row>
    <row r="353" spans="1:6">
      <c r="A353" s="5"/>
      <c r="B353" s="1"/>
      <c r="C353" s="2"/>
      <c r="D353" s="59"/>
      <c r="E353" s="85"/>
      <c r="F353" s="7"/>
    </row>
    <row r="354" spans="1:6">
      <c r="A354" s="5"/>
      <c r="B354" s="1"/>
      <c r="C354" s="2"/>
      <c r="D354" s="59"/>
      <c r="E354" s="85"/>
      <c r="F354" s="7"/>
    </row>
    <row r="355" spans="1:6">
      <c r="A355" s="5"/>
      <c r="B355" s="1"/>
      <c r="C355" s="2"/>
      <c r="D355" s="59"/>
      <c r="E355" s="85"/>
      <c r="F355" s="7"/>
    </row>
    <row r="356" spans="1:6">
      <c r="A356" s="5"/>
      <c r="B356" s="1"/>
      <c r="C356" s="2"/>
      <c r="D356" s="59"/>
      <c r="E356" s="85"/>
      <c r="F356" s="7"/>
    </row>
    <row r="357" spans="1:6">
      <c r="A357" s="5"/>
      <c r="B357" s="1"/>
      <c r="C357" s="2"/>
      <c r="D357" s="59"/>
      <c r="E357" s="85"/>
      <c r="F357" s="7"/>
    </row>
    <row r="358" spans="1:6">
      <c r="A358" s="5"/>
      <c r="B358" s="1"/>
      <c r="C358" s="2"/>
      <c r="D358" s="59"/>
      <c r="E358" s="85"/>
      <c r="F358" s="7"/>
    </row>
    <row r="359" spans="1:6">
      <c r="A359" s="5"/>
      <c r="B359" s="1"/>
      <c r="C359" s="2"/>
      <c r="D359" s="59"/>
      <c r="E359" s="85"/>
      <c r="F359" s="7"/>
    </row>
    <row r="360" spans="1:6">
      <c r="A360" s="5"/>
      <c r="B360" s="1"/>
      <c r="C360" s="2"/>
      <c r="D360" s="59"/>
      <c r="E360" s="85"/>
      <c r="F360" s="7"/>
    </row>
    <row r="361" spans="1:6">
      <c r="A361" s="5"/>
      <c r="B361" s="1"/>
      <c r="C361" s="2"/>
      <c r="D361" s="59"/>
      <c r="E361" s="85"/>
      <c r="F361" s="7"/>
    </row>
    <row r="362" spans="1:6">
      <c r="A362" s="5"/>
      <c r="B362" s="1"/>
      <c r="C362" s="2"/>
      <c r="D362" s="59"/>
      <c r="E362" s="85"/>
      <c r="F362" s="7"/>
    </row>
    <row r="363" spans="1:6">
      <c r="A363" s="5"/>
      <c r="B363" s="1"/>
      <c r="C363" s="2"/>
      <c r="D363" s="59"/>
      <c r="E363" s="85"/>
      <c r="F363" s="7"/>
    </row>
    <row r="364" spans="1:6">
      <c r="A364" s="5"/>
      <c r="B364" s="1"/>
      <c r="C364" s="2"/>
      <c r="D364" s="59"/>
      <c r="E364" s="85"/>
      <c r="F364" s="7"/>
    </row>
    <row r="365" spans="1:6">
      <c r="A365" s="5"/>
      <c r="B365" s="1"/>
      <c r="C365" s="2"/>
      <c r="D365" s="59"/>
      <c r="E365" s="85"/>
      <c r="F365" s="7"/>
    </row>
    <row r="366" spans="1:6">
      <c r="A366" s="5"/>
      <c r="B366" s="1"/>
      <c r="C366" s="2"/>
      <c r="D366" s="59"/>
      <c r="E366" s="85"/>
      <c r="F366" s="7"/>
    </row>
    <row r="367" spans="1:6">
      <c r="A367" s="5"/>
      <c r="B367" s="1"/>
      <c r="C367" s="2"/>
      <c r="D367" s="59"/>
      <c r="E367" s="85"/>
      <c r="F367" s="7"/>
    </row>
    <row r="368" spans="1:6">
      <c r="A368" s="5"/>
      <c r="B368" s="1"/>
      <c r="C368" s="2"/>
      <c r="D368" s="59"/>
      <c r="E368" s="85"/>
      <c r="F368" s="7"/>
    </row>
    <row r="369" spans="1:6">
      <c r="A369" s="5"/>
      <c r="B369" s="1"/>
      <c r="C369" s="2"/>
      <c r="D369" s="59"/>
      <c r="E369" s="85"/>
      <c r="F369" s="7"/>
    </row>
    <row r="370" spans="1:6">
      <c r="A370" s="5"/>
      <c r="B370" s="1"/>
      <c r="C370" s="2"/>
      <c r="D370" s="59"/>
      <c r="E370" s="85"/>
      <c r="F370" s="7"/>
    </row>
    <row r="371" spans="1:6">
      <c r="A371" s="5"/>
      <c r="B371" s="1"/>
      <c r="C371" s="2"/>
      <c r="D371" s="59"/>
      <c r="E371" s="85"/>
      <c r="F371" s="7"/>
    </row>
    <row r="372" spans="1:6">
      <c r="A372" s="5"/>
      <c r="B372" s="1"/>
      <c r="C372" s="2"/>
      <c r="D372" s="59"/>
      <c r="E372" s="85"/>
      <c r="F372" s="7"/>
    </row>
    <row r="373" spans="1:6">
      <c r="A373" s="5"/>
      <c r="B373" s="1"/>
      <c r="C373" s="2"/>
      <c r="D373" s="59"/>
      <c r="E373" s="85"/>
      <c r="F373" s="7"/>
    </row>
    <row r="374" spans="1:6">
      <c r="A374" s="5"/>
      <c r="B374" s="1"/>
      <c r="C374" s="2"/>
      <c r="D374" s="59"/>
      <c r="E374" s="85"/>
      <c r="F374" s="7"/>
    </row>
    <row r="375" spans="1:6">
      <c r="A375" s="5"/>
      <c r="B375" s="1"/>
      <c r="C375" s="2"/>
      <c r="D375" s="59"/>
      <c r="E375" s="85"/>
      <c r="F375" s="7"/>
    </row>
    <row r="376" spans="1:6">
      <c r="A376" s="5"/>
      <c r="B376" s="1"/>
      <c r="C376" s="2"/>
      <c r="D376" s="59"/>
      <c r="E376" s="85"/>
      <c r="F376" s="7"/>
    </row>
    <row r="377" spans="1:6">
      <c r="A377" s="5"/>
      <c r="B377" s="1"/>
      <c r="C377" s="2"/>
      <c r="D377" s="59"/>
      <c r="E377" s="85"/>
      <c r="F377" s="7"/>
    </row>
    <row r="378" spans="1:6">
      <c r="A378" s="5"/>
      <c r="B378" s="1"/>
      <c r="C378" s="2"/>
      <c r="D378" s="59"/>
      <c r="E378" s="85"/>
      <c r="F378" s="7"/>
    </row>
    <row r="379" spans="1:6">
      <c r="A379" s="5"/>
      <c r="B379" s="1"/>
      <c r="C379" s="2"/>
      <c r="D379" s="59"/>
      <c r="E379" s="85"/>
      <c r="F379" s="7"/>
    </row>
    <row r="380" spans="1:6">
      <c r="A380" s="5"/>
      <c r="B380" s="1"/>
      <c r="C380" s="2"/>
      <c r="D380" s="59"/>
      <c r="E380" s="85"/>
      <c r="F380" s="7"/>
    </row>
    <row r="381" spans="1:6">
      <c r="A381" s="5"/>
      <c r="B381" s="1"/>
      <c r="C381" s="2"/>
      <c r="D381" s="59"/>
      <c r="E381" s="85"/>
      <c r="F381" s="7"/>
    </row>
    <row r="382" spans="1:6">
      <c r="A382" s="5"/>
      <c r="B382" s="1"/>
      <c r="C382" s="2"/>
      <c r="D382" s="59"/>
      <c r="E382" s="85"/>
      <c r="F382" s="7"/>
    </row>
    <row r="383" spans="1:6">
      <c r="A383" s="5"/>
      <c r="B383" s="1"/>
      <c r="C383" s="2"/>
      <c r="D383" s="59"/>
      <c r="E383" s="85"/>
      <c r="F383" s="7"/>
    </row>
    <row r="384" spans="1:6">
      <c r="A384" s="5"/>
      <c r="B384" s="1"/>
      <c r="C384" s="2"/>
      <c r="D384" s="59"/>
      <c r="E384" s="85"/>
      <c r="F384" s="7"/>
    </row>
    <row r="385" spans="1:6">
      <c r="A385" s="5"/>
      <c r="B385" s="1"/>
      <c r="C385" s="2"/>
      <c r="D385" s="59"/>
      <c r="E385" s="85"/>
      <c r="F385" s="7"/>
    </row>
    <row r="386" spans="1:6">
      <c r="A386" s="5"/>
      <c r="B386" s="1"/>
      <c r="C386" s="2"/>
      <c r="D386" s="59"/>
      <c r="E386" s="85"/>
      <c r="F386" s="7"/>
    </row>
    <row r="387" spans="1:6">
      <c r="A387" s="5"/>
      <c r="B387" s="1"/>
      <c r="C387" s="2"/>
      <c r="D387" s="59"/>
      <c r="E387" s="85"/>
      <c r="F387" s="7"/>
    </row>
    <row r="388" spans="1:6">
      <c r="A388" s="5"/>
      <c r="B388" s="1"/>
      <c r="C388" s="2"/>
      <c r="D388" s="59"/>
      <c r="E388" s="85"/>
      <c r="F388" s="7"/>
    </row>
    <row r="389" spans="1:6">
      <c r="A389" s="5"/>
      <c r="B389" s="1"/>
      <c r="C389" s="2"/>
      <c r="D389" s="59"/>
      <c r="E389" s="85"/>
      <c r="F389" s="7"/>
    </row>
    <row r="390" spans="1:6">
      <c r="A390" s="5"/>
      <c r="B390" s="1"/>
      <c r="C390" s="2"/>
      <c r="D390" s="59"/>
      <c r="E390" s="85"/>
      <c r="F390" s="7"/>
    </row>
    <row r="391" spans="1:6">
      <c r="A391" s="5"/>
      <c r="B391" s="1"/>
      <c r="C391" s="2"/>
      <c r="D391" s="59"/>
      <c r="E391" s="85"/>
      <c r="F391" s="7"/>
    </row>
    <row r="392" spans="1:6">
      <c r="A392" s="5"/>
      <c r="B392" s="1"/>
      <c r="C392" s="2"/>
      <c r="D392" s="59"/>
      <c r="E392" s="85"/>
      <c r="F392" s="7"/>
    </row>
    <row r="393" spans="1:6">
      <c r="A393" s="5"/>
      <c r="B393" s="1"/>
      <c r="C393" s="2"/>
      <c r="D393" s="59"/>
      <c r="E393" s="85"/>
      <c r="F393" s="7"/>
    </row>
    <row r="394" spans="1:6">
      <c r="A394" s="5"/>
      <c r="B394" s="1"/>
      <c r="C394" s="2"/>
      <c r="D394" s="59"/>
      <c r="E394" s="85"/>
      <c r="F394" s="7"/>
    </row>
    <row r="395" spans="1:6">
      <c r="A395" s="5"/>
      <c r="B395" s="1"/>
      <c r="C395" s="2"/>
      <c r="D395" s="59"/>
      <c r="E395" s="85"/>
      <c r="F395" s="7"/>
    </row>
    <row r="396" spans="1:6">
      <c r="A396" s="5"/>
      <c r="B396" s="1"/>
      <c r="C396" s="2"/>
      <c r="D396" s="59"/>
      <c r="E396" s="85"/>
      <c r="F396" s="7"/>
    </row>
    <row r="397" spans="1:6">
      <c r="A397" s="5"/>
      <c r="B397" s="1"/>
      <c r="C397" s="2"/>
      <c r="D397" s="59"/>
      <c r="E397" s="85"/>
      <c r="F397" s="7"/>
    </row>
    <row r="398" spans="1:6">
      <c r="A398" s="5"/>
      <c r="B398" s="1"/>
      <c r="C398" s="2"/>
      <c r="D398" s="59"/>
      <c r="E398" s="85"/>
      <c r="F398" s="7"/>
    </row>
    <row r="399" spans="1:6">
      <c r="A399" s="5"/>
      <c r="B399" s="1"/>
      <c r="C399" s="2"/>
      <c r="D399" s="59"/>
      <c r="E399" s="85"/>
      <c r="F399" s="7"/>
    </row>
    <row r="400" spans="1:6">
      <c r="A400" s="5"/>
      <c r="B400" s="1"/>
      <c r="C400" s="2"/>
      <c r="D400" s="59"/>
      <c r="E400" s="85"/>
      <c r="F400" s="7"/>
    </row>
    <row r="401" spans="1:6">
      <c r="A401" s="5"/>
      <c r="B401" s="1"/>
      <c r="C401" s="2"/>
      <c r="D401" s="59"/>
      <c r="E401" s="85"/>
      <c r="F401" s="7"/>
    </row>
    <row r="402" spans="1:6">
      <c r="A402" s="5"/>
      <c r="B402" s="1"/>
      <c r="C402" s="2"/>
      <c r="D402" s="59"/>
      <c r="E402" s="85"/>
      <c r="F402" s="7"/>
    </row>
    <row r="403" spans="1:6">
      <c r="A403" s="5"/>
      <c r="B403" s="1"/>
      <c r="C403" s="2"/>
      <c r="D403" s="59"/>
      <c r="E403" s="85"/>
      <c r="F403" s="7"/>
    </row>
    <row r="404" spans="1:6">
      <c r="A404" s="5"/>
      <c r="B404" s="1"/>
      <c r="C404" s="2"/>
      <c r="D404" s="59"/>
      <c r="E404" s="85"/>
      <c r="F404" s="7"/>
    </row>
    <row r="405" spans="1:6">
      <c r="A405" s="5"/>
      <c r="B405" s="1"/>
      <c r="C405" s="2"/>
      <c r="D405" s="59"/>
      <c r="E405" s="85"/>
      <c r="F405" s="7"/>
    </row>
    <row r="406" spans="1:6">
      <c r="A406" s="5"/>
      <c r="B406" s="1"/>
      <c r="C406" s="2"/>
      <c r="D406" s="59"/>
      <c r="E406" s="85"/>
      <c r="F406" s="7"/>
    </row>
    <row r="407" spans="1:6">
      <c r="A407" s="5"/>
      <c r="B407" s="1"/>
      <c r="C407" s="2"/>
      <c r="D407" s="59"/>
      <c r="E407" s="85"/>
      <c r="F407" s="7"/>
    </row>
    <row r="408" spans="1:6">
      <c r="A408" s="5"/>
      <c r="B408" s="1"/>
      <c r="C408" s="2"/>
      <c r="D408" s="59"/>
      <c r="E408" s="85"/>
      <c r="F408" s="7"/>
    </row>
    <row r="409" spans="1:6">
      <c r="A409" s="5"/>
      <c r="B409" s="1"/>
      <c r="C409" s="2"/>
      <c r="D409" s="59"/>
      <c r="E409" s="85"/>
      <c r="F409" s="7"/>
    </row>
    <row r="410" spans="1:6">
      <c r="A410" s="5"/>
      <c r="B410" s="1"/>
      <c r="C410" s="2"/>
      <c r="D410" s="59"/>
      <c r="E410" s="85"/>
      <c r="F410" s="7"/>
    </row>
    <row r="411" spans="1:6">
      <c r="A411" s="5"/>
      <c r="B411" s="1"/>
      <c r="C411" s="2"/>
      <c r="D411" s="59"/>
      <c r="E411" s="85"/>
      <c r="F411" s="7"/>
    </row>
    <row r="412" spans="1:6">
      <c r="A412" s="5"/>
      <c r="B412" s="1"/>
      <c r="C412" s="2"/>
      <c r="D412" s="59"/>
      <c r="E412" s="85"/>
      <c r="F412" s="7"/>
    </row>
    <row r="413" spans="1:6">
      <c r="A413" s="5"/>
      <c r="B413" s="1"/>
      <c r="C413" s="2"/>
      <c r="D413" s="59"/>
      <c r="E413" s="85"/>
      <c r="F413" s="7"/>
    </row>
    <row r="414" spans="1:6">
      <c r="A414" s="5"/>
      <c r="B414" s="1"/>
      <c r="C414" s="2"/>
      <c r="D414" s="59"/>
      <c r="E414" s="85"/>
      <c r="F414" s="7"/>
    </row>
    <row r="415" spans="1:6">
      <c r="A415" s="5"/>
      <c r="B415" s="1"/>
      <c r="C415" s="2"/>
      <c r="D415" s="59"/>
      <c r="E415" s="85"/>
      <c r="F415" s="7"/>
    </row>
    <row r="416" spans="1:6">
      <c r="A416" s="5"/>
      <c r="B416" s="1"/>
      <c r="C416" s="2"/>
      <c r="D416" s="59"/>
      <c r="E416" s="85"/>
      <c r="F416" s="7"/>
    </row>
    <row r="417" spans="1:6">
      <c r="A417" s="5"/>
      <c r="B417" s="1"/>
      <c r="C417" s="2"/>
      <c r="D417" s="59"/>
      <c r="E417" s="85"/>
      <c r="F417" s="7"/>
    </row>
    <row r="418" spans="1:6">
      <c r="A418" s="5"/>
      <c r="B418" s="1"/>
      <c r="C418" s="2"/>
      <c r="D418" s="59"/>
      <c r="E418" s="85"/>
      <c r="F418" s="7"/>
    </row>
    <row r="419" spans="1:6">
      <c r="A419" s="5"/>
      <c r="B419" s="1"/>
      <c r="C419" s="2"/>
      <c r="D419" s="59"/>
      <c r="E419" s="85"/>
      <c r="F419" s="7"/>
    </row>
    <row r="420" spans="1:6">
      <c r="A420" s="5"/>
      <c r="B420" s="1"/>
      <c r="C420" s="2"/>
      <c r="D420" s="59"/>
      <c r="E420" s="85"/>
      <c r="F420" s="7"/>
    </row>
    <row r="421" spans="1:6">
      <c r="A421" s="5"/>
      <c r="B421" s="1"/>
      <c r="C421" s="2"/>
      <c r="D421" s="59"/>
      <c r="E421" s="85"/>
      <c r="F421" s="7"/>
    </row>
    <row r="422" spans="1:6">
      <c r="A422" s="5"/>
      <c r="B422" s="1"/>
      <c r="C422" s="2"/>
      <c r="D422" s="59"/>
      <c r="E422" s="85"/>
      <c r="F422" s="7"/>
    </row>
    <row r="423" spans="1:6">
      <c r="A423" s="5"/>
      <c r="B423" s="1"/>
      <c r="C423" s="2"/>
      <c r="D423" s="59"/>
      <c r="E423" s="85"/>
      <c r="F423" s="7"/>
    </row>
    <row r="424" spans="1:6">
      <c r="A424" s="5"/>
      <c r="B424" s="1"/>
      <c r="C424" s="2"/>
      <c r="D424" s="59"/>
      <c r="E424" s="85"/>
      <c r="F424" s="7"/>
    </row>
    <row r="425" spans="1:6">
      <c r="A425" s="5"/>
      <c r="B425" s="1"/>
      <c r="C425" s="2"/>
      <c r="D425" s="59"/>
      <c r="E425" s="85"/>
      <c r="F425" s="7"/>
    </row>
    <row r="426" spans="1:6">
      <c r="A426" s="5"/>
      <c r="B426" s="1"/>
      <c r="C426" s="2"/>
      <c r="D426" s="59"/>
      <c r="E426" s="85"/>
      <c r="F426" s="7"/>
    </row>
    <row r="427" spans="1:6">
      <c r="A427" s="5"/>
      <c r="B427" s="1"/>
      <c r="C427" s="2"/>
      <c r="D427" s="59"/>
      <c r="E427" s="85"/>
      <c r="F427" s="7"/>
    </row>
    <row r="428" spans="1:6">
      <c r="A428" s="5"/>
      <c r="B428" s="1"/>
      <c r="C428" s="2"/>
      <c r="D428" s="59"/>
      <c r="E428" s="85"/>
      <c r="F428" s="7"/>
    </row>
    <row r="429" spans="1:6">
      <c r="A429" s="5"/>
      <c r="B429" s="1"/>
      <c r="C429" s="2"/>
      <c r="D429" s="59"/>
      <c r="E429" s="85"/>
      <c r="F429" s="7"/>
    </row>
    <row r="430" spans="1:6">
      <c r="A430" s="5"/>
      <c r="B430" s="1"/>
      <c r="C430" s="2"/>
      <c r="D430" s="59"/>
      <c r="E430" s="85"/>
      <c r="F430" s="7"/>
    </row>
    <row r="431" spans="1:6">
      <c r="A431" s="5"/>
      <c r="B431" s="1"/>
      <c r="C431" s="2"/>
      <c r="D431" s="59"/>
      <c r="E431" s="85"/>
      <c r="F431" s="7"/>
    </row>
    <row r="432" spans="1:6">
      <c r="A432" s="5"/>
      <c r="B432" s="1"/>
      <c r="C432" s="2"/>
      <c r="D432" s="59"/>
      <c r="E432" s="85"/>
      <c r="F432" s="7"/>
    </row>
    <row r="433" spans="1:6">
      <c r="A433" s="5"/>
      <c r="B433" s="1"/>
      <c r="C433" s="2"/>
      <c r="D433" s="59"/>
      <c r="E433" s="85"/>
      <c r="F433" s="7"/>
    </row>
    <row r="434" spans="1:6">
      <c r="A434" s="5"/>
      <c r="B434" s="1"/>
      <c r="C434" s="2"/>
      <c r="D434" s="59"/>
      <c r="E434" s="85"/>
      <c r="F434" s="7"/>
    </row>
    <row r="435" spans="1:6">
      <c r="A435" s="5"/>
      <c r="B435" s="1"/>
      <c r="C435" s="2"/>
      <c r="D435" s="59"/>
      <c r="E435" s="85"/>
      <c r="F435" s="7"/>
    </row>
    <row r="436" spans="1:6">
      <c r="A436" s="5"/>
      <c r="B436" s="1"/>
      <c r="C436" s="2"/>
      <c r="D436" s="59"/>
      <c r="E436" s="85"/>
      <c r="F436" s="7"/>
    </row>
    <row r="437" spans="1:6">
      <c r="A437" s="5"/>
      <c r="B437" s="1"/>
      <c r="C437" s="2"/>
      <c r="D437" s="59"/>
      <c r="E437" s="85"/>
      <c r="F437" s="7"/>
    </row>
    <row r="438" spans="1:6">
      <c r="A438" s="5"/>
      <c r="B438" s="1"/>
      <c r="C438" s="2"/>
      <c r="D438" s="59"/>
      <c r="E438" s="85"/>
      <c r="F438" s="7"/>
    </row>
    <row r="439" spans="1:6">
      <c r="A439" s="5"/>
      <c r="B439" s="1"/>
      <c r="C439" s="2"/>
      <c r="D439" s="59"/>
      <c r="E439" s="85"/>
      <c r="F439" s="7"/>
    </row>
    <row r="440" spans="1:6">
      <c r="A440" s="5"/>
      <c r="B440" s="1"/>
      <c r="C440" s="2"/>
      <c r="D440" s="59"/>
      <c r="E440" s="85"/>
      <c r="F440" s="7"/>
    </row>
    <row r="441" spans="1:6">
      <c r="A441" s="5"/>
      <c r="B441" s="1"/>
      <c r="C441" s="2"/>
      <c r="D441" s="59"/>
      <c r="E441" s="85"/>
      <c r="F441" s="7"/>
    </row>
    <row r="442" spans="1:6">
      <c r="A442" s="5"/>
      <c r="B442" s="1"/>
      <c r="C442" s="2"/>
      <c r="D442" s="59"/>
      <c r="E442" s="85"/>
      <c r="F442" s="7"/>
    </row>
    <row r="443" spans="1:6">
      <c r="A443" s="5"/>
      <c r="B443" s="1"/>
      <c r="C443" s="2"/>
      <c r="D443" s="59"/>
      <c r="E443" s="85"/>
      <c r="F443" s="7"/>
    </row>
    <row r="444" spans="1:6">
      <c r="A444" s="5"/>
      <c r="B444" s="1"/>
      <c r="C444" s="2"/>
      <c r="D444" s="59"/>
      <c r="E444" s="85"/>
      <c r="F444" s="7"/>
    </row>
    <row r="445" spans="1:6">
      <c r="A445" s="5"/>
      <c r="B445" s="1"/>
      <c r="C445" s="2"/>
      <c r="D445" s="59"/>
      <c r="E445" s="85"/>
      <c r="F445" s="7"/>
    </row>
    <row r="446" spans="1:6">
      <c r="A446" s="5"/>
      <c r="B446" s="1"/>
      <c r="C446" s="2"/>
      <c r="D446" s="59"/>
      <c r="E446" s="85"/>
      <c r="F446" s="7"/>
    </row>
    <row r="447" spans="1:6">
      <c r="A447" s="5"/>
      <c r="B447" s="1"/>
      <c r="C447" s="2"/>
      <c r="D447" s="59"/>
      <c r="E447" s="85"/>
      <c r="F447" s="7"/>
    </row>
    <row r="448" spans="1:6">
      <c r="A448" s="5"/>
      <c r="B448" s="1"/>
      <c r="C448" s="2"/>
      <c r="D448" s="59"/>
      <c r="E448" s="85"/>
      <c r="F448" s="7"/>
    </row>
    <row r="449" spans="1:6">
      <c r="A449" s="5"/>
      <c r="B449" s="1"/>
      <c r="C449" s="2"/>
      <c r="D449" s="59"/>
      <c r="E449" s="85"/>
      <c r="F449" s="7"/>
    </row>
    <row r="450" spans="1:6">
      <c r="A450" s="5"/>
      <c r="B450" s="1"/>
      <c r="C450" s="2"/>
      <c r="D450" s="59"/>
      <c r="E450" s="85"/>
      <c r="F450" s="7"/>
    </row>
    <row r="451" spans="1:6">
      <c r="A451" s="5"/>
      <c r="B451" s="1"/>
      <c r="C451" s="2"/>
      <c r="D451" s="59"/>
      <c r="E451" s="85"/>
      <c r="F451" s="7"/>
    </row>
    <row r="452" spans="1:6">
      <c r="A452" s="5"/>
      <c r="B452" s="1"/>
      <c r="C452" s="2"/>
      <c r="D452" s="59"/>
      <c r="E452" s="85"/>
      <c r="F452" s="7"/>
    </row>
    <row r="453" spans="1:6">
      <c r="A453" s="5"/>
      <c r="B453" s="1"/>
      <c r="C453" s="2"/>
      <c r="D453" s="59"/>
      <c r="E453" s="85"/>
      <c r="F453" s="7"/>
    </row>
    <row r="454" spans="1:6">
      <c r="A454" s="5"/>
      <c r="B454" s="1"/>
      <c r="C454" s="2"/>
      <c r="D454" s="59"/>
      <c r="E454" s="85"/>
      <c r="F454" s="7"/>
    </row>
    <row r="455" spans="1:6">
      <c r="A455" s="5"/>
      <c r="B455" s="1"/>
      <c r="C455" s="2"/>
      <c r="D455" s="59"/>
      <c r="E455" s="85"/>
      <c r="F455" s="7"/>
    </row>
    <row r="456" spans="1:6">
      <c r="A456" s="5"/>
      <c r="B456" s="1"/>
      <c r="C456" s="2"/>
      <c r="D456" s="59"/>
      <c r="E456" s="85"/>
      <c r="F456" s="7"/>
    </row>
    <row r="457" spans="1:6">
      <c r="A457" s="5"/>
      <c r="B457" s="1"/>
      <c r="C457" s="2"/>
      <c r="D457" s="59"/>
      <c r="E457" s="85"/>
      <c r="F457" s="7"/>
    </row>
    <row r="458" spans="1:6">
      <c r="A458" s="5"/>
      <c r="B458" s="1"/>
      <c r="C458" s="2"/>
      <c r="D458" s="59"/>
      <c r="E458" s="85"/>
      <c r="F458" s="7"/>
    </row>
    <row r="459" spans="1:6">
      <c r="A459" s="5"/>
      <c r="B459" s="1"/>
      <c r="C459" s="2"/>
      <c r="D459" s="59"/>
      <c r="E459" s="85"/>
      <c r="F459" s="7"/>
    </row>
    <row r="460" spans="1:6">
      <c r="A460" s="5"/>
      <c r="B460" s="1"/>
      <c r="C460" s="2"/>
      <c r="D460" s="59"/>
      <c r="E460" s="85"/>
      <c r="F460" s="7"/>
    </row>
    <row r="461" spans="1:6">
      <c r="A461" s="5"/>
      <c r="B461" s="1"/>
      <c r="C461" s="2"/>
      <c r="D461" s="59"/>
      <c r="E461" s="85"/>
      <c r="F461" s="7"/>
    </row>
    <row r="462" spans="1:6">
      <c r="A462" s="5"/>
      <c r="B462" s="1"/>
      <c r="C462" s="2"/>
      <c r="D462" s="59"/>
      <c r="E462" s="85"/>
      <c r="F462" s="7"/>
    </row>
    <row r="463" spans="1:6">
      <c r="A463" s="5"/>
      <c r="B463" s="1"/>
      <c r="C463" s="2"/>
      <c r="D463" s="59"/>
      <c r="E463" s="85"/>
      <c r="F463" s="7"/>
    </row>
    <row r="464" spans="1:6">
      <c r="A464" s="5"/>
      <c r="B464" s="1"/>
      <c r="C464" s="2"/>
      <c r="D464" s="59"/>
      <c r="E464" s="85"/>
      <c r="F464" s="7"/>
    </row>
    <row r="465" spans="1:6">
      <c r="A465" s="5"/>
      <c r="B465" s="1"/>
      <c r="C465" s="2"/>
      <c r="D465" s="59"/>
      <c r="E465" s="85"/>
      <c r="F465" s="7"/>
    </row>
    <row r="466" spans="1:6">
      <c r="A466" s="5"/>
      <c r="B466" s="1"/>
      <c r="C466" s="2"/>
      <c r="D466" s="59"/>
      <c r="E466" s="85"/>
      <c r="F466" s="7"/>
    </row>
    <row r="467" spans="1:6">
      <c r="A467" s="5"/>
      <c r="B467" s="1"/>
      <c r="C467" s="2"/>
      <c r="D467" s="59"/>
      <c r="E467" s="85"/>
      <c r="F467" s="7"/>
    </row>
    <row r="468" spans="1:6">
      <c r="A468" s="5"/>
      <c r="B468" s="1"/>
      <c r="C468" s="2"/>
      <c r="D468" s="59"/>
      <c r="E468" s="85"/>
      <c r="F468" s="7"/>
    </row>
    <row r="469" spans="1:6">
      <c r="A469" s="5"/>
      <c r="B469" s="1"/>
      <c r="C469" s="2"/>
      <c r="D469" s="59"/>
      <c r="E469" s="85"/>
      <c r="F469" s="7"/>
    </row>
    <row r="470" spans="1:6">
      <c r="A470" s="5"/>
      <c r="B470" s="1"/>
      <c r="C470" s="2"/>
      <c r="D470" s="59"/>
      <c r="E470" s="85"/>
      <c r="F470" s="7"/>
    </row>
    <row r="471" spans="1:6">
      <c r="A471" s="5"/>
      <c r="B471" s="1"/>
      <c r="C471" s="2"/>
      <c r="D471" s="59"/>
      <c r="E471" s="85"/>
      <c r="F471" s="7"/>
    </row>
    <row r="472" spans="1:6">
      <c r="A472" s="5"/>
      <c r="B472" s="1"/>
      <c r="C472" s="2"/>
      <c r="D472" s="59"/>
      <c r="E472" s="85"/>
      <c r="F472" s="7"/>
    </row>
    <row r="473" spans="1:6">
      <c r="A473" s="5"/>
      <c r="B473" s="1"/>
      <c r="C473" s="2"/>
      <c r="D473" s="59"/>
      <c r="E473" s="85"/>
      <c r="F473" s="7"/>
    </row>
    <row r="474" spans="1:6">
      <c r="A474" s="5"/>
      <c r="B474" s="1"/>
      <c r="C474" s="2"/>
      <c r="D474" s="59"/>
      <c r="E474" s="85"/>
      <c r="F474" s="7"/>
    </row>
    <row r="475" spans="1:6">
      <c r="A475" s="5"/>
      <c r="B475" s="1"/>
      <c r="C475" s="2"/>
      <c r="D475" s="59"/>
      <c r="E475" s="85"/>
      <c r="F475" s="7"/>
    </row>
    <row r="476" spans="1:6">
      <c r="A476" s="5"/>
      <c r="B476" s="1"/>
      <c r="C476" s="2"/>
      <c r="D476" s="59"/>
      <c r="E476" s="85"/>
      <c r="F476" s="7"/>
    </row>
    <row r="477" spans="1:6">
      <c r="A477" s="5"/>
      <c r="B477" s="1"/>
      <c r="C477" s="2"/>
      <c r="D477" s="59"/>
      <c r="E477" s="85"/>
      <c r="F477" s="7"/>
    </row>
    <row r="478" spans="1:6">
      <c r="A478" s="5"/>
      <c r="B478" s="1"/>
      <c r="C478" s="2"/>
      <c r="D478" s="59"/>
      <c r="E478" s="85"/>
      <c r="F478" s="7"/>
    </row>
    <row r="479" spans="1:6">
      <c r="A479" s="5"/>
      <c r="B479" s="1"/>
      <c r="C479" s="2"/>
      <c r="D479" s="59"/>
      <c r="E479" s="85"/>
      <c r="F479" s="7"/>
    </row>
    <row r="480" spans="1:6">
      <c r="A480" s="5"/>
      <c r="B480" s="1"/>
      <c r="C480" s="2"/>
      <c r="D480" s="59"/>
      <c r="E480" s="85"/>
      <c r="F480" s="7"/>
    </row>
    <row r="481" spans="1:6">
      <c r="A481" s="5"/>
      <c r="B481" s="1"/>
      <c r="C481" s="2"/>
      <c r="D481" s="59"/>
      <c r="E481" s="85"/>
      <c r="F481" s="7"/>
    </row>
    <row r="482" spans="1:6">
      <c r="A482" s="5"/>
      <c r="B482" s="1"/>
      <c r="C482" s="2"/>
      <c r="D482" s="59"/>
      <c r="E482" s="85"/>
      <c r="F482" s="7"/>
    </row>
    <row r="483" spans="1:6">
      <c r="A483" s="5"/>
      <c r="B483" s="1"/>
      <c r="C483" s="2"/>
      <c r="D483" s="59"/>
      <c r="E483" s="85"/>
      <c r="F483" s="7"/>
    </row>
    <row r="484" spans="1:6">
      <c r="A484" s="5"/>
      <c r="B484" s="1"/>
      <c r="C484" s="2"/>
      <c r="D484" s="59"/>
      <c r="E484" s="85"/>
      <c r="F484" s="7"/>
    </row>
    <row r="485" spans="1:6">
      <c r="A485" s="5"/>
      <c r="B485" s="1"/>
      <c r="C485" s="2"/>
      <c r="D485" s="59"/>
      <c r="E485" s="85"/>
      <c r="F485" s="7"/>
    </row>
    <row r="486" spans="1:6">
      <c r="A486" s="5"/>
      <c r="B486" s="1"/>
      <c r="C486" s="2"/>
      <c r="D486" s="59"/>
      <c r="E486" s="85"/>
      <c r="F486" s="7"/>
    </row>
    <row r="487" spans="1:6">
      <c r="A487" s="5"/>
      <c r="B487" s="1"/>
      <c r="C487" s="2"/>
      <c r="D487" s="59"/>
      <c r="E487" s="85"/>
      <c r="F487" s="7"/>
    </row>
    <row r="488" spans="1:6">
      <c r="A488" s="5"/>
      <c r="B488" s="1"/>
      <c r="C488" s="2"/>
      <c r="D488" s="59"/>
      <c r="E488" s="85"/>
      <c r="F488" s="7"/>
    </row>
    <row r="489" spans="1:6">
      <c r="A489" s="5"/>
      <c r="B489" s="1"/>
      <c r="C489" s="2"/>
      <c r="D489" s="59"/>
      <c r="E489" s="85"/>
      <c r="F489" s="7"/>
    </row>
    <row r="490" spans="1:6">
      <c r="A490" s="5"/>
      <c r="B490" s="1"/>
      <c r="C490" s="2"/>
      <c r="D490" s="59"/>
      <c r="E490" s="85"/>
      <c r="F490" s="7"/>
    </row>
    <row r="491" spans="1:6">
      <c r="A491" s="5"/>
      <c r="B491" s="1"/>
      <c r="C491" s="2"/>
      <c r="D491" s="59"/>
      <c r="E491" s="85"/>
      <c r="F491" s="7"/>
    </row>
    <row r="492" spans="1:6">
      <c r="A492" s="5"/>
      <c r="B492" s="1"/>
      <c r="C492" s="2"/>
      <c r="D492" s="59"/>
      <c r="E492" s="85"/>
      <c r="F492" s="7"/>
    </row>
    <row r="493" spans="1:6">
      <c r="A493" s="5"/>
      <c r="B493" s="1"/>
      <c r="C493" s="2"/>
      <c r="D493" s="59"/>
      <c r="E493" s="85"/>
      <c r="F493" s="7"/>
    </row>
    <row r="494" spans="1:6">
      <c r="A494" s="5"/>
      <c r="B494" s="1"/>
      <c r="C494" s="2"/>
      <c r="D494" s="59"/>
      <c r="E494" s="85"/>
      <c r="F494" s="7"/>
    </row>
    <row r="495" spans="1:6">
      <c r="A495" s="5"/>
      <c r="B495" s="1"/>
      <c r="C495" s="2"/>
      <c r="D495" s="59"/>
      <c r="E495" s="85"/>
      <c r="F495" s="7"/>
    </row>
    <row r="496" spans="1:6">
      <c r="A496" s="5"/>
      <c r="B496" s="1"/>
      <c r="C496" s="2"/>
      <c r="D496" s="59"/>
      <c r="E496" s="85"/>
      <c r="F496" s="7"/>
    </row>
    <row r="497" spans="1:6">
      <c r="A497" s="5"/>
      <c r="B497" s="1"/>
      <c r="C497" s="2"/>
      <c r="D497" s="59"/>
      <c r="E497" s="85"/>
      <c r="F497" s="7"/>
    </row>
    <row r="498" spans="1:6">
      <c r="A498" s="5"/>
      <c r="B498" s="1"/>
      <c r="C498" s="2"/>
      <c r="D498" s="59"/>
      <c r="E498" s="85"/>
      <c r="F498" s="7"/>
    </row>
    <row r="499" spans="1:6">
      <c r="A499" s="5"/>
      <c r="B499" s="1"/>
      <c r="C499" s="2"/>
      <c r="D499" s="59"/>
      <c r="E499" s="85"/>
      <c r="F499" s="7"/>
    </row>
    <row r="500" spans="1:6">
      <c r="A500" s="5"/>
      <c r="B500" s="1"/>
      <c r="C500" s="2"/>
      <c r="D500" s="59"/>
      <c r="E500" s="85"/>
      <c r="F500" s="7"/>
    </row>
    <row r="501" spans="1:6">
      <c r="A501" s="5"/>
      <c r="B501" s="1"/>
      <c r="C501" s="2"/>
      <c r="D501" s="59"/>
      <c r="E501" s="85"/>
      <c r="F501" s="7"/>
    </row>
    <row r="502" spans="1:6">
      <c r="A502" s="5"/>
      <c r="B502" s="1"/>
      <c r="C502" s="2"/>
      <c r="D502" s="59"/>
      <c r="E502" s="85"/>
      <c r="F502" s="7"/>
    </row>
    <row r="503" spans="1:6">
      <c r="A503" s="5"/>
      <c r="B503" s="1"/>
      <c r="C503" s="2"/>
      <c r="D503" s="59"/>
      <c r="E503" s="85"/>
      <c r="F503" s="7"/>
    </row>
    <row r="504" spans="1:6">
      <c r="A504" s="5"/>
      <c r="B504" s="1"/>
      <c r="C504" s="2"/>
      <c r="D504" s="59"/>
      <c r="E504" s="85"/>
      <c r="F504" s="7"/>
    </row>
    <row r="505" spans="1:6">
      <c r="A505" s="5"/>
      <c r="B505" s="1"/>
      <c r="C505" s="2"/>
      <c r="D505" s="59"/>
      <c r="E505" s="85"/>
      <c r="F505" s="7"/>
    </row>
    <row r="506" spans="1:6">
      <c r="A506" s="5"/>
      <c r="B506" s="1"/>
      <c r="C506" s="2"/>
      <c r="D506" s="59"/>
      <c r="E506" s="85"/>
      <c r="F506" s="7"/>
    </row>
    <row r="507" spans="1:6">
      <c r="A507" s="5"/>
      <c r="B507" s="1"/>
      <c r="C507" s="2"/>
      <c r="D507" s="59"/>
      <c r="E507" s="85"/>
      <c r="F507" s="7"/>
    </row>
    <row r="508" spans="1:6">
      <c r="A508" s="5"/>
      <c r="B508" s="1"/>
      <c r="C508" s="2"/>
      <c r="D508" s="59"/>
      <c r="E508" s="85"/>
      <c r="F508" s="7"/>
    </row>
    <row r="509" spans="1:6">
      <c r="A509" s="5"/>
      <c r="B509" s="1"/>
      <c r="C509" s="2"/>
      <c r="D509" s="59"/>
      <c r="E509" s="85"/>
      <c r="F509" s="7"/>
    </row>
    <row r="510" spans="1:6">
      <c r="A510" s="5"/>
      <c r="B510" s="1"/>
      <c r="C510" s="2"/>
      <c r="D510" s="59"/>
      <c r="E510" s="85"/>
      <c r="F510" s="7"/>
    </row>
    <row r="511" spans="1:6">
      <c r="A511" s="5"/>
      <c r="B511" s="1"/>
      <c r="C511" s="2"/>
      <c r="D511" s="59"/>
      <c r="E511" s="85"/>
      <c r="F511" s="7"/>
    </row>
    <row r="512" spans="1:6">
      <c r="A512" s="5"/>
      <c r="B512" s="1"/>
      <c r="C512" s="2"/>
      <c r="D512" s="59"/>
      <c r="E512" s="85"/>
      <c r="F512" s="7"/>
    </row>
    <row r="513" spans="1:6">
      <c r="A513" s="5"/>
      <c r="B513" s="1"/>
      <c r="C513" s="2"/>
      <c r="D513" s="59"/>
      <c r="E513" s="85"/>
      <c r="F513" s="7"/>
    </row>
    <row r="514" spans="1:6">
      <c r="A514" s="5"/>
      <c r="B514" s="1"/>
      <c r="C514" s="2"/>
      <c r="D514" s="59"/>
      <c r="E514" s="85"/>
      <c r="F514" s="7"/>
    </row>
    <row r="515" spans="1:6">
      <c r="A515" s="5"/>
      <c r="B515" s="1"/>
      <c r="C515" s="2"/>
      <c r="D515" s="59"/>
      <c r="E515" s="85"/>
      <c r="F515" s="7"/>
    </row>
    <row r="516" spans="1:6">
      <c r="A516" s="5"/>
      <c r="B516" s="1"/>
      <c r="C516" s="2"/>
      <c r="D516" s="59"/>
      <c r="E516" s="85"/>
      <c r="F516" s="7"/>
    </row>
    <row r="517" spans="1:6">
      <c r="A517" s="5"/>
      <c r="B517" s="1"/>
      <c r="C517" s="2"/>
      <c r="D517" s="59"/>
      <c r="E517" s="85"/>
      <c r="F517" s="7"/>
    </row>
    <row r="518" spans="1:6">
      <c r="A518" s="5"/>
      <c r="B518" s="1"/>
      <c r="C518" s="2"/>
      <c r="D518" s="59"/>
      <c r="E518" s="85"/>
      <c r="F518" s="7"/>
    </row>
    <row r="519" spans="1:6">
      <c r="A519" s="5"/>
      <c r="B519" s="1"/>
      <c r="C519" s="2"/>
      <c r="D519" s="59"/>
      <c r="E519" s="85"/>
      <c r="F519" s="7"/>
    </row>
    <row r="520" spans="1:6">
      <c r="A520" s="5"/>
      <c r="B520" s="1"/>
      <c r="C520" s="2"/>
      <c r="D520" s="59"/>
      <c r="E520" s="85"/>
      <c r="F520" s="7"/>
    </row>
    <row r="521" spans="1:6">
      <c r="A521" s="5"/>
      <c r="B521" s="1"/>
      <c r="C521" s="2"/>
      <c r="D521" s="59"/>
      <c r="E521" s="85"/>
      <c r="F521" s="7"/>
    </row>
    <row r="522" spans="1:6">
      <c r="A522" s="5"/>
      <c r="B522" s="1"/>
      <c r="C522" s="2"/>
      <c r="D522" s="59"/>
      <c r="E522" s="85"/>
      <c r="F522" s="7"/>
    </row>
    <row r="523" spans="1:6">
      <c r="A523" s="5"/>
      <c r="B523" s="1"/>
      <c r="C523" s="2"/>
      <c r="D523" s="59"/>
      <c r="E523" s="85"/>
      <c r="F523" s="7"/>
    </row>
    <row r="524" spans="1:6">
      <c r="A524" s="5"/>
      <c r="B524" s="1"/>
      <c r="C524" s="2"/>
      <c r="D524" s="59"/>
      <c r="E524" s="85"/>
      <c r="F524" s="7"/>
    </row>
    <row r="525" spans="1:6">
      <c r="A525" s="5"/>
      <c r="B525" s="1"/>
      <c r="C525" s="2"/>
      <c r="D525" s="59"/>
      <c r="E525" s="85"/>
      <c r="F525" s="7"/>
    </row>
    <row r="526" spans="1:6">
      <c r="A526" s="5"/>
      <c r="B526" s="1"/>
      <c r="C526" s="2"/>
      <c r="D526" s="59"/>
      <c r="E526" s="85"/>
      <c r="F526" s="7"/>
    </row>
    <row r="527" spans="1:6">
      <c r="A527" s="5"/>
      <c r="B527" s="1"/>
      <c r="C527" s="2"/>
      <c r="D527" s="59"/>
      <c r="E527" s="85"/>
      <c r="F527" s="7"/>
    </row>
    <row r="528" spans="1:6">
      <c r="A528" s="5"/>
      <c r="B528" s="1"/>
      <c r="C528" s="2"/>
      <c r="D528" s="59"/>
      <c r="E528" s="85"/>
      <c r="F528" s="7"/>
    </row>
    <row r="529" spans="1:6">
      <c r="A529" s="5"/>
      <c r="B529" s="1"/>
      <c r="C529" s="2"/>
      <c r="D529" s="59"/>
      <c r="E529" s="85"/>
      <c r="F529" s="7"/>
    </row>
    <row r="530" spans="1:6">
      <c r="A530" s="5"/>
      <c r="B530" s="1"/>
      <c r="C530" s="2"/>
      <c r="D530" s="59"/>
      <c r="E530" s="85"/>
      <c r="F530" s="7"/>
    </row>
    <row r="531" spans="1:6">
      <c r="A531" s="5"/>
      <c r="B531" s="1"/>
      <c r="C531" s="2"/>
      <c r="D531" s="59"/>
      <c r="E531" s="85"/>
      <c r="F531" s="7"/>
    </row>
    <row r="532" spans="1:6">
      <c r="A532" s="5"/>
      <c r="B532" s="1"/>
      <c r="C532" s="2"/>
      <c r="D532" s="59"/>
      <c r="E532" s="85"/>
      <c r="F532" s="7"/>
    </row>
    <row r="533" spans="1:6">
      <c r="A533" s="5"/>
      <c r="B533" s="1"/>
      <c r="C533" s="2"/>
      <c r="D533" s="59"/>
      <c r="E533" s="85"/>
      <c r="F533" s="7"/>
    </row>
    <row r="534" spans="1:6">
      <c r="A534" s="5"/>
      <c r="B534" s="1"/>
      <c r="C534" s="2"/>
      <c r="D534" s="59"/>
      <c r="E534" s="85"/>
      <c r="F534" s="7"/>
    </row>
    <row r="535" spans="1:6">
      <c r="A535" s="5"/>
      <c r="B535" s="1"/>
      <c r="C535" s="2"/>
      <c r="D535" s="59"/>
      <c r="E535" s="85"/>
      <c r="F535" s="7"/>
    </row>
    <row r="536" spans="1:6">
      <c r="A536" s="5"/>
      <c r="B536" s="1"/>
      <c r="C536" s="2"/>
      <c r="D536" s="59"/>
      <c r="E536" s="85"/>
      <c r="F536" s="7"/>
    </row>
    <row r="537" spans="1:6">
      <c r="A537" s="5"/>
      <c r="B537" s="1"/>
      <c r="C537" s="2"/>
      <c r="D537" s="59"/>
      <c r="E537" s="85"/>
      <c r="F537" s="7"/>
    </row>
    <row r="538" spans="1:6">
      <c r="A538" s="5"/>
      <c r="B538" s="1"/>
      <c r="C538" s="2"/>
      <c r="D538" s="59"/>
      <c r="E538" s="85"/>
      <c r="F538" s="7"/>
    </row>
    <row r="539" spans="1:6">
      <c r="A539" s="5"/>
      <c r="B539" s="1"/>
      <c r="C539" s="2"/>
      <c r="D539" s="59"/>
      <c r="E539" s="85"/>
      <c r="F539" s="7"/>
    </row>
    <row r="540" spans="1:6">
      <c r="A540" s="5"/>
      <c r="B540" s="1"/>
      <c r="C540" s="2"/>
      <c r="D540" s="59"/>
      <c r="E540" s="85"/>
      <c r="F540" s="7"/>
    </row>
    <row r="541" spans="1:6">
      <c r="A541" s="5"/>
      <c r="B541" s="1"/>
      <c r="C541" s="2"/>
      <c r="D541" s="59"/>
      <c r="E541" s="85"/>
      <c r="F541" s="7"/>
    </row>
    <row r="542" spans="1:6">
      <c r="A542" s="5"/>
      <c r="B542" s="1"/>
      <c r="C542" s="2"/>
      <c r="D542" s="59"/>
      <c r="E542" s="85"/>
      <c r="F542" s="7"/>
    </row>
    <row r="543" spans="1:6">
      <c r="A543" s="5"/>
      <c r="B543" s="1"/>
      <c r="C543" s="2"/>
      <c r="D543" s="59"/>
      <c r="E543" s="85"/>
      <c r="F543" s="7"/>
    </row>
    <row r="544" spans="1:6">
      <c r="A544" s="5"/>
      <c r="B544" s="1"/>
      <c r="C544" s="2"/>
      <c r="D544" s="59"/>
      <c r="E544" s="85"/>
      <c r="F544" s="7"/>
    </row>
    <row r="545" spans="1:6">
      <c r="A545" s="5"/>
      <c r="B545" s="1"/>
      <c r="C545" s="2"/>
      <c r="D545" s="59"/>
      <c r="E545" s="85"/>
      <c r="F545" s="7"/>
    </row>
    <row r="546" spans="1:6">
      <c r="A546" s="5"/>
      <c r="B546" s="1"/>
      <c r="C546" s="2"/>
      <c r="D546" s="59"/>
      <c r="E546" s="85"/>
      <c r="F546" s="7"/>
    </row>
    <row r="547" spans="1:6">
      <c r="A547" s="5"/>
      <c r="B547" s="1"/>
      <c r="C547" s="2"/>
      <c r="D547" s="59"/>
      <c r="E547" s="85"/>
      <c r="F547" s="7"/>
    </row>
    <row r="548" spans="1:6">
      <c r="A548" s="5"/>
      <c r="B548" s="1"/>
      <c r="C548" s="2"/>
      <c r="D548" s="59"/>
      <c r="E548" s="85"/>
      <c r="F548" s="7"/>
    </row>
    <row r="549" spans="1:6">
      <c r="A549" s="5"/>
      <c r="B549" s="1"/>
      <c r="C549" s="2"/>
      <c r="D549" s="59"/>
      <c r="E549" s="85"/>
      <c r="F549" s="7"/>
    </row>
    <row r="550" spans="1:6">
      <c r="A550" s="5"/>
      <c r="B550" s="1"/>
      <c r="C550" s="2"/>
      <c r="D550" s="59"/>
      <c r="E550" s="85"/>
      <c r="F550" s="7"/>
    </row>
    <row r="551" spans="1:6">
      <c r="A551" s="5"/>
      <c r="B551" s="1"/>
      <c r="C551" s="2"/>
      <c r="D551" s="59"/>
      <c r="E551" s="85"/>
      <c r="F551" s="7"/>
    </row>
    <row r="552" spans="1:6">
      <c r="A552" s="5"/>
      <c r="B552" s="1"/>
      <c r="C552" s="2"/>
      <c r="D552" s="59"/>
      <c r="E552" s="85"/>
      <c r="F552" s="7"/>
    </row>
    <row r="553" spans="1:6">
      <c r="A553" s="5"/>
      <c r="B553" s="1"/>
      <c r="C553" s="2"/>
      <c r="D553" s="59"/>
      <c r="E553" s="85"/>
      <c r="F553" s="7"/>
    </row>
    <row r="554" spans="1:6">
      <c r="A554" s="5"/>
      <c r="B554" s="1"/>
      <c r="C554" s="2"/>
      <c r="D554" s="59"/>
      <c r="E554" s="85"/>
      <c r="F554" s="7"/>
    </row>
    <row r="555" spans="1:6">
      <c r="A555" s="5"/>
      <c r="B555" s="1"/>
      <c r="C555" s="2"/>
      <c r="D555" s="59"/>
      <c r="E555" s="85"/>
      <c r="F555" s="7"/>
    </row>
    <row r="556" spans="1:6">
      <c r="A556" s="5"/>
      <c r="B556" s="1"/>
      <c r="C556" s="2"/>
      <c r="D556" s="59"/>
      <c r="E556" s="85"/>
      <c r="F556" s="7"/>
    </row>
    <row r="557" spans="1:6">
      <c r="A557" s="5"/>
      <c r="B557" s="1"/>
      <c r="C557" s="2"/>
      <c r="D557" s="59"/>
      <c r="E557" s="85"/>
      <c r="F557" s="7"/>
    </row>
    <row r="558" spans="1:6">
      <c r="A558" s="5"/>
      <c r="B558" s="1"/>
      <c r="C558" s="2"/>
      <c r="D558" s="59"/>
      <c r="E558" s="85"/>
      <c r="F558" s="7"/>
    </row>
    <row r="559" spans="1:6">
      <c r="A559" s="5"/>
      <c r="B559" s="1"/>
      <c r="C559" s="2"/>
      <c r="D559" s="59"/>
      <c r="E559" s="85"/>
      <c r="F559" s="7"/>
    </row>
    <row r="560" spans="1:6">
      <c r="A560" s="5"/>
      <c r="B560" s="1"/>
      <c r="C560" s="2"/>
      <c r="D560" s="59"/>
      <c r="E560" s="85"/>
      <c r="F560" s="7"/>
    </row>
    <row r="561" spans="1:6">
      <c r="A561" s="5"/>
      <c r="B561" s="1"/>
      <c r="C561" s="2"/>
      <c r="D561" s="59"/>
      <c r="E561" s="85"/>
      <c r="F561" s="7"/>
    </row>
    <row r="562" spans="1:6">
      <c r="A562" s="5"/>
      <c r="B562" s="1"/>
      <c r="C562" s="2"/>
      <c r="D562" s="59"/>
      <c r="E562" s="85"/>
      <c r="F562" s="7"/>
    </row>
    <row r="563" spans="1:6">
      <c r="A563" s="5"/>
      <c r="B563" s="1"/>
      <c r="C563" s="2"/>
      <c r="D563" s="59"/>
      <c r="E563" s="85"/>
      <c r="F563" s="7"/>
    </row>
    <row r="564" spans="1:6">
      <c r="A564" s="5"/>
      <c r="B564" s="1"/>
      <c r="C564" s="2"/>
      <c r="D564" s="59"/>
      <c r="E564" s="85"/>
      <c r="F564" s="7"/>
    </row>
    <row r="565" spans="1:6">
      <c r="A565" s="5"/>
      <c r="B565" s="1"/>
      <c r="C565" s="2"/>
      <c r="D565" s="59"/>
      <c r="E565" s="85"/>
      <c r="F565" s="7"/>
    </row>
    <row r="566" spans="1:6">
      <c r="A566" s="5"/>
      <c r="B566" s="1"/>
      <c r="C566" s="2"/>
      <c r="D566" s="59"/>
      <c r="E566" s="85"/>
      <c r="F566" s="7"/>
    </row>
    <row r="567" spans="1:6">
      <c r="A567" s="5"/>
      <c r="B567" s="1"/>
      <c r="C567" s="2"/>
      <c r="D567" s="59"/>
      <c r="E567" s="85"/>
      <c r="F567" s="7"/>
    </row>
    <row r="568" spans="1:6">
      <c r="A568" s="5"/>
      <c r="B568" s="1"/>
      <c r="C568" s="2"/>
      <c r="D568" s="59"/>
      <c r="E568" s="85"/>
      <c r="F568" s="7"/>
    </row>
    <row r="569" spans="1:6">
      <c r="A569" s="5"/>
      <c r="B569" s="1"/>
      <c r="C569" s="2"/>
      <c r="D569" s="59"/>
      <c r="E569" s="85"/>
      <c r="F569" s="7"/>
    </row>
    <row r="570" spans="1:6">
      <c r="A570" s="5"/>
      <c r="B570" s="1"/>
      <c r="C570" s="2"/>
      <c r="D570" s="59"/>
      <c r="E570" s="85"/>
      <c r="F570" s="7"/>
    </row>
    <row r="571" spans="1:6">
      <c r="A571" s="5"/>
      <c r="B571" s="1"/>
      <c r="C571" s="2"/>
      <c r="D571" s="59"/>
      <c r="E571" s="85"/>
      <c r="F571" s="7"/>
    </row>
    <row r="572" spans="1:6">
      <c r="A572" s="5"/>
      <c r="B572" s="1"/>
      <c r="C572" s="2"/>
      <c r="D572" s="59"/>
      <c r="E572" s="85"/>
      <c r="F572" s="7"/>
    </row>
    <row r="573" spans="1:6">
      <c r="A573" s="5"/>
      <c r="B573" s="1"/>
      <c r="C573" s="2"/>
      <c r="D573" s="59"/>
      <c r="E573" s="85"/>
      <c r="F573" s="7"/>
    </row>
    <row r="574" spans="1:6">
      <c r="A574" s="5"/>
      <c r="B574" s="1"/>
      <c r="C574" s="2"/>
      <c r="D574" s="59"/>
      <c r="E574" s="85"/>
      <c r="F574" s="7"/>
    </row>
    <row r="575" spans="1:6">
      <c r="A575" s="5"/>
      <c r="B575" s="1"/>
      <c r="C575" s="2"/>
      <c r="D575" s="59"/>
      <c r="E575" s="85"/>
      <c r="F575" s="7"/>
    </row>
    <row r="576" spans="1:6">
      <c r="A576" s="5"/>
      <c r="B576" s="1"/>
      <c r="C576" s="2"/>
      <c r="D576" s="59"/>
      <c r="E576" s="85"/>
      <c r="F576" s="7"/>
    </row>
    <row r="577" spans="1:6">
      <c r="A577" s="5"/>
      <c r="B577" s="1"/>
      <c r="C577" s="2"/>
      <c r="D577" s="59"/>
      <c r="E577" s="85"/>
      <c r="F577" s="7"/>
    </row>
    <row r="578" spans="1:6">
      <c r="A578" s="5"/>
      <c r="B578" s="1"/>
      <c r="C578" s="2"/>
      <c r="D578" s="59"/>
      <c r="E578" s="85"/>
      <c r="F578" s="7"/>
    </row>
    <row r="579" spans="1:6">
      <c r="A579" s="5"/>
      <c r="B579" s="1"/>
      <c r="C579" s="2"/>
      <c r="D579" s="59"/>
      <c r="E579" s="85"/>
      <c r="F579" s="7"/>
    </row>
    <row r="580" spans="1:6">
      <c r="A580" s="5"/>
      <c r="B580" s="1"/>
      <c r="C580" s="2"/>
      <c r="D580" s="59"/>
      <c r="E580" s="85"/>
      <c r="F580" s="7"/>
    </row>
    <row r="581" spans="1:6">
      <c r="A581" s="5"/>
      <c r="B581" s="1"/>
      <c r="C581" s="2"/>
      <c r="D581" s="59"/>
      <c r="E581" s="85"/>
      <c r="F581" s="7"/>
    </row>
    <row r="582" spans="1:6">
      <c r="A582" s="5"/>
      <c r="B582" s="1"/>
      <c r="C582" s="2"/>
      <c r="D582" s="59"/>
      <c r="E582" s="85"/>
      <c r="F582" s="7"/>
    </row>
    <row r="583" spans="1:6">
      <c r="A583" s="5"/>
      <c r="B583" s="1"/>
      <c r="C583" s="2"/>
      <c r="D583" s="59"/>
      <c r="E583" s="85"/>
      <c r="F583" s="7"/>
    </row>
    <row r="584" spans="1:6">
      <c r="A584" s="5"/>
      <c r="B584" s="1"/>
      <c r="C584" s="2"/>
      <c r="D584" s="59"/>
      <c r="E584" s="85"/>
      <c r="F584" s="7"/>
    </row>
    <row r="585" spans="1:6">
      <c r="A585" s="5"/>
      <c r="B585" s="1"/>
      <c r="C585" s="2"/>
      <c r="D585" s="59"/>
      <c r="E585" s="85"/>
      <c r="F585" s="7"/>
    </row>
    <row r="586" spans="1:6">
      <c r="A586" s="5"/>
      <c r="B586" s="1"/>
      <c r="C586" s="2"/>
      <c r="D586" s="59"/>
      <c r="E586" s="85"/>
      <c r="F586" s="7"/>
    </row>
    <row r="587" spans="1:6">
      <c r="A587" s="5"/>
      <c r="B587" s="1"/>
      <c r="C587" s="2"/>
      <c r="D587" s="59"/>
      <c r="E587" s="85"/>
      <c r="F587" s="7"/>
    </row>
    <row r="588" spans="1:6">
      <c r="A588" s="5"/>
      <c r="B588" s="1"/>
      <c r="C588" s="2"/>
      <c r="D588" s="59"/>
      <c r="E588" s="85"/>
      <c r="F588" s="7"/>
    </row>
    <row r="589" spans="1:6">
      <c r="A589" s="5"/>
      <c r="B589" s="1"/>
      <c r="C589" s="2"/>
      <c r="D589" s="59"/>
      <c r="E589" s="85"/>
      <c r="F589" s="7"/>
    </row>
    <row r="590" spans="1:6">
      <c r="A590" s="5"/>
      <c r="B590" s="1"/>
      <c r="C590" s="2"/>
      <c r="D590" s="59"/>
      <c r="E590" s="85"/>
      <c r="F590" s="7"/>
    </row>
    <row r="591" spans="1:6">
      <c r="A591" s="5"/>
      <c r="B591" s="1"/>
      <c r="C591" s="2"/>
      <c r="D591" s="59"/>
      <c r="E591" s="85"/>
      <c r="F591" s="7"/>
    </row>
    <row r="592" spans="1:6">
      <c r="A592" s="5"/>
      <c r="B592" s="1"/>
      <c r="C592" s="2"/>
      <c r="D592" s="59"/>
      <c r="E592" s="85"/>
      <c r="F592" s="7"/>
    </row>
    <row r="593" spans="1:6">
      <c r="A593" s="5"/>
      <c r="B593" s="1"/>
      <c r="C593" s="2"/>
      <c r="D593" s="59"/>
      <c r="E593" s="85"/>
      <c r="F593" s="7"/>
    </row>
    <row r="594" spans="1:6">
      <c r="A594" s="5"/>
      <c r="B594" s="1"/>
      <c r="C594" s="2"/>
      <c r="D594" s="59"/>
      <c r="E594" s="85"/>
      <c r="F594" s="7"/>
    </row>
    <row r="595" spans="1:6">
      <c r="A595" s="5"/>
      <c r="B595" s="1"/>
      <c r="C595" s="2"/>
      <c r="D595" s="59"/>
      <c r="E595" s="85"/>
      <c r="F595" s="7"/>
    </row>
    <row r="596" spans="1:6">
      <c r="A596" s="5"/>
      <c r="B596" s="1"/>
      <c r="C596" s="2"/>
      <c r="D596" s="59"/>
      <c r="E596" s="85"/>
      <c r="F596" s="7"/>
    </row>
    <row r="597" spans="1:6">
      <c r="A597" s="5"/>
      <c r="B597" s="1"/>
      <c r="C597" s="2"/>
      <c r="D597" s="59"/>
      <c r="E597" s="85"/>
      <c r="F597" s="7"/>
    </row>
    <row r="598" spans="1:6">
      <c r="A598" s="5"/>
      <c r="B598" s="1"/>
      <c r="C598" s="2"/>
      <c r="D598" s="59"/>
      <c r="E598" s="85"/>
      <c r="F598" s="7"/>
    </row>
    <row r="599" spans="1:6">
      <c r="A599" s="5"/>
      <c r="B599" s="1"/>
      <c r="C599" s="2"/>
      <c r="D599" s="59"/>
      <c r="E599" s="85"/>
      <c r="F599" s="7"/>
    </row>
    <row r="600" spans="1:6">
      <c r="A600" s="5"/>
      <c r="B600" s="1"/>
      <c r="C600" s="2"/>
      <c r="D600" s="59"/>
      <c r="E600" s="85"/>
      <c r="F600" s="7"/>
    </row>
    <row r="601" spans="1:6">
      <c r="A601" s="5"/>
      <c r="B601" s="1"/>
      <c r="C601" s="2"/>
      <c r="D601" s="59"/>
      <c r="E601" s="85"/>
      <c r="F601" s="7"/>
    </row>
    <row r="602" spans="1:6">
      <c r="A602" s="5"/>
      <c r="B602" s="1"/>
      <c r="C602" s="2"/>
      <c r="D602" s="59"/>
      <c r="E602" s="85"/>
      <c r="F602" s="7"/>
    </row>
    <row r="603" spans="1:6">
      <c r="A603" s="5"/>
      <c r="B603" s="1"/>
      <c r="C603" s="2"/>
      <c r="D603" s="59"/>
      <c r="E603" s="85"/>
      <c r="F603" s="7"/>
    </row>
    <row r="604" spans="1:6">
      <c r="A604" s="5"/>
      <c r="B604" s="1"/>
      <c r="C604" s="2"/>
      <c r="D604" s="59"/>
      <c r="E604" s="85"/>
      <c r="F604" s="7"/>
    </row>
    <row r="605" spans="1:6">
      <c r="A605" s="5"/>
      <c r="B605" s="1"/>
      <c r="C605" s="2"/>
      <c r="D605" s="59"/>
      <c r="E605" s="85"/>
      <c r="F605" s="7"/>
    </row>
    <row r="606" spans="1:6">
      <c r="A606" s="5"/>
      <c r="B606" s="1"/>
      <c r="C606" s="2"/>
      <c r="D606" s="59"/>
      <c r="E606" s="85"/>
      <c r="F606" s="7"/>
    </row>
    <row r="607" spans="1:6">
      <c r="A607" s="5"/>
      <c r="B607" s="1"/>
      <c r="C607" s="2"/>
      <c r="D607" s="59"/>
      <c r="E607" s="85"/>
      <c r="F607" s="7"/>
    </row>
    <row r="608" spans="1:6">
      <c r="A608" s="5"/>
      <c r="B608" s="1"/>
      <c r="C608" s="2"/>
      <c r="D608" s="59"/>
      <c r="E608" s="85"/>
      <c r="F608" s="7"/>
    </row>
    <row r="609" spans="1:6">
      <c r="A609" s="5"/>
      <c r="B609" s="1"/>
      <c r="C609" s="2"/>
      <c r="D609" s="59"/>
      <c r="E609" s="85"/>
      <c r="F609" s="7"/>
    </row>
    <row r="610" spans="1:6">
      <c r="A610" s="5"/>
      <c r="B610" s="1"/>
      <c r="C610" s="2"/>
      <c r="D610" s="59"/>
      <c r="E610" s="85"/>
      <c r="F610" s="7"/>
    </row>
    <row r="611" spans="1:6">
      <c r="A611" s="5"/>
      <c r="B611" s="1"/>
      <c r="C611" s="2"/>
      <c r="D611" s="59"/>
      <c r="E611" s="85"/>
      <c r="F611" s="7"/>
    </row>
    <row r="612" spans="1:6">
      <c r="A612" s="5"/>
      <c r="B612" s="1"/>
      <c r="C612" s="2"/>
      <c r="D612" s="59"/>
      <c r="E612" s="85"/>
      <c r="F612" s="7"/>
    </row>
    <row r="613" spans="1:6">
      <c r="A613" s="5"/>
      <c r="B613" s="1"/>
      <c r="C613" s="2"/>
      <c r="D613" s="59"/>
      <c r="E613" s="85"/>
      <c r="F613" s="7"/>
    </row>
    <row r="614" spans="1:6">
      <c r="A614" s="5"/>
      <c r="B614" s="1"/>
      <c r="C614" s="2"/>
      <c r="D614" s="59"/>
      <c r="E614" s="85"/>
      <c r="F614" s="7"/>
    </row>
    <row r="615" spans="1:6">
      <c r="A615" s="5"/>
      <c r="B615" s="1"/>
      <c r="C615" s="2"/>
      <c r="D615" s="59"/>
      <c r="E615" s="85"/>
      <c r="F615" s="7"/>
    </row>
    <row r="616" spans="1:6">
      <c r="A616" s="5"/>
      <c r="B616" s="1"/>
      <c r="C616" s="2"/>
      <c r="D616" s="59"/>
      <c r="E616" s="85"/>
      <c r="F616" s="7"/>
    </row>
    <row r="617" spans="1:6">
      <c r="A617" s="5"/>
      <c r="B617" s="1"/>
      <c r="C617" s="2"/>
      <c r="D617" s="59"/>
      <c r="E617" s="85"/>
      <c r="F617" s="7"/>
    </row>
    <row r="618" spans="1:6">
      <c r="A618" s="5"/>
      <c r="B618" s="1"/>
      <c r="C618" s="2"/>
      <c r="D618" s="59"/>
      <c r="E618" s="85"/>
      <c r="F618" s="7"/>
    </row>
    <row r="619" spans="1:6">
      <c r="A619" s="5"/>
      <c r="B619" s="1"/>
      <c r="C619" s="2"/>
      <c r="D619" s="59"/>
      <c r="E619" s="85"/>
      <c r="F619" s="7"/>
    </row>
    <row r="620" spans="1:6">
      <c r="A620" s="5"/>
      <c r="B620" s="1"/>
      <c r="C620" s="2"/>
      <c r="D620" s="59"/>
      <c r="E620" s="85"/>
      <c r="F620" s="7"/>
    </row>
    <row r="621" spans="1:6">
      <c r="A621" s="5"/>
      <c r="B621" s="1"/>
      <c r="C621" s="2"/>
      <c r="D621" s="59"/>
      <c r="E621" s="85"/>
      <c r="F621" s="7"/>
    </row>
    <row r="622" spans="1:6">
      <c r="A622" s="5"/>
      <c r="B622" s="1"/>
      <c r="C622" s="2"/>
      <c r="D622" s="59"/>
      <c r="E622" s="85"/>
      <c r="F622" s="7"/>
    </row>
    <row r="623" spans="1:6">
      <c r="A623" s="5"/>
      <c r="B623" s="1"/>
      <c r="C623" s="2"/>
      <c r="D623" s="59"/>
      <c r="E623" s="85"/>
      <c r="F623" s="7"/>
    </row>
    <row r="624" spans="1:6">
      <c r="A624" s="5"/>
      <c r="B624" s="1"/>
      <c r="C624" s="2"/>
      <c r="D624" s="59"/>
      <c r="E624" s="85"/>
      <c r="F624" s="7"/>
    </row>
    <row r="625" spans="1:6">
      <c r="A625" s="5"/>
      <c r="B625" s="1"/>
      <c r="C625" s="2"/>
      <c r="D625" s="59"/>
      <c r="E625" s="85"/>
      <c r="F625" s="7"/>
    </row>
    <row r="626" spans="1:6">
      <c r="A626" s="5"/>
      <c r="B626" s="1"/>
      <c r="C626" s="2"/>
      <c r="D626" s="59"/>
      <c r="E626" s="85"/>
      <c r="F626" s="7"/>
    </row>
    <row r="627" spans="1:6">
      <c r="A627" s="5"/>
      <c r="B627" s="1"/>
      <c r="C627" s="2"/>
      <c r="D627" s="59"/>
      <c r="E627" s="85"/>
      <c r="F627" s="7"/>
    </row>
    <row r="628" spans="1:6">
      <c r="A628" s="5"/>
      <c r="B628" s="1"/>
      <c r="C628" s="2"/>
      <c r="D628" s="59"/>
      <c r="E628" s="85"/>
      <c r="F628" s="7"/>
    </row>
    <row r="629" spans="1:6">
      <c r="A629" s="5"/>
      <c r="B629" s="1"/>
      <c r="C629" s="2"/>
      <c r="D629" s="59"/>
      <c r="E629" s="85"/>
      <c r="F629" s="7"/>
    </row>
    <row r="630" spans="1:6">
      <c r="A630" s="5"/>
      <c r="B630" s="1"/>
      <c r="C630" s="2"/>
      <c r="D630" s="59"/>
      <c r="E630" s="85"/>
      <c r="F630" s="7"/>
    </row>
    <row r="631" spans="1:6">
      <c r="A631" s="5"/>
      <c r="B631" s="1"/>
      <c r="C631" s="2"/>
      <c r="D631" s="59"/>
      <c r="E631" s="85"/>
      <c r="F631" s="7"/>
    </row>
    <row r="632" spans="1:6">
      <c r="A632" s="5"/>
      <c r="B632" s="1"/>
      <c r="C632" s="2"/>
      <c r="D632" s="59"/>
      <c r="E632" s="85"/>
      <c r="F632" s="7"/>
    </row>
    <row r="633" spans="1:6">
      <c r="A633" s="5"/>
      <c r="B633" s="1"/>
      <c r="C633" s="2"/>
      <c r="D633" s="59"/>
      <c r="E633" s="85"/>
      <c r="F633" s="7"/>
    </row>
    <row r="634" spans="1:6">
      <c r="A634" s="5"/>
      <c r="B634" s="1"/>
      <c r="C634" s="2"/>
      <c r="D634" s="59"/>
      <c r="E634" s="85"/>
      <c r="F634" s="7"/>
    </row>
    <row r="635" spans="1:6">
      <c r="A635" s="5"/>
      <c r="B635" s="1"/>
      <c r="C635" s="2"/>
      <c r="D635" s="59"/>
      <c r="E635" s="85"/>
      <c r="F635" s="7"/>
    </row>
    <row r="636" spans="1:6">
      <c r="A636" s="5"/>
      <c r="B636" s="1"/>
      <c r="C636" s="2"/>
      <c r="D636" s="59"/>
      <c r="E636" s="85"/>
      <c r="F636" s="7"/>
    </row>
    <row r="637" spans="1:6">
      <c r="A637" s="5"/>
      <c r="B637" s="1"/>
      <c r="C637" s="2"/>
      <c r="D637" s="59"/>
      <c r="E637" s="85"/>
      <c r="F637" s="7"/>
    </row>
    <row r="638" spans="1:6">
      <c r="A638" s="5"/>
      <c r="B638" s="1"/>
      <c r="C638" s="2"/>
      <c r="D638" s="59"/>
      <c r="E638" s="85"/>
      <c r="F638" s="7"/>
    </row>
    <row r="639" spans="1:6">
      <c r="A639" s="5"/>
      <c r="B639" s="1"/>
      <c r="C639" s="2"/>
      <c r="D639" s="59"/>
      <c r="E639" s="85"/>
      <c r="F639" s="7"/>
    </row>
    <row r="640" spans="1:6">
      <c r="A640" s="5"/>
      <c r="B640" s="1"/>
      <c r="C640" s="2"/>
      <c r="D640" s="59"/>
      <c r="E640" s="85"/>
      <c r="F640" s="7"/>
    </row>
    <row r="641" spans="1:6">
      <c r="A641" s="5"/>
      <c r="B641" s="1"/>
      <c r="C641" s="2"/>
      <c r="D641" s="59"/>
      <c r="E641" s="85"/>
      <c r="F641" s="7"/>
    </row>
    <row r="642" spans="1:6">
      <c r="A642" s="5"/>
      <c r="B642" s="1"/>
      <c r="C642" s="2"/>
      <c r="D642" s="59"/>
      <c r="E642" s="85"/>
      <c r="F642" s="7"/>
    </row>
    <row r="643" spans="1:6">
      <c r="A643" s="5"/>
      <c r="B643" s="1"/>
      <c r="C643" s="2"/>
      <c r="D643" s="59"/>
      <c r="E643" s="85"/>
      <c r="F643" s="7"/>
    </row>
    <row r="644" spans="1:6">
      <c r="A644" s="5"/>
      <c r="B644" s="1"/>
      <c r="C644" s="2"/>
      <c r="D644" s="59"/>
      <c r="E644" s="85"/>
      <c r="F644" s="7"/>
    </row>
    <row r="645" spans="1:6">
      <c r="A645" s="5"/>
      <c r="B645" s="1"/>
      <c r="C645" s="2"/>
      <c r="D645" s="59"/>
      <c r="E645" s="85"/>
      <c r="F645" s="7"/>
    </row>
    <row r="646" spans="1:6">
      <c r="A646" s="5"/>
      <c r="B646" s="1"/>
      <c r="C646" s="2"/>
      <c r="D646" s="59"/>
      <c r="E646" s="85"/>
      <c r="F646" s="7"/>
    </row>
    <row r="647" spans="1:6">
      <c r="A647" s="5"/>
      <c r="B647" s="1"/>
      <c r="C647" s="2"/>
      <c r="D647" s="59"/>
      <c r="E647" s="85"/>
      <c r="F647" s="7"/>
    </row>
    <row r="648" spans="1:6">
      <c r="A648" s="5"/>
      <c r="B648" s="1"/>
      <c r="C648" s="2"/>
      <c r="D648" s="59"/>
      <c r="E648" s="85"/>
      <c r="F648" s="7"/>
    </row>
    <row r="649" spans="1:6">
      <c r="A649" s="5"/>
      <c r="B649" s="1"/>
      <c r="C649" s="2"/>
      <c r="D649" s="59"/>
      <c r="E649" s="85"/>
      <c r="F649" s="7"/>
    </row>
    <row r="650" spans="1:6">
      <c r="A650" s="5"/>
      <c r="B650" s="1"/>
      <c r="C650" s="2"/>
      <c r="D650" s="59"/>
      <c r="E650" s="85"/>
      <c r="F650" s="7"/>
    </row>
    <row r="651" spans="1:6">
      <c r="A651" s="5"/>
      <c r="B651" s="1"/>
      <c r="C651" s="2"/>
      <c r="D651" s="59"/>
      <c r="E651" s="85"/>
      <c r="F651" s="7"/>
    </row>
    <row r="652" spans="1:6">
      <c r="A652" s="5"/>
      <c r="B652" s="1"/>
      <c r="C652" s="2"/>
      <c r="D652" s="59"/>
      <c r="E652" s="85"/>
      <c r="F652" s="7"/>
    </row>
    <row r="653" spans="1:6">
      <c r="A653" s="5"/>
      <c r="B653" s="1"/>
      <c r="C653" s="2"/>
      <c r="D653" s="59"/>
      <c r="E653" s="85"/>
      <c r="F653" s="7"/>
    </row>
    <row r="654" spans="1:6">
      <c r="A654" s="5"/>
      <c r="B654" s="1"/>
      <c r="C654" s="2"/>
      <c r="D654" s="59"/>
      <c r="E654" s="85"/>
      <c r="F654" s="7"/>
    </row>
    <row r="655" spans="1:6">
      <c r="A655" s="5"/>
      <c r="B655" s="1"/>
      <c r="C655" s="2"/>
      <c r="D655" s="59"/>
      <c r="E655" s="85"/>
      <c r="F655" s="7"/>
    </row>
    <row r="656" spans="1:6">
      <c r="A656" s="5"/>
      <c r="B656" s="1"/>
      <c r="C656" s="2"/>
      <c r="D656" s="59"/>
      <c r="E656" s="85"/>
      <c r="F656" s="7"/>
    </row>
    <row r="657" spans="1:6">
      <c r="A657" s="5"/>
      <c r="B657" s="1"/>
      <c r="C657" s="2"/>
      <c r="D657" s="59"/>
      <c r="E657" s="85"/>
      <c r="F657" s="7"/>
    </row>
    <row r="658" spans="1:6">
      <c r="A658" s="5"/>
      <c r="B658" s="1"/>
      <c r="C658" s="2"/>
      <c r="D658" s="59"/>
      <c r="E658" s="85"/>
      <c r="F658" s="7"/>
    </row>
    <row r="659" spans="1:6">
      <c r="A659" s="5"/>
      <c r="B659" s="1"/>
      <c r="C659" s="2"/>
      <c r="D659" s="59"/>
      <c r="E659" s="85"/>
      <c r="F659" s="7"/>
    </row>
    <row r="660" spans="1:6">
      <c r="A660" s="5"/>
      <c r="B660" s="1"/>
      <c r="C660" s="2"/>
      <c r="D660" s="59"/>
      <c r="E660" s="85"/>
      <c r="F660" s="7"/>
    </row>
    <row r="661" spans="1:6">
      <c r="A661" s="5"/>
      <c r="B661" s="1"/>
      <c r="C661" s="2"/>
      <c r="D661" s="59"/>
      <c r="E661" s="85"/>
      <c r="F661" s="7"/>
    </row>
    <row r="662" spans="1:6">
      <c r="A662" s="5"/>
      <c r="B662" s="1"/>
      <c r="C662" s="2"/>
      <c r="D662" s="59"/>
      <c r="E662" s="85"/>
      <c r="F662" s="7"/>
    </row>
    <row r="663" spans="1:6">
      <c r="A663" s="5"/>
      <c r="B663" s="1"/>
      <c r="C663" s="2"/>
      <c r="D663" s="59"/>
      <c r="E663" s="85"/>
      <c r="F663" s="7"/>
    </row>
    <row r="664" spans="1:6">
      <c r="A664" s="5"/>
      <c r="B664" s="1"/>
      <c r="C664" s="2"/>
      <c r="D664" s="59"/>
      <c r="E664" s="85"/>
      <c r="F664" s="7"/>
    </row>
    <row r="665" spans="1:6">
      <c r="A665" s="5"/>
      <c r="B665" s="1"/>
      <c r="C665" s="2"/>
      <c r="D665" s="59"/>
      <c r="E665" s="85"/>
      <c r="F665" s="7"/>
    </row>
    <row r="666" spans="1:6">
      <c r="A666" s="5"/>
      <c r="B666" s="1"/>
      <c r="C666" s="2"/>
      <c r="D666" s="59"/>
      <c r="E666" s="85"/>
      <c r="F666" s="7"/>
    </row>
    <row r="667" spans="1:6">
      <c r="A667" s="5"/>
      <c r="B667" s="1"/>
      <c r="C667" s="2"/>
      <c r="D667" s="59"/>
      <c r="E667" s="85"/>
      <c r="F667" s="7"/>
    </row>
    <row r="668" spans="1:6">
      <c r="A668" s="5"/>
      <c r="B668" s="1"/>
      <c r="C668" s="2"/>
      <c r="D668" s="59"/>
      <c r="E668" s="85"/>
      <c r="F668" s="7"/>
    </row>
    <row r="669" spans="1:6">
      <c r="A669" s="5"/>
      <c r="B669" s="1"/>
      <c r="C669" s="2"/>
      <c r="D669" s="59"/>
      <c r="E669" s="85"/>
      <c r="F669" s="7"/>
    </row>
    <row r="670" spans="1:6">
      <c r="A670" s="5"/>
      <c r="B670" s="1"/>
      <c r="C670" s="2"/>
      <c r="D670" s="59"/>
      <c r="E670" s="85"/>
      <c r="F670" s="7"/>
    </row>
    <row r="671" spans="1:6">
      <c r="A671" s="5"/>
      <c r="B671" s="1"/>
      <c r="C671" s="2"/>
      <c r="D671" s="59"/>
      <c r="E671" s="85"/>
      <c r="F671" s="7"/>
    </row>
    <row r="672" spans="1:6">
      <c r="A672" s="5"/>
      <c r="B672" s="1"/>
      <c r="C672" s="2"/>
      <c r="D672" s="59"/>
      <c r="E672" s="85"/>
      <c r="F672" s="7"/>
    </row>
    <row r="673" spans="1:6">
      <c r="A673" s="5"/>
      <c r="B673" s="1"/>
      <c r="C673" s="2"/>
      <c r="D673" s="59"/>
      <c r="E673" s="85"/>
      <c r="F673" s="7"/>
    </row>
    <row r="674" spans="1:6">
      <c r="A674" s="5"/>
      <c r="B674" s="1"/>
      <c r="C674" s="2"/>
      <c r="D674" s="59"/>
      <c r="E674" s="85"/>
      <c r="F674" s="7"/>
    </row>
    <row r="675" spans="1:6">
      <c r="A675" s="5"/>
      <c r="B675" s="1"/>
      <c r="C675" s="2"/>
      <c r="D675" s="59"/>
      <c r="E675" s="85"/>
      <c r="F675" s="7"/>
    </row>
    <row r="676" spans="1:6">
      <c r="A676" s="5"/>
      <c r="B676" s="1"/>
      <c r="C676" s="2"/>
      <c r="D676" s="59"/>
      <c r="E676" s="85"/>
      <c r="F676" s="7"/>
    </row>
    <row r="677" spans="1:6">
      <c r="A677" s="5"/>
      <c r="B677" s="1"/>
      <c r="C677" s="2"/>
      <c r="D677" s="59"/>
      <c r="E677" s="85"/>
      <c r="F677" s="7"/>
    </row>
    <row r="678" spans="1:6">
      <c r="A678" s="5"/>
      <c r="B678" s="1"/>
      <c r="C678" s="2"/>
      <c r="D678" s="59"/>
      <c r="E678" s="85"/>
      <c r="F678" s="7"/>
    </row>
    <row r="679" spans="1:6">
      <c r="A679" s="5"/>
      <c r="B679" s="1"/>
      <c r="C679" s="2"/>
      <c r="D679" s="59"/>
      <c r="E679" s="85"/>
      <c r="F679" s="7"/>
    </row>
    <row r="680" spans="1:6">
      <c r="A680" s="5"/>
      <c r="B680" s="1"/>
      <c r="C680" s="2"/>
      <c r="D680" s="59"/>
      <c r="E680" s="85"/>
      <c r="F680" s="7"/>
    </row>
    <row r="681" spans="1:6">
      <c r="A681" s="5"/>
      <c r="B681" s="1"/>
      <c r="C681" s="2"/>
      <c r="D681" s="59"/>
      <c r="E681" s="85"/>
      <c r="F681" s="7"/>
    </row>
    <row r="682" spans="1:6">
      <c r="A682" s="5"/>
      <c r="B682" s="1"/>
      <c r="C682" s="2"/>
      <c r="D682" s="59"/>
      <c r="E682" s="85"/>
      <c r="F682" s="7"/>
    </row>
    <row r="683" spans="1:6">
      <c r="A683" s="5"/>
      <c r="B683" s="1"/>
      <c r="C683" s="2"/>
      <c r="D683" s="59"/>
      <c r="E683" s="85"/>
      <c r="F683" s="7"/>
    </row>
    <row r="684" spans="1:6">
      <c r="A684" s="5"/>
      <c r="B684" s="1"/>
      <c r="C684" s="2"/>
      <c r="D684" s="59"/>
      <c r="E684" s="85"/>
      <c r="F684" s="7"/>
    </row>
    <row r="685" spans="1:6">
      <c r="A685" s="5"/>
      <c r="B685" s="1"/>
      <c r="C685" s="2"/>
      <c r="D685" s="59"/>
      <c r="E685" s="85"/>
      <c r="F685" s="7"/>
    </row>
    <row r="686" spans="1:6">
      <c r="A686" s="5"/>
      <c r="B686" s="1"/>
      <c r="C686" s="2"/>
      <c r="D686" s="59"/>
      <c r="E686" s="85"/>
      <c r="F686" s="7"/>
    </row>
    <row r="687" spans="1:6">
      <c r="A687" s="5"/>
      <c r="B687" s="1"/>
      <c r="C687" s="2"/>
      <c r="D687" s="59"/>
      <c r="E687" s="85"/>
      <c r="F687" s="7"/>
    </row>
    <row r="688" spans="1:6">
      <c r="A688" s="5"/>
      <c r="B688" s="1"/>
      <c r="C688" s="2"/>
      <c r="D688" s="59"/>
      <c r="E688" s="85"/>
      <c r="F688" s="7"/>
    </row>
    <row r="689" spans="1:6">
      <c r="A689" s="5"/>
      <c r="B689" s="1"/>
      <c r="C689" s="2"/>
      <c r="D689" s="59"/>
      <c r="E689" s="85"/>
      <c r="F689" s="7"/>
    </row>
    <row r="690" spans="1:6">
      <c r="A690" s="5"/>
      <c r="B690" s="1"/>
      <c r="C690" s="2"/>
      <c r="D690" s="59"/>
      <c r="E690" s="85"/>
      <c r="F690" s="7"/>
    </row>
    <row r="691" spans="1:6">
      <c r="A691" s="5"/>
      <c r="B691" s="1"/>
      <c r="C691" s="2"/>
      <c r="D691" s="59"/>
      <c r="E691" s="85"/>
      <c r="F691" s="7"/>
    </row>
    <row r="692" spans="1:6">
      <c r="A692" s="5"/>
      <c r="B692" s="1"/>
      <c r="C692" s="2"/>
      <c r="D692" s="59"/>
      <c r="E692" s="85"/>
      <c r="F692" s="7"/>
    </row>
    <row r="693" spans="1:6">
      <c r="A693" s="5"/>
      <c r="B693" s="1"/>
      <c r="C693" s="2"/>
      <c r="D693" s="59"/>
      <c r="E693" s="85"/>
      <c r="F693" s="7"/>
    </row>
    <row r="694" spans="1:6">
      <c r="A694" s="5"/>
      <c r="B694" s="1"/>
      <c r="C694" s="2"/>
      <c r="D694" s="59"/>
      <c r="E694" s="85"/>
      <c r="F694" s="7"/>
    </row>
    <row r="695" spans="1:6">
      <c r="A695" s="5"/>
      <c r="B695" s="1"/>
      <c r="C695" s="2"/>
      <c r="D695" s="59"/>
      <c r="E695" s="85"/>
      <c r="F695" s="7"/>
    </row>
    <row r="696" spans="1:6">
      <c r="A696" s="5"/>
      <c r="B696" s="1"/>
      <c r="C696" s="2"/>
      <c r="D696" s="59"/>
      <c r="E696" s="85"/>
      <c r="F696" s="7"/>
    </row>
    <row r="697" spans="1:6">
      <c r="A697" s="5"/>
      <c r="B697" s="1"/>
      <c r="C697" s="2"/>
      <c r="D697" s="59"/>
      <c r="E697" s="85"/>
      <c r="F697" s="7"/>
    </row>
    <row r="698" spans="1:6">
      <c r="A698" s="5"/>
      <c r="B698" s="1"/>
      <c r="C698" s="2"/>
      <c r="D698" s="59"/>
      <c r="E698" s="85"/>
      <c r="F698" s="7"/>
    </row>
    <row r="699" spans="1:6">
      <c r="A699" s="5"/>
      <c r="B699" s="1"/>
      <c r="C699" s="2"/>
      <c r="D699" s="59"/>
      <c r="E699" s="85"/>
      <c r="F699" s="7"/>
    </row>
    <row r="700" spans="1:6">
      <c r="A700" s="5"/>
      <c r="B700" s="1"/>
      <c r="C700" s="2"/>
      <c r="D700" s="59"/>
      <c r="E700" s="85"/>
      <c r="F700" s="7"/>
    </row>
    <row r="701" spans="1:6">
      <c r="A701" s="5"/>
      <c r="B701" s="1"/>
      <c r="C701" s="2"/>
      <c r="D701" s="59"/>
      <c r="E701" s="85"/>
      <c r="F701" s="7"/>
    </row>
    <row r="702" spans="1:6">
      <c r="A702" s="5"/>
      <c r="B702" s="1"/>
      <c r="C702" s="2"/>
      <c r="D702" s="59"/>
      <c r="E702" s="85"/>
      <c r="F702" s="7"/>
    </row>
    <row r="703" spans="1:6">
      <c r="A703" s="5"/>
      <c r="B703" s="1"/>
      <c r="C703" s="2"/>
      <c r="D703" s="59"/>
      <c r="E703" s="85"/>
      <c r="F703" s="7"/>
    </row>
    <row r="704" spans="1:6">
      <c r="A704" s="5"/>
      <c r="B704" s="1"/>
      <c r="C704" s="2"/>
      <c r="D704" s="59"/>
      <c r="E704" s="85"/>
      <c r="F704" s="7"/>
    </row>
    <row r="705" spans="1:6">
      <c r="A705" s="5"/>
      <c r="B705" s="1"/>
      <c r="C705" s="2"/>
      <c r="D705" s="59"/>
      <c r="E705" s="85"/>
      <c r="F705" s="7"/>
    </row>
    <row r="706" spans="1:6">
      <c r="A706" s="5"/>
      <c r="B706" s="1"/>
      <c r="C706" s="2"/>
      <c r="D706" s="59"/>
      <c r="E706" s="85"/>
      <c r="F706" s="7"/>
    </row>
    <row r="707" spans="1:6">
      <c r="A707" s="5"/>
      <c r="B707" s="1"/>
      <c r="C707" s="2"/>
      <c r="D707" s="59"/>
      <c r="E707" s="85"/>
      <c r="F707" s="7"/>
    </row>
    <row r="708" spans="1:6">
      <c r="A708" s="5"/>
      <c r="B708" s="1"/>
      <c r="C708" s="2"/>
      <c r="D708" s="59"/>
      <c r="E708" s="85"/>
      <c r="F708" s="7"/>
    </row>
    <row r="709" spans="1:6">
      <c r="A709" s="5"/>
      <c r="B709" s="1"/>
      <c r="C709" s="2"/>
      <c r="D709" s="59"/>
      <c r="E709" s="85"/>
      <c r="F709" s="7"/>
    </row>
    <row r="710" spans="1:6">
      <c r="A710" s="5"/>
      <c r="B710" s="1"/>
      <c r="C710" s="2"/>
      <c r="D710" s="59"/>
      <c r="E710" s="85"/>
      <c r="F710" s="7"/>
    </row>
    <row r="711" spans="1:6">
      <c r="A711" s="5"/>
      <c r="B711" s="1"/>
      <c r="C711" s="2"/>
      <c r="D711" s="59"/>
      <c r="E711" s="85"/>
      <c r="F711" s="7"/>
    </row>
    <row r="712" spans="1:6">
      <c r="A712" s="5"/>
      <c r="B712" s="1"/>
      <c r="C712" s="2"/>
      <c r="D712" s="59"/>
      <c r="E712" s="85"/>
      <c r="F712" s="7"/>
    </row>
    <row r="713" spans="1:6">
      <c r="A713" s="5"/>
      <c r="B713" s="1"/>
      <c r="C713" s="2"/>
      <c r="D713" s="59"/>
      <c r="E713" s="85"/>
      <c r="F713" s="7"/>
    </row>
    <row r="714" spans="1:6">
      <c r="A714" s="5"/>
      <c r="B714" s="1"/>
      <c r="C714" s="2"/>
      <c r="D714" s="59"/>
      <c r="E714" s="85"/>
      <c r="F714" s="7"/>
    </row>
    <row r="715" spans="1:6">
      <c r="A715" s="5"/>
      <c r="B715" s="1"/>
      <c r="C715" s="2"/>
      <c r="D715" s="59"/>
      <c r="E715" s="85"/>
      <c r="F715" s="7"/>
    </row>
    <row r="716" spans="1:6">
      <c r="A716" s="5"/>
      <c r="B716" s="1"/>
      <c r="C716" s="2"/>
      <c r="D716" s="59"/>
      <c r="E716" s="85"/>
      <c r="F716" s="7"/>
    </row>
    <row r="717" spans="1:6">
      <c r="A717" s="5"/>
      <c r="B717" s="1"/>
      <c r="C717" s="2"/>
      <c r="D717" s="59"/>
      <c r="E717" s="85"/>
      <c r="F717" s="7"/>
    </row>
    <row r="718" spans="1:6">
      <c r="A718" s="5"/>
      <c r="B718" s="1"/>
      <c r="C718" s="2"/>
      <c r="D718" s="59"/>
      <c r="E718" s="85"/>
      <c r="F718" s="7"/>
    </row>
    <row r="719" spans="1:6">
      <c r="A719" s="5"/>
      <c r="B719" s="1"/>
      <c r="C719" s="2"/>
      <c r="D719" s="59"/>
      <c r="E719" s="85"/>
      <c r="F719" s="7"/>
    </row>
    <row r="720" spans="1:6">
      <c r="A720" s="5"/>
      <c r="B720" s="1"/>
      <c r="C720" s="2"/>
      <c r="D720" s="59"/>
      <c r="E720" s="85"/>
      <c r="F720" s="7"/>
    </row>
    <row r="721" spans="1:6">
      <c r="A721" s="5"/>
      <c r="B721" s="1"/>
      <c r="C721" s="2"/>
      <c r="D721" s="59"/>
      <c r="E721" s="85"/>
      <c r="F721" s="7"/>
    </row>
    <row r="722" spans="1:6">
      <c r="A722" s="5"/>
      <c r="B722" s="1"/>
      <c r="C722" s="2"/>
      <c r="D722" s="59"/>
      <c r="E722" s="85"/>
      <c r="F722" s="7"/>
    </row>
    <row r="723" spans="1:6">
      <c r="A723" s="5"/>
      <c r="B723" s="1"/>
      <c r="C723" s="2"/>
      <c r="D723" s="59"/>
      <c r="E723" s="85"/>
      <c r="F723" s="7"/>
    </row>
    <row r="724" spans="1:6">
      <c r="A724" s="5"/>
      <c r="B724" s="1"/>
      <c r="C724" s="2"/>
      <c r="D724" s="59"/>
      <c r="E724" s="85"/>
      <c r="F724" s="7"/>
    </row>
    <row r="725" spans="1:6">
      <c r="A725" s="5"/>
      <c r="B725" s="1"/>
      <c r="C725" s="2"/>
      <c r="D725" s="59"/>
      <c r="E725" s="85"/>
      <c r="F725" s="7"/>
    </row>
    <row r="726" spans="1:6">
      <c r="A726" s="5"/>
      <c r="B726" s="1"/>
      <c r="C726" s="2"/>
      <c r="D726" s="59"/>
      <c r="E726" s="85"/>
      <c r="F726" s="7"/>
    </row>
    <row r="727" spans="1:6">
      <c r="A727" s="5"/>
      <c r="B727" s="1"/>
      <c r="C727" s="2"/>
      <c r="D727" s="59"/>
      <c r="E727" s="85"/>
      <c r="F727" s="7"/>
    </row>
    <row r="728" spans="1:6">
      <c r="A728" s="5"/>
      <c r="B728" s="1"/>
      <c r="C728" s="2"/>
      <c r="D728" s="59"/>
      <c r="E728" s="85"/>
      <c r="F728" s="7"/>
    </row>
    <row r="729" spans="1:6">
      <c r="A729" s="5"/>
      <c r="B729" s="1"/>
      <c r="C729" s="2"/>
      <c r="D729" s="59"/>
      <c r="E729" s="85"/>
      <c r="F729" s="7"/>
    </row>
    <row r="730" spans="1:6">
      <c r="A730" s="5"/>
      <c r="B730" s="1"/>
      <c r="C730" s="2"/>
      <c r="D730" s="59"/>
      <c r="E730" s="85"/>
      <c r="F730" s="7"/>
    </row>
    <row r="731" spans="1:6">
      <c r="A731" s="5"/>
      <c r="B731" s="1"/>
      <c r="C731" s="2"/>
      <c r="D731" s="59"/>
      <c r="E731" s="85"/>
      <c r="F731" s="7"/>
    </row>
    <row r="732" spans="1:6">
      <c r="A732" s="5"/>
      <c r="B732" s="1"/>
      <c r="C732" s="2"/>
      <c r="D732" s="59"/>
      <c r="E732" s="85"/>
      <c r="F732" s="7"/>
    </row>
    <row r="733" spans="1:6">
      <c r="A733" s="5"/>
      <c r="B733" s="1"/>
      <c r="C733" s="2"/>
      <c r="D733" s="59"/>
      <c r="E733" s="85"/>
      <c r="F733" s="7"/>
    </row>
    <row r="734" spans="1:6">
      <c r="A734" s="5"/>
      <c r="B734" s="1"/>
      <c r="C734" s="2"/>
      <c r="D734" s="59"/>
      <c r="E734" s="85"/>
      <c r="F734" s="7"/>
    </row>
    <row r="735" spans="1:6">
      <c r="A735" s="5"/>
      <c r="B735" s="1"/>
      <c r="C735" s="2"/>
      <c r="D735" s="59"/>
      <c r="E735" s="85"/>
      <c r="F735" s="7"/>
    </row>
    <row r="736" spans="1:6">
      <c r="A736" s="5"/>
      <c r="B736" s="1"/>
      <c r="C736" s="2"/>
      <c r="D736" s="59"/>
      <c r="E736" s="85"/>
      <c r="F736" s="7"/>
    </row>
    <row r="737" spans="1:6">
      <c r="A737" s="5"/>
      <c r="B737" s="1"/>
      <c r="C737" s="2"/>
      <c r="D737" s="59"/>
      <c r="E737" s="85"/>
      <c r="F737" s="7"/>
    </row>
    <row r="738" spans="1:6">
      <c r="A738" s="5"/>
      <c r="B738" s="1"/>
      <c r="C738" s="2"/>
      <c r="D738" s="59"/>
      <c r="E738" s="85"/>
      <c r="F738" s="7"/>
    </row>
    <row r="739" spans="1:6">
      <c r="A739" s="5"/>
      <c r="B739" s="1"/>
      <c r="C739" s="2"/>
      <c r="D739" s="59"/>
      <c r="E739" s="85"/>
      <c r="F739" s="7"/>
    </row>
    <row r="740" spans="1:6">
      <c r="A740" s="5"/>
      <c r="B740" s="1"/>
      <c r="C740" s="2"/>
      <c r="D740" s="59"/>
      <c r="E740" s="85"/>
      <c r="F740" s="7"/>
    </row>
    <row r="741" spans="1:6">
      <c r="A741" s="5"/>
      <c r="B741" s="1"/>
      <c r="C741" s="2"/>
      <c r="D741" s="59"/>
      <c r="E741" s="85"/>
      <c r="F741" s="7"/>
    </row>
    <row r="742" spans="1:6">
      <c r="A742" s="5"/>
      <c r="B742" s="1"/>
      <c r="C742" s="2"/>
      <c r="D742" s="59"/>
      <c r="E742" s="85"/>
      <c r="F742" s="7"/>
    </row>
    <row r="743" spans="1:6">
      <c r="A743" s="5"/>
      <c r="B743" s="1"/>
      <c r="C743" s="2"/>
      <c r="D743" s="59"/>
      <c r="E743" s="85"/>
      <c r="F743" s="7"/>
    </row>
    <row r="744" spans="1:6">
      <c r="A744" s="5"/>
      <c r="B744" s="1"/>
      <c r="C744" s="2"/>
      <c r="D744" s="59"/>
      <c r="E744" s="85"/>
      <c r="F744" s="7"/>
    </row>
    <row r="745" spans="1:6">
      <c r="A745" s="5"/>
      <c r="B745" s="1"/>
      <c r="C745" s="2"/>
      <c r="D745" s="59"/>
      <c r="E745" s="85"/>
      <c r="F745" s="7"/>
    </row>
    <row r="746" spans="1:6">
      <c r="A746" s="5"/>
      <c r="B746" s="1"/>
      <c r="C746" s="2"/>
      <c r="D746" s="59"/>
      <c r="E746" s="85"/>
      <c r="F746" s="7"/>
    </row>
    <row r="747" spans="1:6">
      <c r="A747" s="5"/>
      <c r="B747" s="1"/>
      <c r="C747" s="2"/>
      <c r="D747" s="59"/>
      <c r="E747" s="85"/>
      <c r="F747" s="7"/>
    </row>
    <row r="748" spans="1:6">
      <c r="A748" s="5"/>
      <c r="B748" s="1"/>
      <c r="C748" s="2"/>
      <c r="D748" s="59"/>
      <c r="E748" s="85"/>
      <c r="F748" s="7"/>
    </row>
    <row r="749" spans="1:6">
      <c r="A749" s="5"/>
      <c r="B749" s="1"/>
      <c r="C749" s="2"/>
      <c r="D749" s="59"/>
      <c r="E749" s="85"/>
      <c r="F749" s="7"/>
    </row>
    <row r="750" spans="1:6">
      <c r="A750" s="5"/>
      <c r="B750" s="1"/>
      <c r="C750" s="2"/>
      <c r="D750" s="59"/>
      <c r="E750" s="85"/>
      <c r="F750" s="7"/>
    </row>
    <row r="751" spans="1:6">
      <c r="A751" s="5"/>
      <c r="B751" s="1"/>
      <c r="C751" s="2"/>
      <c r="D751" s="59"/>
      <c r="E751" s="85"/>
      <c r="F751" s="7"/>
    </row>
    <row r="752" spans="1:6">
      <c r="A752" s="5"/>
      <c r="B752" s="1"/>
      <c r="C752" s="2"/>
      <c r="D752" s="59"/>
      <c r="E752" s="85"/>
      <c r="F752" s="7"/>
    </row>
    <row r="753" spans="1:6">
      <c r="A753" s="5"/>
      <c r="B753" s="1"/>
      <c r="C753" s="2"/>
      <c r="D753" s="59"/>
      <c r="E753" s="85"/>
      <c r="F753" s="7"/>
    </row>
    <row r="754" spans="1:6">
      <c r="A754" s="5"/>
      <c r="B754" s="1"/>
      <c r="C754" s="2"/>
      <c r="D754" s="59"/>
      <c r="E754" s="85"/>
      <c r="F754" s="7"/>
    </row>
    <row r="755" spans="1:6">
      <c r="A755" s="5"/>
      <c r="B755" s="1"/>
      <c r="C755" s="2"/>
      <c r="D755" s="59"/>
      <c r="E755" s="85"/>
      <c r="F755" s="7"/>
    </row>
    <row r="756" spans="1:6">
      <c r="A756" s="5"/>
      <c r="B756" s="1"/>
      <c r="C756" s="2"/>
      <c r="D756" s="59"/>
      <c r="E756" s="85"/>
      <c r="F756" s="7"/>
    </row>
    <row r="757" spans="1:6">
      <c r="A757" s="5"/>
      <c r="B757" s="1"/>
      <c r="C757" s="2"/>
      <c r="D757" s="59"/>
      <c r="E757" s="85"/>
      <c r="F757" s="7"/>
    </row>
    <row r="758" spans="1:6">
      <c r="A758" s="5"/>
      <c r="B758" s="1"/>
      <c r="C758" s="2"/>
      <c r="D758" s="59"/>
      <c r="E758" s="85"/>
      <c r="F758" s="7"/>
    </row>
    <row r="759" spans="1:6">
      <c r="A759" s="5"/>
      <c r="B759" s="1"/>
      <c r="C759" s="2"/>
      <c r="D759" s="59"/>
      <c r="E759" s="85"/>
      <c r="F759" s="7"/>
    </row>
    <row r="760" spans="1:6">
      <c r="A760" s="5"/>
      <c r="B760" s="1"/>
      <c r="C760" s="2"/>
      <c r="D760" s="59"/>
      <c r="E760" s="85"/>
      <c r="F760" s="7"/>
    </row>
    <row r="761" spans="1:6">
      <c r="A761" s="5"/>
      <c r="B761" s="1"/>
      <c r="C761" s="2"/>
      <c r="D761" s="59"/>
      <c r="E761" s="85"/>
      <c r="F761" s="7"/>
    </row>
    <row r="762" spans="1:6">
      <c r="A762" s="5"/>
      <c r="B762" s="1"/>
      <c r="C762" s="2"/>
      <c r="D762" s="59"/>
      <c r="E762" s="85"/>
      <c r="F762" s="7"/>
    </row>
    <row r="763" spans="1:6">
      <c r="A763" s="5"/>
      <c r="B763" s="1"/>
      <c r="C763" s="2"/>
      <c r="D763" s="59"/>
      <c r="E763" s="85"/>
      <c r="F763" s="7"/>
    </row>
    <row r="764" spans="1:6">
      <c r="A764" s="5"/>
      <c r="B764" s="1"/>
      <c r="C764" s="2"/>
      <c r="D764" s="59"/>
      <c r="E764" s="85"/>
      <c r="F764" s="7"/>
    </row>
    <row r="765" spans="1:6">
      <c r="A765" s="5"/>
      <c r="B765" s="1"/>
      <c r="C765" s="2"/>
      <c r="D765" s="59"/>
      <c r="E765" s="85"/>
      <c r="F765" s="7"/>
    </row>
    <row r="766" spans="1:6">
      <c r="A766" s="5"/>
      <c r="B766" s="1"/>
      <c r="C766" s="2"/>
      <c r="D766" s="59"/>
      <c r="E766" s="85"/>
      <c r="F766" s="7"/>
    </row>
    <row r="767" spans="1:6">
      <c r="A767" s="5"/>
      <c r="B767" s="1"/>
      <c r="C767" s="2"/>
      <c r="D767" s="59"/>
      <c r="E767" s="85"/>
      <c r="F767" s="7"/>
    </row>
    <row r="768" spans="1:6">
      <c r="A768" s="5"/>
      <c r="B768" s="1"/>
      <c r="C768" s="2"/>
      <c r="D768" s="59"/>
      <c r="E768" s="85"/>
      <c r="F768" s="7"/>
    </row>
    <row r="769" spans="1:6">
      <c r="A769" s="5"/>
      <c r="B769" s="1"/>
      <c r="C769" s="2"/>
      <c r="D769" s="59"/>
      <c r="E769" s="85"/>
      <c r="F769" s="7"/>
    </row>
    <row r="770" spans="1:6">
      <c r="A770" s="5"/>
      <c r="B770" s="1"/>
      <c r="C770" s="2"/>
      <c r="D770" s="59"/>
      <c r="E770" s="85"/>
      <c r="F770" s="7"/>
    </row>
    <row r="771" spans="1:6">
      <c r="A771" s="5"/>
      <c r="B771" s="1"/>
      <c r="C771" s="2"/>
      <c r="D771" s="59"/>
      <c r="E771" s="85"/>
      <c r="F771" s="7"/>
    </row>
    <row r="772" spans="1:6">
      <c r="A772" s="5"/>
      <c r="B772" s="1"/>
      <c r="C772" s="2"/>
      <c r="D772" s="59"/>
      <c r="E772" s="85"/>
      <c r="F772" s="7"/>
    </row>
    <row r="773" spans="1:6">
      <c r="A773" s="5"/>
      <c r="B773" s="1"/>
      <c r="C773" s="2"/>
      <c r="D773" s="59"/>
      <c r="E773" s="85"/>
      <c r="F773" s="7"/>
    </row>
    <row r="774" spans="1:6">
      <c r="A774" s="5"/>
      <c r="B774" s="1"/>
      <c r="C774" s="2"/>
      <c r="D774" s="59"/>
      <c r="E774" s="85"/>
      <c r="F774" s="7"/>
    </row>
    <row r="775" spans="1:6">
      <c r="A775" s="5"/>
      <c r="B775" s="1"/>
      <c r="C775" s="2"/>
      <c r="D775" s="59"/>
      <c r="E775" s="85"/>
      <c r="F775" s="7"/>
    </row>
    <row r="776" spans="1:6">
      <c r="A776" s="5"/>
      <c r="B776" s="1"/>
      <c r="C776" s="2"/>
      <c r="D776" s="59"/>
      <c r="E776" s="85"/>
      <c r="F776" s="7"/>
    </row>
    <row r="777" spans="1:6">
      <c r="A777" s="5"/>
      <c r="B777" s="1"/>
      <c r="C777" s="2"/>
      <c r="D777" s="59"/>
      <c r="E777" s="85"/>
      <c r="F777" s="7"/>
    </row>
    <row r="778" spans="1:6">
      <c r="A778" s="5"/>
      <c r="B778" s="1"/>
      <c r="C778" s="2"/>
      <c r="D778" s="59"/>
      <c r="E778" s="85"/>
      <c r="F778" s="7"/>
    </row>
    <row r="779" spans="1:6">
      <c r="A779" s="5"/>
      <c r="B779" s="1"/>
      <c r="C779" s="2"/>
      <c r="D779" s="59"/>
      <c r="E779" s="85"/>
      <c r="F779" s="7"/>
    </row>
    <row r="780" spans="1:6">
      <c r="A780" s="5"/>
      <c r="B780" s="1"/>
      <c r="C780" s="2"/>
      <c r="D780" s="59"/>
      <c r="E780" s="85"/>
      <c r="F780" s="7"/>
    </row>
    <row r="781" spans="1:6">
      <c r="A781" s="5"/>
      <c r="B781" s="1"/>
      <c r="C781" s="2"/>
      <c r="D781" s="59"/>
      <c r="E781" s="85"/>
      <c r="F781" s="7"/>
    </row>
    <row r="782" spans="1:6">
      <c r="A782" s="5"/>
      <c r="B782" s="1"/>
      <c r="C782" s="2"/>
      <c r="D782" s="59"/>
      <c r="E782" s="85"/>
      <c r="F782" s="7"/>
    </row>
    <row r="783" spans="1:6">
      <c r="A783" s="5"/>
      <c r="B783" s="1"/>
      <c r="C783" s="2"/>
      <c r="D783" s="59"/>
      <c r="E783" s="85"/>
      <c r="F783" s="7"/>
    </row>
    <row r="784" spans="1:6">
      <c r="A784" s="5"/>
      <c r="B784" s="1"/>
      <c r="C784" s="2"/>
      <c r="D784" s="59"/>
      <c r="E784" s="85"/>
      <c r="F784" s="7"/>
    </row>
    <row r="785" spans="1:6">
      <c r="A785" s="5"/>
      <c r="B785" s="1"/>
      <c r="C785" s="2"/>
      <c r="D785" s="59"/>
      <c r="E785" s="85"/>
      <c r="F785" s="7"/>
    </row>
    <row r="786" spans="1:6">
      <c r="A786" s="5"/>
      <c r="B786" s="1"/>
      <c r="C786" s="2"/>
      <c r="D786" s="59"/>
      <c r="E786" s="85"/>
      <c r="F786" s="7"/>
    </row>
    <row r="787" spans="1:6">
      <c r="A787" s="5"/>
      <c r="B787" s="1"/>
      <c r="C787" s="2"/>
      <c r="D787" s="59"/>
      <c r="E787" s="85"/>
      <c r="F787" s="7"/>
    </row>
    <row r="788" spans="1:6">
      <c r="A788" s="5"/>
      <c r="B788" s="1"/>
      <c r="C788" s="2"/>
      <c r="D788" s="59"/>
      <c r="E788" s="85"/>
      <c r="F788" s="7"/>
    </row>
    <row r="789" spans="1:6">
      <c r="A789" s="5"/>
      <c r="B789" s="1"/>
      <c r="C789" s="2"/>
      <c r="D789" s="59"/>
      <c r="E789" s="85"/>
      <c r="F789" s="7"/>
    </row>
    <row r="790" spans="1:6">
      <c r="A790" s="5"/>
      <c r="B790" s="1"/>
      <c r="C790" s="2"/>
      <c r="D790" s="59"/>
      <c r="E790" s="85"/>
      <c r="F790" s="7"/>
    </row>
    <row r="791" spans="1:6">
      <c r="A791" s="5"/>
      <c r="B791" s="1"/>
      <c r="C791" s="2"/>
      <c r="D791" s="59"/>
      <c r="E791" s="85"/>
      <c r="F791" s="7"/>
    </row>
    <row r="792" spans="1:6">
      <c r="A792" s="5"/>
      <c r="B792" s="1"/>
      <c r="C792" s="2"/>
      <c r="D792" s="59"/>
      <c r="E792" s="85"/>
      <c r="F792" s="7"/>
    </row>
    <row r="793" spans="1:6">
      <c r="A793" s="5"/>
      <c r="B793" s="1"/>
      <c r="C793" s="2"/>
      <c r="D793" s="59"/>
      <c r="E793" s="85"/>
      <c r="F793" s="7"/>
    </row>
    <row r="794" spans="1:6">
      <c r="A794" s="5"/>
      <c r="B794" s="1"/>
      <c r="C794" s="2"/>
      <c r="D794" s="59"/>
      <c r="E794" s="85"/>
      <c r="F794" s="7"/>
    </row>
    <row r="795" spans="1:6">
      <c r="A795" s="5"/>
      <c r="B795" s="1"/>
      <c r="C795" s="2"/>
      <c r="D795" s="59"/>
      <c r="E795" s="85"/>
      <c r="F795" s="7"/>
    </row>
    <row r="796" spans="1:6">
      <c r="A796" s="5"/>
      <c r="B796" s="1"/>
      <c r="C796" s="2"/>
      <c r="D796" s="59"/>
      <c r="E796" s="85"/>
      <c r="F796" s="7"/>
    </row>
    <row r="797" spans="1:6">
      <c r="A797" s="5"/>
      <c r="B797" s="1"/>
      <c r="C797" s="2"/>
      <c r="D797" s="59"/>
      <c r="E797" s="85"/>
      <c r="F797" s="7"/>
    </row>
    <row r="798" spans="1:6">
      <c r="A798" s="5"/>
      <c r="B798" s="1"/>
      <c r="C798" s="2"/>
      <c r="D798" s="59"/>
      <c r="E798" s="85"/>
      <c r="F798" s="7"/>
    </row>
    <row r="799" spans="1:6">
      <c r="A799" s="5"/>
      <c r="B799" s="1"/>
      <c r="C799" s="2"/>
      <c r="D799" s="59"/>
      <c r="E799" s="85"/>
      <c r="F799" s="7"/>
    </row>
    <row r="800" spans="1:6">
      <c r="A800" s="5"/>
      <c r="B800" s="1"/>
      <c r="C800" s="2"/>
      <c r="D800" s="59"/>
      <c r="E800" s="85"/>
      <c r="F800" s="7"/>
    </row>
    <row r="801" spans="1:6">
      <c r="A801" s="5"/>
      <c r="B801" s="1"/>
      <c r="C801" s="2"/>
      <c r="D801" s="59"/>
      <c r="E801" s="85"/>
      <c r="F801" s="7"/>
    </row>
    <row r="802" spans="1:6">
      <c r="A802" s="5"/>
      <c r="B802" s="1"/>
      <c r="C802" s="2"/>
      <c r="D802" s="59"/>
      <c r="E802" s="85"/>
      <c r="F802" s="7"/>
    </row>
    <row r="803" spans="1:6">
      <c r="A803" s="5"/>
      <c r="B803" s="1"/>
      <c r="C803" s="2"/>
      <c r="D803" s="59"/>
      <c r="E803" s="85"/>
      <c r="F803" s="7"/>
    </row>
    <row r="804" spans="1:6">
      <c r="A804" s="5"/>
      <c r="B804" s="1"/>
      <c r="C804" s="2"/>
      <c r="D804" s="59"/>
      <c r="E804" s="85"/>
      <c r="F804" s="7"/>
    </row>
    <row r="805" spans="1:6">
      <c r="A805" s="5"/>
      <c r="B805" s="1"/>
      <c r="C805" s="2"/>
      <c r="D805" s="59"/>
      <c r="E805" s="85"/>
      <c r="F805" s="7"/>
    </row>
    <row r="806" spans="1:6">
      <c r="A806" s="5"/>
      <c r="B806" s="1"/>
      <c r="C806" s="2"/>
      <c r="D806" s="59"/>
      <c r="E806" s="85"/>
      <c r="F806" s="7"/>
    </row>
    <row r="807" spans="1:6">
      <c r="A807" s="5"/>
      <c r="B807" s="1"/>
      <c r="C807" s="2"/>
      <c r="D807" s="59"/>
      <c r="E807" s="85"/>
      <c r="F807" s="7"/>
    </row>
    <row r="808" spans="1:6">
      <c r="A808" s="5"/>
      <c r="B808" s="1"/>
      <c r="C808" s="2"/>
      <c r="D808" s="59"/>
      <c r="E808" s="85"/>
      <c r="F808" s="7"/>
    </row>
    <row r="809" spans="1:6">
      <c r="A809" s="5"/>
      <c r="B809" s="1"/>
      <c r="C809" s="2"/>
      <c r="D809" s="59"/>
      <c r="E809" s="85"/>
      <c r="F809" s="7"/>
    </row>
    <row r="810" spans="1:6">
      <c r="A810" s="5"/>
      <c r="B810" s="1"/>
      <c r="C810" s="2"/>
      <c r="D810" s="59"/>
      <c r="E810" s="85"/>
      <c r="F810" s="7"/>
    </row>
    <row r="811" spans="1:6">
      <c r="A811" s="5"/>
      <c r="B811" s="1"/>
      <c r="C811" s="2"/>
      <c r="D811" s="59"/>
      <c r="E811" s="85"/>
      <c r="F811" s="7"/>
    </row>
    <row r="812" spans="1:6">
      <c r="A812" s="5"/>
      <c r="B812" s="1"/>
      <c r="C812" s="2"/>
      <c r="D812" s="59"/>
      <c r="E812" s="85"/>
      <c r="F812" s="7"/>
    </row>
    <row r="813" spans="1:6">
      <c r="A813" s="5"/>
      <c r="B813" s="1"/>
      <c r="C813" s="2"/>
      <c r="D813" s="59"/>
      <c r="E813" s="85"/>
      <c r="F813" s="7"/>
    </row>
    <row r="814" spans="1:6">
      <c r="A814" s="5"/>
      <c r="B814" s="1"/>
      <c r="C814" s="2"/>
      <c r="D814" s="59"/>
      <c r="E814" s="85"/>
      <c r="F814" s="7"/>
    </row>
    <row r="815" spans="1:6">
      <c r="A815" s="5"/>
      <c r="B815" s="1"/>
      <c r="C815" s="2"/>
      <c r="D815" s="59"/>
      <c r="E815" s="85"/>
      <c r="F815" s="7"/>
    </row>
    <row r="816" spans="1:6">
      <c r="A816" s="5"/>
      <c r="B816" s="1"/>
      <c r="C816" s="2"/>
      <c r="D816" s="59"/>
      <c r="E816" s="85"/>
      <c r="F816" s="7"/>
    </row>
    <row r="817" spans="1:6">
      <c r="A817" s="5"/>
      <c r="B817" s="1"/>
      <c r="C817" s="2"/>
      <c r="D817" s="59"/>
      <c r="E817" s="85"/>
      <c r="F817" s="7"/>
    </row>
    <row r="818" spans="1:6">
      <c r="A818" s="5"/>
      <c r="B818" s="1"/>
      <c r="C818" s="2"/>
      <c r="D818" s="59"/>
      <c r="E818" s="85"/>
      <c r="F818" s="7"/>
    </row>
    <row r="819" spans="1:6">
      <c r="A819" s="5"/>
      <c r="B819" s="1"/>
      <c r="C819" s="2"/>
      <c r="D819" s="59"/>
      <c r="E819" s="85"/>
      <c r="F819" s="7"/>
    </row>
    <row r="820" spans="1:6">
      <c r="A820" s="5"/>
      <c r="B820" s="1"/>
      <c r="C820" s="2"/>
      <c r="D820" s="59"/>
      <c r="E820" s="85"/>
      <c r="F820" s="7"/>
    </row>
    <row r="821" spans="1:6">
      <c r="A821" s="5"/>
      <c r="B821" s="1"/>
      <c r="C821" s="2"/>
      <c r="D821" s="59"/>
      <c r="E821" s="85"/>
      <c r="F821" s="7"/>
    </row>
    <row r="822" spans="1:6">
      <c r="A822" s="5"/>
      <c r="B822" s="1"/>
      <c r="C822" s="2"/>
      <c r="D822" s="59"/>
      <c r="E822" s="85"/>
      <c r="F822" s="7"/>
    </row>
    <row r="823" spans="1:6">
      <c r="A823" s="5"/>
      <c r="B823" s="1"/>
      <c r="C823" s="2"/>
      <c r="D823" s="59"/>
      <c r="E823" s="85"/>
      <c r="F823" s="7"/>
    </row>
    <row r="824" spans="1:6">
      <c r="A824" s="5"/>
      <c r="B824" s="1"/>
      <c r="C824" s="2"/>
      <c r="D824" s="59"/>
      <c r="E824" s="85"/>
      <c r="F824" s="7"/>
    </row>
    <row r="825" spans="1:6">
      <c r="A825" s="5"/>
      <c r="B825" s="1"/>
      <c r="C825" s="2"/>
      <c r="D825" s="59"/>
      <c r="E825" s="85"/>
      <c r="F825" s="7"/>
    </row>
    <row r="826" spans="1:6">
      <c r="A826" s="5"/>
      <c r="B826" s="1"/>
      <c r="C826" s="2"/>
      <c r="D826" s="59"/>
      <c r="E826" s="85"/>
      <c r="F826" s="7"/>
    </row>
    <row r="827" spans="1:6">
      <c r="A827" s="5"/>
      <c r="B827" s="1"/>
      <c r="C827" s="2"/>
      <c r="D827" s="59"/>
      <c r="E827" s="85"/>
      <c r="F827" s="7"/>
    </row>
    <row r="828" spans="1:6">
      <c r="A828" s="5"/>
      <c r="B828" s="1"/>
      <c r="C828" s="2"/>
      <c r="D828" s="59"/>
      <c r="E828" s="85"/>
      <c r="F828" s="7"/>
    </row>
    <row r="829" spans="1:6">
      <c r="A829" s="5"/>
      <c r="B829" s="1"/>
      <c r="C829" s="2"/>
      <c r="D829" s="59"/>
      <c r="E829" s="85"/>
      <c r="F829" s="7"/>
    </row>
    <row r="830" spans="1:6">
      <c r="A830" s="5"/>
      <c r="B830" s="1"/>
      <c r="C830" s="2"/>
      <c r="D830" s="59"/>
      <c r="E830" s="85"/>
      <c r="F830" s="7"/>
    </row>
    <row r="831" spans="1:6">
      <c r="A831" s="5"/>
      <c r="B831" s="1"/>
      <c r="C831" s="2"/>
      <c r="D831" s="59"/>
      <c r="E831" s="85"/>
      <c r="F831" s="7"/>
    </row>
    <row r="832" spans="1:6">
      <c r="A832" s="5"/>
      <c r="B832" s="1"/>
      <c r="C832" s="2"/>
      <c r="D832" s="59"/>
      <c r="E832" s="85"/>
      <c r="F832" s="7"/>
    </row>
    <row r="833" spans="1:6">
      <c r="A833" s="5"/>
      <c r="B833" s="1"/>
      <c r="C833" s="2"/>
      <c r="D833" s="59"/>
      <c r="E833" s="85"/>
      <c r="F833" s="7"/>
    </row>
    <row r="834" spans="1:6">
      <c r="A834" s="5"/>
      <c r="B834" s="1"/>
      <c r="C834" s="2"/>
      <c r="D834" s="59"/>
      <c r="E834" s="85"/>
      <c r="F834" s="7"/>
    </row>
    <row r="835" spans="1:6">
      <c r="A835" s="5"/>
      <c r="B835" s="1"/>
      <c r="C835" s="2"/>
      <c r="D835" s="59"/>
      <c r="E835" s="85"/>
      <c r="F835" s="7"/>
    </row>
    <row r="836" spans="1:6">
      <c r="A836" s="5"/>
      <c r="B836" s="1"/>
      <c r="C836" s="2"/>
      <c r="D836" s="59"/>
      <c r="E836" s="85"/>
      <c r="F836" s="7"/>
    </row>
    <row r="837" spans="1:6">
      <c r="A837" s="5"/>
      <c r="B837" s="1"/>
      <c r="C837" s="2"/>
      <c r="D837" s="59"/>
      <c r="E837" s="85"/>
      <c r="F837" s="7"/>
    </row>
    <row r="838" spans="1:6">
      <c r="A838" s="5"/>
      <c r="B838" s="1"/>
      <c r="C838" s="2"/>
      <c r="D838" s="59"/>
      <c r="E838" s="85"/>
      <c r="F838" s="7"/>
    </row>
    <row r="839" spans="1:6">
      <c r="A839" s="5"/>
      <c r="B839" s="1"/>
      <c r="C839" s="2"/>
      <c r="D839" s="59"/>
      <c r="E839" s="85"/>
      <c r="F839" s="7"/>
    </row>
    <row r="840" spans="1:6">
      <c r="A840" s="5"/>
      <c r="B840" s="1"/>
      <c r="C840" s="2"/>
      <c r="D840" s="59"/>
      <c r="E840" s="85"/>
      <c r="F840" s="7"/>
    </row>
    <row r="841" spans="1:6">
      <c r="A841" s="5"/>
      <c r="B841" s="1"/>
      <c r="C841" s="2"/>
      <c r="D841" s="59"/>
      <c r="E841" s="85"/>
      <c r="F841" s="7"/>
    </row>
    <row r="842" spans="1:6">
      <c r="A842" s="5"/>
      <c r="B842" s="1"/>
      <c r="C842" s="2"/>
      <c r="D842" s="59"/>
      <c r="E842" s="85"/>
      <c r="F842" s="7"/>
    </row>
    <row r="843" spans="1:6">
      <c r="A843" s="5"/>
      <c r="B843" s="1"/>
      <c r="C843" s="2"/>
      <c r="D843" s="59"/>
      <c r="E843" s="85"/>
      <c r="F843" s="7"/>
    </row>
    <row r="844" spans="1:6">
      <c r="A844" s="5"/>
      <c r="B844" s="1"/>
      <c r="C844" s="2"/>
      <c r="D844" s="59"/>
      <c r="E844" s="85"/>
      <c r="F844" s="7"/>
    </row>
    <row r="845" spans="1:6">
      <c r="A845" s="5"/>
      <c r="B845" s="1"/>
      <c r="C845" s="2"/>
      <c r="D845" s="59"/>
      <c r="E845" s="85"/>
      <c r="F845" s="7"/>
    </row>
    <row r="846" spans="1:6">
      <c r="A846" s="5"/>
      <c r="B846" s="1"/>
      <c r="C846" s="2"/>
      <c r="D846" s="59"/>
      <c r="E846" s="85"/>
      <c r="F846" s="7"/>
    </row>
    <row r="847" spans="1:6">
      <c r="A847" s="5"/>
      <c r="B847" s="1"/>
      <c r="C847" s="2"/>
      <c r="D847" s="59"/>
      <c r="E847" s="85"/>
      <c r="F847" s="7"/>
    </row>
    <row r="848" spans="1:6">
      <c r="A848" s="5"/>
      <c r="B848" s="1"/>
      <c r="C848" s="2"/>
      <c r="D848" s="59"/>
      <c r="E848" s="85"/>
      <c r="F848" s="7"/>
    </row>
    <row r="849" spans="1:6">
      <c r="A849" s="5"/>
      <c r="B849" s="1"/>
      <c r="C849" s="2"/>
      <c r="D849" s="59"/>
      <c r="E849" s="85"/>
      <c r="F849" s="7"/>
    </row>
    <row r="850" spans="1:6">
      <c r="A850" s="5"/>
      <c r="B850" s="1"/>
      <c r="C850" s="2"/>
      <c r="D850" s="59"/>
      <c r="E850" s="85"/>
      <c r="F850" s="7"/>
    </row>
    <row r="851" spans="1:6">
      <c r="A851" s="5"/>
      <c r="B851" s="1"/>
      <c r="C851" s="2"/>
      <c r="D851" s="59"/>
      <c r="E851" s="85"/>
      <c r="F851" s="7"/>
    </row>
    <row r="852" spans="1:6">
      <c r="A852" s="5"/>
      <c r="B852" s="1"/>
      <c r="C852" s="2"/>
      <c r="D852" s="59"/>
      <c r="E852" s="85"/>
      <c r="F852" s="7"/>
    </row>
    <row r="853" spans="1:6">
      <c r="A853" s="5"/>
      <c r="B853" s="1"/>
      <c r="C853" s="2"/>
      <c r="D853" s="59"/>
      <c r="E853" s="85"/>
      <c r="F853" s="7"/>
    </row>
    <row r="854" spans="1:6">
      <c r="A854" s="5"/>
      <c r="B854" s="1"/>
      <c r="C854" s="2"/>
      <c r="D854" s="59"/>
      <c r="E854" s="85"/>
      <c r="F854" s="7"/>
    </row>
    <row r="855" spans="1:6">
      <c r="A855" s="5"/>
      <c r="B855" s="1"/>
      <c r="C855" s="2"/>
      <c r="D855" s="59"/>
      <c r="E855" s="85"/>
      <c r="F855" s="7"/>
    </row>
    <row r="856" spans="1:6">
      <c r="A856" s="5"/>
      <c r="B856" s="1"/>
      <c r="C856" s="2"/>
      <c r="D856" s="59"/>
      <c r="E856" s="85"/>
      <c r="F856" s="7"/>
    </row>
    <row r="857" spans="1:6">
      <c r="A857" s="5"/>
      <c r="B857" s="1"/>
      <c r="C857" s="2"/>
      <c r="D857" s="59"/>
      <c r="E857" s="85"/>
      <c r="F857" s="7"/>
    </row>
    <row r="858" spans="1:6">
      <c r="A858" s="5"/>
      <c r="B858" s="1"/>
      <c r="C858" s="2"/>
      <c r="D858" s="59"/>
      <c r="E858" s="85"/>
      <c r="F858" s="7"/>
    </row>
    <row r="859" spans="1:6">
      <c r="A859" s="5"/>
      <c r="B859" s="1"/>
      <c r="C859" s="2"/>
      <c r="D859" s="59"/>
      <c r="E859" s="85"/>
      <c r="F859" s="7"/>
    </row>
    <row r="860" spans="1:6">
      <c r="A860" s="5"/>
      <c r="B860" s="1"/>
      <c r="C860" s="2"/>
      <c r="D860" s="59"/>
      <c r="E860" s="85"/>
      <c r="F860" s="7"/>
    </row>
    <row r="861" spans="1:6">
      <c r="A861" s="5"/>
      <c r="B861" s="1"/>
      <c r="C861" s="2"/>
      <c r="D861" s="59"/>
      <c r="E861" s="85"/>
      <c r="F861" s="7"/>
    </row>
    <row r="862" spans="1:6">
      <c r="A862" s="5"/>
      <c r="B862" s="1"/>
      <c r="C862" s="2"/>
      <c r="D862" s="59"/>
      <c r="E862" s="85"/>
      <c r="F862" s="7"/>
    </row>
    <row r="863" spans="1:6">
      <c r="A863" s="5"/>
      <c r="B863" s="1"/>
      <c r="C863" s="2"/>
      <c r="D863" s="59"/>
      <c r="E863" s="85"/>
      <c r="F863" s="7"/>
    </row>
    <row r="864" spans="1:6">
      <c r="A864" s="5"/>
      <c r="B864" s="1"/>
      <c r="C864" s="2"/>
      <c r="D864" s="59"/>
      <c r="E864" s="85"/>
      <c r="F864" s="7"/>
    </row>
    <row r="865" spans="1:6">
      <c r="A865" s="5"/>
      <c r="B865" s="1"/>
      <c r="C865" s="2"/>
      <c r="D865" s="59"/>
      <c r="E865" s="85"/>
      <c r="F865" s="7"/>
    </row>
    <row r="866" spans="1:6">
      <c r="A866" s="5"/>
      <c r="B866" s="1"/>
      <c r="C866" s="2"/>
      <c r="D866" s="59"/>
      <c r="E866" s="85"/>
      <c r="F866" s="7"/>
    </row>
    <row r="867" spans="1:6">
      <c r="A867" s="5"/>
      <c r="B867" s="1"/>
      <c r="C867" s="2"/>
      <c r="D867" s="59"/>
      <c r="E867" s="85"/>
      <c r="F867" s="7"/>
    </row>
    <row r="868" spans="1:6">
      <c r="A868" s="5"/>
      <c r="B868" s="1"/>
      <c r="C868" s="2"/>
      <c r="D868" s="59"/>
      <c r="E868" s="85"/>
      <c r="F868" s="7"/>
    </row>
    <row r="869" spans="1:6">
      <c r="A869" s="5"/>
      <c r="B869" s="1"/>
      <c r="C869" s="2"/>
      <c r="D869" s="59"/>
      <c r="E869" s="85"/>
      <c r="F869" s="7"/>
    </row>
    <row r="870" spans="1:6">
      <c r="A870" s="5"/>
      <c r="B870" s="1"/>
      <c r="C870" s="2"/>
      <c r="D870" s="59"/>
      <c r="E870" s="85"/>
      <c r="F870" s="7"/>
    </row>
    <row r="871" spans="1:6">
      <c r="A871" s="5"/>
      <c r="B871" s="1"/>
      <c r="C871" s="2"/>
      <c r="D871" s="59"/>
      <c r="E871" s="85"/>
      <c r="F871" s="7"/>
    </row>
    <row r="872" spans="1:6">
      <c r="A872" s="5"/>
      <c r="B872" s="1"/>
      <c r="C872" s="2"/>
      <c r="D872" s="59"/>
      <c r="E872" s="85"/>
      <c r="F872" s="7"/>
    </row>
    <row r="873" spans="1:6">
      <c r="A873" s="5"/>
      <c r="B873" s="1"/>
      <c r="C873" s="2"/>
      <c r="D873" s="59"/>
      <c r="E873" s="85"/>
      <c r="F873" s="7"/>
    </row>
    <row r="874" spans="1:6">
      <c r="A874" s="5"/>
      <c r="B874" s="1"/>
      <c r="C874" s="2"/>
      <c r="D874" s="59"/>
      <c r="E874" s="85"/>
      <c r="F874" s="7"/>
    </row>
    <row r="875" spans="1:6">
      <c r="A875" s="5"/>
      <c r="B875" s="1"/>
      <c r="C875" s="2"/>
      <c r="D875" s="59"/>
      <c r="E875" s="85"/>
      <c r="F875" s="7"/>
    </row>
    <row r="876" spans="1:6">
      <c r="A876" s="5"/>
      <c r="B876" s="1"/>
      <c r="C876" s="2"/>
      <c r="D876" s="59"/>
      <c r="E876" s="85"/>
      <c r="F876" s="7"/>
    </row>
    <row r="877" spans="1:6">
      <c r="A877" s="5"/>
      <c r="B877" s="1"/>
      <c r="C877" s="2"/>
      <c r="D877" s="59"/>
      <c r="E877" s="85"/>
      <c r="F877" s="7"/>
    </row>
    <row r="878" spans="1:6">
      <c r="A878" s="5"/>
      <c r="B878" s="1"/>
      <c r="C878" s="2"/>
      <c r="D878" s="59"/>
      <c r="E878" s="85"/>
      <c r="F878" s="7"/>
    </row>
    <row r="879" spans="1:6">
      <c r="A879" s="5"/>
      <c r="B879" s="1"/>
      <c r="C879" s="2"/>
      <c r="D879" s="59"/>
      <c r="E879" s="85"/>
      <c r="F879" s="7"/>
    </row>
    <row r="880" spans="1:6">
      <c r="A880" s="5"/>
      <c r="B880" s="1"/>
      <c r="C880" s="2"/>
      <c r="D880" s="59"/>
      <c r="E880" s="85"/>
      <c r="F880" s="7"/>
    </row>
    <row r="881" spans="1:6">
      <c r="A881" s="5"/>
      <c r="B881" s="1"/>
      <c r="C881" s="2"/>
      <c r="D881" s="59"/>
      <c r="E881" s="85"/>
      <c r="F881" s="7"/>
    </row>
    <row r="882" spans="1:6">
      <c r="A882" s="5"/>
      <c r="B882" s="1"/>
      <c r="C882" s="2"/>
      <c r="D882" s="59"/>
      <c r="E882" s="85"/>
      <c r="F882" s="7"/>
    </row>
    <row r="883" spans="1:6">
      <c r="A883" s="5"/>
      <c r="B883" s="1"/>
      <c r="C883" s="2"/>
      <c r="D883" s="59"/>
      <c r="E883" s="85"/>
      <c r="F883" s="7"/>
    </row>
    <row r="884" spans="1:6">
      <c r="A884" s="5"/>
      <c r="B884" s="1"/>
      <c r="C884" s="2"/>
      <c r="D884" s="59"/>
      <c r="E884" s="85"/>
      <c r="F884" s="7"/>
    </row>
    <row r="885" spans="1:6">
      <c r="A885" s="5"/>
      <c r="B885" s="1"/>
      <c r="C885" s="2"/>
      <c r="D885" s="59"/>
      <c r="E885" s="85"/>
      <c r="F885" s="7"/>
    </row>
    <row r="886" spans="1:6">
      <c r="A886" s="5"/>
      <c r="B886" s="1"/>
      <c r="C886" s="2"/>
      <c r="D886" s="59"/>
      <c r="E886" s="85"/>
      <c r="F886" s="7"/>
    </row>
    <row r="887" spans="1:6">
      <c r="A887" s="5"/>
      <c r="B887" s="1"/>
      <c r="C887" s="2"/>
      <c r="D887" s="59"/>
      <c r="E887" s="85"/>
      <c r="F887" s="7"/>
    </row>
    <row r="888" spans="1:6">
      <c r="A888" s="5"/>
      <c r="B888" s="1"/>
      <c r="C888" s="2"/>
      <c r="D888" s="59"/>
      <c r="E888" s="85"/>
      <c r="F888" s="7"/>
    </row>
    <row r="889" spans="1:6">
      <c r="A889" s="5"/>
      <c r="B889" s="1"/>
      <c r="C889" s="2"/>
      <c r="D889" s="59"/>
      <c r="E889" s="85"/>
      <c r="F889" s="7"/>
    </row>
    <row r="890" spans="1:6">
      <c r="A890" s="5"/>
      <c r="B890" s="1"/>
      <c r="C890" s="2"/>
      <c r="D890" s="59"/>
      <c r="E890" s="85"/>
      <c r="F890" s="7"/>
    </row>
    <row r="891" spans="1:6">
      <c r="A891" s="5"/>
      <c r="B891" s="1"/>
      <c r="C891" s="2"/>
      <c r="D891" s="59"/>
      <c r="E891" s="85"/>
      <c r="F891" s="7"/>
    </row>
    <row r="892" spans="1:6">
      <c r="A892" s="5"/>
      <c r="B892" s="1"/>
      <c r="C892" s="2"/>
      <c r="D892" s="59"/>
      <c r="E892" s="85"/>
      <c r="F892" s="7"/>
    </row>
    <row r="893" spans="1:6">
      <c r="A893" s="5"/>
      <c r="B893" s="1"/>
      <c r="C893" s="2"/>
      <c r="D893" s="59"/>
      <c r="E893" s="85"/>
      <c r="F893" s="7"/>
    </row>
    <row r="894" spans="1:6">
      <c r="A894" s="5"/>
      <c r="B894" s="1"/>
      <c r="C894" s="2"/>
      <c r="D894" s="59"/>
      <c r="E894" s="85"/>
      <c r="F894" s="7"/>
    </row>
    <row r="895" spans="1:6">
      <c r="A895" s="5"/>
      <c r="B895" s="1"/>
      <c r="C895" s="2"/>
      <c r="D895" s="59"/>
      <c r="E895" s="85"/>
      <c r="F895" s="7"/>
    </row>
    <row r="896" spans="1:6">
      <c r="A896" s="5"/>
      <c r="B896" s="1"/>
      <c r="C896" s="2"/>
      <c r="D896" s="59"/>
      <c r="E896" s="85"/>
      <c r="F896" s="7"/>
    </row>
    <row r="897" spans="1:6">
      <c r="A897" s="5"/>
      <c r="B897" s="1"/>
      <c r="C897" s="2"/>
      <c r="D897" s="59"/>
      <c r="E897" s="85"/>
      <c r="F897" s="7"/>
    </row>
    <row r="898" spans="1:6">
      <c r="A898" s="5"/>
      <c r="B898" s="1"/>
      <c r="C898" s="2"/>
      <c r="D898" s="59"/>
      <c r="E898" s="85"/>
      <c r="F898" s="7"/>
    </row>
    <row r="899" spans="1:6">
      <c r="A899" s="5"/>
      <c r="B899" s="1"/>
      <c r="C899" s="2"/>
      <c r="D899" s="59"/>
      <c r="E899" s="85"/>
      <c r="F899" s="7"/>
    </row>
    <row r="900" spans="1:6">
      <c r="A900" s="5"/>
      <c r="B900" s="1"/>
      <c r="C900" s="2"/>
      <c r="D900" s="59"/>
      <c r="E900" s="85"/>
      <c r="F900" s="7"/>
    </row>
    <row r="901" spans="1:6">
      <c r="A901" s="5"/>
      <c r="B901" s="1"/>
      <c r="C901" s="2"/>
      <c r="D901" s="59"/>
      <c r="E901" s="85"/>
      <c r="F901" s="7"/>
    </row>
    <row r="902" spans="1:6">
      <c r="A902" s="5"/>
      <c r="B902" s="1"/>
      <c r="C902" s="2"/>
      <c r="D902" s="59"/>
      <c r="E902" s="85"/>
      <c r="F902" s="7"/>
    </row>
    <row r="903" spans="1:6">
      <c r="A903" s="5"/>
      <c r="B903" s="1"/>
      <c r="C903" s="2"/>
      <c r="D903" s="59"/>
      <c r="E903" s="85"/>
      <c r="F903" s="7"/>
    </row>
    <row r="904" spans="1:6">
      <c r="A904" s="5"/>
      <c r="B904" s="1"/>
      <c r="C904" s="2"/>
      <c r="D904" s="59"/>
      <c r="E904" s="85"/>
      <c r="F904" s="7"/>
    </row>
    <row r="905" spans="1:6">
      <c r="A905" s="5"/>
      <c r="B905" s="1"/>
      <c r="C905" s="2"/>
      <c r="D905" s="59"/>
      <c r="E905" s="85"/>
      <c r="F905" s="7"/>
    </row>
    <row r="906" spans="1:6">
      <c r="A906" s="5"/>
      <c r="B906" s="1"/>
      <c r="C906" s="2"/>
      <c r="D906" s="59"/>
      <c r="E906" s="85"/>
      <c r="F906" s="7"/>
    </row>
    <row r="907" spans="1:6">
      <c r="A907" s="5"/>
      <c r="B907" s="1"/>
      <c r="C907" s="2"/>
      <c r="D907" s="59"/>
      <c r="E907" s="85"/>
      <c r="F907" s="7"/>
    </row>
    <row r="908" spans="1:6">
      <c r="A908" s="5"/>
      <c r="B908" s="1"/>
      <c r="C908" s="2"/>
      <c r="D908" s="59"/>
      <c r="E908" s="85"/>
      <c r="F908" s="7"/>
    </row>
    <row r="909" spans="1:6">
      <c r="A909" s="5"/>
      <c r="B909" s="1"/>
      <c r="C909" s="2"/>
      <c r="D909" s="59"/>
      <c r="E909" s="85"/>
      <c r="F909" s="7"/>
    </row>
    <row r="910" spans="1:6">
      <c r="A910" s="5"/>
      <c r="B910" s="1"/>
      <c r="C910" s="2"/>
      <c r="D910" s="59"/>
      <c r="E910" s="85"/>
      <c r="F910" s="7"/>
    </row>
    <row r="911" spans="1:6">
      <c r="A911" s="5"/>
      <c r="B911" s="1"/>
      <c r="C911" s="2"/>
      <c r="D911" s="59"/>
      <c r="E911" s="85"/>
      <c r="F911" s="7"/>
    </row>
    <row r="912" spans="1:6">
      <c r="A912" s="5"/>
      <c r="B912" s="1"/>
      <c r="C912" s="2"/>
      <c r="D912" s="59"/>
      <c r="E912" s="85"/>
      <c r="F912" s="7"/>
    </row>
    <row r="913" spans="1:6">
      <c r="A913" s="5"/>
      <c r="B913" s="1"/>
      <c r="C913" s="2"/>
      <c r="D913" s="59"/>
      <c r="E913" s="85"/>
      <c r="F913" s="7"/>
    </row>
    <row r="914" spans="1:6">
      <c r="A914" s="5"/>
      <c r="B914" s="1"/>
      <c r="C914" s="2"/>
      <c r="D914" s="59"/>
      <c r="E914" s="85"/>
      <c r="F914" s="7"/>
    </row>
    <row r="915" spans="1:6">
      <c r="A915" s="5"/>
      <c r="B915" s="1"/>
      <c r="C915" s="2"/>
      <c r="D915" s="59"/>
      <c r="E915" s="85"/>
      <c r="F915" s="7"/>
    </row>
    <row r="916" spans="1:6">
      <c r="A916" s="5"/>
      <c r="B916" s="1"/>
      <c r="C916" s="2"/>
      <c r="D916" s="59"/>
      <c r="E916" s="85"/>
      <c r="F916" s="7"/>
    </row>
    <row r="917" spans="1:6">
      <c r="A917" s="5"/>
      <c r="B917" s="1"/>
      <c r="C917" s="2"/>
      <c r="D917" s="59"/>
      <c r="E917" s="85"/>
      <c r="F917" s="7"/>
    </row>
    <row r="918" spans="1:6">
      <c r="A918" s="5"/>
      <c r="B918" s="1"/>
      <c r="C918" s="2"/>
      <c r="D918" s="59"/>
      <c r="E918" s="85"/>
      <c r="F918" s="7"/>
    </row>
    <row r="919" spans="1:6">
      <c r="A919" s="5"/>
      <c r="B919" s="1"/>
      <c r="C919" s="2"/>
      <c r="D919" s="59"/>
      <c r="E919" s="85"/>
      <c r="F919" s="7"/>
    </row>
    <row r="920" spans="1:6">
      <c r="A920" s="5"/>
      <c r="B920" s="1"/>
      <c r="C920" s="2"/>
      <c r="D920" s="59"/>
      <c r="E920" s="85"/>
      <c r="F920" s="7"/>
    </row>
    <row r="921" spans="1:6">
      <c r="A921" s="5"/>
      <c r="B921" s="1"/>
      <c r="C921" s="2"/>
      <c r="D921" s="59"/>
      <c r="E921" s="85"/>
      <c r="F921" s="7"/>
    </row>
    <row r="922" spans="1:6">
      <c r="A922" s="5"/>
      <c r="B922" s="1"/>
      <c r="C922" s="2"/>
      <c r="D922" s="59"/>
      <c r="E922" s="85"/>
      <c r="F922" s="7"/>
    </row>
    <row r="923" spans="1:6">
      <c r="A923" s="5"/>
      <c r="B923" s="1"/>
      <c r="C923" s="2"/>
      <c r="D923" s="59"/>
      <c r="E923" s="85"/>
      <c r="F923" s="7"/>
    </row>
    <row r="924" spans="1:6">
      <c r="A924" s="5"/>
      <c r="B924" s="1"/>
      <c r="C924" s="2"/>
      <c r="D924" s="59"/>
      <c r="E924" s="85"/>
      <c r="F924" s="7"/>
    </row>
    <row r="925" spans="1:6">
      <c r="A925" s="5"/>
      <c r="B925" s="1"/>
      <c r="C925" s="2"/>
      <c r="D925" s="59"/>
      <c r="E925" s="85"/>
      <c r="F925" s="7"/>
    </row>
    <row r="926" spans="1:6">
      <c r="A926" s="5"/>
      <c r="B926" s="1"/>
      <c r="C926" s="2"/>
      <c r="D926" s="59"/>
      <c r="E926" s="85"/>
      <c r="F926" s="7"/>
    </row>
    <row r="927" spans="1:6">
      <c r="A927" s="5"/>
      <c r="B927" s="1"/>
      <c r="C927" s="2"/>
      <c r="D927" s="59"/>
      <c r="E927" s="85"/>
      <c r="F927" s="7"/>
    </row>
    <row r="928" spans="1:6">
      <c r="A928" s="5"/>
      <c r="B928" s="1"/>
      <c r="C928" s="2"/>
      <c r="D928" s="59"/>
      <c r="E928" s="85"/>
      <c r="F928" s="7"/>
    </row>
    <row r="929" spans="1:6">
      <c r="A929" s="5"/>
      <c r="B929" s="1"/>
      <c r="C929" s="2"/>
      <c r="D929" s="59"/>
      <c r="E929" s="85"/>
      <c r="F929" s="7"/>
    </row>
    <row r="930" spans="1:6">
      <c r="A930" s="5"/>
      <c r="B930" s="1"/>
      <c r="C930" s="2"/>
      <c r="D930" s="59"/>
      <c r="E930" s="85"/>
      <c r="F930" s="7"/>
    </row>
    <row r="931" spans="1:6">
      <c r="A931" s="5"/>
      <c r="B931" s="1"/>
      <c r="C931" s="2"/>
      <c r="D931" s="59"/>
      <c r="E931" s="85"/>
      <c r="F931" s="7"/>
    </row>
    <row r="932" spans="1:6">
      <c r="A932" s="5"/>
      <c r="B932" s="1"/>
      <c r="C932" s="2"/>
      <c r="D932" s="59"/>
      <c r="E932" s="85"/>
      <c r="F932" s="7"/>
    </row>
    <row r="933" spans="1:6">
      <c r="A933" s="5"/>
      <c r="B933" s="1"/>
      <c r="C933" s="2"/>
      <c r="D933" s="59"/>
      <c r="E933" s="85"/>
      <c r="F933" s="7"/>
    </row>
    <row r="934" spans="1:6">
      <c r="A934" s="5"/>
      <c r="B934" s="1"/>
      <c r="C934" s="2"/>
      <c r="D934" s="59"/>
      <c r="E934" s="85"/>
      <c r="F934" s="7"/>
    </row>
    <row r="935" spans="1:6">
      <c r="A935" s="5"/>
      <c r="B935" s="1"/>
      <c r="C935" s="2"/>
      <c r="D935" s="59"/>
      <c r="E935" s="85"/>
      <c r="F935" s="7"/>
    </row>
    <row r="936" spans="1:6">
      <c r="A936" s="5"/>
      <c r="B936" s="1"/>
      <c r="C936" s="2"/>
      <c r="D936" s="59"/>
      <c r="E936" s="85"/>
      <c r="F936" s="7"/>
    </row>
    <row r="937" spans="1:6">
      <c r="A937" s="5"/>
      <c r="B937" s="1"/>
      <c r="C937" s="2"/>
      <c r="D937" s="59"/>
      <c r="E937" s="85"/>
      <c r="F937" s="7"/>
    </row>
    <row r="938" spans="1:6">
      <c r="A938" s="5"/>
      <c r="B938" s="1"/>
      <c r="C938" s="2"/>
      <c r="D938" s="59"/>
      <c r="E938" s="85"/>
      <c r="F938" s="7"/>
    </row>
    <row r="939" spans="1:6">
      <c r="A939" s="5"/>
      <c r="B939" s="1"/>
      <c r="C939" s="2"/>
      <c r="D939" s="59"/>
      <c r="E939" s="85"/>
      <c r="F939" s="7"/>
    </row>
    <row r="940" spans="1:6">
      <c r="A940" s="5"/>
      <c r="B940" s="1"/>
      <c r="C940" s="2"/>
      <c r="D940" s="59"/>
      <c r="E940" s="85"/>
      <c r="F940" s="7"/>
    </row>
    <row r="941" spans="1:6">
      <c r="A941" s="5"/>
      <c r="B941" s="1"/>
      <c r="C941" s="2"/>
      <c r="D941" s="59"/>
      <c r="E941" s="85"/>
      <c r="F941" s="7"/>
    </row>
    <row r="942" spans="1:6">
      <c r="A942" s="5"/>
      <c r="B942" s="1"/>
      <c r="C942" s="2"/>
      <c r="D942" s="59"/>
      <c r="E942" s="85"/>
      <c r="F942" s="7"/>
    </row>
    <row r="943" spans="1:6">
      <c r="A943" s="5"/>
      <c r="B943" s="1"/>
      <c r="C943" s="2"/>
      <c r="D943" s="59"/>
      <c r="E943" s="85"/>
      <c r="F943" s="7"/>
    </row>
    <row r="944" spans="1:6">
      <c r="A944" s="5"/>
      <c r="B944" s="1"/>
      <c r="C944" s="2"/>
      <c r="D944" s="59"/>
      <c r="E944" s="85"/>
      <c r="F944" s="7"/>
    </row>
    <row r="945" spans="1:6">
      <c r="A945" s="5"/>
      <c r="B945" s="1"/>
      <c r="C945" s="2"/>
      <c r="D945" s="59"/>
      <c r="E945" s="85"/>
      <c r="F945" s="7"/>
    </row>
    <row r="946" spans="1:6">
      <c r="A946" s="5"/>
      <c r="B946" s="1"/>
      <c r="C946" s="2"/>
      <c r="D946" s="59"/>
      <c r="E946" s="85"/>
      <c r="F946" s="7"/>
    </row>
    <row r="947" spans="1:6">
      <c r="A947" s="5"/>
      <c r="B947" s="1"/>
      <c r="C947" s="2"/>
      <c r="D947" s="59"/>
      <c r="E947" s="85"/>
      <c r="F947" s="7"/>
    </row>
    <row r="948" spans="1:6">
      <c r="A948" s="5"/>
      <c r="B948" s="1"/>
      <c r="C948" s="2"/>
      <c r="D948" s="59"/>
      <c r="E948" s="85"/>
      <c r="F948" s="7"/>
    </row>
    <row r="949" spans="1:6">
      <c r="A949" s="5"/>
      <c r="B949" s="1"/>
      <c r="C949" s="2"/>
      <c r="D949" s="59"/>
      <c r="E949" s="85"/>
      <c r="F949" s="7"/>
    </row>
    <row r="950" spans="1:6">
      <c r="A950" s="5"/>
      <c r="B950" s="1"/>
      <c r="C950" s="2"/>
      <c r="D950" s="59"/>
      <c r="E950" s="85"/>
      <c r="F950" s="7"/>
    </row>
    <row r="951" spans="1:6">
      <c r="A951" s="5"/>
      <c r="B951" s="1"/>
      <c r="C951" s="2"/>
      <c r="D951" s="59"/>
      <c r="E951" s="85"/>
      <c r="F951" s="7"/>
    </row>
    <row r="952" spans="1:6">
      <c r="A952" s="5"/>
      <c r="B952" s="1"/>
      <c r="C952" s="2"/>
      <c r="D952" s="59"/>
      <c r="E952" s="85"/>
      <c r="F952" s="7"/>
    </row>
    <row r="953" spans="1:6">
      <c r="A953" s="5"/>
      <c r="B953" s="1"/>
      <c r="C953" s="2"/>
      <c r="D953" s="59"/>
      <c r="E953" s="85"/>
      <c r="F953" s="7"/>
    </row>
    <row r="954" spans="1:6">
      <c r="A954" s="5"/>
      <c r="B954" s="1"/>
      <c r="C954" s="2"/>
      <c r="D954" s="59"/>
      <c r="E954" s="85"/>
      <c r="F954" s="7"/>
    </row>
    <row r="955" spans="1:6">
      <c r="A955" s="5"/>
      <c r="B955" s="1"/>
      <c r="C955" s="2"/>
      <c r="D955" s="59"/>
      <c r="E955" s="85"/>
      <c r="F955" s="7"/>
    </row>
    <row r="956" spans="1:6">
      <c r="A956" s="5"/>
      <c r="B956" s="1"/>
      <c r="C956" s="2"/>
      <c r="D956" s="59"/>
      <c r="E956" s="85"/>
      <c r="F956" s="7"/>
    </row>
    <row r="957" spans="1:6">
      <c r="A957" s="5"/>
      <c r="B957" s="1"/>
      <c r="C957" s="2"/>
      <c r="D957" s="59"/>
      <c r="E957" s="85"/>
      <c r="F957" s="7"/>
    </row>
    <row r="958" spans="1:6">
      <c r="A958" s="5"/>
      <c r="B958" s="1"/>
      <c r="C958" s="2"/>
      <c r="D958" s="59"/>
      <c r="E958" s="85"/>
      <c r="F958" s="7"/>
    </row>
    <row r="959" spans="1:6">
      <c r="A959" s="5"/>
      <c r="B959" s="1"/>
      <c r="C959" s="2"/>
      <c r="D959" s="59"/>
      <c r="E959" s="85"/>
      <c r="F959" s="7"/>
    </row>
    <row r="960" spans="1:6">
      <c r="A960" s="5"/>
      <c r="B960" s="1"/>
      <c r="C960" s="2"/>
      <c r="D960" s="59"/>
      <c r="E960" s="85"/>
      <c r="F960" s="7"/>
    </row>
    <row r="961" spans="1:6">
      <c r="A961" s="5"/>
      <c r="B961" s="1"/>
      <c r="C961" s="2"/>
      <c r="D961" s="59"/>
      <c r="E961" s="85"/>
      <c r="F961" s="7"/>
    </row>
    <row r="962" spans="1:6">
      <c r="A962" s="5"/>
      <c r="B962" s="1"/>
      <c r="C962" s="2"/>
      <c r="D962" s="59"/>
      <c r="E962" s="85"/>
      <c r="F962" s="7"/>
    </row>
    <row r="963" spans="1:6">
      <c r="A963" s="5"/>
      <c r="B963" s="1"/>
      <c r="C963" s="2"/>
      <c r="D963" s="59"/>
      <c r="E963" s="85"/>
      <c r="F963" s="7"/>
    </row>
    <row r="964" spans="1:6">
      <c r="A964" s="5"/>
      <c r="B964" s="1"/>
      <c r="C964" s="2"/>
      <c r="D964" s="59"/>
      <c r="E964" s="85"/>
      <c r="F964" s="7"/>
    </row>
    <row r="965" spans="1:6">
      <c r="A965" s="5"/>
      <c r="B965" s="1"/>
      <c r="C965" s="2"/>
      <c r="D965" s="59"/>
      <c r="E965" s="85"/>
      <c r="F965" s="7"/>
    </row>
    <row r="966" spans="1:6">
      <c r="A966" s="5"/>
      <c r="B966" s="1"/>
      <c r="C966" s="2"/>
      <c r="D966" s="59"/>
      <c r="E966" s="85"/>
      <c r="F966" s="7"/>
    </row>
    <row r="967" spans="1:6">
      <c r="A967" s="5"/>
      <c r="B967" s="1"/>
      <c r="C967" s="2"/>
      <c r="D967" s="59"/>
      <c r="E967" s="85"/>
      <c r="F967" s="7"/>
    </row>
    <row r="968" spans="1:6">
      <c r="A968" s="5"/>
      <c r="B968" s="1"/>
      <c r="C968" s="2"/>
      <c r="D968" s="59"/>
      <c r="E968" s="85"/>
      <c r="F968" s="7"/>
    </row>
    <row r="969" spans="1:6">
      <c r="A969" s="5"/>
      <c r="B969" s="1"/>
      <c r="C969" s="2"/>
      <c r="D969" s="59"/>
      <c r="E969" s="85"/>
      <c r="F969" s="7"/>
    </row>
    <row r="970" spans="1:6">
      <c r="A970" s="5"/>
      <c r="B970" s="1"/>
      <c r="C970" s="2"/>
      <c r="D970" s="59"/>
      <c r="E970" s="85"/>
      <c r="F970" s="7"/>
    </row>
    <row r="971" spans="1:6">
      <c r="A971" s="5"/>
      <c r="B971" s="1"/>
      <c r="C971" s="2"/>
      <c r="D971" s="59"/>
      <c r="E971" s="85"/>
      <c r="F971" s="7"/>
    </row>
    <row r="972" spans="1:6">
      <c r="A972" s="5"/>
      <c r="B972" s="1"/>
      <c r="C972" s="2"/>
      <c r="D972" s="59"/>
      <c r="E972" s="85"/>
      <c r="F972" s="7"/>
    </row>
    <row r="973" spans="1:6">
      <c r="A973" s="5"/>
      <c r="B973" s="1"/>
      <c r="C973" s="2"/>
      <c r="D973" s="59"/>
      <c r="E973" s="85"/>
      <c r="F973" s="7"/>
    </row>
    <row r="974" spans="1:6">
      <c r="A974" s="5"/>
      <c r="B974" s="1"/>
      <c r="C974" s="2"/>
      <c r="D974" s="59"/>
      <c r="E974" s="85"/>
      <c r="F974" s="7"/>
    </row>
    <row r="975" spans="1:6">
      <c r="A975" s="5"/>
      <c r="B975" s="1"/>
      <c r="C975" s="2"/>
      <c r="D975" s="59"/>
      <c r="E975" s="85"/>
      <c r="F975" s="7"/>
    </row>
    <row r="976" spans="1:6">
      <c r="A976" s="5"/>
      <c r="B976" s="1"/>
      <c r="C976" s="2"/>
      <c r="D976" s="59"/>
      <c r="E976" s="85"/>
      <c r="F976" s="7"/>
    </row>
    <row r="977" spans="1:6">
      <c r="A977" s="5"/>
      <c r="B977" s="1"/>
      <c r="C977" s="2"/>
      <c r="D977" s="59"/>
      <c r="E977" s="85"/>
      <c r="F977" s="7"/>
    </row>
    <row r="978" spans="1:6">
      <c r="A978" s="5"/>
      <c r="B978" s="1"/>
      <c r="C978" s="2"/>
      <c r="D978" s="59"/>
      <c r="E978" s="85"/>
      <c r="F978" s="7"/>
    </row>
    <row r="979" spans="1:6">
      <c r="A979" s="5"/>
      <c r="B979" s="1"/>
      <c r="C979" s="2"/>
      <c r="D979" s="59"/>
      <c r="E979" s="85"/>
      <c r="F979" s="7"/>
    </row>
    <row r="980" spans="1:6">
      <c r="A980" s="5"/>
      <c r="B980" s="1"/>
      <c r="C980" s="2"/>
      <c r="D980" s="59"/>
      <c r="E980" s="85"/>
      <c r="F980" s="7"/>
    </row>
    <row r="981" spans="1:6">
      <c r="A981" s="5"/>
      <c r="B981" s="1"/>
      <c r="C981" s="2"/>
      <c r="D981" s="59"/>
      <c r="E981" s="85"/>
      <c r="F981" s="7"/>
    </row>
    <row r="982" spans="1:6">
      <c r="A982" s="5"/>
      <c r="B982" s="1"/>
      <c r="C982" s="2"/>
      <c r="D982" s="59"/>
      <c r="E982" s="85"/>
      <c r="F982" s="7"/>
    </row>
    <row r="983" spans="1:6">
      <c r="A983" s="5"/>
      <c r="B983" s="1"/>
      <c r="C983" s="2"/>
      <c r="D983" s="59"/>
      <c r="E983" s="85"/>
      <c r="F983" s="7"/>
    </row>
    <row r="984" spans="1:6">
      <c r="A984" s="5"/>
      <c r="B984" s="1"/>
      <c r="C984" s="2"/>
      <c r="D984" s="59"/>
      <c r="E984" s="85"/>
      <c r="F984" s="7"/>
    </row>
    <row r="985" spans="1:6">
      <c r="A985" s="5"/>
      <c r="B985" s="1"/>
      <c r="C985" s="2"/>
      <c r="D985" s="59"/>
      <c r="E985" s="85"/>
      <c r="F985" s="7"/>
    </row>
    <row r="986" spans="1:6">
      <c r="A986" s="5"/>
      <c r="B986" s="1"/>
      <c r="C986" s="2"/>
      <c r="D986" s="59"/>
      <c r="E986" s="85"/>
      <c r="F986" s="7"/>
    </row>
    <row r="987" spans="1:6">
      <c r="A987" s="5"/>
      <c r="B987" s="1"/>
      <c r="C987" s="2"/>
      <c r="D987" s="59"/>
      <c r="E987" s="85"/>
      <c r="F987" s="7"/>
    </row>
    <row r="988" spans="1:6">
      <c r="A988" s="5"/>
      <c r="B988" s="1"/>
      <c r="C988" s="2"/>
      <c r="D988" s="59"/>
      <c r="E988" s="85"/>
      <c r="F988" s="7"/>
    </row>
    <row r="989" spans="1:6">
      <c r="A989" s="5"/>
      <c r="B989" s="1"/>
      <c r="C989" s="2"/>
      <c r="D989" s="59"/>
      <c r="E989" s="85"/>
      <c r="F989" s="7"/>
    </row>
    <row r="990" spans="1:6">
      <c r="A990" s="5"/>
      <c r="B990" s="1"/>
      <c r="C990" s="2"/>
      <c r="D990" s="59"/>
      <c r="E990" s="85"/>
      <c r="F990" s="7"/>
    </row>
    <row r="991" spans="1:6">
      <c r="A991" s="5"/>
      <c r="B991" s="1"/>
      <c r="C991" s="2"/>
      <c r="D991" s="59"/>
      <c r="E991" s="85"/>
      <c r="F991" s="7"/>
    </row>
    <row r="992" spans="1:6">
      <c r="A992" s="5"/>
      <c r="B992" s="1"/>
      <c r="C992" s="2"/>
      <c r="D992" s="59"/>
      <c r="E992" s="85"/>
      <c r="F992" s="7"/>
    </row>
    <row r="993" spans="1:6">
      <c r="A993" s="5"/>
      <c r="B993" s="1"/>
      <c r="C993" s="2"/>
      <c r="D993" s="59"/>
      <c r="E993" s="85"/>
      <c r="F993" s="7"/>
    </row>
    <row r="994" spans="1:6">
      <c r="A994" s="5"/>
      <c r="B994" s="1"/>
      <c r="C994" s="2"/>
      <c r="D994" s="59"/>
      <c r="E994" s="85"/>
      <c r="F994" s="7"/>
    </row>
    <row r="995" spans="1:6">
      <c r="A995" s="5"/>
      <c r="B995" s="1"/>
      <c r="C995" s="2"/>
      <c r="D995" s="59"/>
      <c r="E995" s="85"/>
      <c r="F995" s="7"/>
    </row>
    <row r="996" spans="1:6">
      <c r="A996" s="5"/>
      <c r="B996" s="1"/>
      <c r="C996" s="2"/>
      <c r="D996" s="59"/>
      <c r="E996" s="85"/>
      <c r="F996" s="7"/>
    </row>
    <row r="997" spans="1:6">
      <c r="A997" s="5"/>
      <c r="B997" s="1"/>
      <c r="C997" s="2"/>
      <c r="D997" s="59"/>
      <c r="E997" s="85"/>
      <c r="F997" s="7"/>
    </row>
    <row r="998" spans="1:6">
      <c r="A998" s="5"/>
      <c r="B998" s="1"/>
      <c r="C998" s="2"/>
      <c r="D998" s="59"/>
      <c r="E998" s="85"/>
      <c r="F998" s="7"/>
    </row>
    <row r="999" spans="1:6">
      <c r="A999" s="5"/>
      <c r="B999" s="1"/>
      <c r="C999" s="2"/>
      <c r="D999" s="59"/>
      <c r="E999" s="85"/>
      <c r="F999" s="7"/>
    </row>
    <row r="1000" spans="1:6">
      <c r="A1000" s="5"/>
      <c r="B1000" s="1"/>
      <c r="C1000" s="2"/>
      <c r="D1000" s="59"/>
      <c r="E1000" s="85"/>
      <c r="F1000" s="7"/>
    </row>
    <row r="1001" spans="1:6">
      <c r="A1001" s="5"/>
      <c r="B1001" s="1"/>
      <c r="C1001" s="2"/>
      <c r="D1001" s="59"/>
      <c r="E1001" s="85"/>
      <c r="F1001" s="7"/>
    </row>
    <row r="1002" spans="1:6">
      <c r="A1002" s="5"/>
      <c r="B1002" s="1"/>
      <c r="C1002" s="2"/>
      <c r="D1002" s="59"/>
      <c r="E1002" s="85"/>
      <c r="F1002" s="7"/>
    </row>
    <row r="1003" spans="1:6">
      <c r="A1003" s="5"/>
      <c r="B1003" s="1"/>
      <c r="C1003" s="2"/>
      <c r="D1003" s="59"/>
      <c r="E1003" s="85"/>
      <c r="F1003" s="7"/>
    </row>
    <row r="1004" spans="1:6">
      <c r="A1004" s="5"/>
      <c r="B1004" s="1"/>
      <c r="C1004" s="2"/>
      <c r="D1004" s="59"/>
      <c r="E1004" s="85"/>
      <c r="F1004" s="7"/>
    </row>
    <row r="1005" spans="1:6">
      <c r="A1005" s="5"/>
      <c r="B1005" s="1"/>
      <c r="C1005" s="2"/>
      <c r="D1005" s="59"/>
      <c r="E1005" s="85"/>
      <c r="F1005" s="7"/>
    </row>
    <row r="1006" spans="1:6">
      <c r="A1006" s="5"/>
      <c r="B1006" s="1"/>
      <c r="C1006" s="2"/>
      <c r="D1006" s="59"/>
      <c r="E1006" s="85"/>
      <c r="F1006" s="7"/>
    </row>
    <row r="1007" spans="1:6">
      <c r="A1007" s="5"/>
      <c r="B1007" s="1"/>
      <c r="C1007" s="2"/>
      <c r="D1007" s="59"/>
      <c r="E1007" s="85"/>
      <c r="F1007" s="7"/>
    </row>
    <row r="1008" spans="1:6">
      <c r="A1008" s="5"/>
      <c r="B1008" s="1"/>
      <c r="C1008" s="2"/>
      <c r="D1008" s="59"/>
      <c r="E1008" s="85"/>
      <c r="F1008" s="7"/>
    </row>
    <row r="1009" spans="1:6">
      <c r="A1009" s="5"/>
      <c r="B1009" s="1"/>
      <c r="C1009" s="2"/>
      <c r="D1009" s="59"/>
      <c r="E1009" s="85"/>
      <c r="F1009" s="7"/>
    </row>
    <row r="1010" spans="1:6">
      <c r="A1010" s="5"/>
      <c r="B1010" s="1"/>
      <c r="C1010" s="2"/>
      <c r="D1010" s="59"/>
      <c r="E1010" s="85"/>
      <c r="F1010" s="7"/>
    </row>
    <row r="1011" spans="1:6">
      <c r="A1011" s="5"/>
      <c r="B1011" s="1"/>
      <c r="C1011" s="2"/>
      <c r="D1011" s="59"/>
      <c r="E1011" s="85"/>
      <c r="F1011" s="7"/>
    </row>
    <row r="1012" spans="1:6">
      <c r="A1012" s="5"/>
      <c r="B1012" s="1"/>
      <c r="C1012" s="2"/>
      <c r="D1012" s="59"/>
      <c r="E1012" s="85"/>
      <c r="F1012" s="7"/>
    </row>
    <row r="1013" spans="1:6">
      <c r="A1013" s="5"/>
      <c r="B1013" s="1"/>
      <c r="C1013" s="2"/>
      <c r="D1013" s="59"/>
      <c r="E1013" s="85"/>
      <c r="F1013" s="7"/>
    </row>
    <row r="1014" spans="1:6">
      <c r="A1014" s="5"/>
      <c r="B1014" s="1"/>
      <c r="C1014" s="2"/>
      <c r="D1014" s="59"/>
      <c r="E1014" s="85"/>
      <c r="F1014" s="7"/>
    </row>
    <row r="1015" spans="1:6">
      <c r="A1015" s="5"/>
      <c r="B1015" s="1"/>
      <c r="C1015" s="2"/>
      <c r="D1015" s="59"/>
      <c r="E1015" s="85"/>
      <c r="F1015" s="7"/>
    </row>
    <row r="1016" spans="1:6">
      <c r="A1016" s="5"/>
      <c r="B1016" s="1"/>
      <c r="C1016" s="2"/>
      <c r="D1016" s="59"/>
      <c r="E1016" s="85"/>
      <c r="F1016" s="7"/>
    </row>
    <row r="1017" spans="1:6">
      <c r="A1017" s="5"/>
      <c r="B1017" s="1"/>
      <c r="C1017" s="2"/>
      <c r="D1017" s="59"/>
      <c r="E1017" s="85"/>
      <c r="F1017" s="7"/>
    </row>
    <row r="1018" spans="1:6">
      <c r="A1018" s="5"/>
      <c r="B1018" s="1"/>
      <c r="C1018" s="2"/>
      <c r="D1018" s="59"/>
      <c r="E1018" s="85"/>
      <c r="F1018" s="7"/>
    </row>
    <row r="1019" spans="1:6">
      <c r="A1019" s="5"/>
      <c r="B1019" s="1"/>
      <c r="C1019" s="2"/>
      <c r="D1019" s="59"/>
      <c r="E1019" s="85"/>
      <c r="F1019" s="7"/>
    </row>
    <row r="1020" spans="1:6">
      <c r="A1020" s="5"/>
      <c r="B1020" s="1"/>
      <c r="C1020" s="2"/>
      <c r="D1020" s="59"/>
      <c r="E1020" s="85"/>
      <c r="F1020" s="7"/>
    </row>
    <row r="1021" spans="1:6">
      <c r="A1021" s="5"/>
      <c r="B1021" s="1"/>
      <c r="C1021" s="2"/>
      <c r="D1021" s="59"/>
      <c r="E1021" s="85"/>
      <c r="F1021" s="7"/>
    </row>
    <row r="1022" spans="1:6">
      <c r="A1022" s="5"/>
      <c r="B1022" s="1"/>
      <c r="C1022" s="2"/>
      <c r="D1022" s="59"/>
      <c r="E1022" s="85"/>
      <c r="F1022" s="7"/>
    </row>
    <row r="1023" spans="1:6">
      <c r="A1023" s="5"/>
      <c r="B1023" s="1"/>
      <c r="C1023" s="2"/>
      <c r="D1023" s="59"/>
      <c r="E1023" s="85"/>
      <c r="F1023" s="7"/>
    </row>
    <row r="1024" spans="1:6">
      <c r="A1024" s="5"/>
      <c r="B1024" s="1"/>
      <c r="C1024" s="2"/>
      <c r="D1024" s="59"/>
      <c r="E1024" s="85"/>
      <c r="F1024" s="7"/>
    </row>
    <row r="1025" spans="1:6">
      <c r="A1025" s="5"/>
      <c r="B1025" s="1"/>
      <c r="C1025" s="2"/>
      <c r="D1025" s="59"/>
      <c r="E1025" s="85"/>
      <c r="F1025" s="7"/>
    </row>
    <row r="1026" spans="1:6">
      <c r="A1026" s="5"/>
      <c r="B1026" s="1"/>
      <c r="C1026" s="2"/>
      <c r="D1026" s="59"/>
      <c r="E1026" s="85"/>
      <c r="F1026" s="7"/>
    </row>
    <row r="1027" spans="1:6">
      <c r="A1027" s="5"/>
      <c r="B1027" s="1"/>
      <c r="C1027" s="2"/>
      <c r="D1027" s="59"/>
      <c r="E1027" s="85"/>
      <c r="F1027" s="7"/>
    </row>
    <row r="1028" spans="1:6">
      <c r="A1028" s="5"/>
      <c r="B1028" s="1"/>
      <c r="C1028" s="2"/>
      <c r="D1028" s="59"/>
      <c r="E1028" s="85"/>
      <c r="F1028" s="7"/>
    </row>
    <row r="1029" spans="1:6">
      <c r="A1029" s="5"/>
      <c r="B1029" s="1"/>
      <c r="C1029" s="2"/>
      <c r="D1029" s="59"/>
      <c r="E1029" s="85"/>
      <c r="F1029" s="7"/>
    </row>
    <row r="1030" spans="1:6">
      <c r="A1030" s="5"/>
      <c r="B1030" s="1"/>
      <c r="C1030" s="2"/>
      <c r="D1030" s="59"/>
      <c r="E1030" s="85"/>
      <c r="F1030" s="7"/>
    </row>
    <row r="1031" spans="1:6">
      <c r="A1031" s="5"/>
      <c r="B1031" s="1"/>
      <c r="C1031" s="2"/>
      <c r="D1031" s="59"/>
      <c r="E1031" s="85"/>
      <c r="F1031" s="7"/>
    </row>
    <row r="1032" spans="1:6">
      <c r="A1032" s="5"/>
      <c r="B1032" s="1"/>
      <c r="C1032" s="2"/>
      <c r="D1032" s="59"/>
      <c r="E1032" s="85"/>
      <c r="F1032" s="7"/>
    </row>
    <row r="1033" spans="1:6">
      <c r="A1033" s="5"/>
      <c r="B1033" s="1"/>
      <c r="C1033" s="2"/>
      <c r="D1033" s="59"/>
      <c r="E1033" s="85"/>
      <c r="F1033" s="7"/>
    </row>
    <row r="1034" spans="1:6">
      <c r="A1034" s="5"/>
      <c r="B1034" s="1"/>
      <c r="C1034" s="2"/>
      <c r="D1034" s="59"/>
      <c r="E1034" s="85"/>
      <c r="F1034" s="7"/>
    </row>
    <row r="1035" spans="1:6">
      <c r="A1035" s="5"/>
      <c r="B1035" s="1"/>
      <c r="C1035" s="2"/>
      <c r="D1035" s="59"/>
      <c r="E1035" s="85"/>
      <c r="F1035" s="7"/>
    </row>
    <row r="1036" spans="1:6">
      <c r="A1036" s="5"/>
      <c r="B1036" s="1"/>
      <c r="C1036" s="2"/>
      <c r="D1036" s="59"/>
      <c r="E1036" s="85"/>
      <c r="F1036" s="7"/>
    </row>
    <row r="1037" spans="1:6">
      <c r="A1037" s="5"/>
      <c r="B1037" s="1"/>
      <c r="C1037" s="2"/>
      <c r="D1037" s="59"/>
      <c r="E1037" s="85"/>
      <c r="F1037" s="7"/>
    </row>
    <row r="1038" spans="1:6">
      <c r="A1038" s="5"/>
      <c r="B1038" s="1"/>
      <c r="C1038" s="2"/>
      <c r="D1038" s="59"/>
      <c r="E1038" s="85"/>
      <c r="F1038" s="7"/>
    </row>
    <row r="1039" spans="1:6">
      <c r="A1039" s="5"/>
      <c r="B1039" s="1"/>
      <c r="C1039" s="2"/>
      <c r="D1039" s="59"/>
      <c r="E1039" s="85"/>
      <c r="F1039" s="7"/>
    </row>
    <row r="1040" spans="1:6">
      <c r="A1040" s="5"/>
      <c r="B1040" s="1"/>
      <c r="C1040" s="2"/>
      <c r="D1040" s="59"/>
      <c r="E1040" s="85"/>
      <c r="F1040" s="7"/>
    </row>
    <row r="1041" spans="1:6">
      <c r="A1041" s="5"/>
      <c r="B1041" s="1"/>
      <c r="C1041" s="2"/>
      <c r="D1041" s="59"/>
      <c r="E1041" s="85"/>
      <c r="F1041" s="7"/>
    </row>
    <row r="1042" spans="1:6">
      <c r="A1042" s="5"/>
      <c r="B1042" s="1"/>
      <c r="C1042" s="2"/>
      <c r="D1042" s="59"/>
      <c r="E1042" s="85"/>
      <c r="F1042" s="7"/>
    </row>
    <row r="1043" spans="1:6">
      <c r="A1043" s="5"/>
      <c r="B1043" s="1"/>
      <c r="C1043" s="2"/>
      <c r="D1043" s="59"/>
      <c r="E1043" s="85"/>
      <c r="F1043" s="7"/>
    </row>
    <row r="1044" spans="1:6">
      <c r="A1044" s="5"/>
      <c r="B1044" s="1"/>
      <c r="C1044" s="2"/>
      <c r="D1044" s="59"/>
      <c r="E1044" s="85"/>
      <c r="F1044" s="7"/>
    </row>
    <row r="1045" spans="1:6">
      <c r="A1045" s="5"/>
      <c r="B1045" s="1"/>
      <c r="C1045" s="2"/>
      <c r="D1045" s="59"/>
      <c r="E1045" s="85"/>
      <c r="F1045" s="7"/>
    </row>
    <row r="1046" spans="1:6">
      <c r="A1046" s="5"/>
      <c r="B1046" s="1"/>
      <c r="C1046" s="2"/>
      <c r="D1046" s="59"/>
      <c r="E1046" s="85"/>
      <c r="F1046" s="7"/>
    </row>
    <row r="1047" spans="1:6">
      <c r="A1047" s="5"/>
      <c r="B1047" s="1"/>
      <c r="C1047" s="2"/>
      <c r="D1047" s="59"/>
      <c r="E1047" s="85"/>
      <c r="F1047" s="7"/>
    </row>
    <row r="1048" spans="1:6">
      <c r="A1048" s="5"/>
      <c r="B1048" s="1"/>
      <c r="C1048" s="2"/>
      <c r="D1048" s="59"/>
      <c r="E1048" s="85"/>
      <c r="F1048" s="7"/>
    </row>
    <row r="1049" spans="1:6">
      <c r="A1049" s="5"/>
      <c r="B1049" s="1"/>
      <c r="C1049" s="2"/>
      <c r="D1049" s="59"/>
      <c r="E1049" s="85"/>
      <c r="F1049" s="7"/>
    </row>
    <row r="1050" spans="1:6">
      <c r="A1050" s="5"/>
      <c r="B1050" s="1"/>
      <c r="C1050" s="2"/>
      <c r="D1050" s="59"/>
      <c r="E1050" s="85"/>
      <c r="F1050" s="7"/>
    </row>
    <row r="1051" spans="1:6">
      <c r="A1051" s="5"/>
      <c r="B1051" s="1"/>
      <c r="C1051" s="2"/>
      <c r="D1051" s="59"/>
      <c r="E1051" s="85"/>
      <c r="F1051" s="7"/>
    </row>
    <row r="1052" spans="1:6">
      <c r="A1052" s="5"/>
      <c r="B1052" s="1"/>
      <c r="C1052" s="2"/>
      <c r="D1052" s="59"/>
      <c r="E1052" s="85"/>
      <c r="F1052" s="7"/>
    </row>
    <row r="1053" spans="1:6">
      <c r="A1053" s="5"/>
      <c r="B1053" s="1"/>
      <c r="C1053" s="2"/>
      <c r="D1053" s="59"/>
      <c r="E1053" s="85"/>
      <c r="F1053" s="7"/>
    </row>
    <row r="1054" spans="1:6">
      <c r="A1054" s="5"/>
      <c r="B1054" s="1"/>
      <c r="C1054" s="2"/>
      <c r="D1054" s="59"/>
      <c r="E1054" s="85"/>
      <c r="F1054" s="7"/>
    </row>
    <row r="1055" spans="1:6">
      <c r="A1055" s="5"/>
      <c r="B1055" s="1"/>
      <c r="C1055" s="2"/>
      <c r="D1055" s="59"/>
      <c r="E1055" s="85"/>
      <c r="F1055" s="7"/>
    </row>
    <row r="1056" spans="1:6">
      <c r="A1056" s="5"/>
      <c r="B1056" s="1"/>
      <c r="C1056" s="2"/>
      <c r="D1056" s="59"/>
      <c r="E1056" s="85"/>
      <c r="F1056" s="7"/>
    </row>
    <row r="1057" spans="1:6">
      <c r="A1057" s="5"/>
      <c r="B1057" s="1"/>
      <c r="C1057" s="2"/>
      <c r="D1057" s="59"/>
      <c r="E1057" s="85"/>
      <c r="F1057" s="7"/>
    </row>
    <row r="1058" spans="1:6">
      <c r="A1058" s="5"/>
      <c r="B1058" s="1"/>
      <c r="C1058" s="2"/>
      <c r="D1058" s="59"/>
      <c r="E1058" s="85"/>
      <c r="F1058" s="7"/>
    </row>
    <row r="1059" spans="1:6">
      <c r="A1059" s="5"/>
      <c r="B1059" s="1"/>
      <c r="C1059" s="2"/>
      <c r="D1059" s="59"/>
      <c r="E1059" s="85"/>
      <c r="F1059" s="7"/>
    </row>
    <row r="1060" spans="1:6">
      <c r="A1060" s="5"/>
      <c r="B1060" s="1"/>
      <c r="C1060" s="2"/>
      <c r="D1060" s="59"/>
      <c r="E1060" s="85"/>
      <c r="F1060" s="7"/>
    </row>
    <row r="1061" spans="1:6">
      <c r="A1061" s="5"/>
      <c r="B1061" s="1"/>
      <c r="C1061" s="2"/>
      <c r="D1061" s="59"/>
      <c r="E1061" s="85"/>
      <c r="F1061" s="7"/>
    </row>
    <row r="1062" spans="1:6">
      <c r="A1062" s="5"/>
      <c r="B1062" s="1"/>
      <c r="C1062" s="2"/>
      <c r="D1062" s="59"/>
      <c r="E1062" s="85"/>
      <c r="F1062" s="7"/>
    </row>
    <row r="1063" spans="1:6">
      <c r="A1063" s="5"/>
      <c r="B1063" s="1"/>
      <c r="C1063" s="2"/>
      <c r="D1063" s="59"/>
      <c r="E1063" s="85"/>
      <c r="F1063" s="7"/>
    </row>
    <row r="1064" spans="1:6">
      <c r="A1064" s="5"/>
      <c r="B1064" s="1"/>
      <c r="C1064" s="2"/>
      <c r="D1064" s="59"/>
      <c r="E1064" s="85"/>
      <c r="F1064" s="7"/>
    </row>
    <row r="1065" spans="1:6">
      <c r="A1065" s="5"/>
      <c r="B1065" s="1"/>
      <c r="C1065" s="2"/>
      <c r="D1065" s="59"/>
      <c r="E1065" s="85"/>
      <c r="F1065" s="7"/>
    </row>
    <row r="1066" spans="1:6">
      <c r="A1066" s="5"/>
      <c r="B1066" s="1"/>
      <c r="C1066" s="2"/>
      <c r="D1066" s="59"/>
      <c r="E1066" s="85"/>
      <c r="F1066" s="7"/>
    </row>
    <row r="1067" spans="1:6">
      <c r="A1067" s="5"/>
      <c r="B1067" s="1"/>
      <c r="C1067" s="2"/>
      <c r="D1067" s="59"/>
      <c r="E1067" s="85"/>
      <c r="F1067" s="7"/>
    </row>
    <row r="1068" spans="1:6">
      <c r="A1068" s="5"/>
      <c r="B1068" s="1"/>
      <c r="C1068" s="2"/>
      <c r="D1068" s="59"/>
      <c r="E1068" s="85"/>
      <c r="F1068" s="7"/>
    </row>
    <row r="1069" spans="1:6">
      <c r="A1069" s="5"/>
      <c r="B1069" s="1"/>
      <c r="C1069" s="2"/>
      <c r="D1069" s="59"/>
      <c r="E1069" s="85"/>
      <c r="F1069" s="7"/>
    </row>
    <row r="1070" spans="1:6">
      <c r="A1070" s="5"/>
      <c r="B1070" s="1"/>
      <c r="C1070" s="2"/>
      <c r="D1070" s="59"/>
      <c r="E1070" s="85"/>
      <c r="F1070" s="7"/>
    </row>
    <row r="1071" spans="1:6">
      <c r="A1071" s="5"/>
      <c r="B1071" s="1"/>
      <c r="C1071" s="2"/>
      <c r="D1071" s="59"/>
      <c r="E1071" s="85"/>
      <c r="F1071" s="7"/>
    </row>
    <row r="1072" spans="1:6">
      <c r="A1072" s="5"/>
      <c r="B1072" s="1"/>
      <c r="C1072" s="2"/>
      <c r="D1072" s="59"/>
      <c r="E1072" s="85"/>
      <c r="F1072" s="7"/>
    </row>
    <row r="1073" spans="1:6">
      <c r="A1073" s="5"/>
      <c r="B1073" s="1"/>
      <c r="C1073" s="2"/>
      <c r="D1073" s="59"/>
      <c r="E1073" s="85"/>
      <c r="F1073" s="7"/>
    </row>
    <row r="1074" spans="1:6">
      <c r="A1074" s="5"/>
      <c r="B1074" s="1"/>
      <c r="C1074" s="2"/>
      <c r="D1074" s="59"/>
      <c r="E1074" s="85"/>
      <c r="F1074" s="7"/>
    </row>
    <row r="1075" spans="1:6">
      <c r="A1075" s="5"/>
      <c r="B1075" s="1"/>
      <c r="C1075" s="2"/>
      <c r="D1075" s="59"/>
      <c r="E1075" s="85"/>
      <c r="F1075" s="7"/>
    </row>
    <row r="1076" spans="1:6">
      <c r="A1076" s="5"/>
      <c r="B1076" s="1"/>
      <c r="C1076" s="2"/>
      <c r="D1076" s="59"/>
      <c r="E1076" s="85"/>
      <c r="F1076" s="7"/>
    </row>
    <row r="1077" spans="1:6">
      <c r="A1077" s="5"/>
      <c r="B1077" s="1"/>
      <c r="C1077" s="2"/>
      <c r="D1077" s="59"/>
      <c r="E1077" s="85"/>
      <c r="F1077" s="7"/>
    </row>
    <row r="1078" spans="1:6">
      <c r="A1078" s="5"/>
      <c r="B1078" s="1"/>
      <c r="C1078" s="2"/>
      <c r="D1078" s="59"/>
      <c r="E1078" s="85"/>
      <c r="F1078" s="7"/>
    </row>
    <row r="1079" spans="1:6">
      <c r="A1079" s="5"/>
      <c r="B1079" s="1"/>
      <c r="C1079" s="2"/>
      <c r="D1079" s="59"/>
      <c r="E1079" s="85"/>
      <c r="F1079" s="7"/>
    </row>
    <row r="1080" spans="1:6">
      <c r="A1080" s="5"/>
      <c r="B1080" s="1"/>
      <c r="C1080" s="2"/>
      <c r="D1080" s="59"/>
      <c r="E1080" s="85"/>
      <c r="F1080" s="7"/>
    </row>
    <row r="1081" spans="1:6">
      <c r="A1081" s="5"/>
      <c r="B1081" s="1"/>
      <c r="C1081" s="2"/>
      <c r="D1081" s="59"/>
      <c r="E1081" s="85"/>
      <c r="F1081" s="7"/>
    </row>
    <row r="1082" spans="1:6">
      <c r="A1082" s="5"/>
      <c r="B1082" s="1"/>
      <c r="C1082" s="2"/>
      <c r="D1082" s="59"/>
      <c r="E1082" s="85"/>
      <c r="F1082" s="7"/>
    </row>
    <row r="1083" spans="1:6">
      <c r="A1083" s="5"/>
      <c r="B1083" s="1"/>
      <c r="C1083" s="2"/>
      <c r="D1083" s="59"/>
      <c r="E1083" s="85"/>
      <c r="F1083" s="7"/>
    </row>
    <row r="1084" spans="1:6">
      <c r="A1084" s="5"/>
      <c r="B1084" s="1"/>
      <c r="C1084" s="2"/>
      <c r="D1084" s="59"/>
      <c r="E1084" s="85"/>
      <c r="F1084" s="7"/>
    </row>
    <row r="1085" spans="1:6">
      <c r="A1085" s="5"/>
      <c r="B1085" s="1"/>
      <c r="C1085" s="2"/>
      <c r="D1085" s="59"/>
      <c r="E1085" s="85"/>
      <c r="F1085" s="7"/>
    </row>
    <row r="1086" spans="1:6">
      <c r="A1086" s="5"/>
      <c r="B1086" s="1"/>
      <c r="C1086" s="2"/>
      <c r="D1086" s="59"/>
      <c r="E1086" s="85"/>
      <c r="F1086" s="7"/>
    </row>
    <row r="1087" spans="1:6">
      <c r="A1087" s="5"/>
      <c r="B1087" s="1"/>
      <c r="C1087" s="2"/>
      <c r="D1087" s="59"/>
      <c r="E1087" s="85"/>
      <c r="F1087" s="7"/>
    </row>
    <row r="1088" spans="1:6">
      <c r="A1088" s="5"/>
      <c r="B1088" s="1"/>
      <c r="C1088" s="2"/>
      <c r="D1088" s="59"/>
      <c r="E1088" s="85"/>
      <c r="F1088" s="7"/>
    </row>
    <row r="1089" spans="1:6">
      <c r="A1089" s="5"/>
      <c r="B1089" s="1"/>
      <c r="C1089" s="2"/>
      <c r="D1089" s="59"/>
      <c r="E1089" s="85"/>
      <c r="F1089" s="7"/>
    </row>
    <row r="1090" spans="1:6">
      <c r="A1090" s="5"/>
      <c r="B1090" s="1"/>
      <c r="C1090" s="2"/>
      <c r="D1090" s="59"/>
      <c r="E1090" s="85"/>
      <c r="F1090" s="7"/>
    </row>
    <row r="1091" spans="1:6">
      <c r="A1091" s="5"/>
      <c r="B1091" s="1"/>
      <c r="C1091" s="2"/>
      <c r="D1091" s="59"/>
      <c r="E1091" s="85"/>
      <c r="F1091" s="7"/>
    </row>
    <row r="1092" spans="1:6">
      <c r="A1092" s="5"/>
      <c r="B1092" s="1"/>
      <c r="C1092" s="2"/>
      <c r="D1092" s="59"/>
      <c r="E1092" s="85"/>
      <c r="F1092" s="7"/>
    </row>
    <row r="1093" spans="1:6">
      <c r="A1093" s="5"/>
      <c r="B1093" s="1"/>
      <c r="C1093" s="2"/>
      <c r="D1093" s="59"/>
      <c r="E1093" s="85"/>
      <c r="F1093" s="7"/>
    </row>
    <row r="1094" spans="1:6">
      <c r="A1094" s="5"/>
      <c r="B1094" s="1"/>
      <c r="C1094" s="2"/>
      <c r="D1094" s="59"/>
      <c r="E1094" s="85"/>
      <c r="F1094" s="7"/>
    </row>
    <row r="1095" spans="1:6">
      <c r="A1095" s="5"/>
      <c r="B1095" s="1"/>
      <c r="C1095" s="2"/>
      <c r="D1095" s="59"/>
      <c r="E1095" s="85"/>
      <c r="F1095" s="7"/>
    </row>
    <row r="1096" spans="1:6">
      <c r="A1096" s="5"/>
      <c r="B1096" s="1"/>
      <c r="C1096" s="2"/>
      <c r="D1096" s="59"/>
      <c r="E1096" s="85"/>
      <c r="F1096" s="7"/>
    </row>
    <row r="1097" spans="1:6">
      <c r="A1097" s="5"/>
      <c r="B1097" s="1"/>
      <c r="C1097" s="2"/>
      <c r="D1097" s="59"/>
      <c r="E1097" s="85"/>
      <c r="F1097" s="7"/>
    </row>
    <row r="1098" spans="1:6">
      <c r="A1098" s="5"/>
      <c r="B1098" s="1"/>
      <c r="C1098" s="2"/>
      <c r="D1098" s="59"/>
      <c r="E1098" s="85"/>
      <c r="F1098" s="7"/>
    </row>
    <row r="1099" spans="1:6">
      <c r="A1099" s="5"/>
      <c r="B1099" s="1"/>
      <c r="C1099" s="2"/>
      <c r="D1099" s="59"/>
      <c r="E1099" s="85"/>
      <c r="F1099" s="7"/>
    </row>
    <row r="1100" spans="1:6">
      <c r="A1100" s="5"/>
      <c r="B1100" s="1"/>
      <c r="C1100" s="2"/>
      <c r="D1100" s="59"/>
      <c r="E1100" s="85"/>
      <c r="F1100" s="7"/>
    </row>
    <row r="1101" spans="1:6">
      <c r="A1101" s="5"/>
      <c r="B1101" s="1"/>
      <c r="C1101" s="2"/>
      <c r="D1101" s="59"/>
      <c r="E1101" s="85"/>
      <c r="F1101" s="7"/>
    </row>
    <row r="1102" spans="1:6">
      <c r="A1102" s="5"/>
      <c r="B1102" s="1"/>
      <c r="C1102" s="2"/>
      <c r="D1102" s="59"/>
      <c r="E1102" s="85"/>
      <c r="F1102" s="7"/>
    </row>
    <row r="1103" spans="1:6">
      <c r="A1103" s="5"/>
      <c r="B1103" s="1"/>
      <c r="C1103" s="2"/>
      <c r="D1103" s="59"/>
      <c r="E1103" s="85"/>
      <c r="F1103" s="7"/>
    </row>
    <row r="1104" spans="1:6">
      <c r="A1104" s="5"/>
      <c r="B1104" s="1"/>
      <c r="C1104" s="2"/>
      <c r="D1104" s="59"/>
      <c r="E1104" s="85"/>
      <c r="F1104" s="7"/>
    </row>
    <row r="1105" spans="1:6">
      <c r="A1105" s="5"/>
      <c r="B1105" s="1"/>
      <c r="C1105" s="2"/>
      <c r="D1105" s="59"/>
      <c r="E1105" s="85"/>
      <c r="F1105" s="7"/>
    </row>
    <row r="1106" spans="1:6">
      <c r="A1106" s="5"/>
      <c r="B1106" s="1"/>
      <c r="C1106" s="2"/>
      <c r="D1106" s="59"/>
      <c r="E1106" s="85"/>
      <c r="F1106" s="7"/>
    </row>
    <row r="1107" spans="1:6">
      <c r="A1107" s="5"/>
      <c r="B1107" s="1"/>
      <c r="C1107" s="2"/>
      <c r="D1107" s="59"/>
      <c r="E1107" s="85"/>
      <c r="F1107" s="7"/>
    </row>
    <row r="1108" spans="1:6">
      <c r="A1108" s="5"/>
      <c r="B1108" s="1"/>
      <c r="C1108" s="2"/>
      <c r="D1108" s="59"/>
      <c r="E1108" s="85"/>
      <c r="F1108" s="7"/>
    </row>
    <row r="1109" spans="1:6">
      <c r="A1109" s="5"/>
      <c r="B1109" s="1"/>
      <c r="C1109" s="2"/>
      <c r="D1109" s="59"/>
      <c r="E1109" s="85"/>
      <c r="F1109" s="7"/>
    </row>
    <row r="1110" spans="1:6">
      <c r="A1110" s="5"/>
      <c r="B1110" s="1"/>
      <c r="C1110" s="2"/>
      <c r="D1110" s="59"/>
      <c r="E1110" s="85"/>
      <c r="F1110" s="7"/>
    </row>
    <row r="1111" spans="1:6">
      <c r="A1111" s="5"/>
      <c r="B1111" s="1"/>
      <c r="C1111" s="2"/>
      <c r="D1111" s="59"/>
      <c r="E1111" s="85"/>
      <c r="F1111" s="7"/>
    </row>
    <row r="1112" spans="1:6">
      <c r="A1112" s="5"/>
      <c r="B1112" s="1"/>
      <c r="C1112" s="2"/>
      <c r="D1112" s="59"/>
      <c r="E1112" s="85"/>
      <c r="F1112" s="7"/>
    </row>
    <row r="1113" spans="1:6">
      <c r="A1113" s="5"/>
      <c r="B1113" s="1"/>
      <c r="C1113" s="2"/>
      <c r="D1113" s="59"/>
      <c r="E1113" s="85"/>
      <c r="F1113" s="7"/>
    </row>
    <row r="1114" spans="1:6">
      <c r="A1114" s="5"/>
      <c r="B1114" s="1"/>
      <c r="C1114" s="2"/>
      <c r="D1114" s="59"/>
      <c r="E1114" s="85"/>
      <c r="F1114" s="7"/>
    </row>
    <row r="1115" spans="1:6">
      <c r="A1115" s="5"/>
      <c r="B1115" s="1"/>
      <c r="C1115" s="2"/>
      <c r="D1115" s="59"/>
      <c r="E1115" s="85"/>
      <c r="F1115" s="7"/>
    </row>
    <row r="1116" spans="1:6">
      <c r="A1116" s="5"/>
      <c r="B1116" s="1"/>
      <c r="C1116" s="2"/>
      <c r="D1116" s="59"/>
      <c r="E1116" s="85"/>
      <c r="F1116" s="7"/>
    </row>
    <row r="1117" spans="1:6">
      <c r="A1117" s="5"/>
      <c r="B1117" s="1"/>
      <c r="C1117" s="2"/>
      <c r="D1117" s="59"/>
      <c r="E1117" s="85"/>
      <c r="F1117" s="7"/>
    </row>
    <row r="1118" spans="1:6">
      <c r="A1118" s="5"/>
      <c r="B1118" s="1"/>
      <c r="C1118" s="2"/>
      <c r="D1118" s="59"/>
      <c r="E1118" s="85"/>
      <c r="F1118" s="7"/>
    </row>
    <row r="1119" spans="1:6">
      <c r="A1119" s="5"/>
      <c r="B1119" s="1"/>
      <c r="C1119" s="2"/>
      <c r="D1119" s="59"/>
      <c r="E1119" s="85"/>
      <c r="F1119" s="7"/>
    </row>
    <row r="1120" spans="1:6">
      <c r="A1120" s="5"/>
      <c r="B1120" s="1"/>
      <c r="C1120" s="2"/>
      <c r="D1120" s="59"/>
      <c r="E1120" s="85"/>
      <c r="F1120" s="7"/>
    </row>
    <row r="1121" spans="1:6">
      <c r="A1121" s="5"/>
      <c r="B1121" s="1"/>
      <c r="C1121" s="2"/>
      <c r="D1121" s="59"/>
      <c r="E1121" s="85"/>
      <c r="F1121" s="7"/>
    </row>
    <row r="1122" spans="1:6">
      <c r="A1122" s="5"/>
      <c r="B1122" s="1"/>
      <c r="C1122" s="2"/>
      <c r="D1122" s="59"/>
      <c r="E1122" s="85"/>
      <c r="F1122" s="7"/>
    </row>
    <row r="1123" spans="1:6">
      <c r="A1123" s="5"/>
      <c r="B1123" s="1"/>
      <c r="C1123" s="2"/>
      <c r="D1123" s="59"/>
      <c r="E1123" s="85"/>
      <c r="F1123" s="7"/>
    </row>
    <row r="1124" spans="1:6">
      <c r="A1124" s="5"/>
      <c r="B1124" s="1"/>
      <c r="C1124" s="2"/>
      <c r="D1124" s="59"/>
      <c r="E1124" s="85"/>
      <c r="F1124" s="7"/>
    </row>
    <row r="1125" spans="1:6">
      <c r="A1125" s="5"/>
      <c r="B1125" s="1"/>
      <c r="C1125" s="2"/>
      <c r="D1125" s="59"/>
      <c r="E1125" s="85"/>
      <c r="F1125" s="7"/>
    </row>
    <row r="1126" spans="1:6">
      <c r="A1126" s="5"/>
      <c r="B1126" s="1"/>
      <c r="C1126" s="2"/>
      <c r="D1126" s="59"/>
      <c r="E1126" s="85"/>
      <c r="F1126" s="7"/>
    </row>
    <row r="1127" spans="1:6">
      <c r="A1127" s="5"/>
      <c r="B1127" s="1"/>
      <c r="C1127" s="2"/>
      <c r="D1127" s="59"/>
      <c r="E1127" s="85"/>
      <c r="F1127" s="7"/>
    </row>
    <row r="1128" spans="1:6">
      <c r="A1128" s="5"/>
      <c r="B1128" s="1"/>
      <c r="C1128" s="2"/>
      <c r="D1128" s="59"/>
      <c r="E1128" s="85"/>
      <c r="F1128" s="7"/>
    </row>
    <row r="1129" spans="1:6">
      <c r="A1129" s="5"/>
      <c r="B1129" s="1"/>
      <c r="C1129" s="2"/>
      <c r="D1129" s="59"/>
      <c r="E1129" s="85"/>
      <c r="F1129" s="7"/>
    </row>
    <row r="1130" spans="1:6">
      <c r="A1130" s="5"/>
      <c r="B1130" s="1"/>
      <c r="C1130" s="2"/>
      <c r="D1130" s="59"/>
      <c r="E1130" s="85"/>
      <c r="F1130" s="7"/>
    </row>
    <row r="1131" spans="1:6">
      <c r="A1131" s="5"/>
      <c r="B1131" s="1"/>
      <c r="C1131" s="2"/>
      <c r="D1131" s="59"/>
      <c r="E1131" s="85"/>
      <c r="F1131" s="7"/>
    </row>
    <row r="1132" spans="1:6">
      <c r="A1132" s="5"/>
      <c r="B1132" s="1"/>
      <c r="C1132" s="2"/>
      <c r="D1132" s="59"/>
      <c r="E1132" s="85"/>
      <c r="F1132" s="7"/>
    </row>
    <row r="1133" spans="1:6">
      <c r="A1133" s="5"/>
      <c r="B1133" s="1"/>
      <c r="C1133" s="2"/>
      <c r="D1133" s="59"/>
      <c r="E1133" s="85"/>
      <c r="F1133" s="7"/>
    </row>
    <row r="1134" spans="1:6">
      <c r="A1134" s="5"/>
      <c r="B1134" s="1"/>
      <c r="C1134" s="2"/>
      <c r="D1134" s="59"/>
      <c r="E1134" s="85"/>
      <c r="F1134" s="7"/>
    </row>
    <row r="1135" spans="1:6">
      <c r="A1135" s="5"/>
      <c r="B1135" s="1"/>
      <c r="C1135" s="2"/>
      <c r="D1135" s="59"/>
      <c r="E1135" s="85"/>
      <c r="F1135" s="7"/>
    </row>
    <row r="1136" spans="1:6">
      <c r="A1136" s="5"/>
      <c r="B1136" s="1"/>
      <c r="C1136" s="2"/>
      <c r="D1136" s="59"/>
      <c r="E1136" s="85"/>
      <c r="F1136" s="7"/>
    </row>
    <row r="1137" spans="1:6">
      <c r="A1137" s="5"/>
      <c r="B1137" s="1"/>
      <c r="C1137" s="2"/>
      <c r="D1137" s="59"/>
      <c r="E1137" s="85"/>
      <c r="F1137" s="7"/>
    </row>
    <row r="1138" spans="1:6">
      <c r="A1138" s="5"/>
      <c r="B1138" s="1"/>
      <c r="C1138" s="2"/>
      <c r="D1138" s="59"/>
      <c r="E1138" s="85"/>
      <c r="F1138" s="7"/>
    </row>
    <row r="1139" spans="1:6">
      <c r="A1139" s="5"/>
      <c r="B1139" s="1"/>
      <c r="C1139" s="2"/>
      <c r="D1139" s="59"/>
      <c r="E1139" s="85"/>
      <c r="F1139" s="7"/>
    </row>
    <row r="1140" spans="1:6">
      <c r="A1140" s="5"/>
      <c r="B1140" s="1"/>
      <c r="C1140" s="2"/>
      <c r="D1140" s="59"/>
      <c r="E1140" s="85"/>
      <c r="F1140" s="7"/>
    </row>
    <row r="1141" spans="1:6">
      <c r="A1141" s="5"/>
      <c r="B1141" s="1"/>
      <c r="C1141" s="2"/>
      <c r="D1141" s="59"/>
      <c r="E1141" s="85"/>
      <c r="F1141" s="7"/>
    </row>
    <row r="1142" spans="1:6">
      <c r="A1142" s="5"/>
      <c r="B1142" s="1"/>
      <c r="C1142" s="2"/>
      <c r="D1142" s="59"/>
      <c r="E1142" s="85"/>
      <c r="F1142" s="7"/>
    </row>
    <row r="1143" spans="1:6">
      <c r="A1143" s="5"/>
      <c r="B1143" s="1"/>
      <c r="C1143" s="2"/>
      <c r="D1143" s="59"/>
      <c r="E1143" s="85"/>
      <c r="F1143" s="7"/>
    </row>
    <row r="1144" spans="1:6">
      <c r="A1144" s="5"/>
      <c r="B1144" s="1"/>
      <c r="C1144" s="2"/>
      <c r="D1144" s="59"/>
      <c r="E1144" s="85"/>
      <c r="F1144" s="7"/>
    </row>
    <row r="1145" spans="1:6">
      <c r="A1145" s="5"/>
      <c r="B1145" s="1"/>
      <c r="C1145" s="2"/>
      <c r="D1145" s="59"/>
      <c r="E1145" s="85"/>
      <c r="F1145" s="7"/>
    </row>
    <row r="1146" spans="1:6">
      <c r="A1146" s="5"/>
      <c r="B1146" s="1"/>
      <c r="C1146" s="2"/>
      <c r="D1146" s="59"/>
      <c r="E1146" s="85"/>
      <c r="F1146" s="7"/>
    </row>
    <row r="1147" spans="1:6">
      <c r="A1147" s="5"/>
      <c r="B1147" s="1"/>
      <c r="C1147" s="2"/>
      <c r="D1147" s="59"/>
      <c r="E1147" s="85"/>
      <c r="F1147" s="7"/>
    </row>
    <row r="1148" spans="1:6">
      <c r="A1148" s="5"/>
      <c r="B1148" s="1"/>
      <c r="C1148" s="2"/>
      <c r="D1148" s="59"/>
      <c r="E1148" s="85"/>
      <c r="F1148" s="7"/>
    </row>
    <row r="1149" spans="1:6">
      <c r="A1149" s="5"/>
      <c r="B1149" s="1"/>
      <c r="C1149" s="2"/>
      <c r="D1149" s="59"/>
      <c r="E1149" s="85"/>
      <c r="F1149" s="7"/>
    </row>
    <row r="1150" spans="1:6">
      <c r="A1150" s="5"/>
      <c r="B1150" s="1"/>
      <c r="C1150" s="2"/>
      <c r="D1150" s="59"/>
      <c r="E1150" s="85"/>
      <c r="F1150" s="7"/>
    </row>
    <row r="1151" spans="1:6">
      <c r="A1151" s="5"/>
      <c r="B1151" s="1"/>
      <c r="C1151" s="2"/>
      <c r="D1151" s="59"/>
      <c r="E1151" s="85"/>
      <c r="F1151" s="7"/>
    </row>
    <row r="1152" spans="1:6">
      <c r="A1152" s="5"/>
      <c r="B1152" s="1"/>
      <c r="C1152" s="2"/>
      <c r="D1152" s="59"/>
      <c r="E1152" s="85"/>
      <c r="F1152" s="7"/>
    </row>
    <row r="1153" spans="1:6">
      <c r="A1153" s="5"/>
      <c r="B1153" s="1"/>
      <c r="C1153" s="2"/>
      <c r="D1153" s="59"/>
      <c r="E1153" s="85"/>
      <c r="F1153" s="7"/>
    </row>
    <row r="1154" spans="1:6">
      <c r="A1154" s="5"/>
      <c r="B1154" s="1"/>
      <c r="C1154" s="2"/>
      <c r="D1154" s="59"/>
      <c r="E1154" s="85"/>
      <c r="F1154" s="7"/>
    </row>
    <row r="1155" spans="1:6">
      <c r="A1155" s="5"/>
      <c r="B1155" s="1"/>
      <c r="C1155" s="2"/>
      <c r="D1155" s="59"/>
      <c r="E1155" s="85"/>
      <c r="F1155" s="7"/>
    </row>
    <row r="1156" spans="1:6">
      <c r="A1156" s="5"/>
      <c r="B1156" s="1"/>
      <c r="C1156" s="2"/>
      <c r="D1156" s="59"/>
      <c r="E1156" s="85"/>
      <c r="F1156" s="7"/>
    </row>
    <row r="1157" spans="1:6">
      <c r="A1157" s="5"/>
      <c r="B1157" s="1"/>
      <c r="C1157" s="2"/>
      <c r="D1157" s="59"/>
      <c r="E1157" s="85"/>
      <c r="F1157" s="7"/>
    </row>
    <row r="1158" spans="1:6">
      <c r="A1158" s="5"/>
      <c r="B1158" s="1"/>
      <c r="C1158" s="2"/>
      <c r="D1158" s="59"/>
      <c r="E1158" s="85"/>
      <c r="F1158" s="7"/>
    </row>
    <row r="1159" spans="1:6">
      <c r="A1159" s="5"/>
      <c r="B1159" s="1"/>
      <c r="C1159" s="2"/>
      <c r="D1159" s="59"/>
      <c r="E1159" s="85"/>
      <c r="F1159" s="7"/>
    </row>
    <row r="1160" spans="1:6">
      <c r="A1160" s="5"/>
      <c r="B1160" s="1"/>
      <c r="C1160" s="2"/>
      <c r="D1160" s="59"/>
      <c r="E1160" s="85"/>
      <c r="F1160" s="7"/>
    </row>
    <row r="1161" spans="1:6">
      <c r="A1161" s="5"/>
      <c r="B1161" s="1"/>
      <c r="C1161" s="2"/>
      <c r="D1161" s="59"/>
      <c r="E1161" s="85"/>
      <c r="F1161" s="7"/>
    </row>
    <row r="1162" spans="1:6">
      <c r="A1162" s="5"/>
      <c r="B1162" s="1"/>
      <c r="C1162" s="2"/>
      <c r="D1162" s="59"/>
      <c r="E1162" s="85"/>
      <c r="F1162" s="7"/>
    </row>
    <row r="1163" spans="1:6">
      <c r="A1163" s="5"/>
      <c r="B1163" s="1"/>
      <c r="C1163" s="2"/>
      <c r="D1163" s="59"/>
      <c r="E1163" s="85"/>
      <c r="F1163" s="7"/>
    </row>
    <row r="1164" spans="1:6">
      <c r="A1164" s="5"/>
      <c r="B1164" s="1"/>
      <c r="C1164" s="2"/>
      <c r="D1164" s="59"/>
      <c r="E1164" s="85"/>
      <c r="F1164" s="7"/>
    </row>
    <row r="1165" spans="1:6">
      <c r="A1165" s="5"/>
      <c r="B1165" s="1"/>
      <c r="C1165" s="2"/>
      <c r="D1165" s="59"/>
      <c r="E1165" s="85"/>
      <c r="F1165" s="7"/>
    </row>
    <row r="1166" spans="1:6">
      <c r="A1166" s="5"/>
      <c r="B1166" s="1"/>
      <c r="C1166" s="2"/>
      <c r="D1166" s="59"/>
      <c r="E1166" s="85"/>
      <c r="F1166" s="7"/>
    </row>
    <row r="1167" spans="1:6">
      <c r="A1167" s="5"/>
      <c r="B1167" s="1"/>
      <c r="C1167" s="2"/>
      <c r="D1167" s="59"/>
      <c r="E1167" s="85"/>
      <c r="F1167" s="7"/>
    </row>
    <row r="1168" spans="1:6">
      <c r="A1168" s="5"/>
      <c r="B1168" s="1"/>
      <c r="C1168" s="2"/>
      <c r="D1168" s="59"/>
      <c r="E1168" s="85"/>
      <c r="F1168" s="7"/>
    </row>
    <row r="1169" spans="1:6">
      <c r="A1169" s="5"/>
      <c r="B1169" s="1"/>
      <c r="C1169" s="2"/>
      <c r="D1169" s="59"/>
      <c r="E1169" s="85"/>
      <c r="F1169" s="7"/>
    </row>
    <row r="1170" spans="1:6">
      <c r="A1170" s="5"/>
      <c r="B1170" s="1"/>
      <c r="C1170" s="2"/>
      <c r="D1170" s="59"/>
      <c r="E1170" s="85"/>
      <c r="F1170" s="7"/>
    </row>
    <row r="1171" spans="1:6">
      <c r="A1171" s="5"/>
      <c r="B1171" s="1"/>
      <c r="C1171" s="2"/>
      <c r="D1171" s="59"/>
      <c r="E1171" s="85"/>
      <c r="F1171" s="7"/>
    </row>
    <row r="1172" spans="1:6">
      <c r="A1172" s="5"/>
      <c r="B1172" s="1"/>
      <c r="C1172" s="2"/>
      <c r="D1172" s="59"/>
      <c r="E1172" s="85"/>
      <c r="F1172" s="7"/>
    </row>
    <row r="1173" spans="1:6">
      <c r="A1173" s="5"/>
      <c r="B1173" s="1"/>
      <c r="C1173" s="2"/>
      <c r="D1173" s="59"/>
      <c r="E1173" s="85"/>
      <c r="F1173" s="7"/>
    </row>
    <row r="1174" spans="1:6">
      <c r="A1174" s="5"/>
      <c r="B1174" s="1"/>
      <c r="C1174" s="2"/>
      <c r="D1174" s="59"/>
      <c r="E1174" s="85"/>
      <c r="F1174" s="7"/>
    </row>
    <row r="1175" spans="1:6">
      <c r="A1175" s="5"/>
      <c r="B1175" s="1"/>
      <c r="C1175" s="2"/>
      <c r="D1175" s="59"/>
      <c r="E1175" s="85"/>
      <c r="F1175" s="7"/>
    </row>
    <row r="1176" spans="1:6">
      <c r="A1176" s="5"/>
      <c r="B1176" s="1"/>
      <c r="C1176" s="2"/>
      <c r="D1176" s="59"/>
      <c r="E1176" s="85"/>
      <c r="F1176" s="7"/>
    </row>
    <row r="1177" spans="1:6">
      <c r="A1177" s="5"/>
      <c r="B1177" s="1"/>
      <c r="C1177" s="2"/>
      <c r="D1177" s="59"/>
      <c r="E1177" s="85"/>
      <c r="F1177" s="7"/>
    </row>
    <row r="1178" spans="1:6">
      <c r="A1178" s="5"/>
      <c r="B1178" s="1"/>
      <c r="C1178" s="2"/>
      <c r="D1178" s="59"/>
      <c r="E1178" s="85"/>
      <c r="F1178" s="7"/>
    </row>
    <row r="1179" spans="1:6">
      <c r="A1179" s="5"/>
      <c r="B1179" s="1"/>
      <c r="C1179" s="2"/>
      <c r="D1179" s="59"/>
      <c r="E1179" s="85"/>
      <c r="F1179" s="7"/>
    </row>
    <row r="1180" spans="1:6">
      <c r="A1180" s="5"/>
      <c r="B1180" s="1"/>
      <c r="C1180" s="2"/>
      <c r="D1180" s="59"/>
      <c r="E1180" s="85"/>
      <c r="F1180" s="7"/>
    </row>
    <row r="1181" spans="1:6">
      <c r="A1181" s="5"/>
      <c r="B1181" s="1"/>
      <c r="C1181" s="2"/>
      <c r="D1181" s="59"/>
      <c r="E1181" s="85"/>
      <c r="F1181" s="7"/>
    </row>
    <row r="1182" spans="1:6">
      <c r="A1182" s="5"/>
      <c r="B1182" s="1"/>
      <c r="C1182" s="2"/>
      <c r="D1182" s="59"/>
      <c r="E1182" s="85"/>
      <c r="F1182" s="7"/>
    </row>
    <row r="1183" spans="1:6">
      <c r="A1183" s="5"/>
      <c r="B1183" s="1"/>
      <c r="C1183" s="2"/>
      <c r="D1183" s="59"/>
      <c r="E1183" s="85"/>
      <c r="F1183" s="7"/>
    </row>
    <row r="1184" spans="1:6">
      <c r="A1184" s="5"/>
      <c r="B1184" s="1"/>
      <c r="C1184" s="2"/>
      <c r="D1184" s="59"/>
      <c r="E1184" s="85"/>
      <c r="F1184" s="7"/>
    </row>
    <row r="1185" spans="1:6">
      <c r="A1185" s="5"/>
      <c r="B1185" s="1"/>
      <c r="C1185" s="2"/>
      <c r="D1185" s="59"/>
      <c r="E1185" s="85"/>
      <c r="F1185" s="7"/>
    </row>
    <row r="1186" spans="1:6">
      <c r="A1186" s="5"/>
      <c r="B1186" s="1"/>
      <c r="C1186" s="2"/>
      <c r="D1186" s="59"/>
      <c r="E1186" s="85"/>
      <c r="F1186" s="7"/>
    </row>
    <row r="1187" spans="1:6">
      <c r="A1187" s="5"/>
      <c r="B1187" s="1"/>
      <c r="C1187" s="2"/>
      <c r="D1187" s="59"/>
      <c r="E1187" s="85"/>
      <c r="F1187" s="7"/>
    </row>
    <row r="1188" spans="1:6">
      <c r="A1188" s="5"/>
      <c r="B1188" s="1"/>
      <c r="C1188" s="2"/>
      <c r="D1188" s="59"/>
      <c r="E1188" s="85"/>
      <c r="F1188" s="7"/>
    </row>
    <row r="1189" spans="1:6">
      <c r="A1189" s="5"/>
      <c r="B1189" s="1"/>
      <c r="C1189" s="2"/>
      <c r="D1189" s="59"/>
      <c r="E1189" s="85"/>
      <c r="F1189" s="7"/>
    </row>
    <row r="1190" spans="1:6">
      <c r="A1190" s="5"/>
      <c r="B1190" s="1"/>
      <c r="C1190" s="2"/>
      <c r="D1190" s="59"/>
      <c r="E1190" s="85"/>
      <c r="F1190" s="7"/>
    </row>
    <row r="1191" spans="1:6">
      <c r="A1191" s="5"/>
      <c r="B1191" s="1"/>
      <c r="C1191" s="2"/>
      <c r="D1191" s="59"/>
      <c r="E1191" s="85"/>
      <c r="F1191" s="7"/>
    </row>
    <row r="1192" spans="1:6">
      <c r="A1192" s="5"/>
      <c r="B1192" s="1"/>
      <c r="C1192" s="2"/>
      <c r="D1192" s="59"/>
      <c r="E1192" s="85"/>
      <c r="F1192" s="7"/>
    </row>
    <row r="1193" spans="1:6">
      <c r="A1193" s="5"/>
      <c r="B1193" s="1"/>
      <c r="C1193" s="2"/>
      <c r="D1193" s="59"/>
      <c r="E1193" s="85"/>
      <c r="F1193" s="7"/>
    </row>
    <row r="1194" spans="1:6">
      <c r="A1194" s="5"/>
      <c r="B1194" s="1"/>
      <c r="C1194" s="2"/>
      <c r="D1194" s="59"/>
      <c r="E1194" s="85"/>
      <c r="F1194" s="7"/>
    </row>
    <row r="1195" spans="1:6">
      <c r="A1195" s="5"/>
      <c r="B1195" s="1"/>
      <c r="C1195" s="2"/>
      <c r="D1195" s="59"/>
      <c r="E1195" s="85"/>
      <c r="F1195" s="7"/>
    </row>
    <row r="1196" spans="1:6">
      <c r="A1196" s="5"/>
      <c r="B1196" s="1"/>
      <c r="C1196" s="2"/>
      <c r="D1196" s="59"/>
      <c r="E1196" s="85"/>
      <c r="F1196" s="7"/>
    </row>
    <row r="1197" spans="1:6">
      <c r="A1197" s="5"/>
      <c r="B1197" s="1"/>
      <c r="C1197" s="2"/>
      <c r="D1197" s="59"/>
      <c r="E1197" s="85"/>
      <c r="F1197" s="7"/>
    </row>
    <row r="1198" spans="1:6">
      <c r="A1198" s="5"/>
      <c r="B1198" s="1"/>
      <c r="C1198" s="2"/>
      <c r="D1198" s="59"/>
      <c r="E1198" s="85"/>
      <c r="F1198" s="7"/>
    </row>
    <row r="1199" spans="1:6">
      <c r="A1199" s="5"/>
      <c r="B1199" s="1"/>
      <c r="C1199" s="2"/>
      <c r="D1199" s="59"/>
      <c r="E1199" s="85"/>
      <c r="F1199" s="7"/>
    </row>
    <row r="1200" spans="1:6">
      <c r="A1200" s="5"/>
      <c r="B1200" s="1"/>
      <c r="C1200" s="2"/>
      <c r="D1200" s="59"/>
      <c r="E1200" s="85"/>
      <c r="F1200" s="7"/>
    </row>
    <row r="1201" spans="1:6">
      <c r="A1201" s="5"/>
      <c r="B1201" s="1"/>
      <c r="C1201" s="2"/>
      <c r="D1201" s="59"/>
      <c r="E1201" s="85"/>
      <c r="F1201" s="7"/>
    </row>
    <row r="1202" spans="1:6">
      <c r="A1202" s="5"/>
      <c r="B1202" s="1"/>
      <c r="C1202" s="2"/>
      <c r="D1202" s="59"/>
      <c r="E1202" s="85"/>
      <c r="F1202" s="7"/>
    </row>
    <row r="1203" spans="1:6">
      <c r="A1203" s="5"/>
      <c r="B1203" s="1"/>
      <c r="C1203" s="2"/>
      <c r="D1203" s="59"/>
      <c r="E1203" s="85"/>
      <c r="F1203" s="7"/>
    </row>
    <row r="1204" spans="1:6">
      <c r="A1204" s="5"/>
      <c r="B1204" s="1"/>
      <c r="C1204" s="2"/>
      <c r="D1204" s="59"/>
      <c r="E1204" s="85"/>
      <c r="F1204" s="7"/>
    </row>
    <row r="1205" spans="1:6">
      <c r="A1205" s="5"/>
      <c r="B1205" s="1"/>
      <c r="C1205" s="2"/>
      <c r="D1205" s="59"/>
      <c r="E1205" s="85"/>
      <c r="F1205" s="7"/>
    </row>
    <row r="1206" spans="1:6">
      <c r="A1206" s="5"/>
      <c r="B1206" s="1"/>
      <c r="C1206" s="2"/>
      <c r="D1206" s="59"/>
      <c r="E1206" s="85"/>
      <c r="F1206" s="7"/>
    </row>
    <row r="1207" spans="1:6">
      <c r="A1207" s="5"/>
      <c r="B1207" s="1"/>
      <c r="C1207" s="2"/>
      <c r="D1207" s="59"/>
      <c r="E1207" s="85"/>
      <c r="F1207" s="7"/>
    </row>
    <row r="1208" spans="1:6">
      <c r="A1208" s="5"/>
      <c r="B1208" s="1"/>
      <c r="C1208" s="2"/>
      <c r="D1208" s="59"/>
      <c r="E1208" s="85"/>
      <c r="F1208" s="7"/>
    </row>
    <row r="1209" spans="1:6">
      <c r="A1209" s="5"/>
      <c r="B1209" s="1"/>
      <c r="C1209" s="2"/>
      <c r="D1209" s="59"/>
      <c r="E1209" s="85"/>
      <c r="F1209" s="7"/>
    </row>
    <row r="1210" spans="1:6">
      <c r="A1210" s="5"/>
      <c r="B1210" s="1"/>
      <c r="C1210" s="2"/>
      <c r="D1210" s="59"/>
      <c r="E1210" s="85"/>
      <c r="F1210" s="7"/>
    </row>
    <row r="1211" spans="1:6">
      <c r="A1211" s="5"/>
      <c r="B1211" s="1"/>
      <c r="C1211" s="2"/>
      <c r="D1211" s="59"/>
      <c r="E1211" s="85"/>
      <c r="F1211" s="7"/>
    </row>
    <row r="1212" spans="1:6">
      <c r="A1212" s="5"/>
      <c r="B1212" s="1"/>
      <c r="C1212" s="2"/>
      <c r="D1212" s="59"/>
      <c r="E1212" s="85"/>
      <c r="F1212" s="7"/>
    </row>
    <row r="1213" spans="1:6">
      <c r="A1213" s="5"/>
      <c r="B1213" s="1"/>
      <c r="C1213" s="2"/>
      <c r="D1213" s="59"/>
      <c r="E1213" s="85"/>
      <c r="F1213" s="7"/>
    </row>
    <row r="1214" spans="1:6">
      <c r="A1214" s="5"/>
      <c r="B1214" s="1"/>
      <c r="C1214" s="2"/>
      <c r="D1214" s="59"/>
      <c r="E1214" s="85"/>
      <c r="F1214" s="7"/>
    </row>
    <row r="1215" spans="1:6">
      <c r="A1215" s="5"/>
      <c r="B1215" s="1"/>
      <c r="C1215" s="2"/>
      <c r="D1215" s="59"/>
      <c r="E1215" s="85"/>
      <c r="F1215" s="7"/>
    </row>
    <row r="1216" spans="1:6">
      <c r="A1216" s="5"/>
      <c r="B1216" s="1"/>
      <c r="C1216" s="2"/>
      <c r="D1216" s="59"/>
      <c r="E1216" s="85"/>
      <c r="F1216" s="7"/>
    </row>
    <row r="1217" spans="1:6">
      <c r="A1217" s="5"/>
      <c r="B1217" s="1"/>
      <c r="C1217" s="2"/>
      <c r="D1217" s="59"/>
      <c r="E1217" s="85"/>
      <c r="F1217" s="7"/>
    </row>
    <row r="1218" spans="1:6">
      <c r="A1218" s="5"/>
      <c r="B1218" s="1"/>
      <c r="C1218" s="2"/>
      <c r="D1218" s="59"/>
      <c r="E1218" s="85"/>
      <c r="F1218" s="7"/>
    </row>
    <row r="1219" spans="1:6">
      <c r="A1219" s="5"/>
      <c r="B1219" s="1"/>
      <c r="C1219" s="2"/>
      <c r="D1219" s="59"/>
      <c r="E1219" s="85"/>
      <c r="F1219" s="7"/>
    </row>
    <row r="1220" spans="1:6">
      <c r="A1220" s="5"/>
      <c r="B1220" s="1"/>
      <c r="C1220" s="2"/>
      <c r="D1220" s="59"/>
      <c r="E1220" s="85"/>
      <c r="F1220" s="7"/>
    </row>
    <row r="1221" spans="1:6">
      <c r="A1221" s="5"/>
      <c r="B1221" s="1"/>
      <c r="C1221" s="2"/>
      <c r="D1221" s="59"/>
      <c r="E1221" s="85"/>
      <c r="F1221" s="7"/>
    </row>
    <row r="1222" spans="1:6">
      <c r="A1222" s="5"/>
      <c r="B1222" s="1"/>
      <c r="C1222" s="2"/>
      <c r="D1222" s="59"/>
      <c r="E1222" s="85"/>
      <c r="F1222" s="7"/>
    </row>
    <row r="1223" spans="1:6">
      <c r="A1223" s="5"/>
      <c r="B1223" s="1"/>
      <c r="C1223" s="2"/>
      <c r="D1223" s="59"/>
      <c r="E1223" s="85"/>
      <c r="F1223" s="7"/>
    </row>
    <row r="1224" spans="1:6">
      <c r="A1224" s="5"/>
      <c r="B1224" s="1"/>
      <c r="C1224" s="2"/>
      <c r="D1224" s="59"/>
      <c r="E1224" s="85"/>
      <c r="F1224" s="7"/>
    </row>
    <row r="1225" spans="1:6">
      <c r="A1225" s="5"/>
      <c r="B1225" s="1"/>
      <c r="C1225" s="2"/>
      <c r="D1225" s="59"/>
      <c r="E1225" s="85"/>
      <c r="F1225" s="7"/>
    </row>
    <row r="1226" spans="1:6">
      <c r="A1226" s="5"/>
      <c r="B1226" s="1"/>
      <c r="C1226" s="2"/>
      <c r="D1226" s="59"/>
      <c r="E1226" s="85"/>
      <c r="F1226" s="7"/>
    </row>
    <row r="1227" spans="1:6">
      <c r="A1227" s="5"/>
      <c r="B1227" s="1"/>
      <c r="C1227" s="2"/>
      <c r="D1227" s="59"/>
      <c r="E1227" s="85"/>
      <c r="F1227" s="7"/>
    </row>
    <row r="1228" spans="1:6">
      <c r="A1228" s="5"/>
      <c r="B1228" s="1"/>
      <c r="C1228" s="2"/>
      <c r="D1228" s="59"/>
      <c r="E1228" s="85"/>
      <c r="F1228" s="7"/>
    </row>
    <row r="1229" spans="1:6">
      <c r="A1229" s="5"/>
      <c r="B1229" s="1"/>
      <c r="C1229" s="2"/>
      <c r="D1229" s="59"/>
      <c r="E1229" s="85"/>
      <c r="F1229" s="7"/>
    </row>
    <row r="1230" spans="1:6">
      <c r="A1230" s="5"/>
      <c r="B1230" s="1"/>
      <c r="C1230" s="2"/>
      <c r="D1230" s="59"/>
      <c r="E1230" s="85"/>
      <c r="F1230" s="7"/>
    </row>
    <row r="1231" spans="1:6">
      <c r="A1231" s="5"/>
      <c r="B1231" s="1"/>
      <c r="C1231" s="2"/>
      <c r="D1231" s="59"/>
      <c r="E1231" s="85"/>
      <c r="F1231" s="7"/>
    </row>
    <row r="1232" spans="1:6">
      <c r="A1232" s="5"/>
      <c r="B1232" s="1"/>
      <c r="C1232" s="2"/>
      <c r="D1232" s="59"/>
      <c r="E1232" s="85"/>
      <c r="F1232" s="7"/>
    </row>
    <row r="1233" spans="1:6">
      <c r="A1233" s="5"/>
      <c r="B1233" s="1"/>
      <c r="C1233" s="2"/>
      <c r="D1233" s="59"/>
      <c r="E1233" s="85"/>
      <c r="F1233" s="7"/>
    </row>
    <row r="1234" spans="1:6">
      <c r="A1234" s="5"/>
      <c r="B1234" s="1"/>
      <c r="C1234" s="2"/>
      <c r="D1234" s="59"/>
      <c r="E1234" s="85"/>
      <c r="F1234" s="7"/>
    </row>
    <row r="1235" spans="1:6">
      <c r="A1235" s="5"/>
      <c r="B1235" s="1"/>
      <c r="C1235" s="2"/>
      <c r="D1235" s="59"/>
      <c r="E1235" s="85"/>
      <c r="F1235" s="7"/>
    </row>
    <row r="1236" spans="1:6">
      <c r="A1236" s="5"/>
      <c r="B1236" s="1"/>
      <c r="C1236" s="2"/>
      <c r="D1236" s="59"/>
      <c r="E1236" s="85"/>
      <c r="F1236" s="7"/>
    </row>
    <row r="1237" spans="1:6">
      <c r="A1237" s="5"/>
      <c r="B1237" s="1"/>
      <c r="C1237" s="2"/>
      <c r="D1237" s="59"/>
      <c r="E1237" s="85"/>
      <c r="F1237" s="7"/>
    </row>
    <row r="1238" spans="1:6">
      <c r="A1238" s="5"/>
      <c r="B1238" s="1"/>
      <c r="C1238" s="2"/>
      <c r="D1238" s="59"/>
      <c r="E1238" s="85"/>
      <c r="F1238" s="7"/>
    </row>
    <row r="1239" spans="1:6">
      <c r="A1239" s="5"/>
      <c r="B1239" s="1"/>
      <c r="C1239" s="2"/>
      <c r="D1239" s="59"/>
      <c r="E1239" s="85"/>
      <c r="F1239" s="7"/>
    </row>
    <row r="1240" spans="1:6">
      <c r="A1240" s="5"/>
      <c r="B1240" s="1"/>
      <c r="C1240" s="2"/>
      <c r="D1240" s="59"/>
      <c r="E1240" s="85"/>
      <c r="F1240" s="7"/>
    </row>
    <row r="1241" spans="1:6">
      <c r="A1241" s="5"/>
      <c r="B1241" s="1"/>
      <c r="C1241" s="2"/>
      <c r="D1241" s="59"/>
      <c r="E1241" s="85"/>
      <c r="F1241" s="7"/>
    </row>
    <row r="1242" spans="1:6">
      <c r="A1242" s="5"/>
      <c r="B1242" s="1"/>
      <c r="C1242" s="2"/>
      <c r="D1242" s="59"/>
      <c r="E1242" s="85"/>
      <c r="F1242" s="7"/>
    </row>
    <row r="1243" spans="1:6">
      <c r="A1243" s="5"/>
      <c r="B1243" s="1"/>
      <c r="C1243" s="2"/>
      <c r="D1243" s="59"/>
      <c r="E1243" s="85"/>
      <c r="F1243" s="7"/>
    </row>
    <row r="1244" spans="1:6">
      <c r="A1244" s="5"/>
      <c r="B1244" s="1"/>
      <c r="C1244" s="2"/>
      <c r="D1244" s="59"/>
      <c r="E1244" s="85"/>
      <c r="F1244" s="7"/>
    </row>
    <row r="1245" spans="1:6">
      <c r="A1245" s="5"/>
      <c r="B1245" s="1"/>
      <c r="C1245" s="2"/>
      <c r="D1245" s="59"/>
      <c r="E1245" s="85"/>
      <c r="F1245" s="7"/>
    </row>
    <row r="1246" spans="1:6">
      <c r="A1246" s="5"/>
      <c r="B1246" s="1"/>
      <c r="C1246" s="2"/>
      <c r="D1246" s="59"/>
      <c r="E1246" s="85"/>
      <c r="F1246" s="7"/>
    </row>
    <row r="1247" spans="1:6">
      <c r="A1247" s="5"/>
      <c r="B1247" s="1"/>
      <c r="C1247" s="2"/>
      <c r="D1247" s="59"/>
      <c r="E1247" s="85"/>
      <c r="F1247" s="7"/>
    </row>
    <row r="1248" spans="1:6">
      <c r="A1248" s="5"/>
      <c r="B1248" s="1"/>
      <c r="C1248" s="2"/>
      <c r="D1248" s="59"/>
      <c r="E1248" s="85"/>
      <c r="F1248" s="7"/>
    </row>
    <row r="1249" spans="1:6">
      <c r="A1249" s="5"/>
      <c r="B1249" s="1"/>
      <c r="C1249" s="2"/>
      <c r="D1249" s="59"/>
      <c r="E1249" s="85"/>
      <c r="F1249" s="7"/>
    </row>
    <row r="1250" spans="1:6">
      <c r="A1250" s="5"/>
      <c r="B1250" s="1"/>
      <c r="C1250" s="2"/>
      <c r="D1250" s="59"/>
      <c r="E1250" s="85"/>
      <c r="F1250" s="7"/>
    </row>
    <row r="1251" spans="1:6">
      <c r="A1251" s="5"/>
      <c r="B1251" s="1"/>
      <c r="C1251" s="2"/>
      <c r="D1251" s="59"/>
      <c r="E1251" s="85"/>
      <c r="F1251" s="7"/>
    </row>
    <row r="1252" spans="1:6">
      <c r="A1252" s="5"/>
      <c r="B1252" s="1"/>
      <c r="C1252" s="2"/>
      <c r="D1252" s="59"/>
      <c r="E1252" s="85"/>
      <c r="F1252" s="7"/>
    </row>
    <row r="1253" spans="1:6">
      <c r="A1253" s="5"/>
      <c r="B1253" s="1"/>
      <c r="C1253" s="2"/>
      <c r="D1253" s="59"/>
      <c r="E1253" s="85"/>
      <c r="F1253" s="7"/>
    </row>
    <row r="1254" spans="1:6">
      <c r="A1254" s="5"/>
      <c r="B1254" s="1"/>
      <c r="C1254" s="2"/>
      <c r="D1254" s="59"/>
      <c r="E1254" s="85"/>
      <c r="F1254" s="7"/>
    </row>
    <row r="1255" spans="1:6">
      <c r="A1255" s="5"/>
      <c r="B1255" s="1"/>
      <c r="C1255" s="2"/>
      <c r="D1255" s="59"/>
      <c r="E1255" s="85"/>
      <c r="F1255" s="7"/>
    </row>
    <row r="1256" spans="1:6">
      <c r="A1256" s="5"/>
      <c r="B1256" s="1"/>
      <c r="C1256" s="2"/>
      <c r="D1256" s="59"/>
      <c r="E1256" s="85"/>
      <c r="F1256" s="7"/>
    </row>
    <row r="1257" spans="1:6">
      <c r="A1257" s="5"/>
      <c r="B1257" s="1"/>
      <c r="C1257" s="2"/>
      <c r="D1257" s="59"/>
      <c r="E1257" s="85"/>
      <c r="F1257" s="7"/>
    </row>
    <row r="1258" spans="1:6">
      <c r="A1258" s="5"/>
      <c r="B1258" s="1"/>
      <c r="C1258" s="2"/>
      <c r="D1258" s="59"/>
      <c r="E1258" s="85"/>
      <c r="F1258" s="7"/>
    </row>
    <row r="1259" spans="1:6">
      <c r="A1259" s="5"/>
      <c r="B1259" s="1"/>
      <c r="C1259" s="2"/>
      <c r="D1259" s="59"/>
      <c r="E1259" s="85"/>
      <c r="F1259" s="7"/>
    </row>
    <row r="1260" spans="1:6">
      <c r="A1260" s="5"/>
      <c r="B1260" s="1"/>
      <c r="C1260" s="2"/>
      <c r="D1260" s="59"/>
      <c r="E1260" s="85"/>
      <c r="F1260" s="7"/>
    </row>
    <row r="1261" spans="1:6">
      <c r="A1261" s="5"/>
      <c r="B1261" s="1"/>
      <c r="C1261" s="2"/>
      <c r="D1261" s="59"/>
      <c r="E1261" s="85"/>
      <c r="F1261" s="7"/>
    </row>
    <row r="1262" spans="1:6">
      <c r="A1262" s="5"/>
      <c r="B1262" s="1"/>
      <c r="C1262" s="2"/>
      <c r="D1262" s="59"/>
      <c r="E1262" s="85"/>
      <c r="F1262" s="7"/>
    </row>
    <row r="1263" spans="1:6">
      <c r="A1263" s="5"/>
      <c r="B1263" s="1"/>
      <c r="C1263" s="2"/>
      <c r="D1263" s="59"/>
      <c r="E1263" s="85"/>
      <c r="F1263" s="7"/>
    </row>
    <row r="1264" spans="1:6">
      <c r="A1264" s="5"/>
      <c r="B1264" s="1"/>
      <c r="C1264" s="2"/>
      <c r="D1264" s="59"/>
      <c r="E1264" s="85"/>
      <c r="F1264" s="7"/>
    </row>
    <row r="1265" spans="1:6">
      <c r="A1265" s="5"/>
      <c r="B1265" s="1"/>
      <c r="C1265" s="2"/>
      <c r="D1265" s="59"/>
      <c r="E1265" s="85"/>
      <c r="F1265" s="7"/>
    </row>
    <row r="1266" spans="1:6">
      <c r="A1266" s="5"/>
      <c r="B1266" s="1"/>
      <c r="C1266" s="2"/>
      <c r="D1266" s="59"/>
      <c r="E1266" s="85"/>
      <c r="F1266" s="7"/>
    </row>
    <row r="1267" spans="1:6">
      <c r="A1267" s="5"/>
      <c r="B1267" s="1"/>
      <c r="C1267" s="2"/>
      <c r="D1267" s="59"/>
      <c r="E1267" s="85"/>
      <c r="F1267" s="7"/>
    </row>
    <row r="1268" spans="1:6">
      <c r="A1268" s="5"/>
      <c r="B1268" s="1"/>
      <c r="C1268" s="2"/>
      <c r="D1268" s="59"/>
      <c r="E1268" s="85"/>
      <c r="F1268" s="7"/>
    </row>
    <row r="1269" spans="1:6">
      <c r="A1269" s="5"/>
      <c r="B1269" s="1"/>
      <c r="C1269" s="2"/>
      <c r="D1269" s="59"/>
      <c r="E1269" s="85"/>
      <c r="F1269" s="7"/>
    </row>
    <row r="1270" spans="1:6">
      <c r="A1270" s="5"/>
      <c r="B1270" s="1"/>
      <c r="C1270" s="2"/>
      <c r="D1270" s="59"/>
      <c r="E1270" s="85"/>
      <c r="F1270" s="7"/>
    </row>
    <row r="1271" spans="1:6">
      <c r="A1271" s="5"/>
      <c r="B1271" s="1"/>
      <c r="C1271" s="2"/>
      <c r="D1271" s="59"/>
      <c r="E1271" s="85"/>
      <c r="F1271" s="7"/>
    </row>
    <row r="1272" spans="1:6">
      <c r="A1272" s="5"/>
      <c r="B1272" s="1"/>
      <c r="C1272" s="2"/>
      <c r="D1272" s="59"/>
      <c r="E1272" s="85"/>
      <c r="F1272" s="7"/>
    </row>
    <row r="1273" spans="1:6">
      <c r="A1273" s="5"/>
      <c r="B1273" s="1"/>
      <c r="C1273" s="2"/>
      <c r="D1273" s="59"/>
      <c r="E1273" s="85"/>
      <c r="F1273" s="7"/>
    </row>
    <row r="1274" spans="1:6">
      <c r="A1274" s="5"/>
      <c r="B1274" s="1"/>
      <c r="C1274" s="2"/>
      <c r="D1274" s="59"/>
      <c r="E1274" s="85"/>
      <c r="F1274" s="7"/>
    </row>
    <row r="1275" spans="1:6">
      <c r="A1275" s="5"/>
      <c r="B1275" s="1"/>
      <c r="C1275" s="2"/>
      <c r="D1275" s="59"/>
      <c r="E1275" s="85"/>
      <c r="F1275" s="7"/>
    </row>
    <row r="1276" spans="1:6">
      <c r="A1276" s="5"/>
      <c r="B1276" s="1"/>
      <c r="C1276" s="2"/>
      <c r="D1276" s="59"/>
      <c r="E1276" s="85"/>
      <c r="F1276" s="7"/>
    </row>
    <row r="1277" spans="1:6">
      <c r="A1277" s="5"/>
      <c r="B1277" s="1"/>
      <c r="C1277" s="2"/>
      <c r="D1277" s="59"/>
      <c r="E1277" s="85"/>
      <c r="F1277" s="7"/>
    </row>
    <row r="1278" spans="1:6">
      <c r="A1278" s="5"/>
      <c r="B1278" s="1"/>
      <c r="C1278" s="2"/>
      <c r="D1278" s="59"/>
      <c r="E1278" s="85"/>
      <c r="F1278" s="7"/>
    </row>
    <row r="1279" spans="1:6">
      <c r="A1279" s="5"/>
      <c r="B1279" s="1"/>
      <c r="C1279" s="2"/>
      <c r="D1279" s="59"/>
      <c r="E1279" s="85"/>
      <c r="F1279" s="7"/>
    </row>
    <row r="1280" spans="1:6">
      <c r="A1280" s="5"/>
      <c r="B1280" s="1"/>
      <c r="C1280" s="2"/>
      <c r="D1280" s="59"/>
      <c r="E1280" s="85"/>
      <c r="F1280" s="7"/>
    </row>
    <row r="1281" spans="1:6">
      <c r="A1281" s="5"/>
      <c r="B1281" s="1"/>
      <c r="C1281" s="2"/>
      <c r="D1281" s="59"/>
      <c r="E1281" s="85"/>
      <c r="F1281" s="7"/>
    </row>
    <row r="1282" spans="1:6">
      <c r="A1282" s="5"/>
      <c r="B1282" s="1"/>
      <c r="C1282" s="2"/>
      <c r="D1282" s="59"/>
      <c r="E1282" s="85"/>
      <c r="F1282" s="7"/>
    </row>
    <row r="1283" spans="1:6">
      <c r="A1283" s="5"/>
      <c r="B1283" s="1"/>
      <c r="C1283" s="2"/>
      <c r="D1283" s="59"/>
      <c r="E1283" s="85"/>
      <c r="F1283" s="7"/>
    </row>
    <row r="1284" spans="1:6">
      <c r="A1284" s="5"/>
      <c r="B1284" s="1"/>
      <c r="C1284" s="2"/>
      <c r="D1284" s="59"/>
      <c r="E1284" s="85"/>
      <c r="F1284" s="7"/>
    </row>
    <row r="1285" spans="1:6">
      <c r="A1285" s="5"/>
      <c r="B1285" s="1"/>
      <c r="C1285" s="2"/>
      <c r="D1285" s="59"/>
      <c r="E1285" s="85"/>
      <c r="F1285" s="7"/>
    </row>
    <row r="1286" spans="1:6">
      <c r="A1286" s="5"/>
      <c r="B1286" s="1"/>
      <c r="C1286" s="2"/>
      <c r="D1286" s="59"/>
      <c r="E1286" s="85"/>
      <c r="F1286" s="7"/>
    </row>
    <row r="1287" spans="1:6">
      <c r="A1287" s="5"/>
      <c r="B1287" s="1"/>
      <c r="C1287" s="2"/>
      <c r="D1287" s="59"/>
      <c r="E1287" s="85"/>
      <c r="F1287" s="7"/>
    </row>
    <row r="1288" spans="1:6">
      <c r="A1288" s="5"/>
      <c r="B1288" s="1"/>
      <c r="C1288" s="2"/>
      <c r="D1288" s="59"/>
      <c r="E1288" s="85"/>
      <c r="F1288" s="7"/>
    </row>
    <row r="1289" spans="1:6">
      <c r="A1289" s="5"/>
      <c r="B1289" s="1"/>
      <c r="C1289" s="2"/>
      <c r="D1289" s="59"/>
      <c r="E1289" s="85"/>
      <c r="F1289" s="7"/>
    </row>
    <row r="1290" spans="1:6">
      <c r="A1290" s="5"/>
      <c r="B1290" s="1"/>
      <c r="C1290" s="2"/>
      <c r="D1290" s="59"/>
      <c r="E1290" s="85"/>
      <c r="F1290" s="7"/>
    </row>
    <row r="1291" spans="1:6">
      <c r="A1291" s="5"/>
      <c r="B1291" s="1"/>
      <c r="C1291" s="2"/>
      <c r="D1291" s="59"/>
      <c r="E1291" s="85"/>
      <c r="F1291" s="7"/>
    </row>
    <row r="1292" spans="1:6">
      <c r="A1292" s="5"/>
      <c r="B1292" s="1"/>
      <c r="C1292" s="2"/>
      <c r="D1292" s="59"/>
      <c r="E1292" s="85"/>
      <c r="F1292" s="7"/>
    </row>
    <row r="1293" spans="1:6">
      <c r="A1293" s="5"/>
      <c r="B1293" s="1"/>
      <c r="C1293" s="2"/>
      <c r="D1293" s="59"/>
      <c r="E1293" s="85"/>
      <c r="F1293" s="7"/>
    </row>
    <row r="1294" spans="1:6">
      <c r="A1294" s="5"/>
      <c r="B1294" s="1"/>
      <c r="C1294" s="2"/>
      <c r="D1294" s="59"/>
      <c r="E1294" s="85"/>
      <c r="F1294" s="7"/>
    </row>
    <row r="1295" spans="1:6">
      <c r="A1295" s="5"/>
      <c r="B1295" s="1"/>
      <c r="C1295" s="2"/>
      <c r="D1295" s="59"/>
      <c r="E1295" s="85"/>
      <c r="F1295" s="7"/>
    </row>
    <row r="1296" spans="1:6">
      <c r="A1296" s="5"/>
      <c r="B1296" s="1"/>
      <c r="C1296" s="2"/>
      <c r="D1296" s="59"/>
      <c r="E1296" s="85"/>
      <c r="F1296" s="7"/>
    </row>
    <row r="1297" spans="1:6">
      <c r="A1297" s="5"/>
      <c r="B1297" s="1"/>
      <c r="C1297" s="2"/>
      <c r="D1297" s="59"/>
      <c r="E1297" s="85"/>
      <c r="F1297" s="7"/>
    </row>
    <row r="1298" spans="1:6">
      <c r="A1298" s="5"/>
      <c r="B1298" s="1"/>
      <c r="C1298" s="2"/>
      <c r="D1298" s="59"/>
      <c r="E1298" s="85"/>
      <c r="F1298" s="7"/>
    </row>
    <row r="1299" spans="1:6">
      <c r="A1299" s="5"/>
      <c r="B1299" s="1"/>
      <c r="C1299" s="2"/>
      <c r="D1299" s="59"/>
      <c r="E1299" s="85"/>
      <c r="F1299" s="7"/>
    </row>
    <row r="1300" spans="1:6">
      <c r="A1300" s="5"/>
      <c r="B1300" s="1"/>
      <c r="C1300" s="2"/>
      <c r="D1300" s="59"/>
      <c r="E1300" s="85"/>
      <c r="F1300" s="7"/>
    </row>
    <row r="1301" spans="1:6">
      <c r="A1301" s="5"/>
      <c r="B1301" s="1"/>
      <c r="C1301" s="2"/>
      <c r="D1301" s="59"/>
      <c r="E1301" s="85"/>
      <c r="F1301" s="7"/>
    </row>
    <row r="1302" spans="1:6">
      <c r="A1302" s="5"/>
      <c r="B1302" s="1"/>
      <c r="C1302" s="2"/>
      <c r="D1302" s="59"/>
      <c r="E1302" s="85"/>
      <c r="F1302" s="7"/>
    </row>
    <row r="1303" spans="1:6">
      <c r="A1303" s="5"/>
      <c r="B1303" s="1"/>
      <c r="C1303" s="2"/>
      <c r="D1303" s="59"/>
      <c r="E1303" s="85"/>
      <c r="F1303" s="7"/>
    </row>
    <row r="1304" spans="1:6">
      <c r="A1304" s="5"/>
      <c r="B1304" s="1"/>
      <c r="C1304" s="2"/>
      <c r="D1304" s="59"/>
      <c r="E1304" s="85"/>
      <c r="F1304" s="7"/>
    </row>
    <row r="1305" spans="1:6">
      <c r="A1305" s="5"/>
      <c r="B1305" s="1"/>
      <c r="C1305" s="2"/>
      <c r="D1305" s="59"/>
      <c r="E1305" s="85"/>
      <c r="F1305" s="7"/>
    </row>
    <row r="1306" spans="1:6">
      <c r="A1306" s="5"/>
      <c r="B1306" s="1"/>
      <c r="C1306" s="2"/>
      <c r="D1306" s="59"/>
      <c r="E1306" s="85"/>
      <c r="F1306" s="7"/>
    </row>
    <row r="1307" spans="1:6">
      <c r="A1307" s="5"/>
      <c r="B1307" s="1"/>
      <c r="C1307" s="2"/>
      <c r="D1307" s="59"/>
      <c r="E1307" s="85"/>
      <c r="F1307" s="7"/>
    </row>
    <row r="1308" spans="1:6">
      <c r="A1308" s="5"/>
      <c r="B1308" s="1"/>
      <c r="C1308" s="2"/>
      <c r="D1308" s="59"/>
      <c r="E1308" s="85"/>
      <c r="F1308" s="7"/>
    </row>
    <row r="1309" spans="1:6">
      <c r="A1309" s="5"/>
      <c r="B1309" s="1"/>
      <c r="C1309" s="2"/>
      <c r="D1309" s="59"/>
      <c r="E1309" s="85"/>
      <c r="F1309" s="7"/>
    </row>
    <row r="1310" spans="1:6">
      <c r="A1310" s="5"/>
      <c r="B1310" s="1"/>
      <c r="C1310" s="2"/>
      <c r="D1310" s="59"/>
      <c r="E1310" s="85"/>
      <c r="F1310" s="7"/>
    </row>
    <row r="1311" spans="1:6">
      <c r="A1311" s="5"/>
      <c r="B1311" s="1"/>
      <c r="C1311" s="2"/>
      <c r="D1311" s="59"/>
      <c r="E1311" s="85"/>
      <c r="F1311" s="7"/>
    </row>
    <row r="1312" spans="1:6">
      <c r="A1312" s="5"/>
      <c r="B1312" s="1"/>
      <c r="C1312" s="2"/>
      <c r="D1312" s="59"/>
      <c r="E1312" s="85"/>
      <c r="F1312" s="7"/>
    </row>
    <row r="1313" spans="1:6">
      <c r="A1313" s="5"/>
      <c r="B1313" s="1"/>
      <c r="C1313" s="2"/>
      <c r="D1313" s="59"/>
      <c r="E1313" s="85"/>
      <c r="F1313" s="7"/>
    </row>
    <row r="1314" spans="1:6">
      <c r="A1314" s="5"/>
      <c r="B1314" s="1"/>
      <c r="C1314" s="2"/>
      <c r="D1314" s="59"/>
      <c r="E1314" s="85"/>
      <c r="F1314" s="7"/>
    </row>
    <row r="1315" spans="1:6">
      <c r="A1315" s="5"/>
      <c r="B1315" s="1"/>
      <c r="C1315" s="2"/>
      <c r="D1315" s="59"/>
      <c r="E1315" s="85"/>
      <c r="F1315" s="7"/>
    </row>
    <row r="1316" spans="1:6">
      <c r="A1316" s="5"/>
      <c r="B1316" s="1"/>
      <c r="C1316" s="2"/>
      <c r="D1316" s="59"/>
      <c r="E1316" s="85"/>
      <c r="F1316" s="7"/>
    </row>
    <row r="1317" spans="1:6">
      <c r="A1317" s="5"/>
      <c r="B1317" s="1"/>
      <c r="C1317" s="2"/>
      <c r="D1317" s="59"/>
      <c r="E1317" s="85"/>
      <c r="F1317" s="7"/>
    </row>
    <row r="1318" spans="1:6">
      <c r="A1318" s="5"/>
      <c r="B1318" s="1"/>
      <c r="C1318" s="2"/>
      <c r="D1318" s="59"/>
      <c r="E1318" s="85"/>
      <c r="F1318" s="7"/>
    </row>
    <row r="1319" spans="1:6">
      <c r="A1319" s="5"/>
      <c r="B1319" s="1"/>
      <c r="C1319" s="2"/>
      <c r="D1319" s="59"/>
      <c r="E1319" s="85"/>
      <c r="F1319" s="7"/>
    </row>
    <row r="1320" spans="1:6">
      <c r="A1320" s="5"/>
      <c r="B1320" s="1"/>
      <c r="C1320" s="2"/>
      <c r="D1320" s="59"/>
      <c r="E1320" s="85"/>
      <c r="F1320" s="7"/>
    </row>
    <row r="1321" spans="1:6">
      <c r="A1321" s="5"/>
      <c r="B1321" s="1"/>
      <c r="C1321" s="2"/>
      <c r="D1321" s="59"/>
      <c r="E1321" s="85"/>
      <c r="F1321" s="7"/>
    </row>
    <row r="1322" spans="1:6">
      <c r="A1322" s="5"/>
      <c r="B1322" s="1"/>
      <c r="C1322" s="2"/>
      <c r="D1322" s="59"/>
      <c r="E1322" s="85"/>
      <c r="F1322" s="7"/>
    </row>
    <row r="1323" spans="1:6">
      <c r="A1323" s="5"/>
      <c r="B1323" s="1"/>
      <c r="C1323" s="2"/>
      <c r="D1323" s="59"/>
      <c r="E1323" s="85"/>
      <c r="F1323" s="7"/>
    </row>
    <row r="1324" spans="1:6">
      <c r="A1324" s="5"/>
      <c r="B1324" s="1"/>
      <c r="C1324" s="2"/>
      <c r="D1324" s="59"/>
      <c r="E1324" s="85"/>
      <c r="F1324" s="7"/>
    </row>
    <row r="1325" spans="1:6">
      <c r="A1325" s="5"/>
      <c r="B1325" s="1"/>
      <c r="C1325" s="2"/>
      <c r="D1325" s="59"/>
      <c r="E1325" s="85"/>
      <c r="F1325" s="7"/>
    </row>
    <row r="1326" spans="1:6">
      <c r="A1326" s="5"/>
      <c r="B1326" s="1"/>
      <c r="C1326" s="2"/>
      <c r="D1326" s="59"/>
      <c r="E1326" s="85"/>
      <c r="F1326" s="7"/>
    </row>
    <row r="1327" spans="1:6">
      <c r="A1327" s="5"/>
      <c r="B1327" s="1"/>
      <c r="C1327" s="2"/>
      <c r="D1327" s="59"/>
      <c r="E1327" s="85"/>
      <c r="F1327" s="7"/>
    </row>
    <row r="1328" spans="1:6">
      <c r="A1328" s="5"/>
      <c r="B1328" s="1"/>
      <c r="C1328" s="2"/>
      <c r="D1328" s="59"/>
      <c r="E1328" s="85"/>
      <c r="F1328" s="7"/>
    </row>
    <row r="1329" spans="1:6">
      <c r="A1329" s="5"/>
      <c r="B1329" s="1"/>
      <c r="C1329" s="2"/>
      <c r="D1329" s="59"/>
      <c r="E1329" s="85"/>
      <c r="F1329" s="7"/>
    </row>
    <row r="1330" spans="1:6">
      <c r="A1330" s="5"/>
      <c r="B1330" s="1"/>
      <c r="C1330" s="2"/>
      <c r="D1330" s="59"/>
      <c r="E1330" s="85"/>
      <c r="F1330" s="7"/>
    </row>
    <row r="1331" spans="1:6">
      <c r="A1331" s="5"/>
      <c r="B1331" s="1"/>
      <c r="C1331" s="2"/>
      <c r="D1331" s="59"/>
      <c r="E1331" s="85"/>
      <c r="F1331" s="7"/>
    </row>
    <row r="1332" spans="1:6">
      <c r="A1332" s="5"/>
      <c r="B1332" s="1"/>
      <c r="C1332" s="2"/>
      <c r="D1332" s="59"/>
      <c r="E1332" s="85"/>
      <c r="F1332" s="7"/>
    </row>
    <row r="1333" spans="1:6">
      <c r="A1333" s="5"/>
      <c r="B1333" s="1"/>
      <c r="C1333" s="2"/>
      <c r="D1333" s="59"/>
      <c r="E1333" s="85"/>
      <c r="F1333" s="7"/>
    </row>
    <row r="1334" spans="1:6">
      <c r="A1334" s="5"/>
      <c r="B1334" s="1"/>
      <c r="C1334" s="2"/>
      <c r="D1334" s="59"/>
      <c r="E1334" s="85"/>
      <c r="F1334" s="7"/>
    </row>
    <row r="1335" spans="1:6">
      <c r="A1335" s="5"/>
      <c r="B1335" s="1"/>
      <c r="C1335" s="2"/>
      <c r="D1335" s="59"/>
      <c r="E1335" s="85"/>
      <c r="F1335" s="7"/>
    </row>
    <row r="1336" spans="1:6">
      <c r="A1336" s="5"/>
      <c r="B1336" s="1"/>
      <c r="C1336" s="2"/>
      <c r="D1336" s="59"/>
      <c r="E1336" s="85"/>
      <c r="F1336" s="7"/>
    </row>
    <row r="1337" spans="1:6">
      <c r="A1337" s="5"/>
      <c r="B1337" s="1"/>
      <c r="C1337" s="2"/>
      <c r="D1337" s="59"/>
      <c r="E1337" s="85"/>
      <c r="F1337" s="7"/>
    </row>
    <row r="1338" spans="1:6">
      <c r="A1338" s="5"/>
      <c r="B1338" s="1"/>
      <c r="C1338" s="2"/>
      <c r="D1338" s="59"/>
      <c r="E1338" s="85"/>
      <c r="F1338" s="7"/>
    </row>
    <row r="1339" spans="1:6">
      <c r="A1339" s="5"/>
      <c r="B1339" s="1"/>
      <c r="C1339" s="2"/>
      <c r="D1339" s="59"/>
      <c r="E1339" s="85"/>
      <c r="F1339" s="7"/>
    </row>
    <row r="1340" spans="1:6">
      <c r="A1340" s="5"/>
      <c r="B1340" s="1"/>
      <c r="C1340" s="2"/>
      <c r="D1340" s="59"/>
      <c r="E1340" s="85"/>
      <c r="F1340" s="7"/>
    </row>
    <row r="1341" spans="1:6">
      <c r="A1341" s="5"/>
      <c r="B1341" s="1"/>
      <c r="C1341" s="2"/>
      <c r="D1341" s="59"/>
      <c r="E1341" s="85"/>
      <c r="F1341" s="7"/>
    </row>
    <row r="1342" spans="1:6">
      <c r="A1342" s="5"/>
      <c r="B1342" s="1"/>
      <c r="C1342" s="2"/>
      <c r="D1342" s="59"/>
      <c r="E1342" s="85"/>
      <c r="F1342" s="7"/>
    </row>
    <row r="1343" spans="1:6">
      <c r="A1343" s="5"/>
      <c r="B1343" s="1"/>
      <c r="C1343" s="2"/>
      <c r="D1343" s="59"/>
      <c r="E1343" s="85"/>
      <c r="F1343" s="7"/>
    </row>
    <row r="1344" spans="1:6">
      <c r="A1344" s="5"/>
      <c r="B1344" s="1"/>
      <c r="C1344" s="2"/>
      <c r="D1344" s="59"/>
      <c r="E1344" s="85"/>
      <c r="F1344" s="7"/>
    </row>
    <row r="1345" spans="1:6">
      <c r="A1345" s="5"/>
      <c r="B1345" s="1"/>
      <c r="C1345" s="2"/>
      <c r="D1345" s="59"/>
      <c r="E1345" s="85"/>
      <c r="F1345" s="7"/>
    </row>
    <row r="1346" spans="1:6">
      <c r="A1346" s="5"/>
      <c r="B1346" s="1"/>
      <c r="C1346" s="2"/>
      <c r="D1346" s="59"/>
      <c r="E1346" s="85"/>
      <c r="F1346" s="7"/>
    </row>
    <row r="1347" spans="1:6">
      <c r="A1347" s="5"/>
      <c r="B1347" s="1"/>
      <c r="C1347" s="2"/>
      <c r="D1347" s="59"/>
      <c r="E1347" s="85"/>
      <c r="F1347" s="7"/>
    </row>
    <row r="1348" spans="1:6">
      <c r="A1348" s="5"/>
      <c r="B1348" s="1"/>
      <c r="C1348" s="2"/>
      <c r="D1348" s="59"/>
      <c r="E1348" s="85"/>
      <c r="F1348" s="7"/>
    </row>
    <row r="1349" spans="1:6">
      <c r="A1349" s="5"/>
      <c r="B1349" s="1"/>
      <c r="C1349" s="2"/>
      <c r="D1349" s="59"/>
      <c r="E1349" s="85"/>
      <c r="F1349" s="7"/>
    </row>
    <row r="1350" spans="1:6">
      <c r="A1350" s="5"/>
      <c r="B1350" s="1"/>
      <c r="C1350" s="2"/>
      <c r="D1350" s="59"/>
      <c r="E1350" s="85"/>
      <c r="F1350" s="7"/>
    </row>
    <row r="1351" spans="1:6">
      <c r="A1351" s="5"/>
      <c r="B1351" s="1"/>
      <c r="C1351" s="2"/>
      <c r="D1351" s="59"/>
      <c r="E1351" s="85"/>
      <c r="F1351" s="7"/>
    </row>
    <row r="1352" spans="1:6">
      <c r="A1352" s="5"/>
      <c r="B1352" s="1"/>
      <c r="C1352" s="2"/>
      <c r="D1352" s="59"/>
      <c r="E1352" s="85"/>
      <c r="F1352" s="7"/>
    </row>
    <row r="1353" spans="1:6">
      <c r="A1353" s="5"/>
      <c r="B1353" s="1"/>
      <c r="C1353" s="2"/>
      <c r="D1353" s="59"/>
      <c r="E1353" s="85"/>
      <c r="F1353" s="7"/>
    </row>
    <row r="1354" spans="1:6">
      <c r="A1354" s="5"/>
      <c r="B1354" s="1"/>
      <c r="C1354" s="2"/>
      <c r="D1354" s="59"/>
      <c r="E1354" s="85"/>
      <c r="F1354" s="7"/>
    </row>
    <row r="1355" spans="1:6">
      <c r="A1355" s="5"/>
      <c r="B1355" s="1"/>
      <c r="C1355" s="2"/>
      <c r="D1355" s="59"/>
      <c r="E1355" s="85"/>
      <c r="F1355" s="7"/>
    </row>
    <row r="1356" spans="1:6">
      <c r="A1356" s="5"/>
      <c r="B1356" s="1"/>
      <c r="C1356" s="2"/>
      <c r="D1356" s="59"/>
      <c r="E1356" s="85"/>
      <c r="F1356" s="7"/>
    </row>
    <row r="1357" spans="1:6">
      <c r="A1357" s="5"/>
      <c r="B1357" s="1"/>
      <c r="C1357" s="2"/>
      <c r="D1357" s="59"/>
      <c r="E1357" s="85"/>
      <c r="F1357" s="7"/>
    </row>
    <row r="1358" spans="1:6">
      <c r="A1358" s="5"/>
      <c r="B1358" s="1"/>
      <c r="C1358" s="2"/>
      <c r="D1358" s="59"/>
      <c r="E1358" s="85"/>
      <c r="F1358" s="7"/>
    </row>
    <row r="1359" spans="1:6">
      <c r="A1359" s="5"/>
      <c r="B1359" s="1"/>
      <c r="C1359" s="2"/>
      <c r="D1359" s="59"/>
      <c r="E1359" s="85"/>
      <c r="F1359" s="7"/>
    </row>
    <row r="1360" spans="1:6">
      <c r="A1360" s="5"/>
      <c r="B1360" s="1"/>
      <c r="C1360" s="2"/>
      <c r="D1360" s="59"/>
      <c r="E1360" s="85"/>
      <c r="F1360" s="7"/>
    </row>
    <row r="1361" spans="1:6">
      <c r="A1361" s="5"/>
      <c r="B1361" s="1"/>
      <c r="C1361" s="2"/>
      <c r="D1361" s="59"/>
      <c r="E1361" s="85"/>
      <c r="F1361" s="7"/>
    </row>
    <row r="1362" spans="1:6">
      <c r="A1362" s="5"/>
      <c r="B1362" s="1"/>
      <c r="C1362" s="2"/>
      <c r="D1362" s="59"/>
      <c r="E1362" s="85"/>
      <c r="F1362" s="7"/>
    </row>
    <row r="1363" spans="1:6">
      <c r="A1363" s="5"/>
      <c r="B1363" s="1"/>
      <c r="C1363" s="2"/>
      <c r="D1363" s="59"/>
      <c r="E1363" s="85"/>
      <c r="F1363" s="7"/>
    </row>
    <row r="1364" spans="1:6">
      <c r="A1364" s="5"/>
      <c r="B1364" s="1"/>
      <c r="C1364" s="2"/>
      <c r="D1364" s="59"/>
      <c r="E1364" s="85"/>
      <c r="F1364" s="7"/>
    </row>
    <row r="1365" spans="1:6">
      <c r="A1365" s="5"/>
      <c r="B1365" s="1"/>
      <c r="C1365" s="2"/>
      <c r="D1365" s="59"/>
      <c r="E1365" s="85"/>
      <c r="F1365" s="7"/>
    </row>
    <row r="1366" spans="1:6">
      <c r="A1366" s="5"/>
      <c r="B1366" s="1"/>
      <c r="C1366" s="2"/>
      <c r="D1366" s="59"/>
      <c r="E1366" s="85"/>
      <c r="F1366" s="7"/>
    </row>
    <row r="1367" spans="1:6">
      <c r="A1367" s="5"/>
      <c r="B1367" s="1"/>
      <c r="C1367" s="2"/>
      <c r="D1367" s="59"/>
      <c r="E1367" s="85"/>
      <c r="F1367" s="7"/>
    </row>
    <row r="1368" spans="1:6">
      <c r="A1368" s="5"/>
      <c r="B1368" s="1"/>
      <c r="C1368" s="2"/>
      <c r="D1368" s="59"/>
      <c r="E1368" s="85"/>
      <c r="F1368" s="7"/>
    </row>
    <row r="1369" spans="1:6">
      <c r="A1369" s="5"/>
      <c r="B1369" s="1"/>
      <c r="C1369" s="2"/>
      <c r="D1369" s="59"/>
      <c r="E1369" s="85"/>
      <c r="F1369" s="7"/>
    </row>
    <row r="1370" spans="1:6">
      <c r="A1370" s="5"/>
      <c r="B1370" s="1"/>
      <c r="C1370" s="2"/>
      <c r="D1370" s="59"/>
      <c r="E1370" s="85"/>
      <c r="F1370" s="7"/>
    </row>
    <row r="1371" spans="1:6">
      <c r="A1371" s="5"/>
      <c r="B1371" s="1"/>
      <c r="C1371" s="2"/>
      <c r="D1371" s="59"/>
      <c r="E1371" s="85"/>
      <c r="F1371" s="7"/>
    </row>
    <row r="1372" spans="1:6">
      <c r="A1372" s="5"/>
      <c r="B1372" s="1"/>
      <c r="C1372" s="2"/>
      <c r="D1372" s="59"/>
      <c r="E1372" s="85"/>
      <c r="F1372" s="7"/>
    </row>
    <row r="1373" spans="1:6">
      <c r="A1373" s="5"/>
      <c r="B1373" s="1"/>
      <c r="C1373" s="2"/>
      <c r="D1373" s="59"/>
      <c r="E1373" s="85"/>
      <c r="F1373" s="7"/>
    </row>
    <row r="1374" spans="1:6">
      <c r="A1374" s="5"/>
      <c r="B1374" s="1"/>
      <c r="C1374" s="2"/>
      <c r="D1374" s="59"/>
      <c r="E1374" s="85"/>
      <c r="F1374" s="7"/>
    </row>
    <row r="1375" spans="1:6">
      <c r="A1375" s="5"/>
      <c r="B1375" s="1"/>
      <c r="C1375" s="2"/>
      <c r="D1375" s="59"/>
      <c r="E1375" s="85"/>
      <c r="F1375" s="7"/>
    </row>
    <row r="1376" spans="1:6">
      <c r="A1376" s="5"/>
      <c r="B1376" s="1"/>
      <c r="C1376" s="2"/>
      <c r="D1376" s="59"/>
      <c r="E1376" s="85"/>
      <c r="F1376" s="7"/>
    </row>
    <row r="1377" spans="1:6">
      <c r="A1377" s="5"/>
      <c r="B1377" s="1"/>
      <c r="C1377" s="2"/>
      <c r="D1377" s="59"/>
      <c r="E1377" s="85"/>
      <c r="F1377" s="7"/>
    </row>
    <row r="1378" spans="1:6">
      <c r="A1378" s="5"/>
      <c r="B1378" s="1"/>
      <c r="C1378" s="2"/>
      <c r="D1378" s="59"/>
      <c r="E1378" s="85"/>
      <c r="F1378" s="7"/>
    </row>
    <row r="1379" spans="1:6">
      <c r="A1379" s="5"/>
      <c r="B1379" s="1"/>
      <c r="C1379" s="2"/>
      <c r="D1379" s="59"/>
      <c r="E1379" s="85"/>
      <c r="F1379" s="7"/>
    </row>
    <row r="1380" spans="1:6">
      <c r="A1380" s="5"/>
      <c r="B1380" s="1"/>
      <c r="C1380" s="2"/>
      <c r="D1380" s="59"/>
      <c r="E1380" s="85"/>
      <c r="F1380" s="7"/>
    </row>
    <row r="1381" spans="1:6">
      <c r="A1381" s="5"/>
      <c r="B1381" s="1"/>
      <c r="C1381" s="2"/>
      <c r="D1381" s="59"/>
      <c r="E1381" s="85"/>
      <c r="F1381" s="7"/>
    </row>
    <row r="1382" spans="1:6">
      <c r="A1382" s="5"/>
      <c r="B1382" s="1"/>
      <c r="C1382" s="2"/>
      <c r="D1382" s="59"/>
      <c r="E1382" s="85"/>
      <c r="F1382" s="7"/>
    </row>
    <row r="1383" spans="1:6">
      <c r="A1383" s="5"/>
      <c r="B1383" s="1"/>
      <c r="C1383" s="2"/>
      <c r="D1383" s="59"/>
      <c r="E1383" s="85"/>
      <c r="F1383" s="7"/>
    </row>
    <row r="1384" spans="1:6">
      <c r="A1384" s="5"/>
      <c r="B1384" s="1"/>
      <c r="C1384" s="2"/>
      <c r="D1384" s="59"/>
      <c r="E1384" s="85"/>
      <c r="F1384" s="7"/>
    </row>
    <row r="1385" spans="1:6">
      <c r="A1385" s="5"/>
      <c r="B1385" s="1"/>
      <c r="C1385" s="2"/>
      <c r="D1385" s="59"/>
      <c r="E1385" s="85"/>
      <c r="F1385" s="7"/>
    </row>
    <row r="1386" spans="1:6">
      <c r="A1386" s="5"/>
      <c r="B1386" s="1"/>
      <c r="C1386" s="2"/>
      <c r="D1386" s="59"/>
      <c r="E1386" s="85"/>
      <c r="F1386" s="7"/>
    </row>
    <row r="1387" spans="1:6">
      <c r="A1387" s="5"/>
      <c r="B1387" s="1"/>
      <c r="C1387" s="2"/>
      <c r="D1387" s="59"/>
      <c r="E1387" s="85"/>
      <c r="F1387" s="7"/>
    </row>
    <row r="1388" spans="1:6">
      <c r="A1388" s="5"/>
      <c r="B1388" s="1"/>
      <c r="C1388" s="2"/>
      <c r="D1388" s="59"/>
      <c r="E1388" s="85"/>
      <c r="F1388" s="7"/>
    </row>
    <row r="1389" spans="1:6">
      <c r="A1389" s="5"/>
      <c r="B1389" s="1"/>
      <c r="C1389" s="2"/>
      <c r="D1389" s="59"/>
      <c r="E1389" s="85"/>
      <c r="F1389" s="7"/>
    </row>
    <row r="1390" spans="1:6">
      <c r="A1390" s="5"/>
      <c r="B1390" s="1"/>
      <c r="C1390" s="2"/>
      <c r="D1390" s="59"/>
      <c r="E1390" s="85"/>
      <c r="F1390" s="7"/>
    </row>
    <row r="1391" spans="1:6">
      <c r="A1391" s="5"/>
      <c r="B1391" s="1"/>
      <c r="C1391" s="2"/>
      <c r="D1391" s="59"/>
      <c r="E1391" s="85"/>
      <c r="F1391" s="7"/>
    </row>
    <row r="1392" spans="1:6">
      <c r="A1392" s="5"/>
      <c r="B1392" s="1"/>
      <c r="C1392" s="2"/>
      <c r="D1392" s="59"/>
      <c r="E1392" s="85"/>
      <c r="F1392" s="7"/>
    </row>
    <row r="1393" spans="1:6">
      <c r="A1393" s="5"/>
      <c r="B1393" s="1"/>
      <c r="C1393" s="2"/>
      <c r="D1393" s="59"/>
      <c r="E1393" s="85"/>
      <c r="F1393" s="7"/>
    </row>
    <row r="1394" spans="1:6">
      <c r="A1394" s="5"/>
      <c r="B1394" s="1"/>
      <c r="C1394" s="2"/>
      <c r="D1394" s="59"/>
      <c r="E1394" s="85"/>
      <c r="F1394" s="7"/>
    </row>
    <row r="1395" spans="1:6">
      <c r="A1395" s="5"/>
      <c r="B1395" s="1"/>
      <c r="C1395" s="2"/>
      <c r="D1395" s="59"/>
      <c r="E1395" s="85"/>
      <c r="F1395" s="7"/>
    </row>
    <row r="1396" spans="1:6">
      <c r="A1396" s="5"/>
      <c r="B1396" s="1"/>
      <c r="C1396" s="2"/>
      <c r="D1396" s="59"/>
      <c r="E1396" s="85"/>
      <c r="F1396" s="7"/>
    </row>
    <row r="1397" spans="1:6">
      <c r="A1397" s="5"/>
      <c r="B1397" s="1"/>
      <c r="C1397" s="2"/>
      <c r="D1397" s="59"/>
      <c r="E1397" s="85"/>
      <c r="F1397" s="7"/>
    </row>
    <row r="1398" spans="1:6">
      <c r="A1398" s="5"/>
      <c r="B1398" s="1"/>
      <c r="C1398" s="2"/>
      <c r="D1398" s="59"/>
      <c r="E1398" s="85"/>
      <c r="F1398" s="7"/>
    </row>
    <row r="1399" spans="1:6">
      <c r="A1399" s="5"/>
      <c r="B1399" s="1"/>
      <c r="C1399" s="2"/>
      <c r="D1399" s="59"/>
      <c r="E1399" s="85"/>
      <c r="F1399" s="7"/>
    </row>
    <row r="1400" spans="1:6">
      <c r="A1400" s="5"/>
      <c r="B1400" s="1"/>
      <c r="C1400" s="2"/>
      <c r="D1400" s="59"/>
      <c r="E1400" s="85"/>
      <c r="F1400" s="7"/>
    </row>
    <row r="1401" spans="1:6">
      <c r="A1401" s="5"/>
      <c r="B1401" s="1"/>
      <c r="C1401" s="2"/>
      <c r="D1401" s="59"/>
      <c r="E1401" s="85"/>
      <c r="F1401" s="7"/>
    </row>
    <row r="1402" spans="1:6">
      <c r="A1402" s="5"/>
      <c r="B1402" s="1"/>
      <c r="C1402" s="2"/>
      <c r="D1402" s="59"/>
      <c r="E1402" s="85"/>
      <c r="F1402" s="7"/>
    </row>
    <row r="1403" spans="1:6">
      <c r="A1403" s="5"/>
      <c r="B1403" s="1"/>
      <c r="C1403" s="2"/>
      <c r="D1403" s="59"/>
      <c r="E1403" s="85"/>
      <c r="F1403" s="7"/>
    </row>
    <row r="1404" spans="1:6">
      <c r="A1404" s="5"/>
      <c r="B1404" s="1"/>
      <c r="C1404" s="2"/>
      <c r="D1404" s="59"/>
      <c r="E1404" s="85"/>
      <c r="F1404" s="7"/>
    </row>
    <row r="1405" spans="1:6">
      <c r="A1405" s="5"/>
      <c r="B1405" s="1"/>
      <c r="C1405" s="2"/>
      <c r="D1405" s="59"/>
      <c r="E1405" s="85"/>
      <c r="F1405" s="7"/>
    </row>
    <row r="1406" spans="1:6">
      <c r="A1406" s="5"/>
      <c r="B1406" s="1"/>
      <c r="C1406" s="2"/>
      <c r="D1406" s="59"/>
      <c r="E1406" s="85"/>
      <c r="F1406" s="7"/>
    </row>
    <row r="1407" spans="1:6">
      <c r="A1407" s="5"/>
      <c r="B1407" s="1"/>
      <c r="C1407" s="2"/>
      <c r="D1407" s="59"/>
      <c r="E1407" s="85"/>
      <c r="F1407" s="7"/>
    </row>
    <row r="1408" spans="1:6">
      <c r="A1408" s="5"/>
      <c r="B1408" s="1"/>
      <c r="C1408" s="2"/>
      <c r="D1408" s="59"/>
      <c r="E1408" s="85"/>
      <c r="F1408" s="7"/>
    </row>
    <row r="1409" spans="1:6">
      <c r="A1409" s="5"/>
      <c r="B1409" s="1"/>
      <c r="C1409" s="2"/>
      <c r="D1409" s="59"/>
      <c r="E1409" s="85"/>
      <c r="F1409" s="7"/>
    </row>
    <row r="1410" spans="1:6">
      <c r="A1410" s="5"/>
      <c r="B1410" s="1"/>
      <c r="C1410" s="2"/>
      <c r="D1410" s="59"/>
      <c r="E1410" s="85"/>
      <c r="F1410" s="7"/>
    </row>
    <row r="1411" spans="1:6">
      <c r="A1411" s="5"/>
      <c r="B1411" s="1"/>
      <c r="C1411" s="2"/>
      <c r="D1411" s="59"/>
      <c r="E1411" s="85"/>
      <c r="F1411" s="7"/>
    </row>
    <row r="1412" spans="1:6">
      <c r="A1412" s="5"/>
      <c r="B1412" s="1"/>
      <c r="C1412" s="2"/>
      <c r="D1412" s="59"/>
      <c r="E1412" s="85"/>
      <c r="F1412" s="7"/>
    </row>
    <row r="1413" spans="1:6">
      <c r="A1413" s="5"/>
      <c r="B1413" s="1"/>
      <c r="C1413" s="2"/>
      <c r="D1413" s="59"/>
      <c r="E1413" s="85"/>
      <c r="F1413" s="7"/>
    </row>
    <row r="1414" spans="1:6">
      <c r="A1414" s="5"/>
      <c r="B1414" s="1"/>
      <c r="C1414" s="2"/>
      <c r="D1414" s="59"/>
      <c r="E1414" s="85"/>
      <c r="F1414" s="7"/>
    </row>
    <row r="1415" spans="1:6">
      <c r="A1415" s="5"/>
      <c r="B1415" s="1"/>
      <c r="C1415" s="2"/>
      <c r="D1415" s="59"/>
      <c r="E1415" s="85"/>
      <c r="F1415" s="7"/>
    </row>
    <row r="1416" spans="1:6">
      <c r="A1416" s="5"/>
      <c r="B1416" s="1"/>
      <c r="C1416" s="2"/>
      <c r="D1416" s="59"/>
      <c r="E1416" s="85"/>
      <c r="F1416" s="7"/>
    </row>
    <row r="1417" spans="1:6">
      <c r="A1417" s="5"/>
      <c r="B1417" s="1"/>
      <c r="C1417" s="2"/>
      <c r="D1417" s="59"/>
      <c r="E1417" s="85"/>
      <c r="F1417" s="7"/>
    </row>
    <row r="1418" spans="1:6">
      <c r="A1418" s="5"/>
      <c r="B1418" s="1"/>
      <c r="C1418" s="2"/>
      <c r="D1418" s="59"/>
      <c r="E1418" s="85"/>
      <c r="F1418" s="7"/>
    </row>
    <row r="1419" spans="1:6">
      <c r="A1419" s="5"/>
      <c r="B1419" s="1"/>
      <c r="C1419" s="2"/>
      <c r="D1419" s="59"/>
      <c r="E1419" s="85"/>
      <c r="F1419" s="7"/>
    </row>
    <row r="1420" spans="1:6">
      <c r="A1420" s="5"/>
      <c r="B1420" s="1"/>
      <c r="C1420" s="2"/>
      <c r="D1420" s="59"/>
      <c r="E1420" s="85"/>
      <c r="F1420" s="7"/>
    </row>
    <row r="1421" spans="1:6">
      <c r="A1421" s="5"/>
      <c r="B1421" s="1"/>
      <c r="C1421" s="2"/>
      <c r="D1421" s="59"/>
      <c r="E1421" s="85"/>
      <c r="F1421" s="7"/>
    </row>
    <row r="1422" spans="1:6">
      <c r="A1422" s="5"/>
      <c r="B1422" s="1"/>
      <c r="C1422" s="2"/>
      <c r="D1422" s="59"/>
      <c r="E1422" s="85"/>
      <c r="F1422" s="7"/>
    </row>
    <row r="1423" spans="1:6">
      <c r="A1423" s="5"/>
      <c r="B1423" s="1"/>
      <c r="C1423" s="2"/>
      <c r="D1423" s="59"/>
      <c r="E1423" s="85"/>
      <c r="F1423" s="7"/>
    </row>
    <row r="1424" spans="1:6">
      <c r="A1424" s="5"/>
      <c r="B1424" s="1"/>
      <c r="C1424" s="2"/>
      <c r="D1424" s="59"/>
      <c r="E1424" s="85"/>
      <c r="F1424" s="7"/>
    </row>
    <row r="1425" spans="1:6">
      <c r="A1425" s="5"/>
      <c r="B1425" s="1"/>
      <c r="C1425" s="2"/>
      <c r="D1425" s="59"/>
      <c r="E1425" s="85"/>
      <c r="F1425" s="7"/>
    </row>
    <row r="1426" spans="1:6">
      <c r="A1426" s="5"/>
      <c r="B1426" s="1"/>
      <c r="C1426" s="2"/>
      <c r="D1426" s="59"/>
      <c r="E1426" s="85"/>
      <c r="F1426" s="7"/>
    </row>
    <row r="1427" spans="1:6">
      <c r="A1427" s="5"/>
      <c r="B1427" s="1"/>
      <c r="C1427" s="2"/>
      <c r="D1427" s="59"/>
      <c r="E1427" s="85"/>
      <c r="F1427" s="7"/>
    </row>
    <row r="1428" spans="1:6">
      <c r="A1428" s="5"/>
      <c r="B1428" s="1"/>
      <c r="C1428" s="2"/>
      <c r="D1428" s="59"/>
      <c r="E1428" s="85"/>
      <c r="F1428" s="7"/>
    </row>
    <row r="1429" spans="1:6">
      <c r="A1429" s="5"/>
      <c r="B1429" s="1"/>
      <c r="C1429" s="2"/>
      <c r="D1429" s="59"/>
      <c r="E1429" s="85"/>
      <c r="F1429" s="7"/>
    </row>
    <row r="1430" spans="1:6">
      <c r="A1430" s="5"/>
      <c r="B1430" s="1"/>
      <c r="C1430" s="2"/>
      <c r="D1430" s="59"/>
      <c r="E1430" s="85"/>
      <c r="F1430" s="7"/>
    </row>
    <row r="1431" spans="1:6">
      <c r="A1431" s="5"/>
      <c r="B1431" s="1"/>
      <c r="C1431" s="2"/>
      <c r="D1431" s="59"/>
      <c r="E1431" s="85"/>
      <c r="F1431" s="7"/>
    </row>
    <row r="1432" spans="1:6">
      <c r="A1432" s="5"/>
      <c r="B1432" s="1"/>
      <c r="C1432" s="2"/>
      <c r="D1432" s="59"/>
      <c r="E1432" s="85"/>
      <c r="F1432" s="7"/>
    </row>
    <row r="1433" spans="1:6">
      <c r="A1433" s="5"/>
      <c r="B1433" s="1"/>
      <c r="C1433" s="2"/>
      <c r="D1433" s="59"/>
      <c r="E1433" s="85"/>
      <c r="F1433" s="7"/>
    </row>
    <row r="1434" spans="1:6">
      <c r="A1434" s="5"/>
      <c r="B1434" s="1"/>
      <c r="C1434" s="2"/>
      <c r="D1434" s="59"/>
      <c r="E1434" s="85"/>
      <c r="F1434" s="7"/>
    </row>
    <row r="1435" spans="1:6">
      <c r="A1435" s="5"/>
      <c r="B1435" s="1"/>
      <c r="C1435" s="2"/>
      <c r="D1435" s="59"/>
      <c r="E1435" s="85"/>
      <c r="F1435" s="7"/>
    </row>
    <row r="1436" spans="1:6">
      <c r="A1436" s="5"/>
      <c r="B1436" s="1"/>
      <c r="C1436" s="2"/>
      <c r="D1436" s="59"/>
      <c r="E1436" s="85"/>
      <c r="F1436" s="7"/>
    </row>
    <row r="1437" spans="1:6">
      <c r="A1437" s="5"/>
      <c r="B1437" s="1"/>
      <c r="C1437" s="2"/>
      <c r="D1437" s="59"/>
      <c r="E1437" s="85"/>
      <c r="F1437" s="7"/>
    </row>
    <row r="1438" spans="1:6">
      <c r="A1438" s="5"/>
      <c r="B1438" s="1"/>
      <c r="C1438" s="2"/>
      <c r="D1438" s="59"/>
      <c r="E1438" s="85"/>
      <c r="F1438" s="7"/>
    </row>
    <row r="1439" spans="1:6">
      <c r="A1439" s="5"/>
      <c r="B1439" s="1"/>
      <c r="C1439" s="2"/>
      <c r="D1439" s="59"/>
      <c r="E1439" s="85"/>
      <c r="F1439" s="7"/>
    </row>
    <row r="1440" spans="1:6">
      <c r="A1440" s="5"/>
      <c r="B1440" s="1"/>
      <c r="C1440" s="2"/>
      <c r="D1440" s="59"/>
      <c r="E1440" s="85"/>
      <c r="F1440" s="7"/>
    </row>
    <row r="1441" spans="1:6">
      <c r="A1441" s="5"/>
      <c r="B1441" s="1"/>
      <c r="C1441" s="2"/>
      <c r="D1441" s="59"/>
      <c r="E1441" s="85"/>
      <c r="F1441" s="7"/>
    </row>
    <row r="1442" spans="1:6">
      <c r="A1442" s="5"/>
      <c r="B1442" s="1"/>
      <c r="C1442" s="2"/>
      <c r="D1442" s="59"/>
      <c r="E1442" s="85"/>
      <c r="F1442" s="7"/>
    </row>
    <row r="1443" spans="1:6">
      <c r="A1443" s="5"/>
      <c r="B1443" s="1"/>
      <c r="C1443" s="2"/>
      <c r="D1443" s="59"/>
      <c r="E1443" s="85"/>
      <c r="F1443" s="7"/>
    </row>
    <row r="1444" spans="1:6">
      <c r="A1444" s="5"/>
      <c r="B1444" s="1"/>
      <c r="C1444" s="2"/>
      <c r="D1444" s="59"/>
      <c r="E1444" s="85"/>
      <c r="F1444" s="7"/>
    </row>
    <row r="1445" spans="1:6">
      <c r="A1445" s="5"/>
      <c r="B1445" s="1"/>
      <c r="C1445" s="2"/>
      <c r="D1445" s="59"/>
      <c r="E1445" s="85"/>
      <c r="F1445" s="7"/>
    </row>
    <row r="1446" spans="1:6">
      <c r="A1446" s="5"/>
      <c r="B1446" s="1"/>
      <c r="C1446" s="2"/>
      <c r="D1446" s="59"/>
      <c r="E1446" s="85"/>
      <c r="F1446" s="7"/>
    </row>
    <row r="1447" spans="1:6">
      <c r="A1447" s="5"/>
      <c r="B1447" s="1"/>
      <c r="C1447" s="2"/>
      <c r="D1447" s="59"/>
      <c r="E1447" s="85"/>
      <c r="F1447" s="7"/>
    </row>
    <row r="1448" spans="1:6">
      <c r="A1448" s="5"/>
      <c r="B1448" s="1"/>
      <c r="C1448" s="2"/>
      <c r="D1448" s="59"/>
      <c r="E1448" s="85"/>
      <c r="F1448" s="7"/>
    </row>
    <row r="1449" spans="1:6">
      <c r="A1449" s="5"/>
      <c r="B1449" s="1"/>
      <c r="C1449" s="2"/>
      <c r="D1449" s="59"/>
      <c r="E1449" s="85"/>
      <c r="F1449" s="7"/>
    </row>
    <row r="1450" spans="1:6">
      <c r="A1450" s="5"/>
      <c r="B1450" s="1"/>
      <c r="C1450" s="2"/>
      <c r="D1450" s="59"/>
      <c r="E1450" s="85"/>
      <c r="F1450" s="7"/>
    </row>
    <row r="1451" spans="1:6">
      <c r="A1451" s="5"/>
      <c r="B1451" s="1"/>
      <c r="C1451" s="2"/>
      <c r="D1451" s="59"/>
      <c r="E1451" s="85"/>
      <c r="F1451" s="7"/>
    </row>
    <row r="1452" spans="1:6">
      <c r="A1452" s="5"/>
      <c r="B1452" s="1"/>
      <c r="C1452" s="2"/>
      <c r="D1452" s="59"/>
      <c r="E1452" s="85"/>
      <c r="F1452" s="7"/>
    </row>
    <row r="1453" spans="1:6">
      <c r="A1453" s="5"/>
      <c r="B1453" s="1"/>
      <c r="C1453" s="2"/>
      <c r="D1453" s="59"/>
      <c r="E1453" s="85"/>
      <c r="F1453" s="7"/>
    </row>
    <row r="1454" spans="1:6">
      <c r="A1454" s="5"/>
      <c r="B1454" s="1"/>
      <c r="C1454" s="2"/>
      <c r="D1454" s="59"/>
      <c r="E1454" s="85"/>
      <c r="F1454" s="7"/>
    </row>
    <row r="1455" spans="1:6">
      <c r="A1455" s="5"/>
      <c r="B1455" s="1"/>
      <c r="C1455" s="2"/>
      <c r="D1455" s="59"/>
      <c r="E1455" s="85"/>
      <c r="F1455" s="7"/>
    </row>
    <row r="1456" spans="1:6">
      <c r="A1456" s="5"/>
      <c r="B1456" s="1"/>
      <c r="C1456" s="2"/>
      <c r="D1456" s="59"/>
      <c r="E1456" s="85"/>
      <c r="F1456" s="7"/>
    </row>
    <row r="1457" spans="1:6">
      <c r="A1457" s="5"/>
      <c r="B1457" s="1"/>
      <c r="C1457" s="2"/>
      <c r="D1457" s="59"/>
      <c r="E1457" s="85"/>
      <c r="F1457" s="7"/>
    </row>
    <row r="1458" spans="1:6">
      <c r="A1458" s="5"/>
      <c r="B1458" s="1"/>
      <c r="C1458" s="2"/>
      <c r="D1458" s="59"/>
      <c r="E1458" s="85"/>
      <c r="F1458" s="7"/>
    </row>
    <row r="1459" spans="1:6">
      <c r="A1459" s="5"/>
      <c r="B1459" s="1"/>
      <c r="C1459" s="2"/>
      <c r="D1459" s="59"/>
      <c r="E1459" s="85"/>
      <c r="F1459" s="7"/>
    </row>
    <row r="1460" spans="1:6">
      <c r="A1460" s="5"/>
      <c r="B1460" s="1"/>
      <c r="C1460" s="2"/>
      <c r="D1460" s="59"/>
      <c r="E1460" s="85"/>
      <c r="F1460" s="7"/>
    </row>
    <row r="1461" spans="1:6">
      <c r="A1461" s="5"/>
      <c r="B1461" s="1"/>
      <c r="C1461" s="2"/>
      <c r="D1461" s="59"/>
      <c r="E1461" s="85"/>
      <c r="F1461" s="7"/>
    </row>
    <row r="1462" spans="1:6">
      <c r="A1462" s="5"/>
      <c r="B1462" s="1"/>
      <c r="C1462" s="2"/>
      <c r="D1462" s="59"/>
      <c r="E1462" s="85"/>
      <c r="F1462" s="7"/>
    </row>
    <row r="1463" spans="1:6">
      <c r="A1463" s="5"/>
      <c r="B1463" s="1"/>
      <c r="C1463" s="2"/>
      <c r="D1463" s="59"/>
      <c r="E1463" s="85"/>
      <c r="F1463" s="7"/>
    </row>
    <row r="1464" spans="1:6">
      <c r="A1464" s="5"/>
      <c r="B1464" s="1"/>
      <c r="C1464" s="2"/>
      <c r="D1464" s="59"/>
      <c r="E1464" s="85"/>
      <c r="F1464" s="7"/>
    </row>
    <row r="1465" spans="1:6">
      <c r="A1465" s="5"/>
      <c r="B1465" s="1"/>
      <c r="C1465" s="2"/>
      <c r="D1465" s="59"/>
      <c r="E1465" s="85"/>
      <c r="F1465" s="7"/>
    </row>
    <row r="1466" spans="1:6">
      <c r="A1466" s="5"/>
      <c r="B1466" s="1"/>
      <c r="C1466" s="2"/>
      <c r="D1466" s="59"/>
      <c r="E1466" s="85"/>
      <c r="F1466" s="7"/>
    </row>
    <row r="1467" spans="1:6">
      <c r="A1467" s="5"/>
      <c r="B1467" s="1"/>
      <c r="C1467" s="2"/>
      <c r="D1467" s="59"/>
      <c r="E1467" s="85"/>
      <c r="F1467" s="7"/>
    </row>
    <row r="1468" spans="1:6">
      <c r="A1468" s="5"/>
      <c r="B1468" s="1"/>
      <c r="C1468" s="2"/>
      <c r="D1468" s="59"/>
      <c r="E1468" s="85"/>
      <c r="F1468" s="7"/>
    </row>
    <row r="1469" spans="1:6">
      <c r="A1469" s="5"/>
      <c r="B1469" s="1"/>
      <c r="C1469" s="2"/>
      <c r="D1469" s="59"/>
      <c r="E1469" s="85"/>
      <c r="F1469" s="7"/>
    </row>
    <row r="1470" spans="1:6">
      <c r="A1470" s="5"/>
      <c r="B1470" s="1"/>
      <c r="C1470" s="2"/>
      <c r="D1470" s="59"/>
      <c r="E1470" s="85"/>
      <c r="F1470" s="7"/>
    </row>
    <row r="1471" spans="1:6">
      <c r="A1471" s="5"/>
      <c r="B1471" s="1"/>
      <c r="C1471" s="2"/>
      <c r="D1471" s="59"/>
      <c r="E1471" s="85"/>
      <c r="F1471" s="7"/>
    </row>
    <row r="1472" spans="1:6">
      <c r="A1472" s="5"/>
      <c r="B1472" s="1"/>
      <c r="C1472" s="2"/>
      <c r="D1472" s="59"/>
      <c r="E1472" s="85"/>
      <c r="F1472" s="7"/>
    </row>
    <row r="1473" spans="1:6">
      <c r="A1473" s="5"/>
      <c r="B1473" s="1"/>
      <c r="C1473" s="2"/>
      <c r="D1473" s="59"/>
      <c r="E1473" s="85"/>
      <c r="F1473" s="7"/>
    </row>
    <row r="1474" spans="1:6">
      <c r="A1474" s="5"/>
      <c r="B1474" s="1"/>
      <c r="C1474" s="2"/>
      <c r="D1474" s="59"/>
      <c r="E1474" s="85"/>
      <c r="F1474" s="7"/>
    </row>
    <row r="1475" spans="1:6">
      <c r="A1475" s="5"/>
      <c r="B1475" s="1"/>
      <c r="C1475" s="2"/>
      <c r="D1475" s="59"/>
      <c r="E1475" s="85"/>
      <c r="F1475" s="7"/>
    </row>
    <row r="1476" spans="1:6">
      <c r="A1476" s="5"/>
      <c r="B1476" s="1"/>
      <c r="C1476" s="2"/>
      <c r="D1476" s="59"/>
      <c r="E1476" s="85"/>
      <c r="F1476" s="7"/>
    </row>
    <row r="1477" spans="1:6">
      <c r="A1477" s="5"/>
      <c r="B1477" s="1"/>
      <c r="C1477" s="2"/>
      <c r="D1477" s="59"/>
      <c r="E1477" s="85"/>
      <c r="F1477" s="7"/>
    </row>
    <row r="1478" spans="1:6">
      <c r="A1478" s="5"/>
      <c r="B1478" s="1"/>
      <c r="C1478" s="2"/>
      <c r="D1478" s="59"/>
      <c r="E1478" s="85"/>
      <c r="F1478" s="7"/>
    </row>
    <row r="1479" spans="1:6">
      <c r="A1479" s="5"/>
      <c r="B1479" s="1"/>
      <c r="C1479" s="2"/>
      <c r="D1479" s="59"/>
      <c r="E1479" s="85"/>
      <c r="F1479" s="7"/>
    </row>
    <row r="1480" spans="1:6">
      <c r="A1480" s="5"/>
      <c r="B1480" s="1"/>
      <c r="C1480" s="2"/>
      <c r="D1480" s="59"/>
      <c r="E1480" s="85"/>
      <c r="F1480" s="7"/>
    </row>
    <row r="1481" spans="1:6">
      <c r="A1481" s="5"/>
      <c r="B1481" s="1"/>
      <c r="C1481" s="2"/>
      <c r="D1481" s="59"/>
      <c r="E1481" s="85"/>
      <c r="F1481" s="7"/>
    </row>
    <row r="1482" spans="1:6">
      <c r="A1482" s="5"/>
      <c r="B1482" s="1"/>
      <c r="C1482" s="2"/>
      <c r="D1482" s="59"/>
      <c r="E1482" s="85"/>
      <c r="F1482" s="7"/>
    </row>
    <row r="1483" spans="1:6">
      <c r="A1483" s="5"/>
      <c r="B1483" s="1"/>
      <c r="C1483" s="2"/>
      <c r="D1483" s="59"/>
      <c r="E1483" s="85"/>
      <c r="F1483" s="7"/>
    </row>
    <row r="1484" spans="1:6">
      <c r="A1484" s="5"/>
      <c r="B1484" s="1"/>
      <c r="C1484" s="2"/>
      <c r="D1484" s="59"/>
      <c r="E1484" s="85"/>
      <c r="F1484" s="7"/>
    </row>
    <row r="1485" spans="1:6">
      <c r="A1485" s="5"/>
      <c r="B1485" s="1"/>
      <c r="C1485" s="2"/>
      <c r="D1485" s="59"/>
      <c r="E1485" s="85"/>
      <c r="F1485" s="7"/>
    </row>
    <row r="1486" spans="1:6">
      <c r="A1486" s="5"/>
      <c r="B1486" s="1"/>
      <c r="C1486" s="2"/>
      <c r="D1486" s="59"/>
      <c r="E1486" s="85"/>
      <c r="F1486" s="7"/>
    </row>
    <row r="1487" spans="1:6">
      <c r="A1487" s="5"/>
      <c r="B1487" s="1"/>
      <c r="C1487" s="2"/>
      <c r="D1487" s="59"/>
      <c r="E1487" s="85"/>
      <c r="F1487" s="7"/>
    </row>
    <row r="1488" spans="1:6">
      <c r="A1488" s="5"/>
      <c r="B1488" s="1"/>
      <c r="C1488" s="2"/>
      <c r="D1488" s="59"/>
      <c r="E1488" s="85"/>
      <c r="F1488" s="7"/>
    </row>
    <row r="1489" spans="1:6">
      <c r="A1489" s="5"/>
      <c r="B1489" s="1"/>
      <c r="C1489" s="2"/>
      <c r="D1489" s="59"/>
      <c r="E1489" s="85"/>
      <c r="F1489" s="7"/>
    </row>
    <row r="1490" spans="1:6">
      <c r="A1490" s="5"/>
      <c r="B1490" s="1"/>
      <c r="C1490" s="2"/>
      <c r="D1490" s="59"/>
      <c r="E1490" s="85"/>
      <c r="F1490" s="7"/>
    </row>
    <row r="1491" spans="1:6">
      <c r="A1491" s="5"/>
      <c r="B1491" s="1"/>
      <c r="C1491" s="2"/>
      <c r="D1491" s="59"/>
      <c r="E1491" s="85"/>
      <c r="F1491" s="7"/>
    </row>
    <row r="1492" spans="1:6">
      <c r="A1492" s="5"/>
      <c r="B1492" s="1"/>
      <c r="C1492" s="2"/>
      <c r="D1492" s="59"/>
      <c r="E1492" s="85"/>
      <c r="F1492" s="7"/>
    </row>
    <row r="1493" spans="1:6">
      <c r="A1493" s="5"/>
      <c r="B1493" s="1"/>
      <c r="C1493" s="2"/>
      <c r="D1493" s="59"/>
      <c r="E1493" s="85"/>
      <c r="F1493" s="7"/>
    </row>
    <row r="1494" spans="1:6">
      <c r="A1494" s="5"/>
      <c r="B1494" s="1"/>
      <c r="C1494" s="2"/>
      <c r="D1494" s="59"/>
      <c r="E1494" s="85"/>
      <c r="F1494" s="7"/>
    </row>
    <row r="1495" spans="1:6">
      <c r="A1495" s="5"/>
      <c r="B1495" s="1"/>
      <c r="C1495" s="2"/>
      <c r="D1495" s="59"/>
      <c r="E1495" s="85"/>
      <c r="F1495" s="7"/>
    </row>
    <row r="1496" spans="1:6">
      <c r="A1496" s="5"/>
      <c r="B1496" s="1"/>
      <c r="C1496" s="2"/>
      <c r="D1496" s="59"/>
      <c r="E1496" s="85"/>
      <c r="F1496" s="7"/>
    </row>
    <row r="1497" spans="1:6">
      <c r="A1497" s="5"/>
      <c r="B1497" s="1"/>
      <c r="C1497" s="2"/>
      <c r="D1497" s="59"/>
      <c r="E1497" s="85"/>
      <c r="F1497" s="7"/>
    </row>
    <row r="1498" spans="1:6">
      <c r="A1498" s="5"/>
      <c r="B1498" s="1"/>
      <c r="C1498" s="2"/>
      <c r="D1498" s="59"/>
      <c r="E1498" s="85"/>
      <c r="F1498" s="7"/>
    </row>
    <row r="1499" spans="1:6">
      <c r="A1499" s="5"/>
      <c r="B1499" s="1"/>
      <c r="C1499" s="2"/>
      <c r="D1499" s="59"/>
      <c r="E1499" s="85"/>
      <c r="F1499" s="7"/>
    </row>
    <row r="1500" spans="1:6">
      <c r="A1500" s="5"/>
      <c r="B1500" s="1"/>
      <c r="C1500" s="2"/>
      <c r="D1500" s="59"/>
      <c r="E1500" s="85"/>
      <c r="F1500" s="7"/>
    </row>
    <row r="1501" spans="1:6">
      <c r="A1501" s="5"/>
      <c r="B1501" s="1"/>
      <c r="C1501" s="2"/>
      <c r="D1501" s="59"/>
      <c r="E1501" s="85"/>
      <c r="F1501" s="7"/>
    </row>
    <row r="1502" spans="1:6">
      <c r="A1502" s="5"/>
      <c r="B1502" s="1"/>
      <c r="C1502" s="2"/>
      <c r="D1502" s="59"/>
      <c r="E1502" s="85"/>
      <c r="F1502" s="7"/>
    </row>
    <row r="1503" spans="1:6">
      <c r="A1503" s="5"/>
      <c r="B1503" s="1"/>
      <c r="C1503" s="2"/>
      <c r="D1503" s="59"/>
      <c r="E1503" s="85"/>
      <c r="F1503" s="7"/>
    </row>
    <row r="1504" spans="1:6">
      <c r="A1504" s="5"/>
      <c r="B1504" s="1"/>
      <c r="C1504" s="2"/>
      <c r="D1504" s="59"/>
      <c r="E1504" s="85"/>
      <c r="F1504" s="7"/>
    </row>
    <row r="1505" spans="1:6">
      <c r="A1505" s="5"/>
      <c r="B1505" s="1"/>
      <c r="C1505" s="2"/>
      <c r="D1505" s="59"/>
      <c r="E1505" s="85"/>
      <c r="F1505" s="7"/>
    </row>
    <row r="1506" spans="1:6">
      <c r="A1506" s="5"/>
      <c r="B1506" s="1"/>
      <c r="C1506" s="2"/>
      <c r="D1506" s="59"/>
      <c r="E1506" s="85"/>
      <c r="F1506" s="7"/>
    </row>
    <row r="1507" spans="1:6">
      <c r="A1507" s="5"/>
      <c r="B1507" s="1"/>
      <c r="C1507" s="2"/>
      <c r="D1507" s="59"/>
      <c r="E1507" s="85"/>
      <c r="F1507" s="7"/>
    </row>
    <row r="1508" spans="1:6">
      <c r="A1508" s="5"/>
      <c r="B1508" s="1"/>
      <c r="C1508" s="2"/>
      <c r="D1508" s="59"/>
      <c r="E1508" s="85"/>
      <c r="F1508" s="7"/>
    </row>
    <row r="1509" spans="1:6">
      <c r="A1509" s="5"/>
      <c r="B1509" s="1"/>
      <c r="C1509" s="2"/>
      <c r="D1509" s="59"/>
      <c r="E1509" s="85"/>
      <c r="F1509" s="7"/>
    </row>
    <row r="1510" spans="1:6">
      <c r="A1510" s="5"/>
      <c r="B1510" s="1"/>
      <c r="C1510" s="2"/>
      <c r="D1510" s="59"/>
      <c r="E1510" s="85"/>
      <c r="F1510" s="7"/>
    </row>
    <row r="1511" spans="1:6">
      <c r="A1511" s="5"/>
      <c r="B1511" s="1"/>
      <c r="C1511" s="2"/>
      <c r="D1511" s="59"/>
      <c r="E1511" s="85"/>
      <c r="F1511" s="7"/>
    </row>
    <row r="1512" spans="1:6">
      <c r="A1512" s="5"/>
      <c r="B1512" s="1"/>
      <c r="C1512" s="2"/>
      <c r="D1512" s="59"/>
      <c r="E1512" s="85"/>
      <c r="F1512" s="7"/>
    </row>
    <row r="1513" spans="1:6">
      <c r="A1513" s="5"/>
      <c r="B1513" s="1"/>
      <c r="C1513" s="2"/>
      <c r="D1513" s="59"/>
      <c r="E1513" s="85"/>
      <c r="F1513" s="7"/>
    </row>
    <row r="1514" spans="1:6">
      <c r="A1514" s="5"/>
      <c r="B1514" s="1"/>
      <c r="C1514" s="2"/>
      <c r="D1514" s="59"/>
      <c r="E1514" s="85"/>
      <c r="F1514" s="7"/>
    </row>
    <row r="1515" spans="1:6">
      <c r="A1515" s="5"/>
      <c r="B1515" s="1"/>
      <c r="C1515" s="2"/>
      <c r="D1515" s="59"/>
      <c r="E1515" s="85"/>
      <c r="F1515" s="7"/>
    </row>
    <row r="1516" spans="1:6">
      <c r="A1516" s="5"/>
      <c r="B1516" s="1"/>
      <c r="C1516" s="2"/>
      <c r="D1516" s="59"/>
      <c r="E1516" s="85"/>
      <c r="F1516" s="7"/>
    </row>
    <row r="1517" spans="1:6">
      <c r="A1517" s="5"/>
      <c r="B1517" s="1"/>
      <c r="C1517" s="2"/>
      <c r="D1517" s="59"/>
      <c r="E1517" s="85"/>
      <c r="F1517" s="7"/>
    </row>
    <row r="1518" spans="1:6">
      <c r="A1518" s="5"/>
      <c r="B1518" s="1"/>
      <c r="C1518" s="2"/>
      <c r="D1518" s="59"/>
      <c r="E1518" s="85"/>
      <c r="F1518" s="7"/>
    </row>
    <row r="1519" spans="1:6">
      <c r="A1519" s="5"/>
      <c r="B1519" s="1"/>
      <c r="C1519" s="2"/>
      <c r="D1519" s="59"/>
      <c r="E1519" s="85"/>
      <c r="F1519" s="7"/>
    </row>
    <row r="1520" spans="1:6">
      <c r="A1520" s="5"/>
      <c r="B1520" s="1"/>
      <c r="C1520" s="2"/>
      <c r="D1520" s="59"/>
      <c r="E1520" s="85"/>
      <c r="F1520" s="7"/>
    </row>
    <row r="1521" spans="1:6">
      <c r="A1521" s="5"/>
      <c r="B1521" s="1"/>
      <c r="C1521" s="2"/>
      <c r="D1521" s="59"/>
      <c r="E1521" s="85"/>
      <c r="F1521" s="7"/>
    </row>
    <row r="1522" spans="1:6">
      <c r="A1522" s="5"/>
      <c r="B1522" s="1"/>
      <c r="C1522" s="2"/>
      <c r="D1522" s="59"/>
      <c r="E1522" s="85"/>
      <c r="F1522" s="7"/>
    </row>
    <row r="1523" spans="1:6">
      <c r="A1523" s="5"/>
      <c r="B1523" s="1"/>
      <c r="C1523" s="2"/>
      <c r="D1523" s="59"/>
      <c r="E1523" s="85"/>
      <c r="F1523" s="7"/>
    </row>
    <row r="1524" spans="1:6">
      <c r="A1524" s="5"/>
      <c r="B1524" s="1"/>
      <c r="C1524" s="2"/>
      <c r="D1524" s="59"/>
      <c r="E1524" s="85"/>
      <c r="F1524" s="7"/>
    </row>
    <row r="1525" spans="1:6">
      <c r="A1525" s="5"/>
      <c r="B1525" s="1"/>
      <c r="C1525" s="2"/>
      <c r="D1525" s="59"/>
      <c r="E1525" s="85"/>
      <c r="F1525" s="7"/>
    </row>
    <row r="1526" spans="1:6">
      <c r="A1526" s="5"/>
      <c r="B1526" s="1"/>
      <c r="C1526" s="2"/>
      <c r="D1526" s="59"/>
      <c r="E1526" s="85"/>
      <c r="F1526" s="7"/>
    </row>
    <row r="1527" spans="1:6">
      <c r="A1527" s="5"/>
      <c r="B1527" s="1"/>
      <c r="C1527" s="2"/>
      <c r="D1527" s="59"/>
      <c r="E1527" s="85"/>
      <c r="F1527" s="7"/>
    </row>
    <row r="1528" spans="1:6">
      <c r="A1528" s="5"/>
      <c r="B1528" s="1"/>
      <c r="C1528" s="2"/>
      <c r="D1528" s="59"/>
      <c r="E1528" s="85"/>
      <c r="F1528" s="7"/>
    </row>
    <row r="1529" spans="1:6">
      <c r="A1529" s="5"/>
      <c r="B1529" s="1"/>
      <c r="C1529" s="2"/>
      <c r="D1529" s="59"/>
      <c r="E1529" s="85"/>
      <c r="F1529" s="7"/>
    </row>
    <row r="1530" spans="1:6">
      <c r="A1530" s="5"/>
      <c r="B1530" s="1"/>
      <c r="C1530" s="2"/>
      <c r="D1530" s="59"/>
      <c r="E1530" s="85"/>
      <c r="F1530" s="7"/>
    </row>
    <row r="1531" spans="1:6">
      <c r="A1531" s="5"/>
      <c r="B1531" s="1"/>
      <c r="C1531" s="2"/>
      <c r="D1531" s="59"/>
      <c r="E1531" s="85"/>
      <c r="F1531" s="7"/>
    </row>
    <row r="1532" spans="1:6">
      <c r="A1532" s="5"/>
      <c r="B1532" s="1"/>
      <c r="C1532" s="2"/>
      <c r="D1532" s="59"/>
      <c r="E1532" s="85"/>
      <c r="F1532" s="7"/>
    </row>
    <row r="1533" spans="1:6">
      <c r="A1533" s="5"/>
      <c r="B1533" s="1"/>
      <c r="C1533" s="2"/>
      <c r="D1533" s="59"/>
      <c r="E1533" s="85"/>
      <c r="F1533" s="7"/>
    </row>
    <row r="1534" spans="1:6">
      <c r="A1534" s="5"/>
      <c r="B1534" s="1"/>
      <c r="C1534" s="2"/>
      <c r="D1534" s="59"/>
      <c r="E1534" s="85"/>
      <c r="F1534" s="7"/>
    </row>
    <row r="1535" spans="1:6">
      <c r="A1535" s="5"/>
      <c r="B1535" s="1"/>
      <c r="C1535" s="2"/>
      <c r="D1535" s="59"/>
      <c r="E1535" s="85"/>
      <c r="F1535" s="7"/>
    </row>
    <row r="1536" spans="1:6">
      <c r="A1536" s="5"/>
      <c r="B1536" s="1"/>
      <c r="C1536" s="2"/>
      <c r="D1536" s="59"/>
      <c r="E1536" s="85"/>
      <c r="F1536" s="7"/>
    </row>
    <row r="1537" spans="1:6">
      <c r="A1537" s="5"/>
      <c r="B1537" s="1"/>
      <c r="C1537" s="2"/>
      <c r="D1537" s="59"/>
      <c r="E1537" s="85"/>
      <c r="F1537" s="7"/>
    </row>
    <row r="1538" spans="1:6">
      <c r="A1538" s="5"/>
      <c r="B1538" s="1"/>
      <c r="C1538" s="2"/>
      <c r="D1538" s="59"/>
      <c r="E1538" s="85"/>
      <c r="F1538" s="7"/>
    </row>
    <row r="1539" spans="1:6">
      <c r="A1539" s="5"/>
      <c r="B1539" s="1"/>
      <c r="C1539" s="2"/>
      <c r="D1539" s="59"/>
      <c r="E1539" s="85"/>
      <c r="F1539" s="7"/>
    </row>
    <row r="1540" spans="1:6">
      <c r="A1540" s="5"/>
      <c r="B1540" s="1"/>
      <c r="C1540" s="2"/>
      <c r="D1540" s="59"/>
      <c r="E1540" s="85"/>
      <c r="F1540" s="7"/>
    </row>
    <row r="1541" spans="1:6">
      <c r="A1541" s="5"/>
      <c r="B1541" s="1"/>
      <c r="C1541" s="2"/>
      <c r="D1541" s="59"/>
      <c r="E1541" s="85"/>
      <c r="F1541" s="7"/>
    </row>
    <row r="1542" spans="1:6">
      <c r="A1542" s="5"/>
      <c r="B1542" s="1"/>
      <c r="C1542" s="2"/>
      <c r="D1542" s="59"/>
      <c r="E1542" s="85"/>
      <c r="F1542" s="7"/>
    </row>
    <row r="1543" spans="1:6">
      <c r="A1543" s="5"/>
      <c r="B1543" s="1"/>
      <c r="C1543" s="2"/>
      <c r="D1543" s="59"/>
      <c r="E1543" s="85"/>
      <c r="F1543" s="7"/>
    </row>
    <row r="1544" spans="1:6">
      <c r="A1544" s="5"/>
      <c r="B1544" s="1"/>
      <c r="C1544" s="2"/>
      <c r="D1544" s="59"/>
      <c r="E1544" s="85"/>
      <c r="F1544" s="7"/>
    </row>
    <row r="1545" spans="1:6">
      <c r="A1545" s="5"/>
      <c r="B1545" s="1"/>
      <c r="C1545" s="2"/>
      <c r="D1545" s="59"/>
      <c r="E1545" s="85"/>
      <c r="F1545" s="7"/>
    </row>
    <row r="1546" spans="1:6">
      <c r="A1546" s="5"/>
      <c r="B1546" s="1"/>
      <c r="C1546" s="2"/>
      <c r="D1546" s="59"/>
      <c r="E1546" s="85"/>
      <c r="F1546" s="7"/>
    </row>
    <row r="1547" spans="1:6">
      <c r="A1547" s="5"/>
      <c r="B1547" s="1"/>
      <c r="C1547" s="2"/>
      <c r="D1547" s="59"/>
      <c r="E1547" s="85"/>
      <c r="F1547" s="7"/>
    </row>
    <row r="1548" spans="1:6">
      <c r="A1548" s="5"/>
      <c r="B1548" s="1"/>
      <c r="C1548" s="2"/>
      <c r="D1548" s="59"/>
      <c r="E1548" s="85"/>
      <c r="F1548" s="7"/>
    </row>
    <row r="1549" spans="1:6">
      <c r="A1549" s="5"/>
      <c r="B1549" s="1"/>
      <c r="C1549" s="2"/>
      <c r="D1549" s="59"/>
      <c r="E1549" s="85"/>
      <c r="F1549" s="7"/>
    </row>
    <row r="1550" spans="1:6">
      <c r="A1550" s="5"/>
      <c r="B1550" s="1"/>
      <c r="C1550" s="2"/>
      <c r="D1550" s="59"/>
      <c r="E1550" s="85"/>
      <c r="F1550" s="7"/>
    </row>
    <row r="1551" spans="1:6">
      <c r="A1551" s="5"/>
      <c r="B1551" s="1"/>
      <c r="C1551" s="2"/>
      <c r="D1551" s="59"/>
      <c r="E1551" s="85"/>
      <c r="F1551" s="7"/>
    </row>
    <row r="1552" spans="1:6">
      <c r="A1552" s="5"/>
      <c r="B1552" s="1"/>
      <c r="C1552" s="2"/>
      <c r="D1552" s="59"/>
      <c r="E1552" s="85"/>
      <c r="F1552" s="7"/>
    </row>
    <row r="1553" spans="1:6">
      <c r="A1553" s="5"/>
      <c r="B1553" s="1"/>
      <c r="C1553" s="2"/>
      <c r="D1553" s="59"/>
      <c r="E1553" s="85"/>
      <c r="F1553" s="7"/>
    </row>
    <row r="1554" spans="1:6">
      <c r="A1554" s="5"/>
      <c r="B1554" s="1"/>
      <c r="C1554" s="2"/>
      <c r="D1554" s="59"/>
      <c r="E1554" s="85"/>
      <c r="F1554" s="7"/>
    </row>
    <row r="1555" spans="1:6">
      <c r="A1555" s="5"/>
      <c r="B1555" s="1"/>
      <c r="C1555" s="2"/>
      <c r="D1555" s="59"/>
      <c r="E1555" s="85"/>
      <c r="F1555" s="7"/>
    </row>
    <row r="1556" spans="1:6">
      <c r="A1556" s="5"/>
      <c r="B1556" s="1"/>
      <c r="C1556" s="2"/>
      <c r="D1556" s="59"/>
      <c r="E1556" s="85"/>
      <c r="F1556" s="7"/>
    </row>
    <row r="1557" spans="1:6">
      <c r="A1557" s="5"/>
      <c r="B1557" s="1"/>
      <c r="C1557" s="2"/>
      <c r="D1557" s="59"/>
      <c r="E1557" s="85"/>
      <c r="F1557" s="7"/>
    </row>
    <row r="1558" spans="1:6">
      <c r="A1558" s="5"/>
      <c r="B1558" s="1"/>
      <c r="C1558" s="2"/>
      <c r="D1558" s="59"/>
      <c r="E1558" s="85"/>
      <c r="F1558" s="7"/>
    </row>
    <row r="1559" spans="1:6">
      <c r="A1559" s="5"/>
      <c r="B1559" s="1"/>
      <c r="C1559" s="2"/>
      <c r="D1559" s="59"/>
      <c r="E1559" s="85"/>
      <c r="F1559" s="7"/>
    </row>
    <row r="1560" spans="1:6">
      <c r="A1560" s="5"/>
      <c r="B1560" s="1"/>
      <c r="C1560" s="2"/>
      <c r="D1560" s="59"/>
      <c r="E1560" s="85"/>
      <c r="F1560" s="7"/>
    </row>
    <row r="1561" spans="1:6">
      <c r="A1561" s="5"/>
      <c r="B1561" s="1"/>
      <c r="C1561" s="2"/>
      <c r="D1561" s="59"/>
      <c r="E1561" s="85"/>
      <c r="F1561" s="7"/>
    </row>
    <row r="1562" spans="1:6">
      <c r="A1562" s="5"/>
      <c r="B1562" s="1"/>
      <c r="C1562" s="2"/>
      <c r="D1562" s="59"/>
      <c r="E1562" s="85"/>
      <c r="F1562" s="7"/>
    </row>
    <row r="1563" spans="1:6">
      <c r="A1563" s="5"/>
      <c r="B1563" s="1"/>
      <c r="C1563" s="2"/>
      <c r="D1563" s="59"/>
      <c r="E1563" s="85"/>
      <c r="F1563" s="7"/>
    </row>
    <row r="1564" spans="1:6">
      <c r="A1564" s="5"/>
      <c r="B1564" s="1"/>
      <c r="C1564" s="2"/>
      <c r="D1564" s="59"/>
      <c r="E1564" s="85"/>
      <c r="F1564" s="7"/>
    </row>
    <row r="1565" spans="1:6">
      <c r="A1565" s="5"/>
      <c r="B1565" s="1"/>
      <c r="C1565" s="2"/>
      <c r="D1565" s="59"/>
      <c r="E1565" s="85"/>
      <c r="F1565" s="7"/>
    </row>
    <row r="1566" spans="1:6">
      <c r="A1566" s="5"/>
      <c r="B1566" s="1"/>
      <c r="C1566" s="2"/>
      <c r="D1566" s="59"/>
      <c r="E1566" s="85"/>
      <c r="F1566" s="7"/>
    </row>
    <row r="1567" spans="1:6">
      <c r="A1567" s="5"/>
      <c r="B1567" s="1"/>
      <c r="C1567" s="2"/>
      <c r="D1567" s="59"/>
      <c r="E1567" s="85"/>
      <c r="F1567" s="7"/>
    </row>
    <row r="1568" spans="1:6">
      <c r="A1568" s="5"/>
      <c r="B1568" s="1"/>
      <c r="C1568" s="2"/>
      <c r="D1568" s="59"/>
      <c r="E1568" s="85"/>
      <c r="F1568" s="7"/>
    </row>
    <row r="1569" spans="1:6">
      <c r="A1569" s="5"/>
      <c r="B1569" s="1"/>
      <c r="C1569" s="2"/>
      <c r="D1569" s="59"/>
      <c r="E1569" s="85"/>
      <c r="F1569" s="7"/>
    </row>
    <row r="1570" spans="1:6">
      <c r="A1570" s="5"/>
      <c r="B1570" s="1"/>
      <c r="C1570" s="2"/>
      <c r="D1570" s="59"/>
      <c r="E1570" s="85"/>
      <c r="F1570" s="7"/>
    </row>
    <row r="1571" spans="1:6">
      <c r="A1571" s="5"/>
      <c r="B1571" s="1"/>
      <c r="C1571" s="2"/>
      <c r="D1571" s="59"/>
      <c r="E1571" s="85"/>
      <c r="F1571" s="7"/>
    </row>
    <row r="1572" spans="1:6">
      <c r="A1572" s="5"/>
      <c r="B1572" s="1"/>
      <c r="C1572" s="2"/>
      <c r="D1572" s="59"/>
      <c r="E1572" s="85"/>
      <c r="F1572" s="7"/>
    </row>
    <row r="1573" spans="1:6">
      <c r="A1573" s="5"/>
      <c r="B1573" s="1"/>
      <c r="C1573" s="2"/>
      <c r="D1573" s="59"/>
      <c r="E1573" s="85"/>
      <c r="F1573" s="7"/>
    </row>
    <row r="1574" spans="1:6">
      <c r="A1574" s="5"/>
      <c r="B1574" s="1"/>
      <c r="C1574" s="2"/>
      <c r="D1574" s="59"/>
      <c r="E1574" s="85"/>
      <c r="F1574" s="7"/>
    </row>
    <row r="1575" spans="1:6">
      <c r="A1575" s="5"/>
      <c r="B1575" s="1"/>
      <c r="C1575" s="2"/>
      <c r="D1575" s="59"/>
      <c r="E1575" s="85"/>
      <c r="F1575" s="7"/>
    </row>
    <row r="1576" spans="1:6">
      <c r="A1576" s="5"/>
      <c r="B1576" s="1"/>
      <c r="C1576" s="2"/>
      <c r="D1576" s="59"/>
      <c r="E1576" s="85"/>
      <c r="F1576" s="7"/>
    </row>
    <row r="1577" spans="1:6">
      <c r="A1577" s="5"/>
      <c r="B1577" s="1"/>
      <c r="C1577" s="2"/>
      <c r="D1577" s="59"/>
      <c r="E1577" s="85"/>
      <c r="F1577" s="7"/>
    </row>
    <row r="1578" spans="1:6">
      <c r="A1578" s="5"/>
      <c r="B1578" s="1"/>
      <c r="C1578" s="2"/>
      <c r="D1578" s="59"/>
      <c r="E1578" s="85"/>
      <c r="F1578" s="7"/>
    </row>
    <row r="1579" spans="1:6">
      <c r="A1579" s="5"/>
      <c r="B1579" s="1"/>
      <c r="C1579" s="2"/>
      <c r="D1579" s="59"/>
      <c r="E1579" s="85"/>
      <c r="F1579" s="7"/>
    </row>
    <row r="1580" spans="1:6">
      <c r="A1580" s="5"/>
      <c r="B1580" s="1"/>
      <c r="C1580" s="2"/>
      <c r="D1580" s="59"/>
      <c r="E1580" s="85"/>
      <c r="F1580" s="7"/>
    </row>
    <row r="1581" spans="1:6">
      <c r="A1581" s="5"/>
      <c r="B1581" s="1"/>
      <c r="C1581" s="2"/>
      <c r="D1581" s="59"/>
      <c r="E1581" s="85"/>
      <c r="F1581" s="7"/>
    </row>
    <row r="1582" spans="1:6">
      <c r="A1582" s="5"/>
      <c r="B1582" s="1"/>
      <c r="C1582" s="2"/>
      <c r="D1582" s="59"/>
      <c r="E1582" s="85"/>
      <c r="F1582" s="7"/>
    </row>
    <row r="1583" spans="1:6">
      <c r="A1583" s="5"/>
      <c r="B1583" s="1"/>
      <c r="C1583" s="2"/>
      <c r="D1583" s="59"/>
      <c r="E1583" s="85"/>
      <c r="F1583" s="7"/>
    </row>
    <row r="1584" spans="1:6">
      <c r="A1584" s="5"/>
      <c r="B1584" s="1"/>
      <c r="C1584" s="2"/>
      <c r="D1584" s="59"/>
      <c r="E1584" s="85"/>
      <c r="F1584" s="7"/>
    </row>
    <row r="1585" spans="1:6">
      <c r="A1585" s="5"/>
      <c r="B1585" s="1"/>
      <c r="C1585" s="2"/>
      <c r="D1585" s="59"/>
      <c r="E1585" s="85"/>
      <c r="F1585" s="7"/>
    </row>
    <row r="1586" spans="1:6">
      <c r="A1586" s="5"/>
      <c r="B1586" s="1"/>
      <c r="C1586" s="2"/>
      <c r="D1586" s="59"/>
      <c r="E1586" s="85"/>
      <c r="F1586" s="7"/>
    </row>
    <row r="1587" spans="1:6">
      <c r="A1587" s="5"/>
      <c r="B1587" s="1"/>
      <c r="C1587" s="2"/>
      <c r="D1587" s="59"/>
      <c r="E1587" s="85"/>
      <c r="F1587" s="7"/>
    </row>
    <row r="1588" spans="1:6">
      <c r="A1588" s="5"/>
      <c r="B1588" s="1"/>
      <c r="C1588" s="2"/>
      <c r="D1588" s="59"/>
      <c r="E1588" s="85"/>
      <c r="F1588" s="7"/>
    </row>
    <row r="1589" spans="1:6">
      <c r="A1589" s="5"/>
      <c r="B1589" s="1"/>
      <c r="C1589" s="2"/>
      <c r="D1589" s="59"/>
      <c r="E1589" s="85"/>
      <c r="F1589" s="7"/>
    </row>
    <row r="1590" spans="1:6">
      <c r="A1590" s="5"/>
      <c r="B1590" s="1"/>
      <c r="C1590" s="2"/>
      <c r="D1590" s="59"/>
      <c r="E1590" s="85"/>
      <c r="F1590" s="7"/>
    </row>
    <row r="1591" spans="1:6">
      <c r="A1591" s="5"/>
      <c r="B1591" s="1"/>
      <c r="C1591" s="2"/>
      <c r="D1591" s="59"/>
      <c r="E1591" s="85"/>
      <c r="F1591" s="7"/>
    </row>
    <row r="1592" spans="1:6">
      <c r="A1592" s="5"/>
      <c r="B1592" s="1"/>
      <c r="C1592" s="2"/>
      <c r="D1592" s="59"/>
      <c r="E1592" s="85"/>
      <c r="F1592" s="7"/>
    </row>
    <row r="1593" spans="1:6">
      <c r="A1593" s="5"/>
      <c r="B1593" s="1"/>
      <c r="C1593" s="2"/>
      <c r="D1593" s="59"/>
      <c r="E1593" s="85"/>
      <c r="F1593" s="7"/>
    </row>
    <row r="1594" spans="1:6">
      <c r="A1594" s="5"/>
      <c r="B1594" s="1"/>
      <c r="C1594" s="2"/>
      <c r="D1594" s="59"/>
      <c r="E1594" s="85"/>
      <c r="F1594" s="7"/>
    </row>
    <row r="1595" spans="1:6">
      <c r="A1595" s="5"/>
      <c r="B1595" s="1"/>
      <c r="C1595" s="2"/>
      <c r="D1595" s="59"/>
      <c r="E1595" s="85"/>
      <c r="F1595" s="7"/>
    </row>
    <row r="1596" spans="1:6">
      <c r="A1596" s="5"/>
      <c r="B1596" s="1"/>
      <c r="C1596" s="2"/>
      <c r="D1596" s="59"/>
      <c r="E1596" s="85"/>
      <c r="F1596" s="7"/>
    </row>
    <row r="1597" spans="1:6">
      <c r="A1597" s="5"/>
      <c r="B1597" s="1"/>
      <c r="C1597" s="2"/>
      <c r="D1597" s="59"/>
      <c r="E1597" s="85"/>
      <c r="F1597" s="7"/>
    </row>
    <row r="1598" spans="1:6">
      <c r="A1598" s="5"/>
      <c r="B1598" s="1"/>
      <c r="C1598" s="2"/>
      <c r="D1598" s="59"/>
      <c r="E1598" s="85"/>
      <c r="F1598" s="7"/>
    </row>
    <row r="1599" spans="1:6">
      <c r="A1599" s="5"/>
      <c r="B1599" s="1"/>
      <c r="C1599" s="2"/>
      <c r="D1599" s="59"/>
      <c r="E1599" s="85"/>
      <c r="F1599" s="7"/>
    </row>
    <row r="1600" spans="1:6">
      <c r="A1600" s="5"/>
      <c r="B1600" s="1"/>
      <c r="C1600" s="2"/>
      <c r="D1600" s="59"/>
      <c r="E1600" s="85"/>
      <c r="F1600" s="7"/>
    </row>
    <row r="1601" spans="1:6">
      <c r="A1601" s="5"/>
      <c r="B1601" s="1"/>
      <c r="C1601" s="2"/>
      <c r="D1601" s="59"/>
      <c r="E1601" s="85"/>
      <c r="F1601" s="7"/>
    </row>
    <row r="1602" spans="1:6">
      <c r="A1602" s="5"/>
      <c r="B1602" s="1"/>
      <c r="C1602" s="2"/>
      <c r="D1602" s="59"/>
      <c r="E1602" s="85"/>
      <c r="F1602" s="7"/>
    </row>
    <row r="1603" spans="1:6">
      <c r="A1603" s="5"/>
      <c r="B1603" s="1"/>
      <c r="C1603" s="2"/>
      <c r="D1603" s="59"/>
      <c r="E1603" s="85"/>
      <c r="F1603" s="7"/>
    </row>
    <row r="1604" spans="1:6">
      <c r="A1604" s="5"/>
      <c r="B1604" s="1"/>
      <c r="C1604" s="2"/>
      <c r="D1604" s="59"/>
      <c r="E1604" s="85"/>
      <c r="F1604" s="7"/>
    </row>
    <row r="1605" spans="1:6">
      <c r="A1605" s="5"/>
      <c r="B1605" s="1"/>
      <c r="C1605" s="2"/>
      <c r="D1605" s="59"/>
      <c r="E1605" s="85"/>
      <c r="F1605" s="7"/>
    </row>
    <row r="1606" spans="1:6">
      <c r="A1606" s="5"/>
      <c r="B1606" s="1"/>
      <c r="C1606" s="2"/>
      <c r="D1606" s="59"/>
      <c r="E1606" s="85"/>
      <c r="F1606" s="7"/>
    </row>
    <row r="1607" spans="1:6">
      <c r="A1607" s="5"/>
      <c r="B1607" s="1"/>
      <c r="C1607" s="2"/>
      <c r="D1607" s="59"/>
      <c r="E1607" s="85"/>
      <c r="F1607" s="7"/>
    </row>
    <row r="1608" spans="1:6">
      <c r="A1608" s="5"/>
      <c r="B1608" s="1"/>
      <c r="C1608" s="2"/>
      <c r="D1608" s="59"/>
      <c r="E1608" s="85"/>
      <c r="F1608" s="7"/>
    </row>
    <row r="1609" spans="1:6">
      <c r="A1609" s="5"/>
      <c r="B1609" s="1"/>
      <c r="C1609" s="2"/>
      <c r="D1609" s="59"/>
      <c r="E1609" s="85"/>
      <c r="F1609" s="7"/>
    </row>
    <row r="1610" spans="1:6">
      <c r="A1610" s="5"/>
      <c r="B1610" s="1"/>
      <c r="C1610" s="2"/>
      <c r="D1610" s="59"/>
      <c r="E1610" s="85"/>
      <c r="F1610" s="7"/>
    </row>
    <row r="1611" spans="1:6">
      <c r="A1611" s="5"/>
      <c r="B1611" s="1"/>
      <c r="C1611" s="2"/>
      <c r="D1611" s="59"/>
      <c r="E1611" s="85"/>
      <c r="F1611" s="7"/>
    </row>
    <row r="1612" spans="1:6">
      <c r="A1612" s="5"/>
      <c r="B1612" s="1"/>
      <c r="C1612" s="2"/>
      <c r="D1612" s="59"/>
      <c r="E1612" s="85"/>
      <c r="F1612" s="7"/>
    </row>
    <row r="1613" spans="1:6">
      <c r="A1613" s="5"/>
      <c r="B1613" s="1"/>
      <c r="C1613" s="2"/>
      <c r="D1613" s="59"/>
      <c r="E1613" s="85"/>
      <c r="F1613" s="7"/>
    </row>
    <row r="1614" spans="1:6">
      <c r="A1614" s="5"/>
      <c r="B1614" s="1"/>
      <c r="C1614" s="2"/>
      <c r="D1614" s="59"/>
      <c r="E1614" s="85"/>
      <c r="F1614" s="7"/>
    </row>
    <row r="1615" spans="1:6">
      <c r="A1615" s="5"/>
      <c r="B1615" s="1"/>
      <c r="C1615" s="2"/>
      <c r="D1615" s="59"/>
      <c r="E1615" s="85"/>
      <c r="F1615" s="7"/>
    </row>
    <row r="1616" spans="1:6">
      <c r="A1616" s="5"/>
      <c r="B1616" s="1"/>
      <c r="C1616" s="2"/>
      <c r="D1616" s="59"/>
      <c r="E1616" s="85"/>
      <c r="F1616" s="7"/>
    </row>
    <row r="1617" spans="1:6">
      <c r="A1617" s="5"/>
      <c r="B1617" s="1"/>
      <c r="C1617" s="2"/>
      <c r="D1617" s="59"/>
      <c r="E1617" s="85"/>
      <c r="F1617" s="7"/>
    </row>
    <row r="1618" spans="1:6">
      <c r="A1618" s="5"/>
      <c r="B1618" s="1"/>
      <c r="C1618" s="2"/>
      <c r="D1618" s="59"/>
      <c r="E1618" s="85"/>
      <c r="F1618" s="7"/>
    </row>
    <row r="1619" spans="1:6">
      <c r="A1619" s="5"/>
      <c r="B1619" s="1"/>
      <c r="C1619" s="2"/>
      <c r="D1619" s="59"/>
      <c r="E1619" s="85"/>
      <c r="F1619" s="7"/>
    </row>
    <row r="1620" spans="1:6">
      <c r="A1620" s="5"/>
      <c r="B1620" s="1"/>
      <c r="C1620" s="2"/>
      <c r="D1620" s="59"/>
      <c r="E1620" s="85"/>
      <c r="F1620" s="7"/>
    </row>
    <row r="1621" spans="1:6">
      <c r="A1621" s="5"/>
      <c r="B1621" s="1"/>
      <c r="C1621" s="2"/>
      <c r="D1621" s="59"/>
      <c r="E1621" s="85"/>
      <c r="F1621" s="7"/>
    </row>
    <row r="1622" spans="1:6">
      <c r="A1622" s="5"/>
      <c r="B1622" s="1"/>
      <c r="C1622" s="2"/>
      <c r="D1622" s="59"/>
      <c r="E1622" s="85"/>
      <c r="F1622" s="7"/>
    </row>
    <row r="1623" spans="1:6">
      <c r="A1623" s="5"/>
      <c r="B1623" s="1"/>
      <c r="C1623" s="2"/>
      <c r="D1623" s="59"/>
      <c r="E1623" s="85"/>
      <c r="F1623" s="7"/>
    </row>
    <row r="1624" spans="1:6">
      <c r="A1624" s="5"/>
      <c r="B1624" s="1"/>
      <c r="C1624" s="2"/>
      <c r="D1624" s="59"/>
      <c r="E1624" s="85"/>
      <c r="F1624" s="7"/>
    </row>
    <row r="1625" spans="1:6">
      <c r="A1625" s="5"/>
      <c r="B1625" s="1"/>
      <c r="C1625" s="2"/>
      <c r="D1625" s="59"/>
      <c r="E1625" s="85"/>
      <c r="F1625" s="7"/>
    </row>
    <row r="1626" spans="1:6">
      <c r="A1626" s="5"/>
      <c r="B1626" s="1"/>
      <c r="C1626" s="2"/>
      <c r="D1626" s="59"/>
      <c r="E1626" s="85"/>
      <c r="F1626" s="7"/>
    </row>
    <row r="1627" spans="1:6">
      <c r="A1627" s="5"/>
      <c r="B1627" s="1"/>
      <c r="C1627" s="2"/>
      <c r="D1627" s="59"/>
      <c r="E1627" s="85"/>
      <c r="F1627" s="7"/>
    </row>
    <row r="1628" spans="1:6">
      <c r="A1628" s="5"/>
      <c r="B1628" s="1"/>
      <c r="C1628" s="2"/>
      <c r="D1628" s="59"/>
      <c r="E1628" s="85"/>
      <c r="F1628" s="7"/>
    </row>
    <row r="1629" spans="1:6">
      <c r="A1629" s="5"/>
      <c r="B1629" s="1"/>
      <c r="C1629" s="2"/>
      <c r="D1629" s="59"/>
      <c r="E1629" s="85"/>
      <c r="F1629" s="7"/>
    </row>
    <row r="1630" spans="1:6">
      <c r="A1630" s="5"/>
      <c r="B1630" s="1"/>
      <c r="C1630" s="2"/>
      <c r="D1630" s="59"/>
      <c r="E1630" s="85"/>
      <c r="F1630" s="7"/>
    </row>
    <row r="1631" spans="1:6">
      <c r="A1631" s="5"/>
      <c r="B1631" s="1"/>
      <c r="C1631" s="2"/>
      <c r="D1631" s="59"/>
      <c r="E1631" s="85"/>
      <c r="F1631" s="7"/>
    </row>
    <row r="1632" spans="1:6">
      <c r="A1632" s="5"/>
      <c r="B1632" s="1"/>
      <c r="C1632" s="2"/>
      <c r="D1632" s="59"/>
      <c r="E1632" s="85"/>
      <c r="F1632" s="7"/>
    </row>
    <row r="1633" spans="1:6">
      <c r="A1633" s="5"/>
      <c r="B1633" s="1"/>
      <c r="C1633" s="2"/>
      <c r="D1633" s="59"/>
      <c r="E1633" s="85"/>
      <c r="F1633" s="7"/>
    </row>
    <row r="1634" spans="1:6">
      <c r="A1634" s="5"/>
      <c r="B1634" s="1"/>
      <c r="C1634" s="2"/>
      <c r="D1634" s="59"/>
      <c r="E1634" s="85"/>
      <c r="F1634" s="7"/>
    </row>
    <row r="1635" spans="1:6">
      <c r="A1635" s="5"/>
      <c r="B1635" s="1"/>
      <c r="C1635" s="2"/>
      <c r="D1635" s="59"/>
      <c r="E1635" s="85"/>
      <c r="F1635" s="7"/>
    </row>
    <row r="1636" spans="1:6">
      <c r="A1636" s="5"/>
      <c r="B1636" s="1"/>
      <c r="C1636" s="2"/>
      <c r="D1636" s="59"/>
      <c r="E1636" s="85"/>
      <c r="F1636" s="7"/>
    </row>
    <row r="1637" spans="1:6">
      <c r="A1637" s="5"/>
      <c r="B1637" s="1"/>
      <c r="C1637" s="2"/>
      <c r="D1637" s="59"/>
      <c r="E1637" s="85"/>
      <c r="F1637" s="7"/>
    </row>
    <row r="1638" spans="1:6">
      <c r="A1638" s="5"/>
      <c r="B1638" s="1"/>
      <c r="C1638" s="2"/>
      <c r="D1638" s="59"/>
      <c r="E1638" s="85"/>
      <c r="F1638" s="7"/>
    </row>
    <row r="1639" spans="1:6">
      <c r="A1639" s="5"/>
      <c r="B1639" s="1"/>
      <c r="C1639" s="2"/>
      <c r="D1639" s="59"/>
      <c r="E1639" s="85"/>
      <c r="F1639" s="7"/>
    </row>
    <row r="1640" spans="1:6">
      <c r="A1640" s="5"/>
      <c r="B1640" s="1"/>
      <c r="C1640" s="2"/>
      <c r="D1640" s="59"/>
      <c r="E1640" s="85"/>
      <c r="F1640" s="7"/>
    </row>
    <row r="1641" spans="1:6">
      <c r="A1641" s="5"/>
      <c r="B1641" s="1"/>
      <c r="C1641" s="2"/>
      <c r="D1641" s="59"/>
      <c r="E1641" s="85"/>
      <c r="F1641" s="7"/>
    </row>
    <row r="1642" spans="1:6">
      <c r="A1642" s="5"/>
      <c r="B1642" s="1"/>
      <c r="C1642" s="2"/>
      <c r="D1642" s="59"/>
      <c r="E1642" s="85"/>
      <c r="F1642" s="7"/>
    </row>
    <row r="1643" spans="1:6">
      <c r="A1643" s="5"/>
      <c r="B1643" s="1"/>
      <c r="C1643" s="2"/>
      <c r="D1643" s="59"/>
      <c r="E1643" s="85"/>
      <c r="F1643" s="7"/>
    </row>
    <row r="1644" spans="1:6">
      <c r="A1644" s="5"/>
      <c r="B1644" s="1"/>
      <c r="C1644" s="2"/>
      <c r="D1644" s="59"/>
      <c r="E1644" s="85"/>
      <c r="F1644" s="7"/>
    </row>
    <row r="1645" spans="1:6">
      <c r="A1645" s="5"/>
      <c r="B1645" s="1"/>
      <c r="C1645" s="2"/>
      <c r="D1645" s="59"/>
      <c r="E1645" s="85"/>
      <c r="F1645" s="7"/>
    </row>
    <row r="1646" spans="1:6">
      <c r="A1646" s="5"/>
      <c r="B1646" s="1"/>
      <c r="C1646" s="2"/>
      <c r="D1646" s="59"/>
      <c r="E1646" s="85"/>
      <c r="F1646" s="7"/>
    </row>
    <row r="1647" spans="1:6">
      <c r="A1647" s="5"/>
      <c r="B1647" s="1"/>
      <c r="C1647" s="2"/>
      <c r="D1647" s="59"/>
      <c r="E1647" s="85"/>
      <c r="F1647" s="7"/>
    </row>
    <row r="1648" spans="1:6">
      <c r="A1648" s="5"/>
      <c r="B1648" s="1"/>
      <c r="C1648" s="2"/>
      <c r="D1648" s="59"/>
      <c r="E1648" s="85"/>
      <c r="F1648" s="7"/>
    </row>
    <row r="1649" spans="1:6">
      <c r="A1649" s="5"/>
      <c r="B1649" s="1"/>
      <c r="C1649" s="2"/>
      <c r="D1649" s="59"/>
      <c r="E1649" s="85"/>
      <c r="F1649" s="7"/>
    </row>
    <row r="1650" spans="1:6">
      <c r="A1650" s="5"/>
      <c r="B1650" s="1"/>
      <c r="C1650" s="2"/>
      <c r="D1650" s="59"/>
      <c r="E1650" s="85"/>
      <c r="F1650" s="7"/>
    </row>
    <row r="1651" spans="1:6">
      <c r="A1651" s="5"/>
      <c r="B1651" s="1"/>
      <c r="C1651" s="2"/>
      <c r="D1651" s="59"/>
      <c r="E1651" s="85"/>
      <c r="F1651" s="7"/>
    </row>
    <row r="1652" spans="1:6">
      <c r="A1652" s="5"/>
      <c r="B1652" s="1"/>
      <c r="C1652" s="2"/>
      <c r="D1652" s="59"/>
      <c r="E1652" s="85"/>
      <c r="F1652" s="7"/>
    </row>
    <row r="1653" spans="1:6">
      <c r="A1653" s="5"/>
      <c r="B1653" s="1"/>
      <c r="C1653" s="2"/>
      <c r="D1653" s="59"/>
      <c r="E1653" s="85"/>
      <c r="F1653" s="7"/>
    </row>
    <row r="1654" spans="1:6">
      <c r="A1654" s="5"/>
      <c r="B1654" s="1"/>
      <c r="C1654" s="2"/>
      <c r="D1654" s="59"/>
      <c r="E1654" s="85"/>
      <c r="F1654" s="7"/>
    </row>
    <row r="1655" spans="1:6">
      <c r="A1655" s="5"/>
      <c r="B1655" s="1"/>
      <c r="C1655" s="2"/>
      <c r="D1655" s="59"/>
      <c r="E1655" s="85"/>
      <c r="F1655" s="7"/>
    </row>
    <row r="1656" spans="1:6">
      <c r="A1656" s="5"/>
      <c r="B1656" s="1"/>
      <c r="C1656" s="2"/>
      <c r="D1656" s="59"/>
      <c r="E1656" s="85"/>
      <c r="F1656" s="7"/>
    </row>
    <row r="1657" spans="1:6">
      <c r="A1657" s="5"/>
      <c r="B1657" s="1"/>
      <c r="C1657" s="2"/>
      <c r="D1657" s="59"/>
      <c r="E1657" s="85"/>
      <c r="F1657" s="7"/>
    </row>
    <row r="1658" spans="1:6">
      <c r="A1658" s="5"/>
      <c r="B1658" s="1"/>
      <c r="C1658" s="2"/>
      <c r="D1658" s="59"/>
      <c r="E1658" s="85"/>
      <c r="F1658" s="7"/>
    </row>
    <row r="1659" spans="1:6">
      <c r="A1659" s="5"/>
      <c r="B1659" s="1"/>
      <c r="C1659" s="2"/>
      <c r="D1659" s="59"/>
      <c r="E1659" s="85"/>
      <c r="F1659" s="7"/>
    </row>
    <row r="1660" spans="1:6">
      <c r="A1660" s="5"/>
      <c r="B1660" s="1"/>
      <c r="C1660" s="2"/>
      <c r="D1660" s="59"/>
      <c r="E1660" s="85"/>
      <c r="F1660" s="7"/>
    </row>
    <row r="1661" spans="1:6">
      <c r="A1661" s="5"/>
      <c r="B1661" s="1"/>
      <c r="C1661" s="2"/>
      <c r="D1661" s="59"/>
      <c r="E1661" s="85"/>
      <c r="F1661" s="7"/>
    </row>
    <row r="1662" spans="1:6">
      <c r="A1662" s="5"/>
      <c r="B1662" s="1"/>
      <c r="C1662" s="2"/>
      <c r="D1662" s="59"/>
      <c r="E1662" s="85"/>
      <c r="F1662" s="7"/>
    </row>
    <row r="1663" spans="1:6">
      <c r="A1663" s="5"/>
      <c r="B1663" s="1"/>
      <c r="C1663" s="2"/>
      <c r="D1663" s="59"/>
      <c r="E1663" s="85"/>
      <c r="F1663" s="7"/>
    </row>
    <row r="1664" spans="1:6">
      <c r="A1664" s="5"/>
      <c r="B1664" s="1"/>
      <c r="C1664" s="2"/>
      <c r="D1664" s="59"/>
      <c r="E1664" s="85"/>
      <c r="F1664" s="7"/>
    </row>
    <row r="1665" spans="1:6">
      <c r="A1665" s="5"/>
      <c r="B1665" s="1"/>
      <c r="C1665" s="2"/>
      <c r="D1665" s="59"/>
      <c r="E1665" s="85"/>
      <c r="F1665" s="7"/>
    </row>
    <row r="1666" spans="1:6">
      <c r="A1666" s="5"/>
      <c r="B1666" s="1"/>
      <c r="C1666" s="2"/>
      <c r="D1666" s="59"/>
      <c r="E1666" s="85"/>
      <c r="F1666" s="7"/>
    </row>
    <row r="1667" spans="1:6">
      <c r="A1667" s="5"/>
      <c r="B1667" s="1"/>
      <c r="C1667" s="2"/>
      <c r="D1667" s="59"/>
      <c r="E1667" s="85"/>
      <c r="F1667" s="7"/>
    </row>
    <row r="1668" spans="1:6">
      <c r="A1668" s="5"/>
      <c r="B1668" s="1"/>
      <c r="C1668" s="2"/>
      <c r="D1668" s="59"/>
      <c r="E1668" s="85"/>
      <c r="F1668" s="7"/>
    </row>
    <row r="1669" spans="1:6">
      <c r="A1669" s="5"/>
      <c r="B1669" s="1"/>
      <c r="C1669" s="2"/>
      <c r="D1669" s="59"/>
      <c r="E1669" s="85"/>
      <c r="F1669" s="7"/>
    </row>
    <row r="1670" spans="1:6">
      <c r="A1670" s="5"/>
      <c r="B1670" s="1"/>
      <c r="C1670" s="2"/>
      <c r="D1670" s="59"/>
      <c r="E1670" s="85"/>
      <c r="F1670" s="7"/>
    </row>
    <row r="1671" spans="1:6">
      <c r="A1671" s="5"/>
      <c r="B1671" s="1"/>
      <c r="C1671" s="2"/>
      <c r="D1671" s="59"/>
      <c r="E1671" s="85"/>
      <c r="F1671" s="7"/>
    </row>
    <row r="1672" spans="1:6">
      <c r="A1672" s="5"/>
      <c r="B1672" s="1"/>
      <c r="C1672" s="2"/>
      <c r="D1672" s="59"/>
      <c r="E1672" s="85"/>
      <c r="F1672" s="7"/>
    </row>
    <row r="1673" spans="1:6">
      <c r="A1673" s="5"/>
      <c r="B1673" s="1"/>
      <c r="C1673" s="2"/>
      <c r="D1673" s="59"/>
      <c r="E1673" s="85"/>
      <c r="F1673" s="7"/>
    </row>
    <row r="1674" spans="1:6">
      <c r="A1674" s="5"/>
      <c r="B1674" s="1"/>
      <c r="C1674" s="2"/>
      <c r="D1674" s="59"/>
      <c r="E1674" s="85"/>
      <c r="F1674" s="7"/>
    </row>
    <row r="1675" spans="1:6">
      <c r="A1675" s="5"/>
      <c r="B1675" s="1"/>
      <c r="C1675" s="2"/>
      <c r="D1675" s="59"/>
      <c r="E1675" s="85"/>
      <c r="F1675" s="7"/>
    </row>
    <row r="1676" spans="1:6">
      <c r="A1676" s="5"/>
      <c r="B1676" s="1"/>
      <c r="C1676" s="2"/>
      <c r="D1676" s="59"/>
      <c r="E1676" s="85"/>
      <c r="F1676" s="7"/>
    </row>
    <row r="1677" spans="1:6">
      <c r="A1677" s="5"/>
      <c r="B1677" s="1"/>
      <c r="C1677" s="2"/>
      <c r="D1677" s="59"/>
      <c r="E1677" s="85"/>
      <c r="F1677" s="7"/>
    </row>
    <row r="1678" spans="1:6">
      <c r="A1678" s="5"/>
      <c r="B1678" s="1"/>
      <c r="C1678" s="2"/>
      <c r="D1678" s="59"/>
      <c r="E1678" s="85"/>
      <c r="F1678" s="7"/>
    </row>
    <row r="1679" spans="1:6">
      <c r="A1679" s="5"/>
      <c r="B1679" s="1"/>
      <c r="C1679" s="2"/>
      <c r="D1679" s="59"/>
      <c r="E1679" s="85"/>
      <c r="F1679" s="7"/>
    </row>
    <row r="1680" spans="1:6">
      <c r="A1680" s="5"/>
      <c r="B1680" s="1"/>
      <c r="C1680" s="2"/>
      <c r="D1680" s="59"/>
      <c r="E1680" s="85"/>
      <c r="F1680" s="7"/>
    </row>
    <row r="1681" spans="1:6">
      <c r="A1681" s="5"/>
      <c r="B1681" s="1"/>
      <c r="C1681" s="2"/>
      <c r="D1681" s="59"/>
      <c r="E1681" s="85"/>
      <c r="F1681" s="7"/>
    </row>
    <row r="1682" spans="1:6">
      <c r="A1682" s="5"/>
      <c r="B1682" s="1"/>
      <c r="C1682" s="2"/>
      <c r="D1682" s="59"/>
      <c r="E1682" s="85"/>
      <c r="F1682" s="7"/>
    </row>
    <row r="1683" spans="1:6">
      <c r="A1683" s="5"/>
      <c r="B1683" s="1"/>
      <c r="C1683" s="2"/>
      <c r="D1683" s="59"/>
      <c r="E1683" s="85"/>
      <c r="F1683" s="7"/>
    </row>
    <row r="1684" spans="1:6">
      <c r="A1684" s="5"/>
      <c r="B1684" s="1"/>
      <c r="C1684" s="2"/>
      <c r="D1684" s="59"/>
      <c r="E1684" s="85"/>
      <c r="F1684" s="7"/>
    </row>
    <row r="1685" spans="1:6">
      <c r="A1685" s="5"/>
      <c r="B1685" s="1"/>
      <c r="C1685" s="2"/>
      <c r="D1685" s="59"/>
      <c r="E1685" s="85"/>
      <c r="F1685" s="7"/>
    </row>
    <row r="1686" spans="1:6">
      <c r="A1686" s="5"/>
      <c r="B1686" s="1"/>
      <c r="C1686" s="2"/>
      <c r="D1686" s="59"/>
      <c r="E1686" s="85"/>
      <c r="F1686" s="7"/>
    </row>
    <row r="1687" spans="1:6">
      <c r="A1687" s="5"/>
      <c r="B1687" s="1"/>
      <c r="C1687" s="2"/>
      <c r="D1687" s="59"/>
      <c r="E1687" s="85"/>
      <c r="F1687" s="7"/>
    </row>
    <row r="1688" spans="1:6">
      <c r="A1688" s="5"/>
      <c r="B1688" s="1"/>
      <c r="C1688" s="2"/>
      <c r="D1688" s="59"/>
      <c r="E1688" s="85"/>
      <c r="F1688" s="7"/>
    </row>
    <row r="1689" spans="1:6">
      <c r="A1689" s="5"/>
      <c r="B1689" s="1"/>
      <c r="C1689" s="2"/>
      <c r="D1689" s="59"/>
      <c r="E1689" s="85"/>
      <c r="F1689" s="7"/>
    </row>
    <row r="1690" spans="1:6">
      <c r="A1690" s="5"/>
      <c r="B1690" s="1"/>
      <c r="C1690" s="2"/>
      <c r="D1690" s="59"/>
      <c r="E1690" s="85"/>
      <c r="F1690" s="7"/>
    </row>
    <row r="1691" spans="1:6">
      <c r="A1691" s="5"/>
      <c r="B1691" s="1"/>
      <c r="C1691" s="2"/>
      <c r="D1691" s="59"/>
      <c r="E1691" s="85"/>
      <c r="F1691" s="7"/>
    </row>
    <row r="1692" spans="1:6">
      <c r="A1692" s="5"/>
      <c r="B1692" s="1"/>
      <c r="C1692" s="2"/>
      <c r="D1692" s="59"/>
      <c r="E1692" s="85"/>
      <c r="F1692" s="7"/>
    </row>
    <row r="1693" spans="1:6">
      <c r="A1693" s="5"/>
      <c r="B1693" s="1"/>
      <c r="C1693" s="2"/>
      <c r="D1693" s="59"/>
      <c r="E1693" s="85"/>
      <c r="F1693" s="7"/>
    </row>
    <row r="1694" spans="1:6">
      <c r="A1694" s="5"/>
      <c r="B1694" s="1"/>
      <c r="C1694" s="2"/>
      <c r="D1694" s="59"/>
      <c r="E1694" s="85"/>
      <c r="F1694" s="7"/>
    </row>
    <row r="1695" spans="1:6">
      <c r="A1695" s="5"/>
      <c r="B1695" s="1"/>
      <c r="C1695" s="2"/>
      <c r="D1695" s="59"/>
      <c r="E1695" s="85"/>
      <c r="F1695" s="7"/>
    </row>
    <row r="1696" spans="1:6">
      <c r="A1696" s="5"/>
      <c r="B1696" s="1"/>
      <c r="C1696" s="2"/>
      <c r="D1696" s="59"/>
      <c r="E1696" s="85"/>
      <c r="F1696" s="7"/>
    </row>
    <row r="1697" spans="1:6">
      <c r="A1697" s="5"/>
      <c r="B1697" s="1"/>
      <c r="C1697" s="2"/>
      <c r="D1697" s="59"/>
      <c r="E1697" s="85"/>
      <c r="F1697" s="7"/>
    </row>
    <row r="1698" spans="1:6">
      <c r="A1698" s="5"/>
      <c r="B1698" s="1"/>
      <c r="C1698" s="2"/>
      <c r="D1698" s="59"/>
      <c r="E1698" s="85"/>
      <c r="F1698" s="7"/>
    </row>
    <row r="1699" spans="1:6">
      <c r="A1699" s="5"/>
      <c r="B1699" s="1"/>
      <c r="C1699" s="2"/>
      <c r="D1699" s="59"/>
      <c r="E1699" s="85"/>
      <c r="F1699" s="7"/>
    </row>
    <row r="1700" spans="1:6">
      <c r="A1700" s="5"/>
      <c r="B1700" s="1"/>
      <c r="C1700" s="2"/>
      <c r="D1700" s="59"/>
      <c r="E1700" s="85"/>
      <c r="F1700" s="7"/>
    </row>
    <row r="1701" spans="1:6">
      <c r="A1701" s="5"/>
      <c r="B1701" s="1"/>
      <c r="C1701" s="2"/>
      <c r="D1701" s="59"/>
      <c r="E1701" s="85"/>
      <c r="F1701" s="7"/>
    </row>
    <row r="1702" spans="1:6">
      <c r="A1702" s="5"/>
      <c r="B1702" s="1"/>
      <c r="C1702" s="2"/>
      <c r="D1702" s="59"/>
      <c r="E1702" s="85"/>
      <c r="F1702" s="7"/>
    </row>
    <row r="1703" spans="1:6">
      <c r="A1703" s="5"/>
      <c r="B1703" s="1"/>
      <c r="C1703" s="2"/>
      <c r="D1703" s="59"/>
      <c r="E1703" s="85"/>
      <c r="F1703" s="7"/>
    </row>
    <row r="1704" spans="1:6">
      <c r="A1704" s="5"/>
      <c r="B1704" s="1"/>
      <c r="C1704" s="2"/>
      <c r="D1704" s="59"/>
      <c r="E1704" s="85"/>
      <c r="F1704" s="7"/>
    </row>
    <row r="1705" spans="1:6">
      <c r="A1705" s="5"/>
      <c r="B1705" s="1"/>
      <c r="C1705" s="2"/>
      <c r="D1705" s="59"/>
      <c r="E1705" s="85"/>
      <c r="F1705" s="7"/>
    </row>
    <row r="1706" spans="1:6">
      <c r="A1706" s="5"/>
      <c r="B1706" s="1"/>
      <c r="C1706" s="2"/>
      <c r="D1706" s="59"/>
      <c r="E1706" s="85"/>
      <c r="F1706" s="7"/>
    </row>
    <row r="1707" spans="1:6">
      <c r="A1707" s="5"/>
      <c r="B1707" s="1"/>
      <c r="C1707" s="2"/>
      <c r="D1707" s="59"/>
      <c r="E1707" s="85"/>
      <c r="F1707" s="7"/>
    </row>
    <row r="1708" spans="1:6">
      <c r="A1708" s="5"/>
      <c r="B1708" s="1"/>
      <c r="C1708" s="2"/>
      <c r="D1708" s="59"/>
      <c r="E1708" s="85"/>
      <c r="F1708" s="7"/>
    </row>
    <row r="1709" spans="1:6">
      <c r="A1709" s="5"/>
      <c r="B1709" s="1"/>
      <c r="C1709" s="2"/>
      <c r="D1709" s="59"/>
      <c r="E1709" s="85"/>
      <c r="F1709" s="7"/>
    </row>
    <row r="1710" spans="1:6">
      <c r="A1710" s="5"/>
      <c r="B1710" s="1"/>
      <c r="C1710" s="2"/>
      <c r="D1710" s="59"/>
      <c r="E1710" s="85"/>
      <c r="F1710" s="7"/>
    </row>
    <row r="1711" spans="1:6">
      <c r="A1711" s="5"/>
      <c r="B1711" s="1"/>
      <c r="C1711" s="2"/>
      <c r="D1711" s="59"/>
      <c r="E1711" s="85"/>
      <c r="F1711" s="7"/>
    </row>
    <row r="1712" spans="1:6">
      <c r="A1712" s="5"/>
      <c r="B1712" s="1"/>
      <c r="C1712" s="2"/>
      <c r="D1712" s="59"/>
      <c r="E1712" s="85"/>
      <c r="F1712" s="7"/>
    </row>
    <row r="1713" spans="1:6">
      <c r="A1713" s="5"/>
      <c r="B1713" s="1"/>
      <c r="C1713" s="2"/>
      <c r="D1713" s="59"/>
      <c r="E1713" s="85"/>
      <c r="F1713" s="7"/>
    </row>
    <row r="1714" spans="1:6">
      <c r="A1714" s="5"/>
      <c r="B1714" s="1"/>
      <c r="C1714" s="2"/>
      <c r="D1714" s="59"/>
      <c r="E1714" s="85"/>
      <c r="F1714" s="7"/>
    </row>
    <row r="1715" spans="1:6">
      <c r="A1715" s="5"/>
      <c r="B1715" s="1"/>
      <c r="C1715" s="2"/>
      <c r="D1715" s="59"/>
      <c r="E1715" s="85"/>
      <c r="F1715" s="7"/>
    </row>
    <row r="1716" spans="1:6">
      <c r="A1716" s="5"/>
      <c r="B1716" s="1"/>
      <c r="C1716" s="2"/>
      <c r="D1716" s="59"/>
      <c r="E1716" s="85"/>
      <c r="F1716" s="7"/>
    </row>
    <row r="1717" spans="1:6">
      <c r="A1717" s="5"/>
      <c r="B1717" s="1"/>
      <c r="C1717" s="2"/>
      <c r="D1717" s="59"/>
      <c r="E1717" s="85"/>
      <c r="F1717" s="7"/>
    </row>
    <row r="1718" spans="1:6">
      <c r="A1718" s="5"/>
      <c r="B1718" s="1"/>
      <c r="C1718" s="2"/>
      <c r="D1718" s="59"/>
      <c r="E1718" s="85"/>
      <c r="F1718" s="7"/>
    </row>
    <row r="1719" spans="1:6">
      <c r="A1719" s="5"/>
      <c r="B1719" s="1"/>
      <c r="C1719" s="2"/>
      <c r="D1719" s="59"/>
      <c r="E1719" s="85"/>
      <c r="F1719" s="7"/>
    </row>
    <row r="1720" spans="1:6">
      <c r="A1720" s="5"/>
      <c r="B1720" s="1"/>
      <c r="C1720" s="2"/>
      <c r="D1720" s="59"/>
      <c r="E1720" s="85"/>
      <c r="F1720" s="7"/>
    </row>
    <row r="1721" spans="1:6">
      <c r="A1721" s="5"/>
      <c r="B1721" s="1"/>
      <c r="C1721" s="2"/>
      <c r="D1721" s="59"/>
      <c r="E1721" s="85"/>
      <c r="F1721" s="7"/>
    </row>
    <row r="1722" spans="1:6">
      <c r="A1722" s="5"/>
      <c r="B1722" s="1"/>
      <c r="C1722" s="2"/>
      <c r="D1722" s="59"/>
      <c r="E1722" s="85"/>
      <c r="F1722" s="7"/>
    </row>
    <row r="1723" spans="1:6">
      <c r="A1723" s="5"/>
      <c r="B1723" s="1"/>
      <c r="C1723" s="2"/>
      <c r="D1723" s="59"/>
      <c r="E1723" s="85"/>
      <c r="F1723" s="7"/>
    </row>
    <row r="1724" spans="1:6">
      <c r="A1724" s="5"/>
      <c r="B1724" s="1"/>
      <c r="C1724" s="2"/>
      <c r="D1724" s="59"/>
      <c r="E1724" s="85"/>
      <c r="F1724" s="7"/>
    </row>
    <row r="1725" spans="1:6">
      <c r="A1725" s="5"/>
      <c r="B1725" s="1"/>
      <c r="C1725" s="2"/>
      <c r="D1725" s="59"/>
      <c r="E1725" s="85"/>
      <c r="F1725" s="7"/>
    </row>
    <row r="1726" spans="1:6">
      <c r="A1726" s="5"/>
      <c r="B1726" s="1"/>
      <c r="C1726" s="2"/>
      <c r="D1726" s="59"/>
      <c r="E1726" s="85"/>
      <c r="F1726" s="7"/>
    </row>
    <row r="1727" spans="1:6">
      <c r="A1727" s="5"/>
      <c r="B1727" s="1"/>
      <c r="C1727" s="2"/>
      <c r="D1727" s="59"/>
      <c r="E1727" s="85"/>
      <c r="F1727" s="7"/>
    </row>
    <row r="1728" spans="1:6">
      <c r="A1728" s="5"/>
      <c r="B1728" s="1"/>
      <c r="C1728" s="2"/>
      <c r="D1728" s="59"/>
      <c r="E1728" s="85"/>
      <c r="F1728" s="7"/>
    </row>
    <row r="1729" spans="1:6">
      <c r="A1729" s="5"/>
      <c r="B1729" s="1"/>
      <c r="C1729" s="2"/>
      <c r="D1729" s="59"/>
      <c r="E1729" s="85"/>
      <c r="F1729" s="7"/>
    </row>
    <row r="1730" spans="1:6">
      <c r="A1730" s="5"/>
      <c r="B1730" s="1"/>
      <c r="C1730" s="2"/>
      <c r="D1730" s="59"/>
      <c r="E1730" s="85"/>
      <c r="F1730" s="7"/>
    </row>
    <row r="1731" spans="1:6">
      <c r="A1731" s="5"/>
      <c r="B1731" s="1"/>
      <c r="C1731" s="2"/>
      <c r="D1731" s="59"/>
      <c r="E1731" s="85"/>
      <c r="F1731" s="7"/>
    </row>
    <row r="1732" spans="1:6">
      <c r="A1732" s="5"/>
      <c r="B1732" s="1"/>
      <c r="C1732" s="2"/>
      <c r="D1732" s="59"/>
      <c r="E1732" s="85"/>
      <c r="F1732" s="7"/>
    </row>
    <row r="1733" spans="1:6">
      <c r="A1733" s="5"/>
      <c r="B1733" s="1"/>
      <c r="C1733" s="2"/>
      <c r="D1733" s="59"/>
      <c r="E1733" s="85"/>
      <c r="F1733" s="7"/>
    </row>
    <row r="1734" spans="1:6">
      <c r="A1734" s="5"/>
      <c r="B1734" s="1"/>
      <c r="C1734" s="2"/>
      <c r="D1734" s="59"/>
      <c r="E1734" s="85"/>
      <c r="F1734" s="7"/>
    </row>
    <row r="1735" spans="1:6">
      <c r="A1735" s="5"/>
      <c r="B1735" s="1"/>
      <c r="C1735" s="2"/>
      <c r="D1735" s="59"/>
      <c r="E1735" s="85"/>
      <c r="F1735" s="7"/>
    </row>
    <row r="1736" spans="1:6">
      <c r="A1736" s="5"/>
      <c r="B1736" s="1"/>
      <c r="C1736" s="2"/>
      <c r="D1736" s="59"/>
      <c r="E1736" s="85"/>
      <c r="F1736" s="7"/>
    </row>
    <row r="1737" spans="1:6">
      <c r="A1737" s="5"/>
      <c r="B1737" s="1"/>
      <c r="C1737" s="2"/>
      <c r="D1737" s="59"/>
      <c r="E1737" s="85"/>
      <c r="F1737" s="7"/>
    </row>
    <row r="1738" spans="1:6">
      <c r="A1738" s="5"/>
      <c r="B1738" s="1"/>
      <c r="C1738" s="2"/>
      <c r="D1738" s="59"/>
      <c r="E1738" s="85"/>
      <c r="F1738" s="7"/>
    </row>
    <row r="1739" spans="1:6">
      <c r="A1739" s="5"/>
      <c r="B1739" s="1"/>
      <c r="C1739" s="2"/>
      <c r="D1739" s="59"/>
      <c r="E1739" s="85"/>
      <c r="F1739" s="7"/>
    </row>
    <row r="1740" spans="1:6">
      <c r="A1740" s="5"/>
      <c r="B1740" s="1"/>
      <c r="C1740" s="2"/>
      <c r="D1740" s="59"/>
      <c r="E1740" s="85"/>
      <c r="F1740" s="7"/>
    </row>
    <row r="1741" spans="1:6">
      <c r="A1741" s="5"/>
      <c r="B1741" s="1"/>
      <c r="C1741" s="2"/>
      <c r="D1741" s="59"/>
      <c r="E1741" s="85"/>
      <c r="F1741" s="7"/>
    </row>
    <row r="1742" spans="1:6">
      <c r="A1742" s="5"/>
      <c r="B1742" s="1"/>
      <c r="C1742" s="2"/>
      <c r="D1742" s="59"/>
      <c r="E1742" s="85"/>
      <c r="F1742" s="7"/>
    </row>
    <row r="1743" spans="1:6">
      <c r="A1743" s="5"/>
      <c r="B1743" s="1"/>
      <c r="C1743" s="2"/>
      <c r="D1743" s="59"/>
      <c r="E1743" s="85"/>
      <c r="F1743" s="7"/>
    </row>
    <row r="1744" spans="1:6">
      <c r="A1744" s="5"/>
      <c r="B1744" s="1"/>
      <c r="C1744" s="2"/>
      <c r="D1744" s="59"/>
      <c r="E1744" s="85"/>
      <c r="F1744" s="7"/>
    </row>
    <row r="1745" spans="1:6">
      <c r="A1745" s="5"/>
      <c r="B1745" s="1"/>
      <c r="C1745" s="2"/>
      <c r="D1745" s="59"/>
      <c r="E1745" s="85"/>
      <c r="F1745" s="7"/>
    </row>
    <row r="1746" spans="1:6">
      <c r="A1746" s="5"/>
      <c r="B1746" s="1"/>
      <c r="C1746" s="2"/>
      <c r="D1746" s="59"/>
      <c r="E1746" s="85"/>
      <c r="F1746" s="7"/>
    </row>
    <row r="1747" spans="1:6">
      <c r="A1747" s="5"/>
      <c r="B1747" s="1"/>
      <c r="C1747" s="2"/>
      <c r="D1747" s="59"/>
      <c r="E1747" s="85"/>
      <c r="F1747" s="7"/>
    </row>
    <row r="1748" spans="1:6">
      <c r="A1748" s="5"/>
      <c r="B1748" s="1"/>
      <c r="C1748" s="2"/>
      <c r="D1748" s="59"/>
      <c r="E1748" s="85"/>
      <c r="F1748" s="7"/>
    </row>
    <row r="1749" spans="1:6">
      <c r="A1749" s="5"/>
      <c r="B1749" s="1"/>
      <c r="C1749" s="2"/>
      <c r="D1749" s="59"/>
      <c r="E1749" s="85"/>
      <c r="F1749" s="7"/>
    </row>
    <row r="1750" spans="1:6">
      <c r="A1750" s="5"/>
      <c r="B1750" s="1"/>
      <c r="C1750" s="2"/>
      <c r="D1750" s="59"/>
      <c r="E1750" s="85"/>
      <c r="F1750" s="7"/>
    </row>
    <row r="1751" spans="1:6">
      <c r="A1751" s="5"/>
      <c r="B1751" s="1"/>
      <c r="C1751" s="2"/>
      <c r="D1751" s="59"/>
      <c r="E1751" s="85"/>
      <c r="F1751" s="7"/>
    </row>
    <row r="1752" spans="1:6">
      <c r="A1752" s="5"/>
      <c r="B1752" s="1"/>
      <c r="C1752" s="2"/>
      <c r="D1752" s="59"/>
      <c r="E1752" s="85"/>
      <c r="F1752" s="7"/>
    </row>
    <row r="1753" spans="1:6">
      <c r="A1753" s="5"/>
      <c r="B1753" s="1"/>
      <c r="C1753" s="2"/>
      <c r="D1753" s="59"/>
      <c r="E1753" s="85"/>
      <c r="F1753" s="7"/>
    </row>
    <row r="1754" spans="1:6">
      <c r="A1754" s="5"/>
      <c r="B1754" s="1"/>
      <c r="C1754" s="2"/>
      <c r="D1754" s="59"/>
      <c r="E1754" s="85"/>
      <c r="F1754" s="7"/>
    </row>
    <row r="1755" spans="1:6">
      <c r="A1755" s="5"/>
      <c r="B1755" s="1"/>
      <c r="C1755" s="2"/>
      <c r="D1755" s="59"/>
      <c r="E1755" s="85"/>
      <c r="F1755" s="7"/>
    </row>
    <row r="1756" spans="1:6">
      <c r="A1756" s="5"/>
      <c r="B1756" s="1"/>
      <c r="C1756" s="2"/>
      <c r="D1756" s="59"/>
      <c r="E1756" s="85"/>
      <c r="F1756" s="7"/>
    </row>
    <row r="1757" spans="1:6">
      <c r="A1757" s="5"/>
      <c r="B1757" s="1"/>
      <c r="C1757" s="2"/>
      <c r="D1757" s="59"/>
      <c r="E1757" s="85"/>
      <c r="F1757" s="7"/>
    </row>
    <row r="1758" spans="1:6">
      <c r="A1758" s="5"/>
      <c r="B1758" s="1"/>
      <c r="C1758" s="2"/>
      <c r="D1758" s="59"/>
      <c r="E1758" s="85"/>
      <c r="F1758" s="7"/>
    </row>
    <row r="1759" spans="1:6">
      <c r="A1759" s="5"/>
      <c r="B1759" s="1"/>
      <c r="C1759" s="2"/>
      <c r="D1759" s="59"/>
      <c r="E1759" s="85"/>
      <c r="F1759" s="7"/>
    </row>
    <row r="1760" spans="1:6">
      <c r="A1760" s="5"/>
      <c r="B1760" s="1"/>
      <c r="C1760" s="2"/>
      <c r="D1760" s="59"/>
      <c r="E1760" s="85"/>
      <c r="F1760" s="7"/>
    </row>
    <row r="1761" spans="1:6">
      <c r="A1761" s="5"/>
      <c r="B1761" s="1"/>
      <c r="C1761" s="2"/>
      <c r="D1761" s="59"/>
      <c r="E1761" s="85"/>
      <c r="F1761" s="7"/>
    </row>
    <row r="1762" spans="1:6">
      <c r="A1762" s="5"/>
      <c r="B1762" s="1"/>
      <c r="C1762" s="2"/>
      <c r="D1762" s="59"/>
      <c r="E1762" s="85"/>
      <c r="F1762" s="7"/>
    </row>
    <row r="1763" spans="1:6">
      <c r="A1763" s="5"/>
      <c r="B1763" s="1"/>
      <c r="C1763" s="2"/>
      <c r="D1763" s="59"/>
      <c r="E1763" s="85"/>
      <c r="F1763" s="7"/>
    </row>
    <row r="1764" spans="1:6">
      <c r="A1764" s="5"/>
      <c r="B1764" s="1"/>
      <c r="C1764" s="2"/>
      <c r="D1764" s="59"/>
      <c r="E1764" s="85"/>
      <c r="F1764" s="7"/>
    </row>
    <row r="1765" spans="1:6">
      <c r="A1765" s="5"/>
      <c r="B1765" s="1"/>
      <c r="C1765" s="2"/>
      <c r="D1765" s="59"/>
      <c r="E1765" s="85"/>
      <c r="F1765" s="7"/>
    </row>
    <row r="1766" spans="1:6">
      <c r="A1766" s="5"/>
      <c r="B1766" s="1"/>
      <c r="C1766" s="2"/>
      <c r="D1766" s="59"/>
      <c r="E1766" s="85"/>
      <c r="F1766" s="7"/>
    </row>
    <row r="1767" spans="1:6">
      <c r="A1767" s="5"/>
      <c r="B1767" s="1"/>
      <c r="C1767" s="2"/>
      <c r="D1767" s="59"/>
      <c r="E1767" s="85"/>
      <c r="F1767" s="7"/>
    </row>
    <row r="1768" spans="1:6">
      <c r="A1768" s="5"/>
      <c r="B1768" s="1"/>
      <c r="C1768" s="2"/>
      <c r="D1768" s="59"/>
      <c r="E1768" s="85"/>
      <c r="F1768" s="7"/>
    </row>
    <row r="1769" spans="1:6">
      <c r="A1769" s="5"/>
      <c r="B1769" s="1"/>
      <c r="C1769" s="2"/>
      <c r="D1769" s="59"/>
      <c r="E1769" s="85"/>
      <c r="F1769" s="7"/>
    </row>
    <row r="1770" spans="1:6">
      <c r="A1770" s="5"/>
      <c r="B1770" s="1"/>
      <c r="C1770" s="2"/>
      <c r="D1770" s="59"/>
      <c r="E1770" s="85"/>
      <c r="F1770" s="7"/>
    </row>
    <row r="1771" spans="1:6">
      <c r="A1771" s="5"/>
      <c r="B1771" s="1"/>
      <c r="C1771" s="2"/>
      <c r="D1771" s="59"/>
      <c r="E1771" s="85"/>
      <c r="F1771" s="7"/>
    </row>
    <row r="1772" spans="1:6">
      <c r="A1772" s="5"/>
      <c r="B1772" s="1"/>
      <c r="C1772" s="2"/>
      <c r="D1772" s="59"/>
      <c r="E1772" s="85"/>
      <c r="F1772" s="7"/>
    </row>
    <row r="1773" spans="1:6">
      <c r="A1773" s="5"/>
      <c r="B1773" s="1"/>
      <c r="C1773" s="2"/>
      <c r="D1773" s="59"/>
      <c r="E1773" s="85"/>
      <c r="F1773" s="7"/>
    </row>
    <row r="1774" spans="1:6">
      <c r="A1774" s="5"/>
      <c r="B1774" s="1"/>
      <c r="C1774" s="2"/>
      <c r="D1774" s="59"/>
      <c r="E1774" s="85"/>
      <c r="F1774" s="7"/>
    </row>
    <row r="1775" spans="1:6">
      <c r="A1775" s="5"/>
      <c r="B1775" s="1"/>
      <c r="C1775" s="2"/>
      <c r="D1775" s="59"/>
      <c r="E1775" s="85"/>
      <c r="F1775" s="7"/>
    </row>
    <row r="1776" spans="1:6">
      <c r="A1776" s="5"/>
      <c r="B1776" s="1"/>
      <c r="C1776" s="2"/>
      <c r="D1776" s="59"/>
      <c r="E1776" s="85"/>
      <c r="F1776" s="7"/>
    </row>
    <row r="1777" spans="1:6">
      <c r="A1777" s="5"/>
      <c r="B1777" s="1"/>
      <c r="C1777" s="2"/>
      <c r="D1777" s="59"/>
      <c r="E1777" s="85"/>
      <c r="F1777" s="7"/>
    </row>
    <row r="1778" spans="1:6">
      <c r="A1778" s="5"/>
      <c r="B1778" s="1"/>
      <c r="C1778" s="2"/>
      <c r="D1778" s="59"/>
      <c r="E1778" s="85"/>
      <c r="F1778" s="7"/>
    </row>
    <row r="1779" spans="1:6">
      <c r="A1779" s="5"/>
      <c r="B1779" s="1"/>
      <c r="C1779" s="2"/>
      <c r="D1779" s="59"/>
      <c r="E1779" s="85"/>
      <c r="F1779" s="7"/>
    </row>
    <row r="1780" spans="1:6">
      <c r="A1780" s="5"/>
      <c r="B1780" s="1"/>
      <c r="C1780" s="2"/>
      <c r="D1780" s="59"/>
      <c r="E1780" s="85"/>
      <c r="F1780" s="7"/>
    </row>
    <row r="1781" spans="1:6">
      <c r="A1781" s="5"/>
      <c r="B1781" s="1"/>
      <c r="C1781" s="2"/>
      <c r="D1781" s="59"/>
      <c r="E1781" s="85"/>
      <c r="F1781" s="7"/>
    </row>
    <row r="1782" spans="1:6">
      <c r="A1782" s="5"/>
      <c r="B1782" s="1"/>
      <c r="C1782" s="2"/>
      <c r="D1782" s="59"/>
      <c r="E1782" s="85"/>
      <c r="F1782" s="7"/>
    </row>
    <row r="1783" spans="1:6">
      <c r="A1783" s="5"/>
      <c r="B1783" s="1"/>
      <c r="C1783" s="2"/>
      <c r="D1783" s="59"/>
      <c r="E1783" s="85"/>
      <c r="F1783" s="7"/>
    </row>
    <row r="1784" spans="1:6">
      <c r="A1784" s="5"/>
      <c r="B1784" s="1"/>
      <c r="C1784" s="2"/>
      <c r="D1784" s="59"/>
      <c r="E1784" s="85"/>
      <c r="F1784" s="7"/>
    </row>
    <row r="1785" spans="1:6">
      <c r="A1785" s="5"/>
      <c r="B1785" s="1"/>
      <c r="C1785" s="2"/>
      <c r="D1785" s="59"/>
      <c r="E1785" s="85"/>
      <c r="F1785" s="7"/>
    </row>
    <row r="1786" spans="1:6">
      <c r="A1786" s="5"/>
      <c r="B1786" s="1"/>
      <c r="C1786" s="2"/>
      <c r="D1786" s="59"/>
      <c r="E1786" s="85"/>
      <c r="F1786" s="7"/>
    </row>
    <row r="1787" spans="1:6">
      <c r="A1787" s="5"/>
      <c r="B1787" s="1"/>
      <c r="C1787" s="2"/>
      <c r="D1787" s="59"/>
      <c r="E1787" s="85"/>
      <c r="F1787" s="7"/>
    </row>
    <row r="1788" spans="1:6">
      <c r="A1788" s="5"/>
      <c r="B1788" s="1"/>
      <c r="C1788" s="2"/>
      <c r="D1788" s="59"/>
      <c r="E1788" s="85"/>
      <c r="F1788" s="7"/>
    </row>
    <row r="1789" spans="1:6">
      <c r="A1789" s="5"/>
      <c r="B1789" s="1"/>
      <c r="C1789" s="2"/>
      <c r="D1789" s="59"/>
      <c r="E1789" s="85"/>
      <c r="F1789" s="7"/>
    </row>
    <row r="1790" spans="1:6">
      <c r="A1790" s="5"/>
      <c r="B1790" s="1"/>
      <c r="C1790" s="2"/>
      <c r="D1790" s="59"/>
      <c r="E1790" s="85"/>
      <c r="F1790" s="7"/>
    </row>
    <row r="1791" spans="1:6">
      <c r="A1791" s="5"/>
      <c r="B1791" s="1"/>
      <c r="C1791" s="2"/>
      <c r="D1791" s="59"/>
      <c r="E1791" s="85"/>
      <c r="F1791" s="7"/>
    </row>
    <row r="1792" spans="1:6">
      <c r="A1792" s="5"/>
      <c r="B1792" s="1"/>
      <c r="C1792" s="2"/>
      <c r="D1792" s="59"/>
      <c r="E1792" s="85"/>
      <c r="F1792" s="7"/>
    </row>
    <row r="1793" spans="1:6">
      <c r="A1793" s="5"/>
      <c r="B1793" s="1"/>
      <c r="C1793" s="2"/>
      <c r="D1793" s="59"/>
      <c r="E1793" s="85"/>
      <c r="F1793" s="7"/>
    </row>
    <row r="1794" spans="1:6">
      <c r="A1794" s="5"/>
      <c r="B1794" s="1"/>
      <c r="C1794" s="2"/>
      <c r="D1794" s="59"/>
      <c r="E1794" s="85"/>
      <c r="F1794" s="7"/>
    </row>
    <row r="1795" spans="1:6">
      <c r="A1795" s="5"/>
      <c r="B1795" s="1"/>
      <c r="C1795" s="2"/>
      <c r="D1795" s="59"/>
      <c r="E1795" s="85"/>
      <c r="F1795" s="7"/>
    </row>
    <row r="1796" spans="1:6">
      <c r="A1796" s="5"/>
      <c r="B1796" s="1"/>
      <c r="C1796" s="2"/>
      <c r="D1796" s="59"/>
      <c r="E1796" s="85"/>
      <c r="F1796" s="7"/>
    </row>
    <row r="1797" spans="1:6">
      <c r="A1797" s="5"/>
      <c r="B1797" s="1"/>
      <c r="C1797" s="2"/>
      <c r="D1797" s="59"/>
      <c r="E1797" s="85"/>
      <c r="F1797" s="7"/>
    </row>
    <row r="1798" spans="1:6">
      <c r="A1798" s="5"/>
      <c r="B1798" s="1"/>
      <c r="C1798" s="2"/>
      <c r="D1798" s="59"/>
      <c r="E1798" s="85"/>
      <c r="F1798" s="7"/>
    </row>
    <row r="1799" spans="1:6">
      <c r="A1799" s="5"/>
      <c r="B1799" s="1"/>
      <c r="C1799" s="2"/>
      <c r="D1799" s="59"/>
      <c r="E1799" s="85"/>
      <c r="F1799" s="7"/>
    </row>
    <row r="1800" spans="1:6">
      <c r="A1800" s="5"/>
      <c r="B1800" s="1"/>
      <c r="C1800" s="2"/>
      <c r="D1800" s="59"/>
      <c r="E1800" s="85"/>
      <c r="F1800" s="7"/>
    </row>
    <row r="1801" spans="1:6">
      <c r="A1801" s="5"/>
      <c r="B1801" s="1"/>
      <c r="C1801" s="2"/>
      <c r="D1801" s="59"/>
      <c r="E1801" s="85"/>
      <c r="F1801" s="7"/>
    </row>
    <row r="1802" spans="1:6">
      <c r="A1802" s="5"/>
      <c r="B1802" s="1"/>
      <c r="C1802" s="2"/>
      <c r="D1802" s="59"/>
      <c r="E1802" s="85"/>
      <c r="F1802" s="7"/>
    </row>
    <row r="1803" spans="1:6">
      <c r="A1803" s="5"/>
      <c r="B1803" s="1"/>
      <c r="C1803" s="2"/>
      <c r="D1803" s="59"/>
      <c r="E1803" s="85"/>
      <c r="F1803" s="7"/>
    </row>
    <row r="1804" spans="1:6">
      <c r="A1804" s="5"/>
      <c r="B1804" s="1"/>
      <c r="C1804" s="2"/>
      <c r="D1804" s="59"/>
      <c r="E1804" s="85"/>
      <c r="F1804" s="7"/>
    </row>
    <row r="1805" spans="1:6">
      <c r="A1805" s="5"/>
      <c r="B1805" s="1"/>
      <c r="C1805" s="2"/>
      <c r="D1805" s="59"/>
      <c r="E1805" s="85"/>
      <c r="F1805" s="7"/>
    </row>
    <row r="1806" spans="1:6">
      <c r="A1806" s="5"/>
      <c r="B1806" s="1"/>
      <c r="C1806" s="2"/>
      <c r="D1806" s="59"/>
      <c r="E1806" s="85"/>
      <c r="F1806" s="7"/>
    </row>
    <row r="1807" spans="1:6">
      <c r="A1807" s="5"/>
      <c r="B1807" s="1"/>
      <c r="C1807" s="2"/>
      <c r="D1807" s="59"/>
      <c r="E1807" s="85"/>
      <c r="F1807" s="7"/>
    </row>
    <row r="1808" spans="1:6">
      <c r="A1808" s="5"/>
      <c r="B1808" s="1"/>
      <c r="C1808" s="2"/>
      <c r="D1808" s="59"/>
      <c r="E1808" s="85"/>
      <c r="F1808" s="7"/>
    </row>
    <row r="1809" spans="1:6">
      <c r="A1809" s="5"/>
      <c r="B1809" s="1"/>
      <c r="C1809" s="2"/>
      <c r="D1809" s="59"/>
      <c r="E1809" s="85"/>
      <c r="F1809" s="7"/>
    </row>
    <row r="1810" spans="1:6">
      <c r="A1810" s="5"/>
      <c r="B1810" s="1"/>
      <c r="C1810" s="2"/>
      <c r="D1810" s="59"/>
      <c r="E1810" s="85"/>
      <c r="F1810" s="7"/>
    </row>
    <row r="1811" spans="1:6">
      <c r="A1811" s="5"/>
      <c r="B1811" s="1"/>
      <c r="C1811" s="2"/>
      <c r="D1811" s="59"/>
      <c r="E1811" s="85"/>
      <c r="F1811" s="7"/>
    </row>
    <row r="1812" spans="1:6">
      <c r="A1812" s="5"/>
      <c r="B1812" s="1"/>
      <c r="C1812" s="2"/>
      <c r="D1812" s="59"/>
      <c r="E1812" s="85"/>
      <c r="F1812" s="7"/>
    </row>
    <row r="1813" spans="1:6">
      <c r="A1813" s="5"/>
      <c r="B1813" s="1"/>
      <c r="C1813" s="2"/>
      <c r="D1813" s="59"/>
      <c r="E1813" s="85"/>
      <c r="F1813" s="7"/>
    </row>
    <row r="1814" spans="1:6">
      <c r="A1814" s="5"/>
      <c r="B1814" s="1"/>
      <c r="C1814" s="2"/>
      <c r="D1814" s="59"/>
      <c r="E1814" s="85"/>
      <c r="F1814" s="7"/>
    </row>
    <row r="1815" spans="1:6">
      <c r="A1815" s="5"/>
      <c r="B1815" s="1"/>
      <c r="C1815" s="2"/>
      <c r="D1815" s="59"/>
      <c r="E1815" s="85"/>
      <c r="F1815" s="7"/>
    </row>
    <row r="1816" spans="1:6">
      <c r="A1816" s="5"/>
      <c r="B1816" s="1"/>
      <c r="C1816" s="2"/>
      <c r="D1816" s="59"/>
      <c r="E1816" s="85"/>
      <c r="F1816" s="7"/>
    </row>
    <row r="1817" spans="1:6">
      <c r="A1817" s="5"/>
      <c r="B1817" s="1"/>
      <c r="C1817" s="2"/>
      <c r="D1817" s="59"/>
      <c r="E1817" s="85"/>
      <c r="F1817" s="7"/>
    </row>
    <row r="1818" spans="1:6">
      <c r="A1818" s="5"/>
      <c r="B1818" s="1"/>
      <c r="C1818" s="2"/>
      <c r="D1818" s="59"/>
      <c r="E1818" s="85"/>
      <c r="F1818" s="7"/>
    </row>
    <row r="1819" spans="1:6">
      <c r="A1819" s="5"/>
      <c r="B1819" s="1"/>
      <c r="C1819" s="2"/>
      <c r="D1819" s="59"/>
      <c r="E1819" s="85"/>
      <c r="F1819" s="7"/>
    </row>
    <row r="1820" spans="1:6">
      <c r="A1820" s="5"/>
      <c r="B1820" s="1"/>
      <c r="C1820" s="2"/>
      <c r="D1820" s="59"/>
      <c r="E1820" s="85"/>
      <c r="F1820" s="7"/>
    </row>
    <row r="1821" spans="1:6">
      <c r="A1821" s="5"/>
      <c r="B1821" s="1"/>
      <c r="C1821" s="2"/>
      <c r="D1821" s="59"/>
      <c r="E1821" s="85"/>
      <c r="F1821" s="7"/>
    </row>
    <row r="1822" spans="1:6">
      <c r="A1822" s="5"/>
      <c r="B1822" s="1"/>
      <c r="C1822" s="2"/>
      <c r="D1822" s="59"/>
      <c r="E1822" s="85"/>
      <c r="F1822" s="7"/>
    </row>
    <row r="1823" spans="1:6">
      <c r="A1823" s="5"/>
      <c r="B1823" s="1"/>
      <c r="C1823" s="2"/>
      <c r="D1823" s="59"/>
      <c r="E1823" s="85"/>
      <c r="F1823" s="7"/>
    </row>
    <row r="1824" spans="1:6">
      <c r="A1824" s="5"/>
      <c r="B1824" s="1"/>
      <c r="C1824" s="2"/>
      <c r="D1824" s="59"/>
      <c r="E1824" s="85"/>
      <c r="F1824" s="7"/>
    </row>
    <row r="1825" spans="1:6">
      <c r="A1825" s="5"/>
      <c r="B1825" s="1"/>
      <c r="C1825" s="2"/>
      <c r="D1825" s="59"/>
      <c r="E1825" s="85"/>
      <c r="F1825" s="7"/>
    </row>
    <row r="1826" spans="1:6">
      <c r="A1826" s="5"/>
      <c r="B1826" s="1"/>
      <c r="C1826" s="2"/>
      <c r="D1826" s="59"/>
      <c r="E1826" s="85"/>
      <c r="F1826" s="7"/>
    </row>
    <row r="1827" spans="1:6">
      <c r="A1827" s="5"/>
      <c r="B1827" s="1"/>
      <c r="C1827" s="2"/>
      <c r="D1827" s="59"/>
      <c r="E1827" s="85"/>
      <c r="F1827" s="7"/>
    </row>
    <row r="1828" spans="1:6">
      <c r="A1828" s="5"/>
      <c r="B1828" s="1"/>
      <c r="C1828" s="2"/>
      <c r="D1828" s="59"/>
      <c r="E1828" s="85"/>
      <c r="F1828" s="7"/>
    </row>
    <row r="1829" spans="1:6">
      <c r="A1829" s="5"/>
      <c r="B1829" s="1"/>
      <c r="C1829" s="2"/>
      <c r="D1829" s="59"/>
      <c r="E1829" s="85"/>
      <c r="F1829" s="7"/>
    </row>
    <row r="1830" spans="1:6">
      <c r="A1830" s="5"/>
      <c r="B1830" s="1"/>
      <c r="C1830" s="2"/>
      <c r="D1830" s="59"/>
      <c r="E1830" s="85"/>
      <c r="F1830" s="7"/>
    </row>
    <row r="1831" spans="1:6">
      <c r="A1831" s="5"/>
      <c r="B1831" s="1"/>
      <c r="C1831" s="2"/>
      <c r="D1831" s="59"/>
      <c r="E1831" s="85"/>
      <c r="F1831" s="7"/>
    </row>
    <row r="1832" spans="1:6">
      <c r="A1832" s="5"/>
      <c r="B1832" s="1"/>
      <c r="C1832" s="2"/>
      <c r="D1832" s="59"/>
      <c r="E1832" s="85"/>
      <c r="F1832" s="7"/>
    </row>
    <row r="1833" spans="1:6">
      <c r="A1833" s="5"/>
      <c r="B1833" s="1"/>
      <c r="C1833" s="2"/>
      <c r="D1833" s="59"/>
      <c r="E1833" s="85"/>
      <c r="F1833" s="7"/>
    </row>
    <row r="1834" spans="1:6">
      <c r="A1834" s="5"/>
      <c r="B1834" s="1"/>
      <c r="C1834" s="2"/>
      <c r="D1834" s="59"/>
      <c r="E1834" s="85"/>
      <c r="F1834" s="7"/>
    </row>
    <row r="1835" spans="1:6">
      <c r="A1835" s="5"/>
      <c r="B1835" s="1"/>
      <c r="C1835" s="2"/>
      <c r="D1835" s="59"/>
      <c r="E1835" s="85"/>
      <c r="F1835" s="7"/>
    </row>
    <row r="1836" spans="1:6">
      <c r="A1836" s="5"/>
      <c r="B1836" s="1"/>
      <c r="C1836" s="2"/>
      <c r="D1836" s="59"/>
      <c r="E1836" s="85"/>
      <c r="F1836" s="7"/>
    </row>
    <row r="1837" spans="1:6">
      <c r="A1837" s="5"/>
      <c r="B1837" s="1"/>
      <c r="C1837" s="2"/>
      <c r="D1837" s="59"/>
      <c r="E1837" s="85"/>
      <c r="F1837" s="7"/>
    </row>
    <row r="1838" spans="1:6">
      <c r="A1838" s="5"/>
      <c r="B1838" s="1"/>
      <c r="C1838" s="2"/>
      <c r="D1838" s="59"/>
      <c r="E1838" s="85"/>
      <c r="F1838" s="7"/>
    </row>
    <row r="1839" spans="1:6">
      <c r="A1839" s="5"/>
      <c r="B1839" s="1"/>
      <c r="C1839" s="2"/>
      <c r="D1839" s="59"/>
      <c r="E1839" s="85"/>
      <c r="F1839" s="7"/>
    </row>
    <row r="1840" spans="1:6">
      <c r="A1840" s="5"/>
      <c r="B1840" s="1"/>
      <c r="C1840" s="2"/>
      <c r="D1840" s="59"/>
      <c r="E1840" s="85"/>
      <c r="F1840" s="7"/>
    </row>
    <row r="1841" spans="1:6">
      <c r="A1841" s="5"/>
      <c r="B1841" s="1"/>
      <c r="C1841" s="2"/>
      <c r="D1841" s="59"/>
      <c r="E1841" s="85"/>
      <c r="F1841" s="7"/>
    </row>
    <row r="1842" spans="1:6">
      <c r="A1842" s="5"/>
      <c r="B1842" s="1"/>
      <c r="C1842" s="2"/>
      <c r="D1842" s="59"/>
      <c r="E1842" s="85"/>
      <c r="F1842" s="7"/>
    </row>
    <row r="1843" spans="1:6">
      <c r="A1843" s="5"/>
      <c r="B1843" s="1"/>
      <c r="C1843" s="2"/>
      <c r="D1843" s="59"/>
      <c r="E1843" s="85"/>
      <c r="F1843" s="7"/>
    </row>
    <row r="1844" spans="1:6">
      <c r="A1844" s="5"/>
      <c r="B1844" s="1"/>
      <c r="C1844" s="2"/>
      <c r="D1844" s="59"/>
      <c r="E1844" s="85"/>
      <c r="F1844" s="7"/>
    </row>
    <row r="1845" spans="1:6">
      <c r="A1845" s="5"/>
      <c r="B1845" s="1"/>
      <c r="C1845" s="2"/>
      <c r="D1845" s="59"/>
      <c r="E1845" s="85"/>
      <c r="F1845" s="7"/>
    </row>
    <row r="1846" spans="1:6">
      <c r="A1846" s="5"/>
      <c r="B1846" s="1"/>
      <c r="C1846" s="2"/>
      <c r="D1846" s="59"/>
      <c r="E1846" s="85"/>
      <c r="F1846" s="7"/>
    </row>
    <row r="1847" spans="1:6">
      <c r="A1847" s="5"/>
      <c r="B1847" s="1"/>
      <c r="C1847" s="2"/>
      <c r="D1847" s="59"/>
      <c r="E1847" s="85"/>
      <c r="F1847" s="7"/>
    </row>
    <row r="1848" spans="1:6">
      <c r="A1848" s="5"/>
      <c r="B1848" s="1"/>
      <c r="C1848" s="2"/>
      <c r="D1848" s="59"/>
      <c r="E1848" s="85"/>
      <c r="F1848" s="7"/>
    </row>
    <row r="1849" spans="1:6">
      <c r="A1849" s="5"/>
      <c r="B1849" s="1"/>
      <c r="C1849" s="2"/>
      <c r="D1849" s="59"/>
      <c r="E1849" s="85"/>
      <c r="F1849" s="7"/>
    </row>
    <row r="1850" spans="1:6">
      <c r="A1850" s="5"/>
      <c r="B1850" s="1"/>
      <c r="C1850" s="2"/>
      <c r="D1850" s="59"/>
      <c r="E1850" s="85"/>
      <c r="F1850" s="7"/>
    </row>
    <row r="1851" spans="1:6">
      <c r="A1851" s="5"/>
      <c r="B1851" s="1"/>
      <c r="C1851" s="2"/>
      <c r="D1851" s="59"/>
      <c r="E1851" s="85"/>
      <c r="F1851" s="7"/>
    </row>
    <row r="1852" spans="1:6">
      <c r="A1852" s="5"/>
      <c r="B1852" s="1"/>
      <c r="C1852" s="2"/>
      <c r="D1852" s="59"/>
      <c r="E1852" s="85"/>
      <c r="F1852" s="7"/>
    </row>
    <row r="1853" spans="1:6">
      <c r="A1853" s="5"/>
      <c r="B1853" s="1"/>
      <c r="C1853" s="2"/>
      <c r="D1853" s="59"/>
      <c r="E1853" s="85"/>
      <c r="F1853" s="7"/>
    </row>
    <row r="1854" spans="1:6">
      <c r="A1854" s="5"/>
      <c r="B1854" s="1"/>
      <c r="C1854" s="2"/>
      <c r="D1854" s="59"/>
      <c r="E1854" s="85"/>
      <c r="F1854" s="7"/>
    </row>
    <row r="1855" spans="1:6">
      <c r="A1855" s="5"/>
      <c r="B1855" s="1"/>
      <c r="C1855" s="2"/>
      <c r="D1855" s="59"/>
      <c r="E1855" s="85"/>
      <c r="F1855" s="7"/>
    </row>
    <row r="1856" spans="1:6">
      <c r="A1856" s="5"/>
      <c r="B1856" s="1"/>
      <c r="C1856" s="2"/>
      <c r="D1856" s="59"/>
      <c r="E1856" s="85"/>
      <c r="F1856" s="7"/>
    </row>
    <row r="1857" spans="1:6">
      <c r="A1857" s="5"/>
      <c r="B1857" s="1"/>
      <c r="C1857" s="2"/>
      <c r="D1857" s="59"/>
      <c r="E1857" s="85"/>
      <c r="F1857" s="7"/>
    </row>
    <row r="1858" spans="1:6">
      <c r="A1858" s="5"/>
      <c r="B1858" s="1"/>
      <c r="C1858" s="2"/>
      <c r="D1858" s="59"/>
      <c r="E1858" s="85"/>
      <c r="F1858" s="7"/>
    </row>
    <row r="1859" spans="1:6">
      <c r="A1859" s="5"/>
      <c r="B1859" s="1"/>
      <c r="C1859" s="2"/>
      <c r="D1859" s="59"/>
      <c r="E1859" s="85"/>
      <c r="F1859" s="7"/>
    </row>
    <row r="1860" spans="1:6">
      <c r="A1860" s="5"/>
      <c r="B1860" s="1"/>
      <c r="C1860" s="2"/>
      <c r="D1860" s="59"/>
      <c r="E1860" s="85"/>
      <c r="F1860" s="7"/>
    </row>
    <row r="1861" spans="1:6">
      <c r="A1861" s="5"/>
      <c r="B1861" s="1"/>
      <c r="C1861" s="2"/>
      <c r="D1861" s="59"/>
      <c r="E1861" s="85"/>
      <c r="F1861" s="7"/>
    </row>
    <row r="1862" spans="1:6">
      <c r="A1862" s="5"/>
      <c r="B1862" s="1"/>
      <c r="C1862" s="2"/>
      <c r="D1862" s="59"/>
      <c r="E1862" s="85"/>
      <c r="F1862" s="7"/>
    </row>
    <row r="1863" spans="1:6">
      <c r="A1863" s="5"/>
      <c r="B1863" s="1"/>
      <c r="C1863" s="2"/>
      <c r="D1863" s="59"/>
      <c r="E1863" s="85"/>
      <c r="F1863" s="7"/>
    </row>
    <row r="1864" spans="1:6">
      <c r="A1864" s="5"/>
      <c r="B1864" s="1"/>
      <c r="C1864" s="2"/>
      <c r="D1864" s="59"/>
      <c r="E1864" s="85"/>
      <c r="F1864" s="7"/>
    </row>
    <row r="1865" spans="1:6">
      <c r="A1865" s="5"/>
      <c r="B1865" s="1"/>
      <c r="C1865" s="2"/>
      <c r="D1865" s="59"/>
      <c r="E1865" s="85"/>
      <c r="F1865" s="7"/>
    </row>
    <row r="1866" spans="1:6">
      <c r="A1866" s="5"/>
      <c r="B1866" s="1"/>
      <c r="C1866" s="2"/>
      <c r="D1866" s="59"/>
      <c r="E1866" s="85"/>
      <c r="F1866" s="7"/>
    </row>
    <row r="1867" spans="1:6">
      <c r="A1867" s="5"/>
      <c r="B1867" s="1"/>
      <c r="C1867" s="2"/>
      <c r="D1867" s="59"/>
      <c r="E1867" s="85"/>
      <c r="F1867" s="7"/>
    </row>
    <row r="1868" spans="1:6">
      <c r="A1868" s="5"/>
      <c r="B1868" s="1"/>
      <c r="C1868" s="2"/>
      <c r="D1868" s="59"/>
      <c r="E1868" s="85"/>
      <c r="F1868" s="7"/>
    </row>
    <row r="1869" spans="1:6">
      <c r="A1869" s="5"/>
      <c r="B1869" s="1"/>
      <c r="C1869" s="2"/>
      <c r="D1869" s="59"/>
      <c r="E1869" s="85"/>
      <c r="F1869" s="7"/>
    </row>
    <row r="1870" spans="1:6">
      <c r="A1870" s="5"/>
      <c r="B1870" s="1"/>
      <c r="C1870" s="2"/>
      <c r="D1870" s="59"/>
      <c r="E1870" s="85"/>
      <c r="F1870" s="7"/>
    </row>
    <row r="1871" spans="1:6">
      <c r="A1871" s="5"/>
      <c r="B1871" s="1"/>
      <c r="C1871" s="2"/>
      <c r="D1871" s="59"/>
      <c r="E1871" s="85"/>
      <c r="F1871" s="7"/>
    </row>
    <row r="1872" spans="1:6">
      <c r="A1872" s="5"/>
      <c r="B1872" s="1"/>
      <c r="C1872" s="2"/>
      <c r="D1872" s="59"/>
      <c r="E1872" s="85"/>
      <c r="F1872" s="7"/>
    </row>
    <row r="1873" spans="1:6">
      <c r="A1873" s="5"/>
      <c r="B1873" s="1"/>
      <c r="C1873" s="2"/>
      <c r="D1873" s="59"/>
      <c r="E1873" s="85"/>
      <c r="F1873" s="7"/>
    </row>
    <row r="1874" spans="1:6">
      <c r="A1874" s="5"/>
      <c r="B1874" s="1"/>
      <c r="C1874" s="2"/>
      <c r="D1874" s="59"/>
      <c r="E1874" s="85"/>
      <c r="F1874" s="7"/>
    </row>
    <row r="1875" spans="1:6">
      <c r="A1875" s="5"/>
      <c r="B1875" s="1"/>
      <c r="C1875" s="2"/>
      <c r="D1875" s="59"/>
      <c r="E1875" s="85"/>
      <c r="F1875" s="7"/>
    </row>
    <row r="1876" spans="1:6">
      <c r="A1876" s="5"/>
      <c r="B1876" s="1"/>
      <c r="C1876" s="2"/>
      <c r="D1876" s="59"/>
      <c r="E1876" s="85"/>
      <c r="F1876" s="7"/>
    </row>
    <row r="1877" spans="1:6">
      <c r="A1877" s="5"/>
      <c r="B1877" s="1"/>
      <c r="C1877" s="2"/>
      <c r="D1877" s="59"/>
      <c r="E1877" s="85"/>
      <c r="F1877" s="7"/>
    </row>
    <row r="1878" spans="1:6">
      <c r="A1878" s="5"/>
      <c r="B1878" s="1"/>
      <c r="C1878" s="2"/>
      <c r="D1878" s="59"/>
      <c r="E1878" s="85"/>
      <c r="F1878" s="7"/>
    </row>
    <row r="1879" spans="1:6">
      <c r="A1879" s="5"/>
      <c r="B1879" s="1"/>
      <c r="C1879" s="2"/>
      <c r="D1879" s="59"/>
      <c r="E1879" s="85"/>
      <c r="F1879" s="7"/>
    </row>
    <row r="1880" spans="1:6">
      <c r="A1880" s="5"/>
      <c r="B1880" s="1"/>
      <c r="C1880" s="2"/>
      <c r="D1880" s="59"/>
      <c r="E1880" s="85"/>
      <c r="F1880" s="7"/>
    </row>
    <row r="1881" spans="1:6">
      <c r="A1881" s="5"/>
      <c r="B1881" s="1"/>
      <c r="C1881" s="2"/>
      <c r="D1881" s="59"/>
      <c r="E1881" s="85"/>
      <c r="F1881" s="7"/>
    </row>
    <row r="1882" spans="1:6">
      <c r="A1882" s="5"/>
      <c r="B1882" s="1"/>
      <c r="C1882" s="2"/>
      <c r="D1882" s="59"/>
      <c r="E1882" s="85"/>
      <c r="F1882" s="7"/>
    </row>
    <row r="1883" spans="1:6">
      <c r="A1883" s="5"/>
      <c r="B1883" s="1"/>
      <c r="C1883" s="2"/>
      <c r="D1883" s="59"/>
      <c r="E1883" s="85"/>
      <c r="F1883" s="7"/>
    </row>
    <row r="1884" spans="1:6">
      <c r="A1884" s="5"/>
      <c r="B1884" s="1"/>
      <c r="C1884" s="2"/>
      <c r="D1884" s="59"/>
      <c r="E1884" s="85"/>
      <c r="F1884" s="7"/>
    </row>
    <row r="1885" spans="1:6">
      <c r="A1885" s="5"/>
      <c r="B1885" s="1"/>
      <c r="C1885" s="2"/>
      <c r="D1885" s="59"/>
      <c r="E1885" s="85"/>
      <c r="F1885" s="7"/>
    </row>
    <row r="1886" spans="1:6">
      <c r="A1886" s="5"/>
      <c r="B1886" s="1"/>
      <c r="C1886" s="2"/>
      <c r="D1886" s="59"/>
      <c r="E1886" s="85"/>
      <c r="F1886" s="7"/>
    </row>
    <row r="1887" spans="1:6">
      <c r="A1887" s="5"/>
      <c r="B1887" s="1"/>
      <c r="C1887" s="2"/>
      <c r="D1887" s="59"/>
      <c r="E1887" s="85"/>
      <c r="F1887" s="7"/>
    </row>
    <row r="1888" spans="1:6">
      <c r="A1888" s="5"/>
      <c r="B1888" s="1"/>
      <c r="C1888" s="2"/>
      <c r="D1888" s="59"/>
      <c r="E1888" s="85"/>
      <c r="F1888" s="7"/>
    </row>
    <row r="1889" spans="1:6">
      <c r="A1889" s="5"/>
      <c r="B1889" s="1"/>
      <c r="C1889" s="2"/>
      <c r="D1889" s="59"/>
      <c r="E1889" s="85"/>
      <c r="F1889" s="7"/>
    </row>
    <row r="1890" spans="1:6">
      <c r="A1890" s="5"/>
      <c r="B1890" s="1"/>
      <c r="C1890" s="2"/>
      <c r="D1890" s="59"/>
      <c r="E1890" s="85"/>
      <c r="F1890" s="7"/>
    </row>
    <row r="1891" spans="1:6">
      <c r="A1891" s="5"/>
      <c r="B1891" s="1"/>
      <c r="C1891" s="2"/>
      <c r="D1891" s="59"/>
      <c r="E1891" s="85"/>
      <c r="F1891" s="7"/>
    </row>
    <row r="1892" spans="1:6">
      <c r="A1892" s="5"/>
      <c r="B1892" s="1"/>
      <c r="C1892" s="2"/>
      <c r="D1892" s="59"/>
      <c r="E1892" s="85"/>
      <c r="F1892" s="7"/>
    </row>
    <row r="1893" spans="1:6">
      <c r="A1893" s="5"/>
      <c r="B1893" s="1"/>
      <c r="C1893" s="2"/>
      <c r="D1893" s="59"/>
      <c r="E1893" s="85"/>
      <c r="F1893" s="7"/>
    </row>
    <row r="1894" spans="1:6">
      <c r="A1894" s="5"/>
      <c r="B1894" s="1"/>
      <c r="C1894" s="2"/>
      <c r="D1894" s="59"/>
      <c r="E1894" s="85"/>
      <c r="F1894" s="7"/>
    </row>
    <row r="1895" spans="1:6">
      <c r="A1895" s="5"/>
      <c r="B1895" s="1"/>
      <c r="C1895" s="2"/>
      <c r="D1895" s="59"/>
      <c r="E1895" s="85"/>
      <c r="F1895" s="7"/>
    </row>
    <row r="1896" spans="1:6">
      <c r="A1896" s="5"/>
      <c r="B1896" s="1"/>
      <c r="C1896" s="2"/>
      <c r="D1896" s="59"/>
      <c r="E1896" s="85"/>
      <c r="F1896" s="7"/>
    </row>
    <row r="1897" spans="1:6">
      <c r="A1897" s="5"/>
      <c r="B1897" s="1"/>
      <c r="C1897" s="2"/>
      <c r="D1897" s="59"/>
      <c r="E1897" s="85"/>
      <c r="F1897" s="7"/>
    </row>
    <row r="1898" spans="1:6">
      <c r="A1898" s="5"/>
      <c r="B1898" s="1"/>
      <c r="C1898" s="2"/>
      <c r="D1898" s="59"/>
      <c r="E1898" s="85"/>
      <c r="F1898" s="7"/>
    </row>
    <row r="1899" spans="1:6">
      <c r="A1899" s="5"/>
      <c r="B1899" s="1"/>
      <c r="C1899" s="2"/>
      <c r="D1899" s="59"/>
      <c r="E1899" s="85"/>
      <c r="F1899" s="7"/>
    </row>
    <row r="1900" spans="1:6">
      <c r="A1900" s="5"/>
      <c r="B1900" s="1"/>
      <c r="C1900" s="2"/>
      <c r="D1900" s="59"/>
      <c r="E1900" s="85"/>
      <c r="F1900" s="7"/>
    </row>
    <row r="1901" spans="1:6">
      <c r="A1901" s="5"/>
      <c r="B1901" s="1"/>
      <c r="C1901" s="2"/>
      <c r="D1901" s="59"/>
      <c r="E1901" s="85"/>
      <c r="F1901" s="7"/>
    </row>
    <row r="1902" spans="1:6">
      <c r="A1902" s="5"/>
      <c r="B1902" s="1"/>
      <c r="C1902" s="2"/>
      <c r="D1902" s="59"/>
      <c r="E1902" s="85"/>
      <c r="F1902" s="7"/>
    </row>
    <row r="1903" spans="1:6">
      <c r="A1903" s="5"/>
      <c r="B1903" s="1"/>
      <c r="C1903" s="2"/>
      <c r="D1903" s="59"/>
      <c r="E1903" s="85"/>
      <c r="F1903" s="7"/>
    </row>
    <row r="1904" spans="1:6">
      <c r="A1904" s="5"/>
      <c r="B1904" s="1"/>
      <c r="C1904" s="2"/>
      <c r="D1904" s="59"/>
      <c r="E1904" s="85"/>
      <c r="F1904" s="7"/>
    </row>
    <row r="1905" spans="1:6">
      <c r="A1905" s="5"/>
      <c r="B1905" s="1"/>
      <c r="C1905" s="2"/>
      <c r="D1905" s="59"/>
      <c r="E1905" s="85"/>
      <c r="F1905" s="7"/>
    </row>
    <row r="1906" spans="1:6">
      <c r="A1906" s="5"/>
      <c r="B1906" s="1"/>
      <c r="C1906" s="2"/>
      <c r="D1906" s="59"/>
      <c r="E1906" s="85"/>
      <c r="F1906" s="7"/>
    </row>
    <row r="1907" spans="1:6">
      <c r="A1907" s="5"/>
      <c r="B1907" s="1"/>
      <c r="C1907" s="2"/>
      <c r="D1907" s="59"/>
      <c r="E1907" s="85"/>
      <c r="F1907" s="7"/>
    </row>
    <row r="1908" spans="1:6">
      <c r="A1908" s="5"/>
      <c r="B1908" s="1"/>
      <c r="C1908" s="2"/>
      <c r="D1908" s="59"/>
      <c r="E1908" s="85"/>
      <c r="F1908" s="7"/>
    </row>
    <row r="1909" spans="1:6">
      <c r="A1909" s="5"/>
      <c r="B1909" s="1"/>
      <c r="C1909" s="2"/>
      <c r="D1909" s="59"/>
      <c r="E1909" s="85"/>
      <c r="F1909" s="7"/>
    </row>
    <row r="1910" spans="1:6">
      <c r="A1910" s="5"/>
      <c r="B1910" s="1"/>
      <c r="C1910" s="2"/>
      <c r="D1910" s="59"/>
      <c r="E1910" s="85"/>
      <c r="F1910" s="7"/>
    </row>
    <row r="1911" spans="1:6">
      <c r="A1911" s="5"/>
      <c r="B1911" s="1"/>
      <c r="C1911" s="2"/>
      <c r="D1911" s="59"/>
      <c r="E1911" s="85"/>
      <c r="F1911" s="7"/>
    </row>
    <row r="1912" spans="1:6">
      <c r="A1912" s="5"/>
      <c r="B1912" s="1"/>
      <c r="C1912" s="2"/>
      <c r="D1912" s="59"/>
      <c r="E1912" s="85"/>
      <c r="F1912" s="7"/>
    </row>
    <row r="1913" spans="1:6">
      <c r="A1913" s="5"/>
      <c r="B1913" s="1"/>
      <c r="C1913" s="2"/>
      <c r="D1913" s="59"/>
      <c r="E1913" s="85"/>
      <c r="F1913" s="7"/>
    </row>
    <row r="1914" spans="1:6">
      <c r="A1914" s="5"/>
      <c r="B1914" s="1"/>
      <c r="C1914" s="2"/>
      <c r="D1914" s="59"/>
      <c r="E1914" s="85"/>
      <c r="F1914" s="7"/>
    </row>
    <row r="1915" spans="1:6">
      <c r="A1915" s="5"/>
      <c r="B1915" s="1"/>
      <c r="C1915" s="2"/>
      <c r="D1915" s="59"/>
      <c r="E1915" s="85"/>
      <c r="F1915" s="7"/>
    </row>
    <row r="1916" spans="1:6">
      <c r="A1916" s="5"/>
      <c r="B1916" s="1"/>
      <c r="C1916" s="2"/>
      <c r="D1916" s="59"/>
      <c r="E1916" s="85"/>
      <c r="F1916" s="7"/>
    </row>
    <row r="1917" spans="1:6">
      <c r="A1917" s="5"/>
      <c r="B1917" s="1"/>
      <c r="C1917" s="2"/>
      <c r="D1917" s="59"/>
      <c r="E1917" s="85"/>
      <c r="F1917" s="7"/>
    </row>
    <row r="1918" spans="1:6">
      <c r="A1918" s="5"/>
      <c r="B1918" s="1"/>
      <c r="C1918" s="2"/>
      <c r="D1918" s="59"/>
      <c r="E1918" s="85"/>
      <c r="F1918" s="7"/>
    </row>
    <row r="1919" spans="1:6">
      <c r="A1919" s="5"/>
      <c r="B1919" s="1"/>
      <c r="C1919" s="2"/>
      <c r="D1919" s="59"/>
      <c r="E1919" s="85"/>
      <c r="F1919" s="7"/>
    </row>
    <row r="1920" spans="1:6">
      <c r="A1920" s="5"/>
      <c r="B1920" s="1"/>
      <c r="C1920" s="2"/>
      <c r="D1920" s="59"/>
      <c r="E1920" s="85"/>
      <c r="F1920" s="7"/>
    </row>
    <row r="1921" spans="1:6">
      <c r="A1921" s="5"/>
      <c r="B1921" s="1"/>
      <c r="C1921" s="2"/>
      <c r="D1921" s="59"/>
      <c r="E1921" s="85"/>
      <c r="F1921" s="7"/>
    </row>
    <row r="1922" spans="1:6">
      <c r="A1922" s="5"/>
      <c r="B1922" s="1"/>
      <c r="C1922" s="2"/>
      <c r="D1922" s="59"/>
      <c r="E1922" s="85"/>
      <c r="F1922" s="7"/>
    </row>
    <row r="1923" spans="1:6">
      <c r="A1923" s="5"/>
      <c r="B1923" s="1"/>
      <c r="C1923" s="2"/>
      <c r="D1923" s="59"/>
      <c r="E1923" s="85"/>
      <c r="F1923" s="7"/>
    </row>
    <row r="1924" spans="1:6">
      <c r="A1924" s="5"/>
      <c r="B1924" s="1"/>
      <c r="C1924" s="2"/>
      <c r="D1924" s="59"/>
      <c r="E1924" s="85"/>
      <c r="F1924" s="7"/>
    </row>
    <row r="1925" spans="1:6">
      <c r="A1925" s="5"/>
      <c r="B1925" s="1"/>
      <c r="C1925" s="2"/>
      <c r="D1925" s="59"/>
      <c r="E1925" s="85"/>
      <c r="F1925" s="7"/>
    </row>
    <row r="1926" spans="1:6">
      <c r="A1926" s="5"/>
      <c r="B1926" s="1"/>
      <c r="C1926" s="2"/>
      <c r="D1926" s="59"/>
      <c r="E1926" s="85"/>
      <c r="F1926" s="7"/>
    </row>
    <row r="1927" spans="1:6">
      <c r="A1927" s="5"/>
      <c r="B1927" s="1"/>
      <c r="C1927" s="2"/>
      <c r="D1927" s="59"/>
      <c r="E1927" s="85"/>
      <c r="F1927" s="7"/>
    </row>
    <row r="1928" spans="1:6">
      <c r="A1928" s="5"/>
      <c r="B1928" s="1"/>
      <c r="C1928" s="2"/>
      <c r="D1928" s="59"/>
      <c r="E1928" s="85"/>
      <c r="F1928" s="7"/>
    </row>
    <row r="1929" spans="1:6">
      <c r="A1929" s="5"/>
      <c r="B1929" s="1"/>
      <c r="C1929" s="2"/>
      <c r="D1929" s="59"/>
      <c r="E1929" s="85"/>
      <c r="F1929" s="7"/>
    </row>
    <row r="1930" spans="1:6">
      <c r="A1930" s="5"/>
      <c r="B1930" s="1"/>
      <c r="C1930" s="2"/>
      <c r="D1930" s="59"/>
      <c r="E1930" s="85"/>
      <c r="F1930" s="7"/>
    </row>
    <row r="1931" spans="1:6">
      <c r="A1931" s="5"/>
      <c r="B1931" s="1"/>
      <c r="C1931" s="2"/>
      <c r="D1931" s="59"/>
      <c r="E1931" s="85"/>
      <c r="F1931" s="7"/>
    </row>
    <row r="1932" spans="1:6">
      <c r="A1932" s="5"/>
      <c r="B1932" s="1"/>
      <c r="C1932" s="2"/>
      <c r="D1932" s="59"/>
      <c r="E1932" s="85"/>
      <c r="F1932" s="7"/>
    </row>
    <row r="1933" spans="1:6">
      <c r="A1933" s="5"/>
      <c r="B1933" s="1"/>
      <c r="C1933" s="2"/>
      <c r="D1933" s="59"/>
      <c r="E1933" s="85"/>
      <c r="F1933" s="7"/>
    </row>
    <row r="1934" spans="1:6">
      <c r="A1934" s="5"/>
      <c r="B1934" s="1"/>
      <c r="C1934" s="2"/>
      <c r="D1934" s="59"/>
      <c r="E1934" s="85"/>
      <c r="F1934" s="7"/>
    </row>
    <row r="1935" spans="1:6">
      <c r="A1935" s="5"/>
      <c r="B1935" s="1"/>
      <c r="C1935" s="2"/>
      <c r="D1935" s="59"/>
      <c r="E1935" s="85"/>
      <c r="F1935" s="7"/>
    </row>
    <row r="1936" spans="1:6">
      <c r="A1936" s="5"/>
      <c r="B1936" s="1"/>
      <c r="C1936" s="2"/>
      <c r="D1936" s="59"/>
      <c r="E1936" s="85"/>
      <c r="F1936" s="7"/>
    </row>
    <row r="1937" spans="1:6">
      <c r="A1937" s="5"/>
      <c r="B1937" s="1"/>
      <c r="C1937" s="2"/>
      <c r="D1937" s="59"/>
      <c r="E1937" s="85"/>
      <c r="F1937" s="7"/>
    </row>
    <row r="1938" spans="1:6">
      <c r="A1938" s="5"/>
      <c r="B1938" s="1"/>
      <c r="C1938" s="2"/>
      <c r="D1938" s="59"/>
      <c r="E1938" s="85"/>
      <c r="F1938" s="7"/>
    </row>
    <row r="1939" spans="1:6">
      <c r="A1939" s="5"/>
      <c r="B1939" s="1"/>
      <c r="C1939" s="2"/>
      <c r="D1939" s="59"/>
      <c r="E1939" s="85"/>
      <c r="F1939" s="7"/>
    </row>
    <row r="1940" spans="1:6">
      <c r="A1940" s="5"/>
      <c r="B1940" s="1"/>
      <c r="C1940" s="2"/>
      <c r="D1940" s="59"/>
      <c r="E1940" s="85"/>
      <c r="F1940" s="7"/>
    </row>
    <row r="1941" spans="1:6">
      <c r="A1941" s="5"/>
      <c r="B1941" s="1"/>
      <c r="C1941" s="2"/>
      <c r="D1941" s="59"/>
      <c r="E1941" s="85"/>
      <c r="F1941" s="7"/>
    </row>
    <row r="1942" spans="1:6">
      <c r="A1942" s="5"/>
      <c r="B1942" s="1"/>
      <c r="C1942" s="2"/>
      <c r="D1942" s="59"/>
      <c r="E1942" s="85"/>
      <c r="F1942" s="7"/>
    </row>
    <row r="1943" spans="1:6">
      <c r="A1943" s="5"/>
      <c r="B1943" s="1"/>
      <c r="C1943" s="2"/>
      <c r="D1943" s="59"/>
      <c r="E1943" s="85"/>
      <c r="F1943" s="7"/>
    </row>
    <row r="1944" spans="1:6">
      <c r="A1944" s="5"/>
      <c r="B1944" s="1"/>
      <c r="C1944" s="2"/>
      <c r="D1944" s="59"/>
      <c r="E1944" s="85"/>
      <c r="F1944" s="7"/>
    </row>
    <row r="1945" spans="1:6">
      <c r="A1945" s="5"/>
      <c r="B1945" s="1"/>
      <c r="C1945" s="2"/>
      <c r="D1945" s="59"/>
      <c r="E1945" s="85"/>
      <c r="F1945" s="7"/>
    </row>
    <row r="1946" spans="1:6">
      <c r="A1946" s="5"/>
      <c r="B1946" s="1"/>
      <c r="C1946" s="2"/>
      <c r="D1946" s="59"/>
      <c r="E1946" s="85"/>
      <c r="F1946" s="7"/>
    </row>
    <row r="1947" spans="1:6">
      <c r="A1947" s="5"/>
      <c r="B1947" s="1"/>
      <c r="C1947" s="2"/>
      <c r="D1947" s="59"/>
      <c r="E1947" s="85"/>
      <c r="F1947" s="7"/>
    </row>
    <row r="1948" spans="1:6">
      <c r="A1948" s="5"/>
      <c r="B1948" s="1"/>
      <c r="C1948" s="2"/>
      <c r="D1948" s="59"/>
      <c r="E1948" s="85"/>
      <c r="F1948" s="7"/>
    </row>
    <row r="1949" spans="1:6">
      <c r="A1949" s="5"/>
      <c r="B1949" s="1"/>
      <c r="C1949" s="2"/>
      <c r="D1949" s="59"/>
      <c r="E1949" s="85"/>
      <c r="F1949" s="7"/>
    </row>
    <row r="1950" spans="1:6">
      <c r="A1950" s="5"/>
      <c r="B1950" s="1"/>
      <c r="C1950" s="2"/>
      <c r="D1950" s="59"/>
      <c r="E1950" s="85"/>
      <c r="F1950" s="7"/>
    </row>
    <row r="1951" spans="1:6">
      <c r="A1951" s="5"/>
      <c r="B1951" s="1"/>
      <c r="C1951" s="2"/>
      <c r="D1951" s="59"/>
      <c r="E1951" s="85"/>
      <c r="F1951" s="7"/>
    </row>
    <row r="1952" spans="1:6">
      <c r="A1952" s="5"/>
      <c r="B1952" s="1"/>
      <c r="C1952" s="2"/>
      <c r="D1952" s="59"/>
      <c r="E1952" s="85"/>
      <c r="F1952" s="7"/>
    </row>
    <row r="1953" spans="1:6">
      <c r="A1953" s="5"/>
      <c r="B1953" s="1"/>
      <c r="C1953" s="2"/>
      <c r="D1953" s="59"/>
      <c r="E1953" s="85"/>
      <c r="F1953" s="7"/>
    </row>
    <row r="1954" spans="1:6">
      <c r="A1954" s="5"/>
      <c r="B1954" s="1"/>
      <c r="C1954" s="2"/>
      <c r="D1954" s="59"/>
      <c r="E1954" s="85"/>
      <c r="F1954" s="7"/>
    </row>
    <row r="1955" spans="1:6">
      <c r="A1955" s="5"/>
      <c r="B1955" s="1"/>
      <c r="C1955" s="2"/>
      <c r="D1955" s="59"/>
      <c r="E1955" s="85"/>
      <c r="F1955" s="7"/>
    </row>
    <row r="1956" spans="1:6">
      <c r="A1956" s="5"/>
      <c r="B1956" s="1"/>
      <c r="C1956" s="2"/>
      <c r="D1956" s="59"/>
      <c r="E1956" s="85"/>
      <c r="F1956" s="7"/>
    </row>
    <row r="1957" spans="1:6">
      <c r="A1957" s="5"/>
      <c r="B1957" s="1"/>
      <c r="C1957" s="2"/>
      <c r="D1957" s="59"/>
      <c r="E1957" s="85"/>
      <c r="F1957" s="7"/>
    </row>
    <row r="1958" spans="1:6">
      <c r="A1958" s="5"/>
      <c r="B1958" s="1"/>
      <c r="C1958" s="2"/>
      <c r="D1958" s="59"/>
      <c r="E1958" s="85"/>
      <c r="F1958" s="7"/>
    </row>
    <row r="1959" spans="1:6">
      <c r="A1959" s="5"/>
      <c r="B1959" s="1"/>
      <c r="C1959" s="2"/>
      <c r="D1959" s="59"/>
      <c r="E1959" s="85"/>
      <c r="F1959" s="7"/>
    </row>
    <row r="1960" spans="1:6">
      <c r="A1960" s="5"/>
      <c r="B1960" s="1"/>
      <c r="C1960" s="2"/>
      <c r="D1960" s="59"/>
      <c r="E1960" s="85"/>
      <c r="F1960" s="7"/>
    </row>
    <row r="1961" spans="1:6">
      <c r="A1961" s="5"/>
      <c r="B1961" s="1"/>
      <c r="C1961" s="2"/>
      <c r="D1961" s="59"/>
      <c r="E1961" s="85"/>
      <c r="F1961" s="7"/>
    </row>
    <row r="1962" spans="1:6">
      <c r="A1962" s="5"/>
      <c r="B1962" s="1"/>
      <c r="C1962" s="2"/>
      <c r="D1962" s="59"/>
      <c r="E1962" s="85"/>
      <c r="F1962" s="7"/>
    </row>
    <row r="1963" spans="1:6">
      <c r="A1963" s="5"/>
      <c r="B1963" s="1"/>
      <c r="C1963" s="2"/>
      <c r="D1963" s="59"/>
      <c r="E1963" s="85"/>
      <c r="F1963" s="7"/>
    </row>
  </sheetData>
  <sheetProtection algorithmName="SHA-512" hashValue="5Xm575Rm6OyHSh4AJKbbI6Q56KqNCSld+0KubO8UgOj0kY0ggWL3pOEDvjPta/jHVPcbE0mlZaagl6qymbqOqA==" saltValue="1K3KdNUp3xVfP3AhaEH79A==" spinCount="100000" sheet="1" objects="1" scenarios="1" selectLockedCells="1"/>
  <mergeCells count="15">
    <mergeCell ref="A137:F137"/>
    <mergeCell ref="A138:E138"/>
    <mergeCell ref="A25:E25"/>
    <mergeCell ref="A28:E28"/>
    <mergeCell ref="A64:E64"/>
    <mergeCell ref="A94:E94"/>
    <mergeCell ref="A132:E132"/>
    <mergeCell ref="A135:E135"/>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70" orientation="portrait" r:id="rId1"/>
  <headerFooter>
    <oddFooter>&amp;R&amp;P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33">
    <tabColor indexed="47"/>
  </sheetPr>
  <dimension ref="A1:G1955"/>
  <sheetViews>
    <sheetView topLeftCell="A7" workbookViewId="0">
      <selection activeCell="E13" sqref="E13:E15"/>
    </sheetView>
  </sheetViews>
  <sheetFormatPr defaultRowHeight="12.75"/>
  <cols>
    <col min="1" max="1" width="9.42578125" style="10" customWidth="1"/>
    <col min="2" max="2" width="78.42578125" style="4" customWidth="1"/>
    <col min="3" max="3" width="9.140625" style="3"/>
    <col min="4" max="4" width="11.42578125" style="63" customWidth="1"/>
    <col min="5" max="5" width="12.7109375" style="89" customWidth="1"/>
    <col min="6" max="6" width="12.140625" style="9" customWidth="1"/>
    <col min="7" max="8" width="9.140625" style="1"/>
    <col min="9" max="9" width="38.85546875" style="1" customWidth="1"/>
    <col min="10" max="16384" width="9.140625" style="1"/>
  </cols>
  <sheetData>
    <row r="1" spans="1:6">
      <c r="A1" s="5"/>
      <c r="B1" s="1"/>
      <c r="C1" s="2"/>
      <c r="D1" s="59"/>
      <c r="E1" s="85"/>
      <c r="F1" s="7"/>
    </row>
    <row r="2" spans="1:6">
      <c r="A2" s="5"/>
      <c r="B2" s="1"/>
      <c r="C2" s="2"/>
      <c r="D2" s="59"/>
      <c r="E2" s="85"/>
      <c r="F2" s="7"/>
    </row>
    <row r="3" spans="1:6">
      <c r="A3" s="5"/>
      <c r="B3" s="1"/>
      <c r="C3" s="2"/>
      <c r="D3" s="59"/>
      <c r="E3" s="85"/>
      <c r="F3" s="7"/>
    </row>
    <row r="4" spans="1:6">
      <c r="A4" s="11"/>
      <c r="B4" s="12"/>
      <c r="C4" s="13"/>
      <c r="D4" s="60"/>
      <c r="E4" s="86"/>
      <c r="F4" s="15"/>
    </row>
    <row r="5" spans="1:6" ht="15.95" customHeight="1">
      <c r="A5" s="19"/>
      <c r="B5" s="868"/>
      <c r="C5" s="868"/>
      <c r="D5" s="868"/>
      <c r="E5" s="868"/>
      <c r="F5" s="868"/>
    </row>
    <row r="6" spans="1:6" ht="18.75" thickBot="1">
      <c r="A6" s="51" t="s">
        <v>22</v>
      </c>
      <c r="B6" s="50" t="s">
        <v>138</v>
      </c>
      <c r="C6" s="8"/>
      <c r="D6" s="61"/>
      <c r="E6" s="87"/>
      <c r="F6" s="17"/>
    </row>
    <row r="7" spans="1:6" s="2" customFormat="1" ht="12.75" customHeight="1">
      <c r="A7" s="869" t="s">
        <v>3</v>
      </c>
      <c r="B7" s="871" t="s">
        <v>0</v>
      </c>
      <c r="C7" s="871" t="s">
        <v>1</v>
      </c>
      <c r="D7" s="871" t="s">
        <v>2</v>
      </c>
      <c r="E7" s="873" t="s">
        <v>4</v>
      </c>
      <c r="F7" s="875" t="s">
        <v>55</v>
      </c>
    </row>
    <row r="8" spans="1:6" ht="26.25" customHeight="1" thickBot="1">
      <c r="A8" s="870"/>
      <c r="B8" s="872"/>
      <c r="C8" s="872"/>
      <c r="D8" s="872"/>
      <c r="E8" s="874"/>
      <c r="F8" s="876"/>
    </row>
    <row r="9" spans="1:6" ht="18" customHeight="1">
      <c r="A9" s="65"/>
      <c r="B9" s="69" t="s">
        <v>71</v>
      </c>
      <c r="C9" s="93"/>
      <c r="D9" s="94"/>
      <c r="E9" s="171"/>
      <c r="F9" s="66"/>
    </row>
    <row r="10" spans="1:6" ht="18" customHeight="1">
      <c r="A10" s="65"/>
      <c r="B10" s="69"/>
      <c r="C10" s="93"/>
      <c r="D10" s="94"/>
      <c r="E10" s="171"/>
      <c r="F10" s="66"/>
    </row>
    <row r="11" spans="1:6" ht="14.25" customHeight="1">
      <c r="A11" s="113"/>
      <c r="B11" s="172" t="s">
        <v>146</v>
      </c>
      <c r="C11" s="114"/>
      <c r="D11" s="114"/>
      <c r="E11" s="596"/>
      <c r="F11" s="136"/>
    </row>
    <row r="12" spans="1:6" ht="102">
      <c r="A12" s="113"/>
      <c r="B12" s="172" t="s">
        <v>221</v>
      </c>
      <c r="C12" s="114"/>
      <c r="D12" s="114"/>
      <c r="E12" s="596"/>
      <c r="F12" s="136"/>
    </row>
    <row r="13" spans="1:6" ht="102">
      <c r="A13" s="113" t="s">
        <v>14</v>
      </c>
      <c r="B13" s="169" t="s">
        <v>218</v>
      </c>
      <c r="C13" s="114" t="s">
        <v>25</v>
      </c>
      <c r="D13" s="114">
        <v>2</v>
      </c>
      <c r="E13" s="134"/>
      <c r="F13" s="117">
        <f t="shared" ref="F13:F15" si="0">D13*E13</f>
        <v>0</v>
      </c>
    </row>
    <row r="14" spans="1:6" ht="76.5">
      <c r="A14" s="113" t="s">
        <v>15</v>
      </c>
      <c r="B14" s="169" t="s">
        <v>219</v>
      </c>
      <c r="C14" s="114" t="s">
        <v>12</v>
      </c>
      <c r="D14" s="114">
        <v>32</v>
      </c>
      <c r="E14" s="134"/>
      <c r="F14" s="117">
        <f t="shared" si="0"/>
        <v>0</v>
      </c>
    </row>
    <row r="15" spans="1:6" ht="89.25">
      <c r="A15" s="113" t="s">
        <v>16</v>
      </c>
      <c r="B15" s="169" t="s">
        <v>220</v>
      </c>
      <c r="C15" s="114" t="s">
        <v>12</v>
      </c>
      <c r="D15" s="114">
        <v>32</v>
      </c>
      <c r="E15" s="134"/>
      <c r="F15" s="117">
        <f t="shared" si="0"/>
        <v>0</v>
      </c>
    </row>
    <row r="16" spans="1:6">
      <c r="A16" s="129"/>
      <c r="B16" s="177"/>
      <c r="C16" s="114"/>
      <c r="D16" s="159"/>
      <c r="E16" s="598"/>
      <c r="F16" s="161"/>
    </row>
    <row r="17" spans="1:7" ht="18.75" thickBot="1">
      <c r="A17" s="884" t="s">
        <v>143</v>
      </c>
      <c r="B17" s="885"/>
      <c r="C17" s="885"/>
      <c r="D17" s="885"/>
      <c r="E17" s="886"/>
      <c r="F17" s="157">
        <f>SUM(F13:F15)</f>
        <v>0</v>
      </c>
      <c r="G17" s="16"/>
    </row>
    <row r="18" spans="1:7" ht="18">
      <c r="A18" s="25"/>
      <c r="B18" s="25"/>
      <c r="C18" s="29"/>
      <c r="D18" s="59"/>
      <c r="E18" s="85"/>
      <c r="F18" s="7"/>
      <c r="G18" s="16"/>
    </row>
    <row r="19" spans="1:7" ht="18">
      <c r="A19" s="25"/>
      <c r="B19" s="25"/>
      <c r="C19" s="29"/>
      <c r="D19" s="59"/>
      <c r="E19" s="85"/>
      <c r="F19" s="7"/>
      <c r="G19" s="16"/>
    </row>
    <row r="20" spans="1:7" ht="18.75" customHeight="1">
      <c r="A20" s="881"/>
      <c r="B20" s="881"/>
      <c r="C20" s="881"/>
      <c r="D20" s="881"/>
      <c r="E20" s="881"/>
      <c r="F20" s="18"/>
      <c r="G20" s="16"/>
    </row>
    <row r="21" spans="1:7" ht="18">
      <c r="A21" s="25"/>
      <c r="B21" s="26"/>
      <c r="C21" s="29"/>
      <c r="D21" s="59"/>
      <c r="E21" s="85"/>
      <c r="F21" s="7"/>
      <c r="G21" s="16"/>
    </row>
    <row r="22" spans="1:7" ht="18">
      <c r="A22" s="23"/>
      <c r="B22" s="24"/>
      <c r="C22" s="32"/>
      <c r="D22" s="59"/>
      <c r="E22" s="85"/>
      <c r="F22" s="7"/>
      <c r="G22" s="16"/>
    </row>
    <row r="23" spans="1:7" ht="18">
      <c r="A23" s="25"/>
      <c r="B23" s="28"/>
      <c r="C23" s="32"/>
      <c r="D23" s="59"/>
      <c r="E23" s="85"/>
      <c r="F23" s="7"/>
      <c r="G23" s="16"/>
    </row>
    <row r="24" spans="1:7" ht="18">
      <c r="A24" s="25"/>
      <c r="B24" s="28"/>
      <c r="C24" s="32"/>
      <c r="D24" s="59"/>
      <c r="E24" s="85"/>
      <c r="F24" s="7"/>
      <c r="G24" s="16"/>
    </row>
    <row r="25" spans="1:7" ht="18">
      <c r="A25" s="25"/>
      <c r="B25" s="28"/>
      <c r="C25" s="32"/>
      <c r="D25" s="59"/>
      <c r="E25" s="85"/>
      <c r="F25" s="7"/>
      <c r="G25" s="16"/>
    </row>
    <row r="26" spans="1:7" ht="18">
      <c r="A26" s="25"/>
      <c r="B26" s="28"/>
      <c r="C26" s="32"/>
      <c r="D26" s="59"/>
      <c r="E26" s="85"/>
      <c r="F26" s="7"/>
      <c r="G26" s="16"/>
    </row>
    <row r="27" spans="1:7" ht="18">
      <c r="A27" s="25"/>
      <c r="B27" s="28"/>
      <c r="C27" s="32"/>
      <c r="D27" s="59"/>
      <c r="E27" s="85"/>
      <c r="F27" s="7"/>
      <c r="G27" s="16"/>
    </row>
    <row r="28" spans="1:7" ht="18">
      <c r="A28" s="25"/>
      <c r="B28" s="28"/>
      <c r="C28" s="32"/>
      <c r="D28" s="59"/>
      <c r="E28" s="85"/>
      <c r="F28" s="7"/>
      <c r="G28" s="16"/>
    </row>
    <row r="29" spans="1:7" ht="18">
      <c r="A29" s="25"/>
      <c r="B29" s="28"/>
      <c r="C29" s="32"/>
      <c r="D29" s="59"/>
      <c r="E29" s="85"/>
      <c r="F29" s="7"/>
      <c r="G29" s="16"/>
    </row>
    <row r="30" spans="1:7" ht="18">
      <c r="A30" s="25"/>
      <c r="B30" s="28"/>
      <c r="C30" s="32"/>
      <c r="D30" s="59"/>
      <c r="E30" s="85"/>
      <c r="F30" s="7"/>
      <c r="G30" s="16"/>
    </row>
    <row r="31" spans="1:7" ht="18">
      <c r="A31" s="25"/>
      <c r="B31" s="26"/>
      <c r="C31" s="29"/>
      <c r="D31" s="59"/>
      <c r="E31" s="85"/>
      <c r="F31" s="7"/>
      <c r="G31" s="16"/>
    </row>
    <row r="32" spans="1:7" ht="18">
      <c r="A32" s="25"/>
      <c r="B32" s="25"/>
      <c r="C32" s="32"/>
      <c r="D32" s="59"/>
      <c r="E32" s="85"/>
      <c r="F32" s="7"/>
      <c r="G32" s="16"/>
    </row>
    <row r="33" spans="1:7" ht="18">
      <c r="A33" s="27"/>
      <c r="B33" s="30"/>
      <c r="C33" s="32"/>
      <c r="D33" s="59"/>
      <c r="E33" s="85"/>
      <c r="F33" s="7"/>
      <c r="G33" s="16"/>
    </row>
    <row r="34" spans="1:7" ht="18">
      <c r="A34" s="25"/>
      <c r="B34" s="26"/>
      <c r="C34" s="32"/>
      <c r="D34" s="59"/>
      <c r="E34" s="85"/>
      <c r="F34" s="7"/>
      <c r="G34" s="16"/>
    </row>
    <row r="35" spans="1:7" ht="18">
      <c r="A35" s="25"/>
      <c r="B35" s="26"/>
      <c r="C35" s="32"/>
      <c r="D35" s="59"/>
      <c r="E35" s="85"/>
      <c r="F35" s="7"/>
      <c r="G35" s="16"/>
    </row>
    <row r="36" spans="1:7" ht="18">
      <c r="A36" s="25"/>
      <c r="B36" s="25"/>
      <c r="C36" s="32"/>
      <c r="D36" s="59"/>
      <c r="E36" s="85"/>
      <c r="F36" s="7"/>
      <c r="G36" s="16"/>
    </row>
    <row r="37" spans="1:7" ht="18">
      <c r="A37" s="25"/>
      <c r="B37" s="26"/>
      <c r="C37" s="29"/>
      <c r="D37" s="59"/>
      <c r="E37" s="85"/>
      <c r="F37" s="7"/>
      <c r="G37" s="16"/>
    </row>
    <row r="38" spans="1:7" ht="18">
      <c r="A38" s="25"/>
      <c r="B38" s="26"/>
      <c r="C38" s="32"/>
      <c r="D38" s="59"/>
      <c r="E38" s="85"/>
      <c r="F38" s="7"/>
      <c r="G38" s="16"/>
    </row>
    <row r="39" spans="1:7" ht="18">
      <c r="A39" s="25"/>
      <c r="B39" s="26"/>
      <c r="C39" s="32"/>
      <c r="D39" s="59"/>
      <c r="E39" s="85"/>
      <c r="F39" s="7"/>
      <c r="G39" s="16"/>
    </row>
    <row r="40" spans="1:7" ht="18">
      <c r="A40" s="25"/>
      <c r="B40" s="33"/>
      <c r="C40" s="32"/>
      <c r="D40" s="59"/>
      <c r="E40" s="85"/>
      <c r="F40" s="7"/>
      <c r="G40" s="16"/>
    </row>
    <row r="41" spans="1:7" ht="18">
      <c r="A41" s="25"/>
      <c r="B41" s="26"/>
      <c r="C41" s="29"/>
      <c r="D41" s="59"/>
      <c r="E41" s="85"/>
      <c r="F41" s="7"/>
      <c r="G41" s="16"/>
    </row>
    <row r="42" spans="1:7" ht="18">
      <c r="A42" s="25"/>
      <c r="B42" s="26"/>
      <c r="C42" s="32"/>
      <c r="D42" s="59"/>
      <c r="E42" s="85"/>
      <c r="F42" s="7"/>
      <c r="G42" s="16"/>
    </row>
    <row r="43" spans="1:7" ht="18">
      <c r="A43" s="25"/>
      <c r="B43" s="26"/>
      <c r="C43" s="32"/>
      <c r="D43" s="59"/>
      <c r="E43" s="85"/>
      <c r="F43" s="7"/>
      <c r="G43" s="16"/>
    </row>
    <row r="44" spans="1:7" ht="18">
      <c r="A44" s="25"/>
      <c r="B44" s="25"/>
      <c r="C44" s="32"/>
      <c r="D44" s="59"/>
      <c r="E44" s="85"/>
      <c r="F44" s="7"/>
      <c r="G44" s="16"/>
    </row>
    <row r="45" spans="1:7" ht="18">
      <c r="A45" s="25"/>
      <c r="B45" s="26"/>
      <c r="C45" s="29"/>
      <c r="D45" s="59"/>
      <c r="E45" s="85"/>
      <c r="F45" s="7"/>
      <c r="G45" s="16"/>
    </row>
    <row r="46" spans="1:7" ht="18">
      <c r="A46" s="25"/>
      <c r="B46" s="54"/>
      <c r="C46" s="32"/>
      <c r="D46" s="59"/>
      <c r="E46" s="85"/>
      <c r="F46" s="7"/>
      <c r="G46" s="16"/>
    </row>
    <row r="47" spans="1:7" ht="18">
      <c r="A47" s="25"/>
      <c r="B47" s="26"/>
      <c r="C47" s="32"/>
      <c r="D47" s="59"/>
      <c r="E47" s="85"/>
      <c r="F47" s="7"/>
      <c r="G47" s="16"/>
    </row>
    <row r="48" spans="1:7" ht="18">
      <c r="A48" s="25"/>
      <c r="B48" s="25"/>
      <c r="C48" s="32"/>
      <c r="D48" s="59"/>
      <c r="E48" s="85"/>
      <c r="F48" s="7"/>
      <c r="G48" s="16"/>
    </row>
    <row r="49" spans="1:7" ht="18">
      <c r="A49" s="25"/>
      <c r="B49" s="25"/>
      <c r="C49" s="32"/>
      <c r="D49" s="59"/>
      <c r="E49" s="85"/>
      <c r="F49" s="7"/>
      <c r="G49" s="16"/>
    </row>
    <row r="50" spans="1:7" ht="18">
      <c r="A50" s="25"/>
      <c r="B50" s="25"/>
      <c r="C50" s="32"/>
      <c r="D50" s="59"/>
      <c r="E50" s="85"/>
      <c r="F50" s="7"/>
      <c r="G50" s="16"/>
    </row>
    <row r="51" spans="1:7" ht="18">
      <c r="A51" s="25"/>
      <c r="B51" s="26"/>
      <c r="C51" s="29"/>
      <c r="D51" s="59"/>
      <c r="E51" s="85"/>
      <c r="F51" s="7"/>
      <c r="G51" s="16"/>
    </row>
    <row r="52" spans="1:7" ht="18">
      <c r="A52" s="25"/>
      <c r="B52" s="26"/>
      <c r="C52" s="32"/>
      <c r="D52" s="59"/>
      <c r="E52" s="85"/>
      <c r="F52" s="7"/>
      <c r="G52" s="16"/>
    </row>
    <row r="53" spans="1:7" ht="18">
      <c r="A53" s="25"/>
      <c r="B53" s="30"/>
      <c r="C53" s="32"/>
      <c r="D53" s="59"/>
      <c r="E53" s="85"/>
      <c r="F53" s="7"/>
      <c r="G53" s="16"/>
    </row>
    <row r="54" spans="1:7" ht="18">
      <c r="A54" s="25"/>
      <c r="B54" s="26"/>
      <c r="C54" s="32"/>
      <c r="D54" s="59"/>
      <c r="E54" s="85"/>
      <c r="F54" s="7"/>
      <c r="G54" s="16"/>
    </row>
    <row r="55" spans="1:7" ht="18">
      <c r="A55" s="25"/>
      <c r="B55" s="26"/>
      <c r="C55" s="32"/>
      <c r="D55" s="59"/>
      <c r="E55" s="85"/>
      <c r="F55" s="7"/>
      <c r="G55" s="16"/>
    </row>
    <row r="56" spans="1:7" ht="18.75" customHeight="1">
      <c r="A56" s="881"/>
      <c r="B56" s="881"/>
      <c r="C56" s="881"/>
      <c r="D56" s="881"/>
      <c r="E56" s="881"/>
      <c r="F56" s="18"/>
      <c r="G56" s="16"/>
    </row>
    <row r="57" spans="1:7" ht="18">
      <c r="A57" s="25"/>
      <c r="B57" s="26"/>
      <c r="C57" s="29"/>
      <c r="D57" s="59"/>
      <c r="E57" s="85"/>
      <c r="F57" s="7"/>
      <c r="G57" s="16"/>
    </row>
    <row r="58" spans="1:7" ht="18">
      <c r="A58" s="23"/>
      <c r="B58" s="24"/>
      <c r="C58" s="29"/>
      <c r="D58" s="59"/>
      <c r="E58" s="85"/>
      <c r="F58" s="7"/>
      <c r="G58" s="16"/>
    </row>
    <row r="59" spans="1:7" ht="18">
      <c r="A59" s="20"/>
      <c r="B59" s="31"/>
      <c r="C59" s="29"/>
      <c r="D59" s="59"/>
      <c r="E59" s="85"/>
      <c r="F59" s="7"/>
      <c r="G59" s="16"/>
    </row>
    <row r="60" spans="1:7" ht="18">
      <c r="A60" s="20"/>
      <c r="B60" s="20"/>
      <c r="C60" s="34"/>
      <c r="D60" s="59"/>
      <c r="E60" s="85"/>
      <c r="F60" s="7"/>
      <c r="G60" s="16"/>
    </row>
    <row r="61" spans="1:7" ht="18">
      <c r="A61" s="20"/>
      <c r="B61" s="35"/>
      <c r="C61" s="34"/>
      <c r="D61" s="59"/>
      <c r="E61" s="85"/>
      <c r="F61" s="7"/>
      <c r="G61" s="16"/>
    </row>
    <row r="62" spans="1:7" ht="18">
      <c r="A62" s="20"/>
      <c r="B62" s="36"/>
      <c r="C62" s="34"/>
      <c r="D62" s="59"/>
      <c r="E62" s="85"/>
      <c r="F62" s="7"/>
      <c r="G62" s="16"/>
    </row>
    <row r="63" spans="1:7" ht="18">
      <c r="A63" s="20"/>
      <c r="B63" s="36"/>
      <c r="C63" s="34"/>
      <c r="D63" s="59"/>
      <c r="E63" s="85"/>
      <c r="F63" s="7"/>
      <c r="G63" s="16"/>
    </row>
    <row r="64" spans="1:7" ht="18">
      <c r="A64" s="20"/>
      <c r="B64" s="37"/>
      <c r="C64" s="34"/>
      <c r="D64" s="59"/>
      <c r="E64" s="85"/>
      <c r="F64" s="7"/>
      <c r="G64" s="16"/>
    </row>
    <row r="65" spans="1:7" ht="18">
      <c r="A65" s="20"/>
      <c r="B65" s="37"/>
      <c r="C65" s="34"/>
      <c r="D65" s="59"/>
      <c r="E65" s="85"/>
      <c r="F65" s="7"/>
      <c r="G65" s="16"/>
    </row>
    <row r="66" spans="1:7" ht="18">
      <c r="A66" s="38"/>
      <c r="B66" s="37"/>
      <c r="C66" s="34"/>
      <c r="D66" s="59"/>
      <c r="E66" s="85"/>
      <c r="F66" s="7"/>
      <c r="G66" s="16"/>
    </row>
    <row r="67" spans="1:7" ht="18">
      <c r="A67" s="20"/>
      <c r="B67" s="37"/>
      <c r="C67" s="34"/>
      <c r="D67" s="59"/>
      <c r="E67" s="85"/>
      <c r="F67" s="7"/>
      <c r="G67" s="16"/>
    </row>
    <row r="68" spans="1:7" ht="18">
      <c r="A68" s="20"/>
      <c r="B68" s="31"/>
      <c r="C68" s="34"/>
      <c r="D68" s="59"/>
      <c r="E68" s="85"/>
      <c r="F68" s="7"/>
      <c r="G68" s="16"/>
    </row>
    <row r="69" spans="1:7" ht="18">
      <c r="A69" s="20"/>
      <c r="B69" s="31"/>
      <c r="C69" s="34"/>
      <c r="D69" s="59"/>
      <c r="E69" s="85"/>
      <c r="F69" s="7"/>
      <c r="G69" s="16"/>
    </row>
    <row r="70" spans="1:7" ht="18">
      <c r="A70" s="20"/>
      <c r="B70" s="20"/>
      <c r="C70" s="34"/>
      <c r="D70" s="59"/>
      <c r="E70" s="85"/>
      <c r="F70" s="7"/>
      <c r="G70" s="16"/>
    </row>
    <row r="71" spans="1:7" ht="18">
      <c r="A71" s="20"/>
      <c r="B71" s="37"/>
      <c r="C71" s="34"/>
      <c r="D71" s="59"/>
      <c r="E71" s="85"/>
      <c r="F71" s="7"/>
      <c r="G71" s="16"/>
    </row>
    <row r="72" spans="1:7" ht="18">
      <c r="A72" s="20"/>
      <c r="B72" s="31"/>
      <c r="C72" s="34"/>
      <c r="D72" s="59"/>
      <c r="E72" s="85"/>
      <c r="F72" s="7"/>
      <c r="G72" s="16"/>
    </row>
    <row r="73" spans="1:7" ht="18">
      <c r="A73" s="20"/>
      <c r="B73" s="35"/>
      <c r="C73" s="34"/>
      <c r="D73" s="59"/>
      <c r="E73" s="85"/>
      <c r="F73" s="7"/>
      <c r="G73" s="16"/>
    </row>
    <row r="74" spans="1:7" ht="18">
      <c r="A74" s="26"/>
      <c r="B74" s="54"/>
      <c r="C74" s="55"/>
      <c r="D74" s="59"/>
      <c r="E74" s="85"/>
      <c r="F74" s="7"/>
      <c r="G74" s="16"/>
    </row>
    <row r="75" spans="1:7" ht="18">
      <c r="A75" s="26"/>
      <c r="B75" s="54"/>
      <c r="C75" s="55"/>
      <c r="D75" s="59"/>
      <c r="E75" s="85"/>
      <c r="F75" s="7"/>
      <c r="G75" s="16"/>
    </row>
    <row r="76" spans="1:7" ht="18">
      <c r="A76" s="26"/>
      <c r="B76" s="54"/>
      <c r="C76" s="55"/>
      <c r="D76" s="59"/>
      <c r="E76" s="85"/>
      <c r="F76" s="7"/>
      <c r="G76" s="16"/>
    </row>
    <row r="77" spans="1:7" ht="18">
      <c r="A77" s="26"/>
      <c r="B77" s="54"/>
      <c r="C77" s="55"/>
      <c r="D77" s="59"/>
      <c r="E77" s="85"/>
      <c r="F77" s="7"/>
      <c r="G77" s="16"/>
    </row>
    <row r="78" spans="1:7" ht="18">
      <c r="A78" s="26"/>
      <c r="B78" s="54"/>
      <c r="C78" s="55"/>
      <c r="D78" s="59"/>
      <c r="E78" s="85"/>
      <c r="F78" s="7"/>
      <c r="G78" s="16"/>
    </row>
    <row r="79" spans="1:7" ht="18">
      <c r="A79" s="20"/>
      <c r="B79" s="26"/>
      <c r="C79" s="29"/>
      <c r="D79" s="59"/>
      <c r="E79" s="85"/>
      <c r="F79" s="7"/>
      <c r="G79" s="16"/>
    </row>
    <row r="80" spans="1:7" ht="18">
      <c r="A80" s="20"/>
      <c r="B80" s="20"/>
      <c r="C80" s="34"/>
      <c r="D80" s="59"/>
      <c r="E80" s="85"/>
      <c r="F80" s="7"/>
      <c r="G80" s="16"/>
    </row>
    <row r="81" spans="1:7" ht="18">
      <c r="A81" s="20"/>
      <c r="B81" s="35"/>
      <c r="C81" s="34"/>
      <c r="D81" s="59"/>
      <c r="E81" s="85"/>
      <c r="F81" s="7"/>
      <c r="G81" s="16"/>
    </row>
    <row r="82" spans="1:7" ht="18">
      <c r="A82" s="20"/>
      <c r="B82" s="31"/>
      <c r="C82" s="34"/>
      <c r="D82" s="59"/>
      <c r="E82" s="85"/>
      <c r="F82" s="7"/>
      <c r="G82" s="16"/>
    </row>
    <row r="83" spans="1:7" ht="18">
      <c r="A83" s="20"/>
      <c r="B83" s="31"/>
      <c r="C83" s="34"/>
      <c r="D83" s="59"/>
      <c r="E83" s="85"/>
      <c r="F83" s="7"/>
      <c r="G83" s="16"/>
    </row>
    <row r="84" spans="1:7" ht="18">
      <c r="A84" s="20"/>
      <c r="B84" s="20"/>
      <c r="C84" s="34"/>
      <c r="D84" s="59"/>
      <c r="E84" s="85"/>
      <c r="F84" s="7"/>
      <c r="G84" s="16"/>
    </row>
    <row r="85" spans="1:7" ht="18">
      <c r="A85" s="25"/>
      <c r="B85" s="26"/>
      <c r="C85" s="29"/>
      <c r="D85" s="59"/>
      <c r="E85" s="85"/>
      <c r="F85" s="7"/>
      <c r="G85" s="16"/>
    </row>
    <row r="86" spans="1:7" ht="18.75" customHeight="1">
      <c r="A86" s="881"/>
      <c r="B86" s="881"/>
      <c r="C86" s="881"/>
      <c r="D86" s="881"/>
      <c r="E86" s="881"/>
      <c r="F86" s="18"/>
      <c r="G86" s="16"/>
    </row>
    <row r="87" spans="1:7" ht="18">
      <c r="A87" s="25"/>
      <c r="B87" s="26"/>
      <c r="C87" s="29"/>
      <c r="D87" s="59"/>
      <c r="E87" s="85"/>
      <c r="F87" s="7"/>
      <c r="G87" s="16"/>
    </row>
    <row r="88" spans="1:7" ht="18">
      <c r="A88" s="23"/>
      <c r="B88" s="24"/>
      <c r="C88" s="29"/>
      <c r="D88" s="59"/>
      <c r="E88" s="85"/>
      <c r="F88" s="7"/>
      <c r="G88" s="16"/>
    </row>
    <row r="89" spans="1:7" ht="18">
      <c r="A89" s="25"/>
      <c r="B89" s="26"/>
      <c r="C89" s="29"/>
      <c r="D89" s="59"/>
      <c r="E89" s="85"/>
      <c r="F89" s="7"/>
      <c r="G89" s="16"/>
    </row>
    <row r="90" spans="1:7" ht="18">
      <c r="A90" s="20"/>
      <c r="B90" s="39"/>
      <c r="C90" s="21"/>
      <c r="D90" s="59"/>
      <c r="E90" s="85"/>
      <c r="F90" s="7"/>
      <c r="G90" s="16"/>
    </row>
    <row r="91" spans="1:7" ht="18">
      <c r="A91" s="20"/>
      <c r="B91" s="39"/>
      <c r="C91" s="21"/>
      <c r="D91" s="59"/>
      <c r="E91" s="85"/>
      <c r="F91" s="7"/>
      <c r="G91" s="16"/>
    </row>
    <row r="92" spans="1:7" ht="18">
      <c r="A92" s="20"/>
      <c r="B92" s="39"/>
      <c r="C92" s="21"/>
      <c r="D92" s="59"/>
      <c r="E92" s="85"/>
      <c r="F92" s="7"/>
      <c r="G92" s="16"/>
    </row>
    <row r="93" spans="1:7" ht="18">
      <c r="A93" s="20"/>
      <c r="B93" s="39"/>
      <c r="C93" s="21"/>
      <c r="D93" s="59"/>
      <c r="E93" s="85"/>
      <c r="F93" s="7"/>
      <c r="G93" s="16"/>
    </row>
    <row r="94" spans="1:7" ht="18">
      <c r="A94" s="22"/>
      <c r="B94" s="40"/>
      <c r="C94" s="21"/>
      <c r="D94" s="59"/>
      <c r="E94" s="85"/>
      <c r="F94" s="7"/>
      <c r="G94" s="16"/>
    </row>
    <row r="95" spans="1:7" ht="18">
      <c r="A95" s="25"/>
      <c r="B95" s="40"/>
      <c r="C95" s="29"/>
      <c r="D95" s="59"/>
      <c r="E95" s="85"/>
      <c r="F95" s="7"/>
      <c r="G95" s="16"/>
    </row>
    <row r="96" spans="1:7" ht="18">
      <c r="A96" s="22"/>
      <c r="B96" s="41"/>
      <c r="C96" s="21"/>
      <c r="D96" s="59"/>
      <c r="E96" s="85"/>
      <c r="F96" s="7"/>
      <c r="G96" s="16"/>
    </row>
    <row r="97" spans="1:7" ht="18">
      <c r="A97" s="22"/>
      <c r="B97" s="42"/>
      <c r="C97" s="21"/>
      <c r="D97" s="59"/>
      <c r="E97" s="85"/>
      <c r="F97" s="7"/>
      <c r="G97" s="16"/>
    </row>
    <row r="98" spans="1:7" ht="18">
      <c r="A98" s="20"/>
      <c r="B98" s="43"/>
      <c r="C98" s="44"/>
      <c r="D98" s="59"/>
      <c r="E98" s="85"/>
      <c r="F98" s="7"/>
      <c r="G98" s="16"/>
    </row>
    <row r="99" spans="1:7" ht="18">
      <c r="A99" s="20"/>
      <c r="B99" s="43"/>
      <c r="C99" s="44"/>
      <c r="D99" s="59"/>
      <c r="E99" s="85"/>
      <c r="F99" s="7"/>
      <c r="G99" s="16"/>
    </row>
    <row r="100" spans="1:7" ht="18">
      <c r="A100" s="22"/>
      <c r="B100" s="43"/>
      <c r="C100" s="44"/>
      <c r="D100" s="59"/>
      <c r="E100" s="85"/>
      <c r="F100" s="7"/>
      <c r="G100" s="16"/>
    </row>
    <row r="101" spans="1:7" ht="18">
      <c r="A101" s="25"/>
      <c r="B101" s="40"/>
      <c r="C101" s="29"/>
      <c r="D101" s="59"/>
      <c r="E101" s="85"/>
      <c r="F101" s="7"/>
      <c r="G101" s="16"/>
    </row>
    <row r="102" spans="1:7" ht="18">
      <c r="A102" s="22"/>
      <c r="B102" s="41"/>
      <c r="C102" s="29"/>
      <c r="D102" s="59"/>
      <c r="E102" s="85"/>
      <c r="F102" s="7"/>
      <c r="G102" s="16"/>
    </row>
    <row r="103" spans="1:7" ht="18">
      <c r="A103" s="25"/>
      <c r="B103" s="40"/>
      <c r="C103" s="29"/>
      <c r="D103" s="59"/>
      <c r="E103" s="85"/>
      <c r="F103" s="7"/>
      <c r="G103" s="16"/>
    </row>
    <row r="104" spans="1:7" ht="18">
      <c r="A104" s="22"/>
      <c r="B104" s="43"/>
      <c r="C104" s="45"/>
      <c r="D104" s="59"/>
      <c r="E104" s="85"/>
      <c r="F104" s="7"/>
      <c r="G104" s="16"/>
    </row>
    <row r="105" spans="1:7" ht="18">
      <c r="A105" s="22"/>
      <c r="B105" s="43"/>
      <c r="C105" s="45"/>
      <c r="D105" s="59"/>
      <c r="E105" s="85"/>
      <c r="F105" s="7"/>
      <c r="G105" s="16"/>
    </row>
    <row r="106" spans="1:7" ht="18">
      <c r="A106" s="22"/>
      <c r="B106" s="43"/>
      <c r="C106" s="44"/>
      <c r="D106" s="59"/>
      <c r="E106" s="85"/>
      <c r="F106" s="7"/>
      <c r="G106" s="16"/>
    </row>
    <row r="107" spans="1:7" ht="18">
      <c r="A107" s="22"/>
      <c r="B107" s="43"/>
      <c r="C107" s="44"/>
      <c r="D107" s="59"/>
      <c r="E107" s="85"/>
      <c r="F107" s="7"/>
      <c r="G107" s="16"/>
    </row>
    <row r="108" spans="1:7" ht="18">
      <c r="A108" s="22"/>
      <c r="B108" s="43"/>
      <c r="C108" s="44"/>
      <c r="D108" s="59"/>
      <c r="E108" s="85"/>
      <c r="F108" s="7"/>
      <c r="G108" s="16"/>
    </row>
    <row r="109" spans="1:7" ht="18">
      <c r="A109" s="22"/>
      <c r="B109" s="43"/>
      <c r="C109" s="44"/>
      <c r="D109" s="59"/>
      <c r="E109" s="85"/>
      <c r="F109" s="7"/>
      <c r="G109" s="16"/>
    </row>
    <row r="110" spans="1:7" ht="18">
      <c r="A110" s="22"/>
      <c r="B110" s="43"/>
      <c r="C110" s="44"/>
      <c r="D110" s="59"/>
      <c r="E110" s="85"/>
      <c r="F110" s="7"/>
      <c r="G110" s="16"/>
    </row>
    <row r="111" spans="1:7" ht="18">
      <c r="A111" s="22"/>
      <c r="B111" s="43"/>
      <c r="C111" s="44"/>
      <c r="D111" s="59"/>
      <c r="E111" s="85"/>
      <c r="F111" s="7"/>
      <c r="G111" s="16"/>
    </row>
    <row r="112" spans="1:7" ht="18">
      <c r="A112" s="22"/>
      <c r="B112" s="43"/>
      <c r="C112" s="44"/>
      <c r="D112" s="59"/>
      <c r="E112" s="85"/>
      <c r="F112" s="7"/>
      <c r="G112" s="16"/>
    </row>
    <row r="113" spans="1:7" ht="18">
      <c r="A113" s="22"/>
      <c r="B113" s="43"/>
      <c r="C113" s="44"/>
      <c r="D113" s="59"/>
      <c r="E113" s="85"/>
      <c r="F113" s="7"/>
      <c r="G113" s="16"/>
    </row>
    <row r="114" spans="1:7" ht="18">
      <c r="A114" s="20"/>
      <c r="B114" s="43"/>
      <c r="C114" s="44"/>
      <c r="D114" s="59"/>
      <c r="E114" s="85"/>
      <c r="F114" s="7"/>
      <c r="G114" s="16"/>
    </row>
    <row r="115" spans="1:7" ht="18">
      <c r="A115" s="20"/>
      <c r="B115" s="43"/>
      <c r="C115" s="44"/>
      <c r="D115" s="59"/>
      <c r="E115" s="85"/>
      <c r="F115" s="7"/>
      <c r="G115" s="16"/>
    </row>
    <row r="116" spans="1:7" ht="18">
      <c r="A116" s="20"/>
      <c r="B116" s="40"/>
      <c r="C116" s="21"/>
      <c r="D116" s="59"/>
      <c r="E116" s="85"/>
      <c r="F116" s="7"/>
      <c r="G116" s="16"/>
    </row>
    <row r="117" spans="1:7" ht="18">
      <c r="A117" s="20"/>
      <c r="B117" s="40"/>
      <c r="C117" s="21"/>
      <c r="D117" s="59"/>
      <c r="E117" s="85"/>
      <c r="F117" s="7"/>
      <c r="G117" s="16"/>
    </row>
    <row r="118" spans="1:7" ht="18">
      <c r="A118" s="20"/>
      <c r="B118" s="40"/>
      <c r="C118" s="21"/>
      <c r="D118" s="59"/>
      <c r="E118" s="85"/>
      <c r="F118" s="7"/>
      <c r="G118" s="16"/>
    </row>
    <row r="119" spans="1:7" ht="18">
      <c r="A119" s="20"/>
      <c r="B119" s="40"/>
      <c r="C119" s="21"/>
      <c r="D119" s="59"/>
      <c r="E119" s="85"/>
      <c r="F119" s="7"/>
      <c r="G119" s="16"/>
    </row>
    <row r="120" spans="1:7" ht="18">
      <c r="A120" s="20"/>
      <c r="B120" s="40"/>
      <c r="C120" s="21"/>
      <c r="D120" s="59"/>
      <c r="E120" s="85"/>
      <c r="F120" s="7"/>
      <c r="G120" s="16"/>
    </row>
    <row r="121" spans="1:7" ht="18">
      <c r="A121" s="20"/>
      <c r="B121" s="40"/>
      <c r="C121" s="21"/>
      <c r="D121" s="59"/>
      <c r="E121" s="85"/>
      <c r="F121" s="7"/>
      <c r="G121" s="16"/>
    </row>
    <row r="122" spans="1:7" ht="18">
      <c r="A122" s="20"/>
      <c r="B122" s="40"/>
      <c r="C122" s="21"/>
      <c r="D122" s="59"/>
      <c r="E122" s="85"/>
      <c r="F122" s="7"/>
      <c r="G122" s="16"/>
    </row>
    <row r="123" spans="1:7" ht="18">
      <c r="A123" s="20"/>
      <c r="B123" s="31"/>
      <c r="C123" s="21"/>
      <c r="D123" s="59"/>
      <c r="E123" s="85"/>
      <c r="F123" s="7"/>
      <c r="G123" s="16"/>
    </row>
    <row r="124" spans="1:7" ht="18.75" customHeight="1">
      <c r="A124" s="881"/>
      <c r="B124" s="881"/>
      <c r="C124" s="881"/>
      <c r="D124" s="881"/>
      <c r="E124" s="881"/>
      <c r="F124" s="18"/>
      <c r="G124" s="16"/>
    </row>
    <row r="125" spans="1:7" ht="18.75" customHeight="1">
      <c r="A125" s="48"/>
      <c r="B125" s="64"/>
      <c r="C125" s="95"/>
      <c r="D125" s="52"/>
      <c r="E125" s="88"/>
      <c r="F125" s="18"/>
      <c r="G125" s="16"/>
    </row>
    <row r="126" spans="1:7" ht="18.75" customHeight="1">
      <c r="A126" s="48"/>
      <c r="B126" s="64"/>
      <c r="C126" s="95"/>
      <c r="D126" s="52"/>
      <c r="E126" s="88"/>
      <c r="F126" s="18"/>
      <c r="G126" s="16"/>
    </row>
    <row r="127" spans="1:7" ht="18.75" customHeight="1">
      <c r="A127" s="882"/>
      <c r="B127" s="882"/>
      <c r="C127" s="882"/>
      <c r="D127" s="882"/>
      <c r="E127" s="882"/>
      <c r="F127" s="46"/>
      <c r="G127" s="16"/>
    </row>
    <row r="128" spans="1:7" ht="18">
      <c r="A128" s="31"/>
      <c r="B128" s="47"/>
      <c r="C128" s="2"/>
      <c r="D128" s="59"/>
      <c r="E128" s="85"/>
      <c r="F128" s="7"/>
      <c r="G128" s="16"/>
    </row>
    <row r="129" spans="1:6">
      <c r="A129" s="883"/>
      <c r="B129" s="883"/>
      <c r="C129" s="883"/>
      <c r="D129" s="883"/>
      <c r="E129" s="883"/>
      <c r="F129" s="883"/>
    </row>
    <row r="130" spans="1:6" ht="18">
      <c r="A130" s="880"/>
      <c r="B130" s="880"/>
      <c r="C130" s="880"/>
      <c r="D130" s="880"/>
      <c r="E130" s="880"/>
      <c r="F130" s="18"/>
    </row>
    <row r="131" spans="1:6">
      <c r="A131" s="5"/>
      <c r="B131" s="1"/>
      <c r="C131" s="2"/>
      <c r="D131" s="59"/>
      <c r="E131" s="85"/>
      <c r="F131" s="7"/>
    </row>
    <row r="132" spans="1:6">
      <c r="A132" s="5"/>
      <c r="B132" s="1"/>
      <c r="C132" s="2"/>
      <c r="D132" s="59"/>
      <c r="E132" s="85"/>
      <c r="F132" s="7"/>
    </row>
    <row r="133" spans="1:6">
      <c r="A133" s="5"/>
      <c r="B133" s="1"/>
      <c r="C133" s="2"/>
      <c r="D133" s="59"/>
      <c r="E133" s="85"/>
      <c r="F133" s="7"/>
    </row>
    <row r="134" spans="1:6">
      <c r="A134" s="5"/>
      <c r="B134" s="1"/>
      <c r="C134" s="2"/>
      <c r="D134" s="59"/>
      <c r="E134" s="85"/>
      <c r="F134" s="7"/>
    </row>
    <row r="135" spans="1:6">
      <c r="A135" s="5"/>
      <c r="B135" s="1"/>
      <c r="C135" s="2"/>
      <c r="D135" s="59"/>
      <c r="E135" s="85"/>
      <c r="F135" s="7"/>
    </row>
    <row r="136" spans="1:6">
      <c r="A136" s="5"/>
      <c r="B136" s="1"/>
      <c r="C136" s="2"/>
      <c r="D136" s="59"/>
      <c r="E136" s="85"/>
      <c r="F136" s="7"/>
    </row>
    <row r="137" spans="1:6">
      <c r="A137" s="5"/>
      <c r="B137" s="1"/>
      <c r="C137" s="2"/>
      <c r="D137" s="59"/>
      <c r="E137" s="85"/>
      <c r="F137" s="7"/>
    </row>
    <row r="138" spans="1:6">
      <c r="A138" s="5"/>
      <c r="B138" s="1"/>
      <c r="C138" s="2"/>
      <c r="D138" s="59"/>
      <c r="E138" s="85"/>
      <c r="F138" s="7"/>
    </row>
    <row r="139" spans="1:6">
      <c r="A139" s="5"/>
      <c r="B139" s="1"/>
      <c r="C139" s="2"/>
      <c r="D139" s="59"/>
      <c r="E139" s="85"/>
      <c r="F139" s="7"/>
    </row>
    <row r="140" spans="1:6">
      <c r="A140" s="5"/>
      <c r="B140" s="1"/>
      <c r="C140" s="2"/>
      <c r="D140" s="59"/>
      <c r="E140" s="85"/>
      <c r="F140" s="7"/>
    </row>
    <row r="141" spans="1:6">
      <c r="A141" s="5"/>
      <c r="B141" s="1"/>
      <c r="C141" s="2"/>
      <c r="D141" s="59"/>
      <c r="E141" s="85"/>
      <c r="F141" s="7"/>
    </row>
    <row r="142" spans="1:6">
      <c r="A142" s="5"/>
      <c r="B142" s="1"/>
      <c r="C142" s="2"/>
      <c r="D142" s="59"/>
      <c r="E142" s="85"/>
      <c r="F142" s="7"/>
    </row>
    <row r="143" spans="1:6">
      <c r="A143" s="5"/>
      <c r="B143" s="1"/>
      <c r="C143" s="2"/>
      <c r="D143" s="59"/>
      <c r="E143" s="85"/>
      <c r="F143" s="7"/>
    </row>
    <row r="144" spans="1:6">
      <c r="A144" s="5"/>
      <c r="B144" s="1"/>
      <c r="C144" s="2"/>
      <c r="D144" s="59"/>
      <c r="E144" s="85"/>
      <c r="F144" s="7"/>
    </row>
    <row r="145" spans="1:6">
      <c r="A145" s="5"/>
      <c r="B145" s="1"/>
      <c r="C145" s="2"/>
      <c r="D145" s="59"/>
      <c r="E145" s="85"/>
      <c r="F145" s="7"/>
    </row>
    <row r="146" spans="1:6">
      <c r="A146" s="5"/>
      <c r="B146" s="1"/>
      <c r="C146" s="2"/>
      <c r="D146" s="59"/>
      <c r="E146" s="85"/>
      <c r="F146" s="7"/>
    </row>
    <row r="147" spans="1:6">
      <c r="A147" s="5"/>
      <c r="B147" s="1"/>
      <c r="C147" s="2"/>
      <c r="D147" s="59"/>
      <c r="E147" s="85"/>
      <c r="F147" s="7"/>
    </row>
    <row r="148" spans="1:6">
      <c r="A148" s="5"/>
      <c r="B148" s="1"/>
      <c r="C148" s="2"/>
      <c r="D148" s="59"/>
      <c r="E148" s="85"/>
      <c r="F148" s="7"/>
    </row>
    <row r="149" spans="1:6">
      <c r="A149" s="5"/>
      <c r="B149" s="1"/>
      <c r="C149" s="2"/>
      <c r="D149" s="59"/>
      <c r="E149" s="85"/>
      <c r="F149" s="7"/>
    </row>
    <row r="150" spans="1:6">
      <c r="A150" s="5"/>
      <c r="B150" s="1"/>
      <c r="C150" s="2"/>
      <c r="D150" s="59"/>
      <c r="E150" s="85"/>
      <c r="F150" s="7"/>
    </row>
    <row r="151" spans="1:6">
      <c r="A151" s="5"/>
      <c r="B151" s="1"/>
      <c r="C151" s="2"/>
      <c r="D151" s="59"/>
      <c r="E151" s="85"/>
      <c r="F151" s="7"/>
    </row>
    <row r="152" spans="1:6">
      <c r="A152" s="5"/>
      <c r="B152" s="1"/>
      <c r="C152" s="2"/>
      <c r="D152" s="59"/>
      <c r="E152" s="85"/>
      <c r="F152" s="7"/>
    </row>
    <row r="153" spans="1:6">
      <c r="A153" s="5"/>
      <c r="B153" s="1"/>
      <c r="C153" s="2"/>
      <c r="D153" s="59"/>
      <c r="E153" s="85"/>
      <c r="F153" s="7"/>
    </row>
    <row r="154" spans="1:6">
      <c r="A154" s="5"/>
      <c r="B154" s="1"/>
      <c r="C154" s="2"/>
      <c r="D154" s="59"/>
      <c r="E154" s="85"/>
      <c r="F154" s="7"/>
    </row>
    <row r="155" spans="1:6">
      <c r="A155" s="5"/>
      <c r="B155" s="1"/>
      <c r="C155" s="2"/>
      <c r="D155" s="59"/>
      <c r="E155" s="85"/>
      <c r="F155" s="7"/>
    </row>
    <row r="156" spans="1:6">
      <c r="A156" s="5"/>
      <c r="B156" s="1"/>
      <c r="C156" s="2"/>
      <c r="D156" s="59"/>
      <c r="E156" s="85"/>
      <c r="F156" s="7"/>
    </row>
    <row r="157" spans="1:6">
      <c r="A157" s="5"/>
      <c r="B157" s="1"/>
      <c r="C157" s="2"/>
      <c r="D157" s="59"/>
      <c r="E157" s="85"/>
      <c r="F157" s="7"/>
    </row>
    <row r="158" spans="1:6">
      <c r="A158" s="5"/>
      <c r="B158" s="1"/>
      <c r="C158" s="2"/>
      <c r="D158" s="59"/>
      <c r="E158" s="85"/>
      <c r="F158" s="7"/>
    </row>
    <row r="159" spans="1:6">
      <c r="A159" s="5"/>
      <c r="B159" s="1"/>
      <c r="C159" s="2"/>
      <c r="D159" s="59"/>
      <c r="E159" s="85"/>
      <c r="F159" s="7"/>
    </row>
    <row r="160" spans="1:6">
      <c r="A160" s="5"/>
      <c r="B160" s="1"/>
      <c r="C160" s="2"/>
      <c r="D160" s="59"/>
      <c r="E160" s="85"/>
      <c r="F160" s="7"/>
    </row>
    <row r="161" spans="1:6">
      <c r="A161" s="5"/>
      <c r="B161" s="1"/>
      <c r="C161" s="2"/>
      <c r="D161" s="59"/>
      <c r="E161" s="85"/>
      <c r="F161" s="7"/>
    </row>
    <row r="162" spans="1:6">
      <c r="A162" s="5"/>
      <c r="B162" s="1"/>
      <c r="C162" s="2"/>
      <c r="D162" s="59"/>
      <c r="E162" s="85"/>
      <c r="F162" s="7"/>
    </row>
    <row r="163" spans="1:6">
      <c r="A163" s="5"/>
      <c r="B163" s="1"/>
      <c r="C163" s="2"/>
      <c r="D163" s="59"/>
      <c r="E163" s="85"/>
      <c r="F163" s="7"/>
    </row>
    <row r="164" spans="1:6">
      <c r="A164" s="5"/>
      <c r="B164" s="1"/>
      <c r="C164" s="2"/>
      <c r="D164" s="59"/>
      <c r="E164" s="85"/>
      <c r="F164" s="7"/>
    </row>
    <row r="165" spans="1:6">
      <c r="A165" s="5"/>
      <c r="B165" s="1"/>
      <c r="C165" s="2"/>
      <c r="D165" s="59"/>
      <c r="E165" s="85"/>
      <c r="F165" s="7"/>
    </row>
    <row r="166" spans="1:6">
      <c r="A166" s="5"/>
      <c r="B166" s="1"/>
      <c r="C166" s="2"/>
      <c r="D166" s="59"/>
      <c r="E166" s="85"/>
      <c r="F166" s="7"/>
    </row>
    <row r="167" spans="1:6">
      <c r="A167" s="5"/>
      <c r="B167" s="1"/>
      <c r="C167" s="2"/>
      <c r="D167" s="59"/>
      <c r="E167" s="85"/>
      <c r="F167" s="7"/>
    </row>
    <row r="168" spans="1:6">
      <c r="A168" s="5"/>
      <c r="B168" s="1"/>
      <c r="C168" s="2"/>
      <c r="D168" s="59"/>
      <c r="E168" s="85"/>
      <c r="F168" s="7"/>
    </row>
    <row r="169" spans="1:6">
      <c r="A169" s="5"/>
      <c r="B169" s="1"/>
      <c r="C169" s="2"/>
      <c r="D169" s="59"/>
      <c r="E169" s="85"/>
      <c r="F169" s="7"/>
    </row>
    <row r="170" spans="1:6">
      <c r="A170" s="5"/>
      <c r="B170" s="1"/>
      <c r="C170" s="2"/>
      <c r="D170" s="59"/>
      <c r="E170" s="85"/>
      <c r="F170" s="7"/>
    </row>
    <row r="171" spans="1:6">
      <c r="A171" s="5"/>
      <c r="B171" s="1"/>
      <c r="C171" s="2"/>
      <c r="D171" s="59"/>
      <c r="E171" s="85"/>
      <c r="F171" s="7"/>
    </row>
    <row r="172" spans="1:6">
      <c r="A172" s="5"/>
      <c r="B172" s="1"/>
      <c r="C172" s="2"/>
      <c r="D172" s="59"/>
      <c r="E172" s="85"/>
      <c r="F172" s="7"/>
    </row>
    <row r="173" spans="1:6">
      <c r="A173" s="5"/>
      <c r="B173" s="1"/>
      <c r="C173" s="2"/>
      <c r="D173" s="59"/>
      <c r="E173" s="85"/>
      <c r="F173" s="7"/>
    </row>
    <row r="174" spans="1:6">
      <c r="A174" s="5"/>
      <c r="B174" s="1"/>
      <c r="C174" s="2"/>
      <c r="D174" s="59"/>
      <c r="E174" s="85"/>
      <c r="F174" s="7"/>
    </row>
    <row r="175" spans="1:6">
      <c r="A175" s="5"/>
      <c r="B175" s="1"/>
      <c r="C175" s="2"/>
      <c r="D175" s="59"/>
      <c r="E175" s="85"/>
      <c r="F175" s="7"/>
    </row>
    <row r="176" spans="1:6">
      <c r="A176" s="5"/>
      <c r="B176" s="1"/>
      <c r="C176" s="2"/>
      <c r="D176" s="59"/>
      <c r="E176" s="85"/>
      <c r="F176" s="7"/>
    </row>
    <row r="177" spans="1:6">
      <c r="A177" s="5"/>
      <c r="B177" s="1"/>
      <c r="C177" s="2"/>
      <c r="D177" s="59"/>
      <c r="E177" s="85"/>
      <c r="F177" s="7"/>
    </row>
    <row r="178" spans="1:6">
      <c r="A178" s="5"/>
      <c r="B178" s="1"/>
      <c r="C178" s="2"/>
      <c r="D178" s="59"/>
      <c r="E178" s="85"/>
      <c r="F178" s="7"/>
    </row>
    <row r="179" spans="1:6">
      <c r="A179" s="5"/>
      <c r="B179" s="1"/>
      <c r="C179" s="2"/>
      <c r="D179" s="59"/>
      <c r="E179" s="85"/>
      <c r="F179" s="7"/>
    </row>
    <row r="180" spans="1:6">
      <c r="A180" s="5"/>
      <c r="B180" s="1"/>
      <c r="C180" s="2"/>
      <c r="D180" s="59"/>
      <c r="E180" s="85"/>
      <c r="F180" s="7"/>
    </row>
    <row r="181" spans="1:6">
      <c r="A181" s="5"/>
      <c r="B181" s="1"/>
      <c r="C181" s="2"/>
      <c r="D181" s="59"/>
      <c r="E181" s="85"/>
      <c r="F181" s="7"/>
    </row>
    <row r="182" spans="1:6">
      <c r="A182" s="5"/>
      <c r="B182" s="1"/>
      <c r="C182" s="2"/>
      <c r="D182" s="59"/>
      <c r="E182" s="85"/>
      <c r="F182" s="7"/>
    </row>
    <row r="183" spans="1:6">
      <c r="A183" s="5"/>
      <c r="B183" s="1"/>
      <c r="C183" s="2"/>
      <c r="D183" s="59"/>
      <c r="E183" s="85"/>
      <c r="F183" s="7"/>
    </row>
    <row r="184" spans="1:6">
      <c r="A184" s="5"/>
      <c r="B184" s="1"/>
      <c r="C184" s="2"/>
      <c r="D184" s="59"/>
      <c r="E184" s="85"/>
      <c r="F184" s="7"/>
    </row>
    <row r="185" spans="1:6">
      <c r="A185" s="5"/>
      <c r="B185" s="1"/>
      <c r="C185" s="2"/>
      <c r="D185" s="59"/>
      <c r="E185" s="85"/>
      <c r="F185" s="7"/>
    </row>
    <row r="186" spans="1:6">
      <c r="A186" s="5"/>
      <c r="B186" s="1"/>
      <c r="C186" s="2"/>
      <c r="D186" s="59"/>
      <c r="E186" s="85"/>
      <c r="F186" s="7"/>
    </row>
    <row r="187" spans="1:6">
      <c r="A187" s="5"/>
      <c r="B187" s="1"/>
      <c r="C187" s="2"/>
      <c r="D187" s="59"/>
      <c r="E187" s="85"/>
      <c r="F187" s="7"/>
    </row>
    <row r="188" spans="1:6">
      <c r="A188" s="5"/>
      <c r="B188" s="1"/>
      <c r="C188" s="2"/>
      <c r="D188" s="59"/>
      <c r="E188" s="85"/>
      <c r="F188" s="7"/>
    </row>
    <row r="189" spans="1:6">
      <c r="A189" s="5"/>
      <c r="B189" s="1"/>
      <c r="C189" s="2"/>
      <c r="D189" s="59"/>
      <c r="E189" s="85"/>
      <c r="F189" s="7"/>
    </row>
    <row r="190" spans="1:6">
      <c r="A190" s="5"/>
      <c r="B190" s="1"/>
      <c r="C190" s="2"/>
      <c r="D190" s="59"/>
      <c r="E190" s="85"/>
      <c r="F190" s="7"/>
    </row>
    <row r="191" spans="1:6">
      <c r="A191" s="5"/>
      <c r="B191" s="1"/>
      <c r="C191" s="2"/>
      <c r="D191" s="59"/>
      <c r="E191" s="85"/>
      <c r="F191" s="7"/>
    </row>
    <row r="192" spans="1:6">
      <c r="A192" s="5"/>
      <c r="B192" s="1"/>
      <c r="C192" s="2"/>
      <c r="D192" s="59"/>
      <c r="E192" s="85"/>
      <c r="F192" s="7"/>
    </row>
    <row r="193" spans="1:6">
      <c r="A193" s="5"/>
      <c r="B193" s="1"/>
      <c r="C193" s="2"/>
      <c r="D193" s="59"/>
      <c r="E193" s="85"/>
      <c r="F193" s="7"/>
    </row>
    <row r="194" spans="1:6">
      <c r="A194" s="5"/>
      <c r="B194" s="1"/>
      <c r="C194" s="2"/>
      <c r="D194" s="59"/>
      <c r="E194" s="85"/>
      <c r="F194" s="7"/>
    </row>
    <row r="195" spans="1:6">
      <c r="A195" s="5"/>
      <c r="B195" s="1"/>
      <c r="C195" s="2"/>
      <c r="D195" s="59"/>
      <c r="E195" s="85"/>
      <c r="F195" s="7"/>
    </row>
    <row r="196" spans="1:6">
      <c r="A196" s="5"/>
      <c r="B196" s="1"/>
      <c r="C196" s="2"/>
      <c r="D196" s="59"/>
      <c r="E196" s="85"/>
      <c r="F196" s="7"/>
    </row>
    <row r="197" spans="1:6">
      <c r="A197" s="5"/>
      <c r="B197" s="1"/>
      <c r="C197" s="2"/>
      <c r="D197" s="59"/>
      <c r="E197" s="85"/>
      <c r="F197" s="7"/>
    </row>
    <row r="198" spans="1:6">
      <c r="A198" s="5"/>
      <c r="B198" s="1"/>
      <c r="C198" s="2"/>
      <c r="D198" s="59"/>
      <c r="E198" s="85"/>
      <c r="F198" s="7"/>
    </row>
    <row r="199" spans="1:6">
      <c r="A199" s="5"/>
      <c r="B199" s="1"/>
      <c r="C199" s="2"/>
      <c r="D199" s="59"/>
      <c r="E199" s="85"/>
      <c r="F199" s="7"/>
    </row>
    <row r="200" spans="1:6">
      <c r="A200" s="5"/>
      <c r="B200" s="1"/>
      <c r="C200" s="2"/>
      <c r="D200" s="59"/>
      <c r="E200" s="85"/>
      <c r="F200" s="7"/>
    </row>
    <row r="201" spans="1:6">
      <c r="A201" s="5"/>
      <c r="B201" s="1"/>
      <c r="C201" s="2"/>
      <c r="D201" s="59"/>
      <c r="E201" s="85"/>
      <c r="F201" s="7"/>
    </row>
    <row r="202" spans="1:6">
      <c r="A202" s="5"/>
      <c r="B202" s="1"/>
      <c r="C202" s="2"/>
      <c r="D202" s="59"/>
      <c r="E202" s="85"/>
      <c r="F202" s="7"/>
    </row>
    <row r="203" spans="1:6">
      <c r="A203" s="5"/>
      <c r="B203" s="1"/>
      <c r="C203" s="2"/>
      <c r="D203" s="59"/>
      <c r="E203" s="85"/>
      <c r="F203" s="7"/>
    </row>
    <row r="204" spans="1:6">
      <c r="A204" s="5"/>
      <c r="B204" s="1"/>
      <c r="C204" s="2"/>
      <c r="D204" s="59"/>
      <c r="E204" s="85"/>
      <c r="F204" s="7"/>
    </row>
    <row r="205" spans="1:6">
      <c r="A205" s="5"/>
      <c r="B205" s="1"/>
      <c r="C205" s="2"/>
      <c r="D205" s="59"/>
      <c r="E205" s="85"/>
      <c r="F205" s="7"/>
    </row>
    <row r="206" spans="1:6">
      <c r="A206" s="5"/>
      <c r="B206" s="1"/>
      <c r="C206" s="2"/>
      <c r="D206" s="59"/>
      <c r="E206" s="85"/>
      <c r="F206" s="7"/>
    </row>
    <row r="207" spans="1:6">
      <c r="A207" s="5"/>
      <c r="B207" s="1"/>
      <c r="C207" s="2"/>
      <c r="D207" s="59"/>
      <c r="E207" s="85"/>
      <c r="F207" s="7"/>
    </row>
    <row r="208" spans="1:6">
      <c r="A208" s="5"/>
      <c r="B208" s="1"/>
      <c r="C208" s="2"/>
      <c r="D208" s="59"/>
      <c r="E208" s="85"/>
      <c r="F208" s="7"/>
    </row>
    <row r="209" spans="1:6">
      <c r="A209" s="5"/>
      <c r="B209" s="1"/>
      <c r="C209" s="2"/>
      <c r="D209" s="59"/>
      <c r="E209" s="85"/>
      <c r="F209" s="7"/>
    </row>
    <row r="210" spans="1:6">
      <c r="A210" s="5"/>
      <c r="B210" s="1"/>
      <c r="C210" s="2"/>
      <c r="D210" s="59"/>
      <c r="E210" s="85"/>
      <c r="F210" s="7"/>
    </row>
    <row r="211" spans="1:6">
      <c r="A211" s="5"/>
      <c r="B211" s="1"/>
      <c r="C211" s="2"/>
      <c r="D211" s="59"/>
      <c r="E211" s="85"/>
      <c r="F211" s="7"/>
    </row>
    <row r="212" spans="1:6">
      <c r="A212" s="5"/>
      <c r="B212" s="1"/>
      <c r="C212" s="2"/>
      <c r="D212" s="59"/>
      <c r="E212" s="85"/>
      <c r="F212" s="7"/>
    </row>
    <row r="213" spans="1:6">
      <c r="A213" s="5"/>
      <c r="B213" s="1"/>
      <c r="C213" s="2"/>
      <c r="D213" s="59"/>
      <c r="E213" s="85"/>
      <c r="F213" s="7"/>
    </row>
    <row r="214" spans="1:6">
      <c r="A214" s="5"/>
      <c r="B214" s="1"/>
      <c r="C214" s="2"/>
      <c r="D214" s="59"/>
      <c r="E214" s="85"/>
      <c r="F214" s="7"/>
    </row>
    <row r="215" spans="1:6">
      <c r="A215" s="5"/>
      <c r="B215" s="1"/>
      <c r="C215" s="2"/>
      <c r="D215" s="59"/>
      <c r="E215" s="85"/>
      <c r="F215" s="7"/>
    </row>
    <row r="216" spans="1:6">
      <c r="A216" s="5"/>
      <c r="B216" s="1"/>
      <c r="C216" s="2"/>
      <c r="D216" s="59"/>
      <c r="E216" s="85"/>
      <c r="F216" s="7"/>
    </row>
    <row r="217" spans="1:6">
      <c r="A217" s="5"/>
      <c r="B217" s="1"/>
      <c r="C217" s="2"/>
      <c r="D217" s="59"/>
      <c r="E217" s="85"/>
      <c r="F217" s="7"/>
    </row>
    <row r="218" spans="1:6">
      <c r="A218" s="5"/>
      <c r="B218" s="1"/>
      <c r="C218" s="2"/>
      <c r="D218" s="59"/>
      <c r="E218" s="85"/>
      <c r="F218" s="7"/>
    </row>
    <row r="219" spans="1:6">
      <c r="A219" s="5"/>
      <c r="B219" s="1"/>
      <c r="C219" s="2"/>
      <c r="D219" s="59"/>
      <c r="E219" s="85"/>
      <c r="F219" s="7"/>
    </row>
    <row r="220" spans="1:6">
      <c r="A220" s="5"/>
      <c r="B220" s="1"/>
      <c r="C220" s="2"/>
      <c r="D220" s="59"/>
      <c r="E220" s="85"/>
      <c r="F220" s="7"/>
    </row>
    <row r="221" spans="1:6">
      <c r="A221" s="5"/>
      <c r="B221" s="1"/>
      <c r="C221" s="2"/>
      <c r="D221" s="59"/>
      <c r="E221" s="85"/>
      <c r="F221" s="7"/>
    </row>
    <row r="222" spans="1:6">
      <c r="A222" s="5"/>
      <c r="B222" s="1"/>
      <c r="C222" s="2"/>
      <c r="D222" s="59"/>
      <c r="E222" s="85"/>
      <c r="F222" s="7"/>
    </row>
    <row r="223" spans="1:6">
      <c r="A223" s="5"/>
      <c r="B223" s="1"/>
      <c r="C223" s="2"/>
      <c r="D223" s="59"/>
      <c r="E223" s="85"/>
      <c r="F223" s="7"/>
    </row>
    <row r="224" spans="1:6">
      <c r="A224" s="5"/>
      <c r="B224" s="1"/>
      <c r="C224" s="2"/>
      <c r="D224" s="59"/>
      <c r="E224" s="85"/>
      <c r="F224" s="7"/>
    </row>
    <row r="225" spans="1:6">
      <c r="A225" s="5"/>
      <c r="B225" s="1"/>
      <c r="C225" s="2"/>
      <c r="D225" s="59"/>
      <c r="E225" s="85"/>
      <c r="F225" s="7"/>
    </row>
    <row r="226" spans="1:6">
      <c r="A226" s="5"/>
      <c r="B226" s="1"/>
      <c r="C226" s="2"/>
      <c r="D226" s="59"/>
      <c r="E226" s="85"/>
      <c r="F226" s="7"/>
    </row>
    <row r="227" spans="1:6">
      <c r="A227" s="5"/>
      <c r="B227" s="1"/>
      <c r="C227" s="2"/>
      <c r="D227" s="59"/>
      <c r="E227" s="85"/>
      <c r="F227" s="7"/>
    </row>
    <row r="228" spans="1:6">
      <c r="A228" s="5"/>
      <c r="B228" s="1"/>
      <c r="C228" s="2"/>
      <c r="D228" s="59"/>
      <c r="E228" s="85"/>
      <c r="F228" s="7"/>
    </row>
    <row r="229" spans="1:6">
      <c r="A229" s="5"/>
      <c r="B229" s="1"/>
      <c r="C229" s="2"/>
      <c r="D229" s="59"/>
      <c r="E229" s="85"/>
      <c r="F229" s="7"/>
    </row>
    <row r="230" spans="1:6">
      <c r="A230" s="5"/>
      <c r="B230" s="1"/>
      <c r="C230" s="2"/>
      <c r="D230" s="59"/>
      <c r="E230" s="85"/>
      <c r="F230" s="7"/>
    </row>
    <row r="231" spans="1:6">
      <c r="A231" s="5"/>
      <c r="B231" s="1"/>
      <c r="C231" s="2"/>
      <c r="D231" s="59"/>
      <c r="E231" s="85"/>
      <c r="F231" s="7"/>
    </row>
    <row r="232" spans="1:6">
      <c r="A232" s="5"/>
      <c r="B232" s="1"/>
      <c r="C232" s="2"/>
      <c r="D232" s="59"/>
      <c r="E232" s="85"/>
      <c r="F232" s="7"/>
    </row>
    <row r="233" spans="1:6">
      <c r="A233" s="5"/>
      <c r="B233" s="1"/>
      <c r="C233" s="2"/>
      <c r="D233" s="59"/>
      <c r="E233" s="85"/>
      <c r="F233" s="7"/>
    </row>
    <row r="234" spans="1:6">
      <c r="A234" s="5"/>
      <c r="B234" s="1"/>
      <c r="C234" s="2"/>
      <c r="D234" s="59"/>
      <c r="E234" s="85"/>
      <c r="F234" s="7"/>
    </row>
    <row r="235" spans="1:6">
      <c r="A235" s="5"/>
      <c r="B235" s="1"/>
      <c r="C235" s="2"/>
      <c r="D235" s="59"/>
      <c r="E235" s="85"/>
      <c r="F235" s="7"/>
    </row>
    <row r="236" spans="1:6">
      <c r="A236" s="5"/>
      <c r="B236" s="1"/>
      <c r="C236" s="2"/>
      <c r="D236" s="59"/>
      <c r="E236" s="85"/>
      <c r="F236" s="7"/>
    </row>
    <row r="237" spans="1:6">
      <c r="A237" s="5"/>
      <c r="B237" s="1"/>
      <c r="C237" s="2"/>
      <c r="D237" s="59"/>
      <c r="E237" s="85"/>
      <c r="F237" s="7"/>
    </row>
    <row r="238" spans="1:6">
      <c r="A238" s="5"/>
      <c r="B238" s="1"/>
      <c r="C238" s="2"/>
      <c r="D238" s="59"/>
      <c r="E238" s="85"/>
      <c r="F238" s="7"/>
    </row>
    <row r="239" spans="1:6">
      <c r="A239" s="5"/>
      <c r="B239" s="1"/>
      <c r="C239" s="2"/>
      <c r="D239" s="59"/>
      <c r="E239" s="85"/>
      <c r="F239" s="7"/>
    </row>
    <row r="240" spans="1:6">
      <c r="A240" s="5"/>
      <c r="B240" s="1"/>
      <c r="C240" s="2"/>
      <c r="D240" s="59"/>
      <c r="E240" s="85"/>
      <c r="F240" s="7"/>
    </row>
    <row r="241" spans="1:6">
      <c r="A241" s="5"/>
      <c r="B241" s="1"/>
      <c r="C241" s="2"/>
      <c r="D241" s="59"/>
      <c r="E241" s="85"/>
      <c r="F241" s="7"/>
    </row>
    <row r="242" spans="1:6">
      <c r="A242" s="5"/>
      <c r="B242" s="1"/>
      <c r="C242" s="2"/>
      <c r="D242" s="59"/>
      <c r="E242" s="85"/>
      <c r="F242" s="7"/>
    </row>
    <row r="243" spans="1:6">
      <c r="A243" s="5"/>
      <c r="B243" s="1"/>
      <c r="C243" s="2"/>
      <c r="D243" s="59"/>
      <c r="E243" s="85"/>
      <c r="F243" s="7"/>
    </row>
    <row r="244" spans="1:6">
      <c r="A244" s="5"/>
      <c r="B244" s="1"/>
      <c r="C244" s="2"/>
      <c r="D244" s="59"/>
      <c r="E244" s="85"/>
      <c r="F244" s="7"/>
    </row>
    <row r="245" spans="1:6">
      <c r="A245" s="5"/>
      <c r="B245" s="1"/>
      <c r="C245" s="2"/>
      <c r="D245" s="59"/>
      <c r="E245" s="85"/>
      <c r="F245" s="7"/>
    </row>
    <row r="246" spans="1:6">
      <c r="A246" s="5"/>
      <c r="B246" s="1"/>
      <c r="C246" s="2"/>
      <c r="D246" s="59"/>
      <c r="E246" s="85"/>
      <c r="F246" s="7"/>
    </row>
    <row r="247" spans="1:6">
      <c r="A247" s="5"/>
      <c r="B247" s="1"/>
      <c r="C247" s="2"/>
      <c r="D247" s="59"/>
      <c r="E247" s="85"/>
      <c r="F247" s="7"/>
    </row>
    <row r="248" spans="1:6">
      <c r="A248" s="5"/>
      <c r="B248" s="1"/>
      <c r="C248" s="2"/>
      <c r="D248" s="59"/>
      <c r="E248" s="85"/>
      <c r="F248" s="7"/>
    </row>
    <row r="249" spans="1:6">
      <c r="A249" s="5"/>
      <c r="B249" s="1"/>
      <c r="C249" s="2"/>
      <c r="D249" s="59"/>
      <c r="E249" s="85"/>
      <c r="F249" s="7"/>
    </row>
    <row r="250" spans="1:6">
      <c r="A250" s="5"/>
      <c r="B250" s="1"/>
      <c r="C250" s="2"/>
      <c r="D250" s="59"/>
      <c r="E250" s="85"/>
      <c r="F250" s="7"/>
    </row>
    <row r="251" spans="1:6">
      <c r="A251" s="5"/>
      <c r="B251" s="1"/>
      <c r="C251" s="2"/>
      <c r="D251" s="59"/>
      <c r="E251" s="85"/>
      <c r="F251" s="7"/>
    </row>
    <row r="252" spans="1:6">
      <c r="A252" s="5"/>
      <c r="B252" s="1"/>
      <c r="C252" s="2"/>
      <c r="D252" s="59"/>
      <c r="E252" s="85"/>
      <c r="F252" s="7"/>
    </row>
    <row r="253" spans="1:6">
      <c r="A253" s="5"/>
      <c r="B253" s="1"/>
      <c r="C253" s="2"/>
      <c r="D253" s="59"/>
      <c r="E253" s="85"/>
      <c r="F253" s="7"/>
    </row>
    <row r="254" spans="1:6">
      <c r="A254" s="5"/>
      <c r="B254" s="1"/>
      <c r="C254" s="2"/>
      <c r="D254" s="59"/>
      <c r="E254" s="85"/>
      <c r="F254" s="7"/>
    </row>
    <row r="255" spans="1:6">
      <c r="A255" s="5"/>
      <c r="B255" s="1"/>
      <c r="C255" s="2"/>
      <c r="D255" s="59"/>
      <c r="E255" s="85"/>
      <c r="F255" s="7"/>
    </row>
    <row r="256" spans="1:6">
      <c r="A256" s="5"/>
      <c r="B256" s="1"/>
      <c r="C256" s="2"/>
      <c r="D256" s="59"/>
      <c r="E256" s="85"/>
      <c r="F256" s="7"/>
    </row>
    <row r="257" spans="1:6">
      <c r="A257" s="5"/>
      <c r="B257" s="1"/>
      <c r="C257" s="2"/>
      <c r="D257" s="59"/>
      <c r="E257" s="85"/>
      <c r="F257" s="7"/>
    </row>
    <row r="258" spans="1:6">
      <c r="A258" s="5"/>
      <c r="B258" s="1"/>
      <c r="C258" s="2"/>
      <c r="D258" s="59"/>
      <c r="E258" s="85"/>
      <c r="F258" s="7"/>
    </row>
    <row r="259" spans="1:6">
      <c r="A259" s="5"/>
      <c r="B259" s="1"/>
      <c r="C259" s="2"/>
      <c r="D259" s="59"/>
      <c r="E259" s="85"/>
      <c r="F259" s="7"/>
    </row>
    <row r="260" spans="1:6">
      <c r="A260" s="5"/>
      <c r="B260" s="1"/>
      <c r="C260" s="2"/>
      <c r="D260" s="59"/>
      <c r="E260" s="85"/>
      <c r="F260" s="7"/>
    </row>
    <row r="261" spans="1:6">
      <c r="A261" s="5"/>
      <c r="B261" s="1"/>
      <c r="C261" s="2"/>
      <c r="D261" s="59"/>
      <c r="E261" s="85"/>
      <c r="F261" s="7"/>
    </row>
    <row r="262" spans="1:6">
      <c r="A262" s="5"/>
      <c r="B262" s="1"/>
      <c r="C262" s="2"/>
      <c r="D262" s="59"/>
      <c r="E262" s="85"/>
      <c r="F262" s="7"/>
    </row>
    <row r="263" spans="1:6">
      <c r="A263" s="5"/>
      <c r="B263" s="1"/>
      <c r="C263" s="2"/>
      <c r="D263" s="59"/>
      <c r="E263" s="85"/>
      <c r="F263" s="7"/>
    </row>
    <row r="264" spans="1:6">
      <c r="A264" s="5"/>
      <c r="B264" s="1"/>
      <c r="C264" s="2"/>
      <c r="D264" s="59"/>
      <c r="E264" s="85"/>
      <c r="F264" s="7"/>
    </row>
    <row r="265" spans="1:6">
      <c r="A265" s="5"/>
      <c r="B265" s="1"/>
      <c r="C265" s="2"/>
      <c r="D265" s="59"/>
      <c r="E265" s="85"/>
      <c r="F265" s="7"/>
    </row>
    <row r="266" spans="1:6">
      <c r="A266" s="5"/>
      <c r="B266" s="1"/>
      <c r="C266" s="2"/>
      <c r="D266" s="59"/>
      <c r="E266" s="85"/>
      <c r="F266" s="7"/>
    </row>
    <row r="267" spans="1:6">
      <c r="A267" s="5"/>
      <c r="B267" s="1"/>
      <c r="C267" s="2"/>
      <c r="D267" s="59"/>
      <c r="E267" s="85"/>
      <c r="F267" s="7"/>
    </row>
    <row r="268" spans="1:6">
      <c r="A268" s="5"/>
      <c r="B268" s="1"/>
      <c r="C268" s="2"/>
      <c r="D268" s="59"/>
      <c r="E268" s="85"/>
      <c r="F268" s="7"/>
    </row>
    <row r="269" spans="1:6">
      <c r="A269" s="5"/>
      <c r="B269" s="1"/>
      <c r="C269" s="2"/>
      <c r="D269" s="59"/>
      <c r="E269" s="85"/>
      <c r="F269" s="7"/>
    </row>
    <row r="270" spans="1:6">
      <c r="A270" s="5"/>
      <c r="B270" s="1"/>
      <c r="C270" s="2"/>
      <c r="D270" s="59"/>
      <c r="E270" s="85"/>
      <c r="F270" s="7"/>
    </row>
    <row r="271" spans="1:6">
      <c r="A271" s="5"/>
      <c r="B271" s="1"/>
      <c r="C271" s="2"/>
      <c r="D271" s="59"/>
      <c r="E271" s="85"/>
      <c r="F271" s="7"/>
    </row>
    <row r="272" spans="1:6">
      <c r="A272" s="5"/>
      <c r="B272" s="1"/>
      <c r="C272" s="2"/>
      <c r="D272" s="59"/>
      <c r="E272" s="85"/>
      <c r="F272" s="7"/>
    </row>
    <row r="273" spans="1:6">
      <c r="A273" s="5"/>
      <c r="B273" s="1"/>
      <c r="C273" s="2"/>
      <c r="D273" s="59"/>
      <c r="E273" s="85"/>
      <c r="F273" s="7"/>
    </row>
    <row r="274" spans="1:6">
      <c r="A274" s="5"/>
      <c r="B274" s="1"/>
      <c r="C274" s="2"/>
      <c r="D274" s="59"/>
      <c r="E274" s="85"/>
      <c r="F274" s="7"/>
    </row>
    <row r="275" spans="1:6">
      <c r="A275" s="5"/>
      <c r="B275" s="1"/>
      <c r="C275" s="2"/>
      <c r="D275" s="59"/>
      <c r="E275" s="85"/>
      <c r="F275" s="7"/>
    </row>
    <row r="276" spans="1:6">
      <c r="A276" s="5"/>
      <c r="B276" s="1"/>
      <c r="C276" s="2"/>
      <c r="D276" s="59"/>
      <c r="E276" s="85"/>
      <c r="F276" s="7"/>
    </row>
    <row r="277" spans="1:6">
      <c r="A277" s="5"/>
      <c r="B277" s="1"/>
      <c r="C277" s="2"/>
      <c r="D277" s="59"/>
      <c r="E277" s="85"/>
      <c r="F277" s="7"/>
    </row>
    <row r="278" spans="1:6">
      <c r="A278" s="5"/>
      <c r="B278" s="1"/>
      <c r="C278" s="2"/>
      <c r="D278" s="59"/>
      <c r="E278" s="85"/>
      <c r="F278" s="7"/>
    </row>
    <row r="279" spans="1:6">
      <c r="A279" s="5"/>
      <c r="B279" s="1"/>
      <c r="C279" s="2"/>
      <c r="D279" s="59"/>
      <c r="E279" s="85"/>
      <c r="F279" s="7"/>
    </row>
    <row r="280" spans="1:6">
      <c r="A280" s="5"/>
      <c r="B280" s="1"/>
      <c r="C280" s="2"/>
      <c r="D280" s="59"/>
      <c r="E280" s="85"/>
      <c r="F280" s="7"/>
    </row>
    <row r="281" spans="1:6">
      <c r="A281" s="5"/>
      <c r="B281" s="1"/>
      <c r="C281" s="2"/>
      <c r="D281" s="59"/>
      <c r="E281" s="85"/>
      <c r="F281" s="7"/>
    </row>
    <row r="282" spans="1:6">
      <c r="A282" s="5"/>
      <c r="B282" s="1"/>
      <c r="C282" s="2"/>
      <c r="D282" s="59"/>
      <c r="E282" s="85"/>
      <c r="F282" s="7"/>
    </row>
    <row r="283" spans="1:6">
      <c r="A283" s="5"/>
      <c r="B283" s="1"/>
      <c r="C283" s="2"/>
      <c r="D283" s="59"/>
      <c r="E283" s="85"/>
      <c r="F283" s="7"/>
    </row>
    <row r="284" spans="1:6">
      <c r="A284" s="5"/>
      <c r="B284" s="1"/>
      <c r="C284" s="2"/>
      <c r="D284" s="59"/>
      <c r="E284" s="85"/>
      <c r="F284" s="7"/>
    </row>
    <row r="285" spans="1:6">
      <c r="A285" s="5"/>
      <c r="B285" s="1"/>
      <c r="C285" s="2"/>
      <c r="D285" s="59"/>
      <c r="E285" s="85"/>
      <c r="F285" s="7"/>
    </row>
    <row r="286" spans="1:6">
      <c r="A286" s="5"/>
      <c r="B286" s="1"/>
      <c r="C286" s="2"/>
      <c r="D286" s="59"/>
      <c r="E286" s="85"/>
      <c r="F286" s="7"/>
    </row>
    <row r="287" spans="1:6">
      <c r="A287" s="5"/>
      <c r="B287" s="1"/>
      <c r="C287" s="2"/>
      <c r="D287" s="59"/>
      <c r="E287" s="85"/>
      <c r="F287" s="7"/>
    </row>
    <row r="288" spans="1:6">
      <c r="A288" s="5"/>
      <c r="B288" s="1"/>
      <c r="C288" s="2"/>
      <c r="D288" s="59"/>
      <c r="E288" s="85"/>
      <c r="F288" s="7"/>
    </row>
    <row r="289" spans="1:6">
      <c r="A289" s="5"/>
      <c r="B289" s="1"/>
      <c r="C289" s="2"/>
      <c r="D289" s="59"/>
      <c r="E289" s="85"/>
      <c r="F289" s="7"/>
    </row>
    <row r="290" spans="1:6">
      <c r="A290" s="5"/>
      <c r="B290" s="1"/>
      <c r="C290" s="2"/>
      <c r="D290" s="59"/>
      <c r="E290" s="85"/>
      <c r="F290" s="7"/>
    </row>
    <row r="291" spans="1:6">
      <c r="A291" s="5"/>
      <c r="B291" s="1"/>
      <c r="C291" s="2"/>
      <c r="D291" s="59"/>
      <c r="E291" s="85"/>
      <c r="F291" s="7"/>
    </row>
    <row r="292" spans="1:6">
      <c r="A292" s="5"/>
      <c r="B292" s="1"/>
      <c r="C292" s="2"/>
      <c r="D292" s="59"/>
      <c r="E292" s="85"/>
      <c r="F292" s="7"/>
    </row>
    <row r="293" spans="1:6">
      <c r="A293" s="5"/>
      <c r="B293" s="1"/>
      <c r="C293" s="2"/>
      <c r="D293" s="59"/>
      <c r="E293" s="85"/>
      <c r="F293" s="7"/>
    </row>
    <row r="294" spans="1:6">
      <c r="A294" s="5"/>
      <c r="B294" s="1"/>
      <c r="C294" s="2"/>
      <c r="D294" s="59"/>
      <c r="E294" s="85"/>
      <c r="F294" s="7"/>
    </row>
    <row r="295" spans="1:6">
      <c r="A295" s="5"/>
      <c r="B295" s="1"/>
      <c r="C295" s="2"/>
      <c r="D295" s="59"/>
      <c r="E295" s="85"/>
      <c r="F295" s="7"/>
    </row>
    <row r="296" spans="1:6">
      <c r="A296" s="5"/>
      <c r="B296" s="1"/>
      <c r="C296" s="2"/>
      <c r="D296" s="59"/>
      <c r="E296" s="85"/>
      <c r="F296" s="7"/>
    </row>
    <row r="297" spans="1:6">
      <c r="A297" s="5"/>
      <c r="B297" s="1"/>
      <c r="C297" s="2"/>
      <c r="D297" s="59"/>
      <c r="E297" s="85"/>
      <c r="F297" s="7"/>
    </row>
    <row r="298" spans="1:6">
      <c r="A298" s="5"/>
      <c r="B298" s="1"/>
      <c r="C298" s="2"/>
      <c r="D298" s="59"/>
      <c r="E298" s="85"/>
      <c r="F298" s="7"/>
    </row>
    <row r="299" spans="1:6">
      <c r="A299" s="5"/>
      <c r="B299" s="1"/>
      <c r="C299" s="2"/>
      <c r="D299" s="59"/>
      <c r="E299" s="85"/>
      <c r="F299" s="7"/>
    </row>
    <row r="300" spans="1:6">
      <c r="A300" s="5"/>
      <c r="B300" s="1"/>
      <c r="C300" s="2"/>
      <c r="D300" s="59"/>
      <c r="E300" s="85"/>
      <c r="F300" s="7"/>
    </row>
    <row r="301" spans="1:6">
      <c r="A301" s="5"/>
      <c r="B301" s="1"/>
      <c r="C301" s="2"/>
      <c r="D301" s="59"/>
      <c r="E301" s="85"/>
      <c r="F301" s="7"/>
    </row>
    <row r="302" spans="1:6">
      <c r="A302" s="5"/>
      <c r="B302" s="1"/>
      <c r="C302" s="2"/>
      <c r="D302" s="59"/>
      <c r="E302" s="85"/>
      <c r="F302" s="7"/>
    </row>
    <row r="303" spans="1:6">
      <c r="A303" s="5"/>
      <c r="B303" s="1"/>
      <c r="C303" s="2"/>
      <c r="D303" s="59"/>
      <c r="E303" s="85"/>
      <c r="F303" s="7"/>
    </row>
    <row r="304" spans="1:6">
      <c r="A304" s="5"/>
      <c r="B304" s="1"/>
      <c r="C304" s="2"/>
      <c r="D304" s="59"/>
      <c r="E304" s="85"/>
      <c r="F304" s="7"/>
    </row>
    <row r="305" spans="1:6">
      <c r="A305" s="5"/>
      <c r="B305" s="1"/>
      <c r="C305" s="2"/>
      <c r="D305" s="59"/>
      <c r="E305" s="85"/>
      <c r="F305" s="7"/>
    </row>
    <row r="306" spans="1:6">
      <c r="A306" s="5"/>
      <c r="B306" s="1"/>
      <c r="C306" s="2"/>
      <c r="D306" s="59"/>
      <c r="E306" s="85"/>
      <c r="F306" s="7"/>
    </row>
    <row r="307" spans="1:6">
      <c r="A307" s="5"/>
      <c r="B307" s="1"/>
      <c r="C307" s="2"/>
      <c r="D307" s="59"/>
      <c r="E307" s="85"/>
      <c r="F307" s="7"/>
    </row>
    <row r="308" spans="1:6">
      <c r="A308" s="5"/>
      <c r="B308" s="1"/>
      <c r="C308" s="2"/>
      <c r="D308" s="59"/>
      <c r="E308" s="85"/>
      <c r="F308" s="7"/>
    </row>
    <row r="309" spans="1:6">
      <c r="A309" s="5"/>
      <c r="B309" s="1"/>
      <c r="C309" s="2"/>
      <c r="D309" s="59"/>
      <c r="E309" s="85"/>
      <c r="F309" s="7"/>
    </row>
    <row r="310" spans="1:6">
      <c r="A310" s="5"/>
      <c r="B310" s="1"/>
      <c r="C310" s="2"/>
      <c r="D310" s="59"/>
      <c r="E310" s="85"/>
      <c r="F310" s="7"/>
    </row>
    <row r="311" spans="1:6">
      <c r="A311" s="5"/>
      <c r="B311" s="1"/>
      <c r="C311" s="2"/>
      <c r="D311" s="59"/>
      <c r="E311" s="85"/>
      <c r="F311" s="7"/>
    </row>
    <row r="312" spans="1:6">
      <c r="A312" s="5"/>
      <c r="B312" s="1"/>
      <c r="C312" s="2"/>
      <c r="D312" s="59"/>
      <c r="E312" s="85"/>
      <c r="F312" s="7"/>
    </row>
    <row r="313" spans="1:6">
      <c r="A313" s="5"/>
      <c r="B313" s="1"/>
      <c r="C313" s="2"/>
      <c r="D313" s="59"/>
      <c r="E313" s="85"/>
      <c r="F313" s="7"/>
    </row>
    <row r="314" spans="1:6">
      <c r="A314" s="5"/>
      <c r="B314" s="1"/>
      <c r="C314" s="2"/>
      <c r="D314" s="59"/>
      <c r="E314" s="85"/>
      <c r="F314" s="7"/>
    </row>
    <row r="315" spans="1:6">
      <c r="A315" s="5"/>
      <c r="B315" s="1"/>
      <c r="C315" s="2"/>
      <c r="D315" s="59"/>
      <c r="E315" s="85"/>
      <c r="F315" s="7"/>
    </row>
    <row r="316" spans="1:6">
      <c r="A316" s="5"/>
      <c r="B316" s="1"/>
      <c r="C316" s="2"/>
      <c r="D316" s="59"/>
      <c r="E316" s="85"/>
      <c r="F316" s="7"/>
    </row>
    <row r="317" spans="1:6">
      <c r="A317" s="5"/>
      <c r="B317" s="1"/>
      <c r="C317" s="2"/>
      <c r="D317" s="59"/>
      <c r="E317" s="85"/>
      <c r="F317" s="7"/>
    </row>
    <row r="318" spans="1:6">
      <c r="A318" s="5"/>
      <c r="B318" s="1"/>
      <c r="C318" s="2"/>
      <c r="D318" s="59"/>
      <c r="E318" s="85"/>
      <c r="F318" s="7"/>
    </row>
    <row r="319" spans="1:6">
      <c r="A319" s="5"/>
      <c r="B319" s="1"/>
      <c r="C319" s="2"/>
      <c r="D319" s="59"/>
      <c r="E319" s="85"/>
      <c r="F319" s="7"/>
    </row>
    <row r="320" spans="1:6">
      <c r="A320" s="5"/>
      <c r="B320" s="1"/>
      <c r="C320" s="2"/>
      <c r="D320" s="59"/>
      <c r="E320" s="85"/>
      <c r="F320" s="7"/>
    </row>
    <row r="321" spans="1:6">
      <c r="A321" s="5"/>
      <c r="B321" s="1"/>
      <c r="C321" s="2"/>
      <c r="D321" s="59"/>
      <c r="E321" s="85"/>
      <c r="F321" s="7"/>
    </row>
    <row r="322" spans="1:6">
      <c r="A322" s="5"/>
      <c r="B322" s="1"/>
      <c r="C322" s="2"/>
      <c r="D322" s="59"/>
      <c r="E322" s="85"/>
      <c r="F322" s="7"/>
    </row>
    <row r="323" spans="1:6">
      <c r="A323" s="5"/>
      <c r="B323" s="1"/>
      <c r="C323" s="2"/>
      <c r="D323" s="59"/>
      <c r="E323" s="85"/>
      <c r="F323" s="7"/>
    </row>
    <row r="324" spans="1:6">
      <c r="A324" s="5"/>
      <c r="B324" s="1"/>
      <c r="C324" s="2"/>
      <c r="D324" s="59"/>
      <c r="E324" s="85"/>
      <c r="F324" s="7"/>
    </row>
    <row r="325" spans="1:6">
      <c r="A325" s="5"/>
      <c r="B325" s="1"/>
      <c r="C325" s="2"/>
      <c r="D325" s="59"/>
      <c r="E325" s="85"/>
      <c r="F325" s="7"/>
    </row>
    <row r="326" spans="1:6">
      <c r="A326" s="5"/>
      <c r="B326" s="1"/>
      <c r="C326" s="2"/>
      <c r="D326" s="59"/>
      <c r="E326" s="85"/>
      <c r="F326" s="7"/>
    </row>
    <row r="327" spans="1:6">
      <c r="A327" s="5"/>
      <c r="B327" s="1"/>
      <c r="C327" s="2"/>
      <c r="D327" s="59"/>
      <c r="E327" s="85"/>
      <c r="F327" s="7"/>
    </row>
    <row r="328" spans="1:6">
      <c r="A328" s="5"/>
      <c r="B328" s="1"/>
      <c r="C328" s="2"/>
      <c r="D328" s="59"/>
      <c r="E328" s="85"/>
      <c r="F328" s="7"/>
    </row>
    <row r="329" spans="1:6">
      <c r="A329" s="5"/>
      <c r="B329" s="1"/>
      <c r="C329" s="2"/>
      <c r="D329" s="59"/>
      <c r="E329" s="85"/>
      <c r="F329" s="7"/>
    </row>
    <row r="330" spans="1:6">
      <c r="A330" s="5"/>
      <c r="B330" s="1"/>
      <c r="C330" s="2"/>
      <c r="D330" s="59"/>
      <c r="E330" s="85"/>
      <c r="F330" s="7"/>
    </row>
    <row r="331" spans="1:6">
      <c r="A331" s="5"/>
      <c r="B331" s="1"/>
      <c r="C331" s="2"/>
      <c r="D331" s="59"/>
      <c r="E331" s="85"/>
      <c r="F331" s="7"/>
    </row>
    <row r="332" spans="1:6">
      <c r="A332" s="5"/>
      <c r="B332" s="1"/>
      <c r="C332" s="2"/>
      <c r="D332" s="59"/>
      <c r="E332" s="85"/>
      <c r="F332" s="7"/>
    </row>
    <row r="333" spans="1:6">
      <c r="A333" s="5"/>
      <c r="B333" s="1"/>
      <c r="C333" s="2"/>
      <c r="D333" s="59"/>
      <c r="E333" s="85"/>
      <c r="F333" s="7"/>
    </row>
    <row r="334" spans="1:6">
      <c r="A334" s="5"/>
      <c r="B334" s="1"/>
      <c r="C334" s="2"/>
      <c r="D334" s="59"/>
      <c r="E334" s="85"/>
      <c r="F334" s="7"/>
    </row>
    <row r="335" spans="1:6">
      <c r="A335" s="5"/>
      <c r="B335" s="1"/>
      <c r="C335" s="2"/>
      <c r="D335" s="59"/>
      <c r="E335" s="85"/>
      <c r="F335" s="7"/>
    </row>
    <row r="336" spans="1:6">
      <c r="A336" s="5"/>
      <c r="B336" s="1"/>
      <c r="C336" s="2"/>
      <c r="D336" s="59"/>
      <c r="E336" s="85"/>
      <c r="F336" s="7"/>
    </row>
    <row r="337" spans="1:6">
      <c r="A337" s="5"/>
      <c r="B337" s="1"/>
      <c r="C337" s="2"/>
      <c r="D337" s="59"/>
      <c r="E337" s="85"/>
      <c r="F337" s="7"/>
    </row>
    <row r="338" spans="1:6">
      <c r="A338" s="5"/>
      <c r="B338" s="1"/>
      <c r="C338" s="2"/>
      <c r="D338" s="59"/>
      <c r="E338" s="85"/>
      <c r="F338" s="7"/>
    </row>
    <row r="339" spans="1:6">
      <c r="A339" s="5"/>
      <c r="B339" s="1"/>
      <c r="C339" s="2"/>
      <c r="D339" s="59"/>
      <c r="E339" s="85"/>
      <c r="F339" s="7"/>
    </row>
    <row r="340" spans="1:6">
      <c r="A340" s="5"/>
      <c r="B340" s="1"/>
      <c r="C340" s="2"/>
      <c r="D340" s="59"/>
      <c r="E340" s="85"/>
      <c r="F340" s="7"/>
    </row>
    <row r="341" spans="1:6">
      <c r="A341" s="5"/>
      <c r="B341" s="1"/>
      <c r="C341" s="2"/>
      <c r="D341" s="59"/>
      <c r="E341" s="85"/>
      <c r="F341" s="7"/>
    </row>
    <row r="342" spans="1:6">
      <c r="A342" s="5"/>
      <c r="B342" s="1"/>
      <c r="C342" s="2"/>
      <c r="D342" s="59"/>
      <c r="E342" s="85"/>
      <c r="F342" s="7"/>
    </row>
    <row r="343" spans="1:6">
      <c r="A343" s="5"/>
      <c r="B343" s="1"/>
      <c r="C343" s="2"/>
      <c r="D343" s="59"/>
      <c r="E343" s="85"/>
      <c r="F343" s="7"/>
    </row>
    <row r="344" spans="1:6">
      <c r="A344" s="5"/>
      <c r="B344" s="1"/>
      <c r="C344" s="2"/>
      <c r="D344" s="59"/>
      <c r="E344" s="85"/>
      <c r="F344" s="7"/>
    </row>
    <row r="345" spans="1:6">
      <c r="A345" s="5"/>
      <c r="B345" s="1"/>
      <c r="C345" s="2"/>
      <c r="D345" s="59"/>
      <c r="E345" s="85"/>
      <c r="F345" s="7"/>
    </row>
    <row r="346" spans="1:6">
      <c r="A346" s="5"/>
      <c r="B346" s="1"/>
      <c r="C346" s="2"/>
      <c r="D346" s="59"/>
      <c r="E346" s="85"/>
      <c r="F346" s="7"/>
    </row>
    <row r="347" spans="1:6">
      <c r="A347" s="5"/>
      <c r="B347" s="1"/>
      <c r="C347" s="2"/>
      <c r="D347" s="59"/>
      <c r="E347" s="85"/>
      <c r="F347" s="7"/>
    </row>
    <row r="348" spans="1:6">
      <c r="A348" s="5"/>
      <c r="B348" s="1"/>
      <c r="C348" s="2"/>
      <c r="D348" s="59"/>
      <c r="E348" s="85"/>
      <c r="F348" s="7"/>
    </row>
    <row r="349" spans="1:6">
      <c r="A349" s="5"/>
      <c r="B349" s="1"/>
      <c r="C349" s="2"/>
      <c r="D349" s="59"/>
      <c r="E349" s="85"/>
      <c r="F349" s="7"/>
    </row>
    <row r="350" spans="1:6">
      <c r="A350" s="5"/>
      <c r="B350" s="1"/>
      <c r="C350" s="2"/>
      <c r="D350" s="59"/>
      <c r="E350" s="85"/>
      <c r="F350" s="7"/>
    </row>
    <row r="351" spans="1:6">
      <c r="A351" s="5"/>
      <c r="B351" s="1"/>
      <c r="C351" s="2"/>
      <c r="D351" s="59"/>
      <c r="E351" s="85"/>
      <c r="F351" s="7"/>
    </row>
    <row r="352" spans="1:6">
      <c r="A352" s="5"/>
      <c r="B352" s="1"/>
      <c r="C352" s="2"/>
      <c r="D352" s="59"/>
      <c r="E352" s="85"/>
      <c r="F352" s="7"/>
    </row>
    <row r="353" spans="1:6">
      <c r="A353" s="5"/>
      <c r="B353" s="1"/>
      <c r="C353" s="2"/>
      <c r="D353" s="59"/>
      <c r="E353" s="85"/>
      <c r="F353" s="7"/>
    </row>
    <row r="354" spans="1:6">
      <c r="A354" s="5"/>
      <c r="B354" s="1"/>
      <c r="C354" s="2"/>
      <c r="D354" s="59"/>
      <c r="E354" s="85"/>
      <c r="F354" s="7"/>
    </row>
    <row r="355" spans="1:6">
      <c r="A355" s="5"/>
      <c r="B355" s="1"/>
      <c r="C355" s="2"/>
      <c r="D355" s="59"/>
      <c r="E355" s="85"/>
      <c r="F355" s="7"/>
    </row>
    <row r="356" spans="1:6">
      <c r="A356" s="5"/>
      <c r="B356" s="1"/>
      <c r="C356" s="2"/>
      <c r="D356" s="59"/>
      <c r="E356" s="85"/>
      <c r="F356" s="7"/>
    </row>
    <row r="357" spans="1:6">
      <c r="A357" s="5"/>
      <c r="B357" s="1"/>
      <c r="C357" s="2"/>
      <c r="D357" s="59"/>
      <c r="E357" s="85"/>
      <c r="F357" s="7"/>
    </row>
    <row r="358" spans="1:6">
      <c r="A358" s="5"/>
      <c r="B358" s="1"/>
      <c r="C358" s="2"/>
      <c r="D358" s="59"/>
      <c r="E358" s="85"/>
      <c r="F358" s="7"/>
    </row>
    <row r="359" spans="1:6">
      <c r="A359" s="5"/>
      <c r="B359" s="1"/>
      <c r="C359" s="2"/>
      <c r="D359" s="59"/>
      <c r="E359" s="85"/>
      <c r="F359" s="7"/>
    </row>
    <row r="360" spans="1:6">
      <c r="A360" s="5"/>
      <c r="B360" s="1"/>
      <c r="C360" s="2"/>
      <c r="D360" s="59"/>
      <c r="E360" s="85"/>
      <c r="F360" s="7"/>
    </row>
    <row r="361" spans="1:6">
      <c r="A361" s="5"/>
      <c r="B361" s="1"/>
      <c r="C361" s="2"/>
      <c r="D361" s="59"/>
      <c r="E361" s="85"/>
      <c r="F361" s="7"/>
    </row>
    <row r="362" spans="1:6">
      <c r="A362" s="5"/>
      <c r="B362" s="1"/>
      <c r="C362" s="2"/>
      <c r="D362" s="59"/>
      <c r="E362" s="85"/>
      <c r="F362" s="7"/>
    </row>
    <row r="363" spans="1:6">
      <c r="A363" s="5"/>
      <c r="B363" s="1"/>
      <c r="C363" s="2"/>
      <c r="D363" s="59"/>
      <c r="E363" s="85"/>
      <c r="F363" s="7"/>
    </row>
    <row r="364" spans="1:6">
      <c r="A364" s="5"/>
      <c r="B364" s="1"/>
      <c r="C364" s="2"/>
      <c r="D364" s="59"/>
      <c r="E364" s="85"/>
      <c r="F364" s="7"/>
    </row>
    <row r="365" spans="1:6">
      <c r="A365" s="5"/>
      <c r="B365" s="1"/>
      <c r="C365" s="2"/>
      <c r="D365" s="59"/>
      <c r="E365" s="85"/>
      <c r="F365" s="7"/>
    </row>
    <row r="366" spans="1:6">
      <c r="A366" s="5"/>
      <c r="B366" s="1"/>
      <c r="C366" s="2"/>
      <c r="D366" s="59"/>
      <c r="E366" s="85"/>
      <c r="F366" s="7"/>
    </row>
    <row r="367" spans="1:6">
      <c r="A367" s="5"/>
      <c r="B367" s="1"/>
      <c r="C367" s="2"/>
      <c r="D367" s="59"/>
      <c r="E367" s="85"/>
      <c r="F367" s="7"/>
    </row>
    <row r="368" spans="1:6">
      <c r="A368" s="5"/>
      <c r="B368" s="1"/>
      <c r="C368" s="2"/>
      <c r="D368" s="59"/>
      <c r="E368" s="85"/>
      <c r="F368" s="7"/>
    </row>
    <row r="369" spans="1:6">
      <c r="A369" s="5"/>
      <c r="B369" s="1"/>
      <c r="C369" s="2"/>
      <c r="D369" s="59"/>
      <c r="E369" s="85"/>
      <c r="F369" s="7"/>
    </row>
    <row r="370" spans="1:6">
      <c r="A370" s="5"/>
      <c r="B370" s="1"/>
      <c r="C370" s="2"/>
      <c r="D370" s="59"/>
      <c r="E370" s="85"/>
      <c r="F370" s="7"/>
    </row>
    <row r="371" spans="1:6">
      <c r="A371" s="5"/>
      <c r="B371" s="1"/>
      <c r="C371" s="2"/>
      <c r="D371" s="59"/>
      <c r="E371" s="85"/>
      <c r="F371" s="7"/>
    </row>
    <row r="372" spans="1:6">
      <c r="A372" s="5"/>
      <c r="B372" s="1"/>
      <c r="C372" s="2"/>
      <c r="D372" s="59"/>
      <c r="E372" s="85"/>
      <c r="F372" s="7"/>
    </row>
    <row r="373" spans="1:6">
      <c r="A373" s="5"/>
      <c r="B373" s="1"/>
      <c r="C373" s="2"/>
      <c r="D373" s="59"/>
      <c r="E373" s="85"/>
      <c r="F373" s="7"/>
    </row>
    <row r="374" spans="1:6">
      <c r="A374" s="5"/>
      <c r="B374" s="1"/>
      <c r="C374" s="2"/>
      <c r="D374" s="59"/>
      <c r="E374" s="85"/>
      <c r="F374" s="7"/>
    </row>
    <row r="375" spans="1:6">
      <c r="A375" s="5"/>
      <c r="B375" s="1"/>
      <c r="C375" s="2"/>
      <c r="D375" s="59"/>
      <c r="E375" s="85"/>
      <c r="F375" s="7"/>
    </row>
    <row r="376" spans="1:6">
      <c r="A376" s="5"/>
      <c r="B376" s="1"/>
      <c r="C376" s="2"/>
      <c r="D376" s="59"/>
      <c r="E376" s="85"/>
      <c r="F376" s="7"/>
    </row>
    <row r="377" spans="1:6">
      <c r="A377" s="5"/>
      <c r="B377" s="1"/>
      <c r="C377" s="2"/>
      <c r="D377" s="59"/>
      <c r="E377" s="85"/>
      <c r="F377" s="7"/>
    </row>
    <row r="378" spans="1:6">
      <c r="A378" s="5"/>
      <c r="B378" s="1"/>
      <c r="C378" s="2"/>
      <c r="D378" s="59"/>
      <c r="E378" s="85"/>
      <c r="F378" s="7"/>
    </row>
    <row r="379" spans="1:6">
      <c r="A379" s="5"/>
      <c r="B379" s="1"/>
      <c r="C379" s="2"/>
      <c r="D379" s="59"/>
      <c r="E379" s="85"/>
      <c r="F379" s="7"/>
    </row>
    <row r="380" spans="1:6">
      <c r="A380" s="5"/>
      <c r="B380" s="1"/>
      <c r="C380" s="2"/>
      <c r="D380" s="59"/>
      <c r="E380" s="85"/>
      <c r="F380" s="7"/>
    </row>
    <row r="381" spans="1:6">
      <c r="A381" s="5"/>
      <c r="B381" s="1"/>
      <c r="C381" s="2"/>
      <c r="D381" s="59"/>
      <c r="E381" s="85"/>
      <c r="F381" s="7"/>
    </row>
    <row r="382" spans="1:6">
      <c r="A382" s="5"/>
      <c r="B382" s="1"/>
      <c r="C382" s="2"/>
      <c r="D382" s="59"/>
      <c r="E382" s="85"/>
      <c r="F382" s="7"/>
    </row>
    <row r="383" spans="1:6">
      <c r="A383" s="5"/>
      <c r="B383" s="1"/>
      <c r="C383" s="2"/>
      <c r="D383" s="59"/>
      <c r="E383" s="85"/>
      <c r="F383" s="7"/>
    </row>
    <row r="384" spans="1:6">
      <c r="A384" s="5"/>
      <c r="B384" s="1"/>
      <c r="C384" s="2"/>
      <c r="D384" s="59"/>
      <c r="E384" s="85"/>
      <c r="F384" s="7"/>
    </row>
    <row r="385" spans="1:6">
      <c r="A385" s="5"/>
      <c r="B385" s="1"/>
      <c r="C385" s="2"/>
      <c r="D385" s="59"/>
      <c r="E385" s="85"/>
      <c r="F385" s="7"/>
    </row>
    <row r="386" spans="1:6">
      <c r="A386" s="5"/>
      <c r="B386" s="1"/>
      <c r="C386" s="2"/>
      <c r="D386" s="59"/>
      <c r="E386" s="85"/>
      <c r="F386" s="7"/>
    </row>
    <row r="387" spans="1:6">
      <c r="A387" s="5"/>
      <c r="B387" s="1"/>
      <c r="C387" s="2"/>
      <c r="D387" s="59"/>
      <c r="E387" s="85"/>
      <c r="F387" s="7"/>
    </row>
    <row r="388" spans="1:6">
      <c r="A388" s="5"/>
      <c r="B388" s="1"/>
      <c r="C388" s="2"/>
      <c r="D388" s="59"/>
      <c r="E388" s="85"/>
      <c r="F388" s="7"/>
    </row>
    <row r="389" spans="1:6">
      <c r="A389" s="5"/>
      <c r="B389" s="1"/>
      <c r="C389" s="2"/>
      <c r="D389" s="59"/>
      <c r="E389" s="85"/>
      <c r="F389" s="7"/>
    </row>
    <row r="390" spans="1:6">
      <c r="A390" s="5"/>
      <c r="B390" s="1"/>
      <c r="C390" s="2"/>
      <c r="D390" s="59"/>
      <c r="E390" s="85"/>
      <c r="F390" s="7"/>
    </row>
    <row r="391" spans="1:6">
      <c r="A391" s="5"/>
      <c r="B391" s="1"/>
      <c r="C391" s="2"/>
      <c r="D391" s="59"/>
      <c r="E391" s="85"/>
      <c r="F391" s="7"/>
    </row>
    <row r="392" spans="1:6">
      <c r="A392" s="5"/>
      <c r="B392" s="1"/>
      <c r="C392" s="2"/>
      <c r="D392" s="59"/>
      <c r="E392" s="85"/>
      <c r="F392" s="7"/>
    </row>
    <row r="393" spans="1:6">
      <c r="A393" s="5"/>
      <c r="B393" s="1"/>
      <c r="C393" s="2"/>
      <c r="D393" s="59"/>
      <c r="E393" s="85"/>
      <c r="F393" s="7"/>
    </row>
    <row r="394" spans="1:6">
      <c r="A394" s="5"/>
      <c r="B394" s="1"/>
      <c r="C394" s="2"/>
      <c r="D394" s="59"/>
      <c r="E394" s="85"/>
      <c r="F394" s="7"/>
    </row>
    <row r="395" spans="1:6">
      <c r="A395" s="5"/>
      <c r="B395" s="1"/>
      <c r="C395" s="2"/>
      <c r="D395" s="59"/>
      <c r="E395" s="85"/>
      <c r="F395" s="7"/>
    </row>
    <row r="396" spans="1:6">
      <c r="A396" s="5"/>
      <c r="B396" s="1"/>
      <c r="C396" s="2"/>
      <c r="D396" s="59"/>
      <c r="E396" s="85"/>
      <c r="F396" s="7"/>
    </row>
    <row r="397" spans="1:6">
      <c r="A397" s="5"/>
      <c r="B397" s="1"/>
      <c r="C397" s="2"/>
      <c r="D397" s="59"/>
      <c r="E397" s="85"/>
      <c r="F397" s="7"/>
    </row>
    <row r="398" spans="1:6">
      <c r="A398" s="5"/>
      <c r="B398" s="1"/>
      <c r="C398" s="2"/>
      <c r="D398" s="59"/>
      <c r="E398" s="85"/>
      <c r="F398" s="7"/>
    </row>
    <row r="399" spans="1:6">
      <c r="A399" s="5"/>
      <c r="B399" s="1"/>
      <c r="C399" s="2"/>
      <c r="D399" s="59"/>
      <c r="E399" s="85"/>
      <c r="F399" s="7"/>
    </row>
    <row r="400" spans="1:6">
      <c r="A400" s="5"/>
      <c r="B400" s="1"/>
      <c r="C400" s="2"/>
      <c r="D400" s="59"/>
      <c r="E400" s="85"/>
      <c r="F400" s="7"/>
    </row>
    <row r="401" spans="1:6">
      <c r="A401" s="5"/>
      <c r="B401" s="1"/>
      <c r="C401" s="2"/>
      <c r="D401" s="59"/>
      <c r="E401" s="85"/>
      <c r="F401" s="7"/>
    </row>
    <row r="402" spans="1:6">
      <c r="A402" s="5"/>
      <c r="B402" s="1"/>
      <c r="C402" s="2"/>
      <c r="D402" s="59"/>
      <c r="E402" s="85"/>
      <c r="F402" s="7"/>
    </row>
    <row r="403" spans="1:6">
      <c r="A403" s="5"/>
      <c r="B403" s="1"/>
      <c r="C403" s="2"/>
      <c r="D403" s="59"/>
      <c r="E403" s="85"/>
      <c r="F403" s="7"/>
    </row>
    <row r="404" spans="1:6">
      <c r="A404" s="5"/>
      <c r="B404" s="1"/>
      <c r="C404" s="2"/>
      <c r="D404" s="59"/>
      <c r="E404" s="85"/>
      <c r="F404" s="7"/>
    </row>
    <row r="405" spans="1:6">
      <c r="A405" s="5"/>
      <c r="B405" s="1"/>
      <c r="C405" s="2"/>
      <c r="D405" s="59"/>
      <c r="E405" s="85"/>
      <c r="F405" s="7"/>
    </row>
    <row r="406" spans="1:6">
      <c r="A406" s="5"/>
      <c r="B406" s="1"/>
      <c r="C406" s="2"/>
      <c r="D406" s="59"/>
      <c r="E406" s="85"/>
      <c r="F406" s="7"/>
    </row>
    <row r="407" spans="1:6">
      <c r="A407" s="5"/>
      <c r="B407" s="1"/>
      <c r="C407" s="2"/>
      <c r="D407" s="59"/>
      <c r="E407" s="85"/>
      <c r="F407" s="7"/>
    </row>
    <row r="408" spans="1:6">
      <c r="A408" s="5"/>
      <c r="B408" s="1"/>
      <c r="C408" s="2"/>
      <c r="D408" s="59"/>
      <c r="E408" s="85"/>
      <c r="F408" s="7"/>
    </row>
    <row r="409" spans="1:6">
      <c r="A409" s="5"/>
      <c r="B409" s="1"/>
      <c r="C409" s="2"/>
      <c r="D409" s="59"/>
      <c r="E409" s="85"/>
      <c r="F409" s="7"/>
    </row>
    <row r="410" spans="1:6">
      <c r="A410" s="5"/>
      <c r="B410" s="1"/>
      <c r="C410" s="2"/>
      <c r="D410" s="59"/>
      <c r="E410" s="85"/>
      <c r="F410" s="7"/>
    </row>
    <row r="411" spans="1:6">
      <c r="A411" s="5"/>
      <c r="B411" s="1"/>
      <c r="C411" s="2"/>
      <c r="D411" s="59"/>
      <c r="E411" s="85"/>
      <c r="F411" s="7"/>
    </row>
    <row r="412" spans="1:6">
      <c r="A412" s="5"/>
      <c r="B412" s="1"/>
      <c r="C412" s="2"/>
      <c r="D412" s="59"/>
      <c r="E412" s="85"/>
      <c r="F412" s="7"/>
    </row>
    <row r="413" spans="1:6">
      <c r="A413" s="5"/>
      <c r="B413" s="1"/>
      <c r="C413" s="2"/>
      <c r="D413" s="59"/>
      <c r="E413" s="85"/>
      <c r="F413" s="7"/>
    </row>
    <row r="414" spans="1:6">
      <c r="A414" s="5"/>
      <c r="B414" s="1"/>
      <c r="C414" s="2"/>
      <c r="D414" s="59"/>
      <c r="E414" s="85"/>
      <c r="F414" s="7"/>
    </row>
    <row r="415" spans="1:6">
      <c r="A415" s="5"/>
      <c r="B415" s="1"/>
      <c r="C415" s="2"/>
      <c r="D415" s="59"/>
      <c r="E415" s="85"/>
      <c r="F415" s="7"/>
    </row>
    <row r="416" spans="1:6">
      <c r="A416" s="5"/>
      <c r="B416" s="1"/>
      <c r="C416" s="2"/>
      <c r="D416" s="59"/>
      <c r="E416" s="85"/>
      <c r="F416" s="7"/>
    </row>
    <row r="417" spans="1:6">
      <c r="A417" s="5"/>
      <c r="B417" s="1"/>
      <c r="C417" s="2"/>
      <c r="D417" s="59"/>
      <c r="E417" s="85"/>
      <c r="F417" s="7"/>
    </row>
    <row r="418" spans="1:6">
      <c r="A418" s="5"/>
      <c r="B418" s="1"/>
      <c r="C418" s="2"/>
      <c r="D418" s="59"/>
      <c r="E418" s="85"/>
      <c r="F418" s="7"/>
    </row>
    <row r="419" spans="1:6">
      <c r="A419" s="5"/>
      <c r="B419" s="1"/>
      <c r="C419" s="2"/>
      <c r="D419" s="59"/>
      <c r="E419" s="85"/>
      <c r="F419" s="7"/>
    </row>
    <row r="420" spans="1:6">
      <c r="A420" s="5"/>
      <c r="B420" s="1"/>
      <c r="C420" s="2"/>
      <c r="D420" s="59"/>
      <c r="E420" s="85"/>
      <c r="F420" s="7"/>
    </row>
    <row r="421" spans="1:6">
      <c r="A421" s="5"/>
      <c r="B421" s="1"/>
      <c r="C421" s="2"/>
      <c r="D421" s="59"/>
      <c r="E421" s="85"/>
      <c r="F421" s="7"/>
    </row>
    <row r="422" spans="1:6">
      <c r="A422" s="5"/>
      <c r="B422" s="1"/>
      <c r="C422" s="2"/>
      <c r="D422" s="59"/>
      <c r="E422" s="85"/>
      <c r="F422" s="7"/>
    </row>
    <row r="423" spans="1:6">
      <c r="A423" s="5"/>
      <c r="B423" s="1"/>
      <c r="C423" s="2"/>
      <c r="D423" s="59"/>
      <c r="E423" s="85"/>
      <c r="F423" s="7"/>
    </row>
    <row r="424" spans="1:6">
      <c r="A424" s="5"/>
      <c r="B424" s="1"/>
      <c r="C424" s="2"/>
      <c r="D424" s="59"/>
      <c r="E424" s="85"/>
      <c r="F424" s="7"/>
    </row>
    <row r="425" spans="1:6">
      <c r="A425" s="5"/>
      <c r="B425" s="1"/>
      <c r="C425" s="2"/>
      <c r="D425" s="59"/>
      <c r="E425" s="85"/>
      <c r="F425" s="7"/>
    </row>
    <row r="426" spans="1:6">
      <c r="A426" s="5"/>
      <c r="B426" s="1"/>
      <c r="C426" s="2"/>
      <c r="D426" s="59"/>
      <c r="E426" s="85"/>
      <c r="F426" s="7"/>
    </row>
    <row r="427" spans="1:6">
      <c r="A427" s="5"/>
      <c r="B427" s="1"/>
      <c r="C427" s="2"/>
      <c r="D427" s="59"/>
      <c r="E427" s="85"/>
      <c r="F427" s="7"/>
    </row>
    <row r="428" spans="1:6">
      <c r="A428" s="5"/>
      <c r="B428" s="1"/>
      <c r="C428" s="2"/>
      <c r="D428" s="59"/>
      <c r="E428" s="85"/>
      <c r="F428" s="7"/>
    </row>
    <row r="429" spans="1:6">
      <c r="A429" s="5"/>
      <c r="B429" s="1"/>
      <c r="C429" s="2"/>
      <c r="D429" s="59"/>
      <c r="E429" s="85"/>
      <c r="F429" s="7"/>
    </row>
    <row r="430" spans="1:6">
      <c r="A430" s="5"/>
      <c r="B430" s="1"/>
      <c r="C430" s="2"/>
      <c r="D430" s="59"/>
      <c r="E430" s="85"/>
      <c r="F430" s="7"/>
    </row>
    <row r="431" spans="1:6">
      <c r="A431" s="5"/>
      <c r="B431" s="1"/>
      <c r="C431" s="2"/>
      <c r="D431" s="59"/>
      <c r="E431" s="85"/>
      <c r="F431" s="7"/>
    </row>
    <row r="432" spans="1:6">
      <c r="A432" s="5"/>
      <c r="B432" s="1"/>
      <c r="C432" s="2"/>
      <c r="D432" s="59"/>
      <c r="E432" s="85"/>
      <c r="F432" s="7"/>
    </row>
    <row r="433" spans="1:6">
      <c r="A433" s="5"/>
      <c r="B433" s="1"/>
      <c r="C433" s="2"/>
      <c r="D433" s="59"/>
      <c r="E433" s="85"/>
      <c r="F433" s="7"/>
    </row>
    <row r="434" spans="1:6">
      <c r="A434" s="5"/>
      <c r="B434" s="1"/>
      <c r="C434" s="2"/>
      <c r="D434" s="59"/>
      <c r="E434" s="85"/>
      <c r="F434" s="7"/>
    </row>
    <row r="435" spans="1:6">
      <c r="A435" s="5"/>
      <c r="B435" s="1"/>
      <c r="C435" s="2"/>
      <c r="D435" s="59"/>
      <c r="E435" s="85"/>
      <c r="F435" s="7"/>
    </row>
    <row r="436" spans="1:6">
      <c r="A436" s="5"/>
      <c r="B436" s="1"/>
      <c r="C436" s="2"/>
      <c r="D436" s="59"/>
      <c r="E436" s="85"/>
      <c r="F436" s="7"/>
    </row>
    <row r="437" spans="1:6">
      <c r="A437" s="5"/>
      <c r="B437" s="1"/>
      <c r="C437" s="2"/>
      <c r="D437" s="59"/>
      <c r="E437" s="85"/>
      <c r="F437" s="7"/>
    </row>
    <row r="438" spans="1:6">
      <c r="A438" s="5"/>
      <c r="B438" s="1"/>
      <c r="C438" s="2"/>
      <c r="D438" s="59"/>
      <c r="E438" s="85"/>
      <c r="F438" s="7"/>
    </row>
    <row r="439" spans="1:6">
      <c r="A439" s="5"/>
      <c r="B439" s="1"/>
      <c r="C439" s="2"/>
      <c r="D439" s="59"/>
      <c r="E439" s="85"/>
      <c r="F439" s="7"/>
    </row>
    <row r="440" spans="1:6">
      <c r="A440" s="5"/>
      <c r="B440" s="1"/>
      <c r="C440" s="2"/>
      <c r="D440" s="59"/>
      <c r="E440" s="85"/>
      <c r="F440" s="7"/>
    </row>
    <row r="441" spans="1:6">
      <c r="A441" s="5"/>
      <c r="B441" s="1"/>
      <c r="C441" s="2"/>
      <c r="D441" s="59"/>
      <c r="E441" s="85"/>
      <c r="F441" s="7"/>
    </row>
    <row r="442" spans="1:6">
      <c r="A442" s="5"/>
      <c r="B442" s="1"/>
      <c r="C442" s="2"/>
      <c r="D442" s="59"/>
      <c r="E442" s="85"/>
      <c r="F442" s="7"/>
    </row>
    <row r="443" spans="1:6">
      <c r="A443" s="5"/>
      <c r="B443" s="1"/>
      <c r="C443" s="2"/>
      <c r="D443" s="59"/>
      <c r="E443" s="85"/>
      <c r="F443" s="7"/>
    </row>
    <row r="444" spans="1:6">
      <c r="A444" s="5"/>
      <c r="B444" s="1"/>
      <c r="C444" s="2"/>
      <c r="D444" s="59"/>
      <c r="E444" s="85"/>
      <c r="F444" s="7"/>
    </row>
    <row r="445" spans="1:6">
      <c r="A445" s="5"/>
      <c r="B445" s="1"/>
      <c r="C445" s="2"/>
      <c r="D445" s="59"/>
      <c r="E445" s="85"/>
      <c r="F445" s="7"/>
    </row>
    <row r="446" spans="1:6">
      <c r="A446" s="5"/>
      <c r="B446" s="1"/>
      <c r="C446" s="2"/>
      <c r="D446" s="59"/>
      <c r="E446" s="85"/>
      <c r="F446" s="7"/>
    </row>
    <row r="447" spans="1:6">
      <c r="A447" s="5"/>
      <c r="B447" s="1"/>
      <c r="C447" s="2"/>
      <c r="D447" s="59"/>
      <c r="E447" s="85"/>
      <c r="F447" s="7"/>
    </row>
    <row r="448" spans="1:6">
      <c r="A448" s="5"/>
      <c r="B448" s="1"/>
      <c r="C448" s="2"/>
      <c r="D448" s="59"/>
      <c r="E448" s="85"/>
      <c r="F448" s="7"/>
    </row>
    <row r="449" spans="1:6">
      <c r="A449" s="5"/>
      <c r="B449" s="1"/>
      <c r="C449" s="2"/>
      <c r="D449" s="59"/>
      <c r="E449" s="85"/>
      <c r="F449" s="7"/>
    </row>
    <row r="450" spans="1:6">
      <c r="A450" s="5"/>
      <c r="B450" s="1"/>
      <c r="C450" s="2"/>
      <c r="D450" s="59"/>
      <c r="E450" s="85"/>
      <c r="F450" s="7"/>
    </row>
    <row r="451" spans="1:6">
      <c r="A451" s="5"/>
      <c r="B451" s="1"/>
      <c r="C451" s="2"/>
      <c r="D451" s="59"/>
      <c r="E451" s="85"/>
      <c r="F451" s="7"/>
    </row>
    <row r="452" spans="1:6">
      <c r="A452" s="5"/>
      <c r="B452" s="1"/>
      <c r="C452" s="2"/>
      <c r="D452" s="59"/>
      <c r="E452" s="85"/>
      <c r="F452" s="7"/>
    </row>
    <row r="453" spans="1:6">
      <c r="A453" s="5"/>
      <c r="B453" s="1"/>
      <c r="C453" s="2"/>
      <c r="D453" s="59"/>
      <c r="E453" s="85"/>
      <c r="F453" s="7"/>
    </row>
    <row r="454" spans="1:6">
      <c r="A454" s="5"/>
      <c r="B454" s="1"/>
      <c r="C454" s="2"/>
      <c r="D454" s="59"/>
      <c r="E454" s="85"/>
      <c r="F454" s="7"/>
    </row>
    <row r="455" spans="1:6">
      <c r="A455" s="5"/>
      <c r="B455" s="1"/>
      <c r="C455" s="2"/>
      <c r="D455" s="59"/>
      <c r="E455" s="85"/>
      <c r="F455" s="7"/>
    </row>
    <row r="456" spans="1:6">
      <c r="A456" s="5"/>
      <c r="B456" s="1"/>
      <c r="C456" s="2"/>
      <c r="D456" s="59"/>
      <c r="E456" s="85"/>
      <c r="F456" s="7"/>
    </row>
    <row r="457" spans="1:6">
      <c r="A457" s="5"/>
      <c r="B457" s="1"/>
      <c r="C457" s="2"/>
      <c r="D457" s="59"/>
      <c r="E457" s="85"/>
      <c r="F457" s="7"/>
    </row>
    <row r="458" spans="1:6">
      <c r="A458" s="5"/>
      <c r="B458" s="1"/>
      <c r="C458" s="2"/>
      <c r="D458" s="59"/>
      <c r="E458" s="85"/>
      <c r="F458" s="7"/>
    </row>
    <row r="459" spans="1:6">
      <c r="A459" s="5"/>
      <c r="B459" s="1"/>
      <c r="C459" s="2"/>
      <c r="D459" s="59"/>
      <c r="E459" s="85"/>
      <c r="F459" s="7"/>
    </row>
    <row r="460" spans="1:6">
      <c r="A460" s="5"/>
      <c r="B460" s="1"/>
      <c r="C460" s="2"/>
      <c r="D460" s="59"/>
      <c r="E460" s="85"/>
      <c r="F460" s="7"/>
    </row>
    <row r="461" spans="1:6">
      <c r="A461" s="5"/>
      <c r="B461" s="1"/>
      <c r="C461" s="2"/>
      <c r="D461" s="59"/>
      <c r="E461" s="85"/>
      <c r="F461" s="7"/>
    </row>
    <row r="462" spans="1:6">
      <c r="A462" s="5"/>
      <c r="B462" s="1"/>
      <c r="C462" s="2"/>
      <c r="D462" s="59"/>
      <c r="E462" s="85"/>
      <c r="F462" s="7"/>
    </row>
    <row r="463" spans="1:6">
      <c r="A463" s="5"/>
      <c r="B463" s="1"/>
      <c r="C463" s="2"/>
      <c r="D463" s="59"/>
      <c r="E463" s="85"/>
      <c r="F463" s="7"/>
    </row>
    <row r="464" spans="1:6">
      <c r="A464" s="5"/>
      <c r="B464" s="1"/>
      <c r="C464" s="2"/>
      <c r="D464" s="59"/>
      <c r="E464" s="85"/>
      <c r="F464" s="7"/>
    </row>
    <row r="465" spans="1:6">
      <c r="A465" s="5"/>
      <c r="B465" s="1"/>
      <c r="C465" s="2"/>
      <c r="D465" s="59"/>
      <c r="E465" s="85"/>
      <c r="F465" s="7"/>
    </row>
    <row r="466" spans="1:6">
      <c r="A466" s="5"/>
      <c r="B466" s="1"/>
      <c r="C466" s="2"/>
      <c r="D466" s="59"/>
      <c r="E466" s="85"/>
      <c r="F466" s="7"/>
    </row>
    <row r="467" spans="1:6">
      <c r="A467" s="5"/>
      <c r="B467" s="1"/>
      <c r="C467" s="2"/>
      <c r="D467" s="59"/>
      <c r="E467" s="85"/>
      <c r="F467" s="7"/>
    </row>
    <row r="468" spans="1:6">
      <c r="A468" s="5"/>
      <c r="B468" s="1"/>
      <c r="C468" s="2"/>
      <c r="D468" s="59"/>
      <c r="E468" s="85"/>
      <c r="F468" s="7"/>
    </row>
    <row r="469" spans="1:6">
      <c r="A469" s="5"/>
      <c r="B469" s="1"/>
      <c r="C469" s="2"/>
      <c r="D469" s="59"/>
      <c r="E469" s="85"/>
      <c r="F469" s="7"/>
    </row>
    <row r="470" spans="1:6">
      <c r="A470" s="5"/>
      <c r="B470" s="1"/>
      <c r="C470" s="2"/>
      <c r="D470" s="59"/>
      <c r="E470" s="85"/>
      <c r="F470" s="7"/>
    </row>
    <row r="471" spans="1:6">
      <c r="A471" s="5"/>
      <c r="B471" s="1"/>
      <c r="C471" s="2"/>
      <c r="D471" s="59"/>
      <c r="E471" s="85"/>
      <c r="F471" s="7"/>
    </row>
    <row r="472" spans="1:6">
      <c r="A472" s="5"/>
      <c r="B472" s="1"/>
      <c r="C472" s="2"/>
      <c r="D472" s="59"/>
      <c r="E472" s="85"/>
      <c r="F472" s="7"/>
    </row>
    <row r="473" spans="1:6">
      <c r="A473" s="5"/>
      <c r="B473" s="1"/>
      <c r="C473" s="2"/>
      <c r="D473" s="59"/>
      <c r="E473" s="85"/>
      <c r="F473" s="7"/>
    </row>
    <row r="474" spans="1:6">
      <c r="A474" s="5"/>
      <c r="B474" s="1"/>
      <c r="C474" s="2"/>
      <c r="D474" s="59"/>
      <c r="E474" s="85"/>
      <c r="F474" s="7"/>
    </row>
    <row r="475" spans="1:6">
      <c r="A475" s="5"/>
      <c r="B475" s="1"/>
      <c r="C475" s="2"/>
      <c r="D475" s="59"/>
      <c r="E475" s="85"/>
      <c r="F475" s="7"/>
    </row>
    <row r="476" spans="1:6">
      <c r="A476" s="5"/>
      <c r="B476" s="1"/>
      <c r="C476" s="2"/>
      <c r="D476" s="59"/>
      <c r="E476" s="85"/>
      <c r="F476" s="7"/>
    </row>
    <row r="477" spans="1:6">
      <c r="A477" s="5"/>
      <c r="B477" s="1"/>
      <c r="C477" s="2"/>
      <c r="D477" s="59"/>
      <c r="E477" s="85"/>
      <c r="F477" s="7"/>
    </row>
    <row r="478" spans="1:6">
      <c r="A478" s="5"/>
      <c r="B478" s="1"/>
      <c r="C478" s="2"/>
      <c r="D478" s="59"/>
      <c r="E478" s="85"/>
      <c r="F478" s="7"/>
    </row>
    <row r="479" spans="1:6">
      <c r="A479" s="5"/>
      <c r="B479" s="1"/>
      <c r="C479" s="2"/>
      <c r="D479" s="59"/>
      <c r="E479" s="85"/>
      <c r="F479" s="7"/>
    </row>
    <row r="480" spans="1:6">
      <c r="A480" s="5"/>
      <c r="B480" s="1"/>
      <c r="C480" s="2"/>
      <c r="D480" s="59"/>
      <c r="E480" s="85"/>
      <c r="F480" s="7"/>
    </row>
    <row r="481" spans="1:6">
      <c r="A481" s="5"/>
      <c r="B481" s="1"/>
      <c r="C481" s="2"/>
      <c r="D481" s="59"/>
      <c r="E481" s="85"/>
      <c r="F481" s="7"/>
    </row>
    <row r="482" spans="1:6">
      <c r="A482" s="5"/>
      <c r="B482" s="1"/>
      <c r="C482" s="2"/>
      <c r="D482" s="59"/>
      <c r="E482" s="85"/>
      <c r="F482" s="7"/>
    </row>
    <row r="483" spans="1:6">
      <c r="A483" s="5"/>
      <c r="B483" s="1"/>
      <c r="C483" s="2"/>
      <c r="D483" s="59"/>
      <c r="E483" s="85"/>
      <c r="F483" s="7"/>
    </row>
    <row r="484" spans="1:6">
      <c r="A484" s="5"/>
      <c r="B484" s="1"/>
      <c r="C484" s="2"/>
      <c r="D484" s="59"/>
      <c r="E484" s="85"/>
      <c r="F484" s="7"/>
    </row>
    <row r="485" spans="1:6">
      <c r="A485" s="5"/>
      <c r="B485" s="1"/>
      <c r="C485" s="2"/>
      <c r="D485" s="59"/>
      <c r="E485" s="85"/>
      <c r="F485" s="7"/>
    </row>
    <row r="486" spans="1:6">
      <c r="A486" s="5"/>
      <c r="B486" s="1"/>
      <c r="C486" s="2"/>
      <c r="D486" s="59"/>
      <c r="E486" s="85"/>
      <c r="F486" s="7"/>
    </row>
    <row r="487" spans="1:6">
      <c r="A487" s="5"/>
      <c r="B487" s="1"/>
      <c r="C487" s="2"/>
      <c r="D487" s="59"/>
      <c r="E487" s="85"/>
      <c r="F487" s="7"/>
    </row>
    <row r="488" spans="1:6">
      <c r="A488" s="5"/>
      <c r="B488" s="1"/>
      <c r="C488" s="2"/>
      <c r="D488" s="59"/>
      <c r="E488" s="85"/>
      <c r="F488" s="7"/>
    </row>
    <row r="489" spans="1:6">
      <c r="A489" s="5"/>
      <c r="B489" s="1"/>
      <c r="C489" s="2"/>
      <c r="D489" s="59"/>
      <c r="E489" s="85"/>
      <c r="F489" s="7"/>
    </row>
    <row r="490" spans="1:6">
      <c r="A490" s="5"/>
      <c r="B490" s="1"/>
      <c r="C490" s="2"/>
      <c r="D490" s="59"/>
      <c r="E490" s="85"/>
      <c r="F490" s="7"/>
    </row>
    <row r="491" spans="1:6">
      <c r="A491" s="5"/>
      <c r="B491" s="1"/>
      <c r="C491" s="2"/>
      <c r="D491" s="59"/>
      <c r="E491" s="85"/>
      <c r="F491" s="7"/>
    </row>
    <row r="492" spans="1:6">
      <c r="A492" s="5"/>
      <c r="B492" s="1"/>
      <c r="C492" s="2"/>
      <c r="D492" s="59"/>
      <c r="E492" s="85"/>
      <c r="F492" s="7"/>
    </row>
    <row r="493" spans="1:6">
      <c r="A493" s="5"/>
      <c r="B493" s="1"/>
      <c r="C493" s="2"/>
      <c r="D493" s="59"/>
      <c r="E493" s="85"/>
      <c r="F493" s="7"/>
    </row>
    <row r="494" spans="1:6">
      <c r="A494" s="5"/>
      <c r="B494" s="1"/>
      <c r="C494" s="2"/>
      <c r="D494" s="59"/>
      <c r="E494" s="85"/>
      <c r="F494" s="7"/>
    </row>
    <row r="495" spans="1:6">
      <c r="A495" s="5"/>
      <c r="B495" s="1"/>
      <c r="C495" s="2"/>
      <c r="D495" s="59"/>
      <c r="E495" s="85"/>
      <c r="F495" s="7"/>
    </row>
    <row r="496" spans="1:6">
      <c r="A496" s="5"/>
      <c r="B496" s="1"/>
      <c r="C496" s="2"/>
      <c r="D496" s="59"/>
      <c r="E496" s="85"/>
      <c r="F496" s="7"/>
    </row>
    <row r="497" spans="1:6">
      <c r="A497" s="5"/>
      <c r="B497" s="1"/>
      <c r="C497" s="2"/>
      <c r="D497" s="59"/>
      <c r="E497" s="85"/>
      <c r="F497" s="7"/>
    </row>
    <row r="498" spans="1:6">
      <c r="A498" s="5"/>
      <c r="B498" s="1"/>
      <c r="C498" s="2"/>
      <c r="D498" s="59"/>
      <c r="E498" s="85"/>
      <c r="F498" s="7"/>
    </row>
    <row r="499" spans="1:6">
      <c r="A499" s="5"/>
      <c r="B499" s="1"/>
      <c r="C499" s="2"/>
      <c r="D499" s="59"/>
      <c r="E499" s="85"/>
      <c r="F499" s="7"/>
    </row>
    <row r="500" spans="1:6">
      <c r="A500" s="5"/>
      <c r="B500" s="1"/>
      <c r="C500" s="2"/>
      <c r="D500" s="59"/>
      <c r="E500" s="85"/>
      <c r="F500" s="7"/>
    </row>
    <row r="501" spans="1:6">
      <c r="A501" s="5"/>
      <c r="B501" s="1"/>
      <c r="C501" s="2"/>
      <c r="D501" s="59"/>
      <c r="E501" s="85"/>
      <c r="F501" s="7"/>
    </row>
    <row r="502" spans="1:6">
      <c r="A502" s="5"/>
      <c r="B502" s="1"/>
      <c r="C502" s="2"/>
      <c r="D502" s="59"/>
      <c r="E502" s="85"/>
      <c r="F502" s="7"/>
    </row>
    <row r="503" spans="1:6">
      <c r="A503" s="5"/>
      <c r="B503" s="1"/>
      <c r="C503" s="2"/>
      <c r="D503" s="59"/>
      <c r="E503" s="85"/>
      <c r="F503" s="7"/>
    </row>
    <row r="504" spans="1:6">
      <c r="A504" s="5"/>
      <c r="B504" s="1"/>
      <c r="C504" s="2"/>
      <c r="D504" s="59"/>
      <c r="E504" s="85"/>
      <c r="F504" s="7"/>
    </row>
    <row r="505" spans="1:6">
      <c r="A505" s="5"/>
      <c r="B505" s="1"/>
      <c r="C505" s="2"/>
      <c r="D505" s="59"/>
      <c r="E505" s="85"/>
      <c r="F505" s="7"/>
    </row>
    <row r="506" spans="1:6">
      <c r="A506" s="5"/>
      <c r="B506" s="1"/>
      <c r="C506" s="2"/>
      <c r="D506" s="59"/>
      <c r="E506" s="85"/>
      <c r="F506" s="7"/>
    </row>
    <row r="507" spans="1:6">
      <c r="A507" s="5"/>
      <c r="B507" s="1"/>
      <c r="C507" s="2"/>
      <c r="D507" s="59"/>
      <c r="E507" s="85"/>
      <c r="F507" s="7"/>
    </row>
    <row r="508" spans="1:6">
      <c r="A508" s="5"/>
      <c r="B508" s="1"/>
      <c r="C508" s="2"/>
      <c r="D508" s="59"/>
      <c r="E508" s="85"/>
      <c r="F508" s="7"/>
    </row>
    <row r="509" spans="1:6">
      <c r="A509" s="5"/>
      <c r="B509" s="1"/>
      <c r="C509" s="2"/>
      <c r="D509" s="59"/>
      <c r="E509" s="85"/>
      <c r="F509" s="7"/>
    </row>
    <row r="510" spans="1:6">
      <c r="A510" s="5"/>
      <c r="B510" s="1"/>
      <c r="C510" s="2"/>
      <c r="D510" s="59"/>
      <c r="E510" s="85"/>
      <c r="F510" s="7"/>
    </row>
    <row r="511" spans="1:6">
      <c r="A511" s="5"/>
      <c r="B511" s="1"/>
      <c r="C511" s="2"/>
      <c r="D511" s="59"/>
      <c r="E511" s="85"/>
      <c r="F511" s="7"/>
    </row>
    <row r="512" spans="1:6">
      <c r="A512" s="5"/>
      <c r="B512" s="1"/>
      <c r="C512" s="2"/>
      <c r="D512" s="59"/>
      <c r="E512" s="85"/>
      <c r="F512" s="7"/>
    </row>
    <row r="513" spans="1:6">
      <c r="A513" s="5"/>
      <c r="B513" s="1"/>
      <c r="C513" s="2"/>
      <c r="D513" s="59"/>
      <c r="E513" s="85"/>
      <c r="F513" s="7"/>
    </row>
    <row r="514" spans="1:6">
      <c r="A514" s="5"/>
      <c r="B514" s="1"/>
      <c r="C514" s="2"/>
      <c r="D514" s="59"/>
      <c r="E514" s="85"/>
      <c r="F514" s="7"/>
    </row>
    <row r="515" spans="1:6">
      <c r="A515" s="5"/>
      <c r="B515" s="1"/>
      <c r="C515" s="2"/>
      <c r="D515" s="59"/>
      <c r="E515" s="85"/>
      <c r="F515" s="7"/>
    </row>
    <row r="516" spans="1:6">
      <c r="A516" s="5"/>
      <c r="B516" s="1"/>
      <c r="C516" s="2"/>
      <c r="D516" s="59"/>
      <c r="E516" s="85"/>
      <c r="F516" s="7"/>
    </row>
    <row r="517" spans="1:6">
      <c r="A517" s="5"/>
      <c r="B517" s="1"/>
      <c r="C517" s="2"/>
      <c r="D517" s="59"/>
      <c r="E517" s="85"/>
      <c r="F517" s="7"/>
    </row>
    <row r="518" spans="1:6">
      <c r="A518" s="5"/>
      <c r="B518" s="1"/>
      <c r="C518" s="2"/>
      <c r="D518" s="59"/>
      <c r="E518" s="85"/>
      <c r="F518" s="7"/>
    </row>
    <row r="519" spans="1:6">
      <c r="A519" s="5"/>
      <c r="B519" s="1"/>
      <c r="C519" s="2"/>
      <c r="D519" s="59"/>
      <c r="E519" s="85"/>
      <c r="F519" s="7"/>
    </row>
    <row r="520" spans="1:6">
      <c r="A520" s="5"/>
      <c r="B520" s="1"/>
      <c r="C520" s="2"/>
      <c r="D520" s="59"/>
      <c r="E520" s="85"/>
      <c r="F520" s="7"/>
    </row>
    <row r="521" spans="1:6">
      <c r="A521" s="5"/>
      <c r="B521" s="1"/>
      <c r="C521" s="2"/>
      <c r="D521" s="59"/>
      <c r="E521" s="85"/>
      <c r="F521" s="7"/>
    </row>
    <row r="522" spans="1:6">
      <c r="A522" s="5"/>
      <c r="B522" s="1"/>
      <c r="C522" s="2"/>
      <c r="D522" s="59"/>
      <c r="E522" s="85"/>
      <c r="F522" s="7"/>
    </row>
    <row r="523" spans="1:6">
      <c r="A523" s="5"/>
      <c r="B523" s="1"/>
      <c r="C523" s="2"/>
      <c r="D523" s="59"/>
      <c r="E523" s="85"/>
      <c r="F523" s="7"/>
    </row>
    <row r="524" spans="1:6">
      <c r="A524" s="5"/>
      <c r="B524" s="1"/>
      <c r="C524" s="2"/>
      <c r="D524" s="59"/>
      <c r="E524" s="85"/>
      <c r="F524" s="7"/>
    </row>
    <row r="525" spans="1:6">
      <c r="A525" s="5"/>
      <c r="B525" s="1"/>
      <c r="C525" s="2"/>
      <c r="D525" s="59"/>
      <c r="E525" s="85"/>
      <c r="F525" s="7"/>
    </row>
    <row r="526" spans="1:6">
      <c r="A526" s="5"/>
      <c r="B526" s="1"/>
      <c r="C526" s="2"/>
      <c r="D526" s="59"/>
      <c r="E526" s="85"/>
      <c r="F526" s="7"/>
    </row>
    <row r="527" spans="1:6">
      <c r="A527" s="5"/>
      <c r="B527" s="1"/>
      <c r="C527" s="2"/>
      <c r="D527" s="59"/>
      <c r="E527" s="85"/>
      <c r="F527" s="7"/>
    </row>
    <row r="528" spans="1:6">
      <c r="A528" s="5"/>
      <c r="B528" s="1"/>
      <c r="C528" s="2"/>
      <c r="D528" s="59"/>
      <c r="E528" s="85"/>
      <c r="F528" s="7"/>
    </row>
    <row r="529" spans="1:6">
      <c r="A529" s="5"/>
      <c r="B529" s="1"/>
      <c r="C529" s="2"/>
      <c r="D529" s="59"/>
      <c r="E529" s="85"/>
      <c r="F529" s="7"/>
    </row>
    <row r="530" spans="1:6">
      <c r="A530" s="5"/>
      <c r="B530" s="1"/>
      <c r="C530" s="2"/>
      <c r="D530" s="59"/>
      <c r="E530" s="85"/>
      <c r="F530" s="7"/>
    </row>
    <row r="531" spans="1:6">
      <c r="A531" s="5"/>
      <c r="B531" s="1"/>
      <c r="C531" s="2"/>
      <c r="D531" s="59"/>
      <c r="E531" s="85"/>
      <c r="F531" s="7"/>
    </row>
    <row r="532" spans="1:6">
      <c r="A532" s="5"/>
      <c r="B532" s="1"/>
      <c r="C532" s="2"/>
      <c r="D532" s="59"/>
      <c r="E532" s="85"/>
      <c r="F532" s="7"/>
    </row>
    <row r="533" spans="1:6">
      <c r="A533" s="5"/>
      <c r="B533" s="1"/>
      <c r="C533" s="2"/>
      <c r="D533" s="59"/>
      <c r="E533" s="85"/>
      <c r="F533" s="7"/>
    </row>
    <row r="534" spans="1:6">
      <c r="A534" s="5"/>
      <c r="B534" s="1"/>
      <c r="C534" s="2"/>
      <c r="D534" s="59"/>
      <c r="E534" s="85"/>
      <c r="F534" s="7"/>
    </row>
    <row r="535" spans="1:6">
      <c r="A535" s="5"/>
      <c r="B535" s="1"/>
      <c r="C535" s="2"/>
      <c r="D535" s="59"/>
      <c r="E535" s="85"/>
      <c r="F535" s="7"/>
    </row>
    <row r="536" spans="1:6">
      <c r="A536" s="5"/>
      <c r="B536" s="1"/>
      <c r="C536" s="2"/>
      <c r="D536" s="59"/>
      <c r="E536" s="85"/>
      <c r="F536" s="7"/>
    </row>
    <row r="537" spans="1:6">
      <c r="A537" s="5"/>
      <c r="B537" s="1"/>
      <c r="C537" s="2"/>
      <c r="D537" s="59"/>
      <c r="E537" s="85"/>
      <c r="F537" s="7"/>
    </row>
    <row r="538" spans="1:6">
      <c r="A538" s="5"/>
      <c r="B538" s="1"/>
      <c r="C538" s="2"/>
      <c r="D538" s="59"/>
      <c r="E538" s="85"/>
      <c r="F538" s="7"/>
    </row>
    <row r="539" spans="1:6">
      <c r="A539" s="5"/>
      <c r="B539" s="1"/>
      <c r="C539" s="2"/>
      <c r="D539" s="59"/>
      <c r="E539" s="85"/>
      <c r="F539" s="7"/>
    </row>
    <row r="540" spans="1:6">
      <c r="A540" s="5"/>
      <c r="B540" s="1"/>
      <c r="C540" s="2"/>
      <c r="D540" s="59"/>
      <c r="E540" s="85"/>
      <c r="F540" s="7"/>
    </row>
    <row r="541" spans="1:6">
      <c r="A541" s="5"/>
      <c r="B541" s="1"/>
      <c r="C541" s="2"/>
      <c r="D541" s="59"/>
      <c r="E541" s="85"/>
      <c r="F541" s="7"/>
    </row>
    <row r="542" spans="1:6">
      <c r="A542" s="5"/>
      <c r="B542" s="1"/>
      <c r="C542" s="2"/>
      <c r="D542" s="59"/>
      <c r="E542" s="85"/>
      <c r="F542" s="7"/>
    </row>
    <row r="543" spans="1:6">
      <c r="A543" s="5"/>
      <c r="B543" s="1"/>
      <c r="C543" s="2"/>
      <c r="D543" s="59"/>
      <c r="E543" s="85"/>
      <c r="F543" s="7"/>
    </row>
    <row r="544" spans="1:6">
      <c r="A544" s="5"/>
      <c r="B544" s="1"/>
      <c r="C544" s="2"/>
      <c r="D544" s="59"/>
      <c r="E544" s="85"/>
      <c r="F544" s="7"/>
    </row>
    <row r="545" spans="1:6">
      <c r="A545" s="5"/>
      <c r="B545" s="1"/>
      <c r="C545" s="2"/>
      <c r="D545" s="59"/>
      <c r="E545" s="85"/>
      <c r="F545" s="7"/>
    </row>
    <row r="546" spans="1:6">
      <c r="A546" s="5"/>
      <c r="B546" s="1"/>
      <c r="C546" s="2"/>
      <c r="D546" s="59"/>
      <c r="E546" s="85"/>
      <c r="F546" s="7"/>
    </row>
    <row r="547" spans="1:6">
      <c r="A547" s="5"/>
      <c r="B547" s="1"/>
      <c r="C547" s="2"/>
      <c r="D547" s="59"/>
      <c r="E547" s="85"/>
      <c r="F547" s="7"/>
    </row>
    <row r="548" spans="1:6">
      <c r="A548" s="5"/>
      <c r="B548" s="1"/>
      <c r="C548" s="2"/>
      <c r="D548" s="59"/>
      <c r="E548" s="85"/>
      <c r="F548" s="7"/>
    </row>
    <row r="549" spans="1:6">
      <c r="A549" s="5"/>
      <c r="B549" s="1"/>
      <c r="C549" s="2"/>
      <c r="D549" s="59"/>
      <c r="E549" s="85"/>
      <c r="F549" s="7"/>
    </row>
    <row r="550" spans="1:6">
      <c r="A550" s="5"/>
      <c r="B550" s="1"/>
      <c r="C550" s="2"/>
      <c r="D550" s="59"/>
      <c r="E550" s="85"/>
      <c r="F550" s="7"/>
    </row>
    <row r="551" spans="1:6">
      <c r="A551" s="5"/>
      <c r="B551" s="1"/>
      <c r="C551" s="2"/>
      <c r="D551" s="59"/>
      <c r="E551" s="85"/>
      <c r="F551" s="7"/>
    </row>
    <row r="552" spans="1:6">
      <c r="A552" s="5"/>
      <c r="B552" s="1"/>
      <c r="C552" s="2"/>
      <c r="D552" s="59"/>
      <c r="E552" s="85"/>
      <c r="F552" s="7"/>
    </row>
    <row r="553" spans="1:6">
      <c r="A553" s="5"/>
      <c r="B553" s="1"/>
      <c r="C553" s="2"/>
      <c r="D553" s="59"/>
      <c r="E553" s="85"/>
      <c r="F553" s="7"/>
    </row>
    <row r="554" spans="1:6">
      <c r="A554" s="5"/>
      <c r="B554" s="1"/>
      <c r="C554" s="2"/>
      <c r="D554" s="59"/>
      <c r="E554" s="85"/>
      <c r="F554" s="7"/>
    </row>
    <row r="555" spans="1:6">
      <c r="A555" s="5"/>
      <c r="B555" s="1"/>
      <c r="C555" s="2"/>
      <c r="D555" s="59"/>
      <c r="E555" s="85"/>
      <c r="F555" s="7"/>
    </row>
    <row r="556" spans="1:6">
      <c r="A556" s="5"/>
      <c r="B556" s="1"/>
      <c r="C556" s="2"/>
      <c r="D556" s="59"/>
      <c r="E556" s="85"/>
      <c r="F556" s="7"/>
    </row>
    <row r="557" spans="1:6">
      <c r="A557" s="5"/>
      <c r="B557" s="1"/>
      <c r="C557" s="2"/>
      <c r="D557" s="59"/>
      <c r="E557" s="85"/>
      <c r="F557" s="7"/>
    </row>
    <row r="558" spans="1:6">
      <c r="A558" s="5"/>
      <c r="B558" s="1"/>
      <c r="C558" s="2"/>
      <c r="D558" s="59"/>
      <c r="E558" s="85"/>
      <c r="F558" s="7"/>
    </row>
    <row r="559" spans="1:6">
      <c r="A559" s="5"/>
      <c r="B559" s="1"/>
      <c r="C559" s="2"/>
      <c r="D559" s="59"/>
      <c r="E559" s="85"/>
      <c r="F559" s="7"/>
    </row>
    <row r="560" spans="1:6">
      <c r="A560" s="5"/>
      <c r="B560" s="1"/>
      <c r="C560" s="2"/>
      <c r="D560" s="59"/>
      <c r="E560" s="85"/>
      <c r="F560" s="7"/>
    </row>
    <row r="561" spans="1:6">
      <c r="A561" s="5"/>
      <c r="B561" s="1"/>
      <c r="C561" s="2"/>
      <c r="D561" s="59"/>
      <c r="E561" s="85"/>
      <c r="F561" s="7"/>
    </row>
    <row r="562" spans="1:6">
      <c r="A562" s="5"/>
      <c r="B562" s="1"/>
      <c r="C562" s="2"/>
      <c r="D562" s="59"/>
      <c r="E562" s="85"/>
      <c r="F562" s="7"/>
    </row>
    <row r="563" spans="1:6">
      <c r="A563" s="5"/>
      <c r="B563" s="1"/>
      <c r="C563" s="2"/>
      <c r="D563" s="59"/>
      <c r="E563" s="85"/>
      <c r="F563" s="7"/>
    </row>
    <row r="564" spans="1:6">
      <c r="A564" s="5"/>
      <c r="B564" s="1"/>
      <c r="C564" s="2"/>
      <c r="D564" s="59"/>
      <c r="E564" s="85"/>
      <c r="F564" s="7"/>
    </row>
    <row r="565" spans="1:6">
      <c r="A565" s="5"/>
      <c r="B565" s="1"/>
      <c r="C565" s="2"/>
      <c r="D565" s="59"/>
      <c r="E565" s="85"/>
      <c r="F565" s="7"/>
    </row>
    <row r="566" spans="1:6">
      <c r="A566" s="5"/>
      <c r="B566" s="1"/>
      <c r="C566" s="2"/>
      <c r="D566" s="59"/>
      <c r="E566" s="85"/>
      <c r="F566" s="7"/>
    </row>
    <row r="567" spans="1:6">
      <c r="A567" s="5"/>
      <c r="B567" s="1"/>
      <c r="C567" s="2"/>
      <c r="D567" s="59"/>
      <c r="E567" s="85"/>
      <c r="F567" s="7"/>
    </row>
    <row r="568" spans="1:6">
      <c r="A568" s="5"/>
      <c r="B568" s="1"/>
      <c r="C568" s="2"/>
      <c r="D568" s="59"/>
      <c r="E568" s="85"/>
      <c r="F568" s="7"/>
    </row>
    <row r="569" spans="1:6">
      <c r="A569" s="5"/>
      <c r="B569" s="1"/>
      <c r="C569" s="2"/>
      <c r="D569" s="59"/>
      <c r="E569" s="85"/>
      <c r="F569" s="7"/>
    </row>
    <row r="570" spans="1:6">
      <c r="A570" s="5"/>
      <c r="B570" s="1"/>
      <c r="C570" s="2"/>
      <c r="D570" s="59"/>
      <c r="E570" s="85"/>
      <c r="F570" s="7"/>
    </row>
    <row r="571" spans="1:6">
      <c r="A571" s="5"/>
      <c r="B571" s="1"/>
      <c r="C571" s="2"/>
      <c r="D571" s="59"/>
      <c r="E571" s="85"/>
      <c r="F571" s="7"/>
    </row>
    <row r="572" spans="1:6">
      <c r="A572" s="5"/>
      <c r="B572" s="1"/>
      <c r="C572" s="2"/>
      <c r="D572" s="59"/>
      <c r="E572" s="85"/>
      <c r="F572" s="7"/>
    </row>
    <row r="573" spans="1:6">
      <c r="A573" s="5"/>
      <c r="B573" s="1"/>
      <c r="C573" s="2"/>
      <c r="D573" s="59"/>
      <c r="E573" s="85"/>
      <c r="F573" s="7"/>
    </row>
    <row r="574" spans="1:6">
      <c r="A574" s="5"/>
      <c r="B574" s="1"/>
      <c r="C574" s="2"/>
      <c r="D574" s="59"/>
      <c r="E574" s="85"/>
      <c r="F574" s="7"/>
    </row>
    <row r="575" spans="1:6">
      <c r="A575" s="5"/>
      <c r="B575" s="1"/>
      <c r="C575" s="2"/>
      <c r="D575" s="59"/>
      <c r="E575" s="85"/>
      <c r="F575" s="7"/>
    </row>
    <row r="576" spans="1:6">
      <c r="A576" s="5"/>
      <c r="B576" s="1"/>
      <c r="C576" s="2"/>
      <c r="D576" s="59"/>
      <c r="E576" s="85"/>
      <c r="F576" s="7"/>
    </row>
    <row r="577" spans="1:6">
      <c r="A577" s="5"/>
      <c r="B577" s="1"/>
      <c r="C577" s="2"/>
      <c r="D577" s="59"/>
      <c r="E577" s="85"/>
      <c r="F577" s="7"/>
    </row>
    <row r="578" spans="1:6">
      <c r="A578" s="5"/>
      <c r="B578" s="1"/>
      <c r="C578" s="2"/>
      <c r="D578" s="59"/>
      <c r="E578" s="85"/>
      <c r="F578" s="7"/>
    </row>
    <row r="579" spans="1:6">
      <c r="A579" s="5"/>
      <c r="B579" s="1"/>
      <c r="C579" s="2"/>
      <c r="D579" s="59"/>
      <c r="E579" s="85"/>
      <c r="F579" s="7"/>
    </row>
    <row r="580" spans="1:6">
      <c r="A580" s="5"/>
      <c r="B580" s="1"/>
      <c r="C580" s="2"/>
      <c r="D580" s="59"/>
      <c r="E580" s="85"/>
      <c r="F580" s="7"/>
    </row>
    <row r="581" spans="1:6">
      <c r="A581" s="5"/>
      <c r="B581" s="1"/>
      <c r="C581" s="2"/>
      <c r="D581" s="59"/>
      <c r="E581" s="85"/>
      <c r="F581" s="7"/>
    </row>
    <row r="582" spans="1:6">
      <c r="A582" s="5"/>
      <c r="B582" s="1"/>
      <c r="C582" s="2"/>
      <c r="D582" s="59"/>
      <c r="E582" s="85"/>
      <c r="F582" s="7"/>
    </row>
    <row r="583" spans="1:6">
      <c r="A583" s="5"/>
      <c r="B583" s="1"/>
      <c r="C583" s="2"/>
      <c r="D583" s="59"/>
      <c r="E583" s="85"/>
      <c r="F583" s="7"/>
    </row>
    <row r="584" spans="1:6">
      <c r="A584" s="5"/>
      <c r="B584" s="1"/>
      <c r="C584" s="2"/>
      <c r="D584" s="59"/>
      <c r="E584" s="85"/>
      <c r="F584" s="7"/>
    </row>
    <row r="585" spans="1:6">
      <c r="A585" s="5"/>
      <c r="B585" s="1"/>
      <c r="C585" s="2"/>
      <c r="D585" s="59"/>
      <c r="E585" s="85"/>
      <c r="F585" s="7"/>
    </row>
    <row r="586" spans="1:6">
      <c r="A586" s="5"/>
      <c r="B586" s="1"/>
      <c r="C586" s="2"/>
      <c r="D586" s="59"/>
      <c r="E586" s="85"/>
      <c r="F586" s="7"/>
    </row>
    <row r="587" spans="1:6">
      <c r="A587" s="5"/>
      <c r="B587" s="1"/>
      <c r="C587" s="2"/>
      <c r="D587" s="59"/>
      <c r="E587" s="85"/>
      <c r="F587" s="7"/>
    </row>
    <row r="588" spans="1:6">
      <c r="A588" s="5"/>
      <c r="B588" s="1"/>
      <c r="C588" s="2"/>
      <c r="D588" s="59"/>
      <c r="E588" s="85"/>
      <c r="F588" s="7"/>
    </row>
    <row r="589" spans="1:6">
      <c r="A589" s="5"/>
      <c r="B589" s="1"/>
      <c r="C589" s="2"/>
      <c r="D589" s="59"/>
      <c r="E589" s="85"/>
      <c r="F589" s="7"/>
    </row>
    <row r="590" spans="1:6">
      <c r="A590" s="5"/>
      <c r="B590" s="1"/>
      <c r="C590" s="2"/>
      <c r="D590" s="59"/>
      <c r="E590" s="85"/>
      <c r="F590" s="7"/>
    </row>
    <row r="591" spans="1:6">
      <c r="A591" s="5"/>
      <c r="B591" s="1"/>
      <c r="C591" s="2"/>
      <c r="D591" s="59"/>
      <c r="E591" s="85"/>
      <c r="F591" s="7"/>
    </row>
    <row r="592" spans="1:6">
      <c r="A592" s="5"/>
      <c r="B592" s="1"/>
      <c r="C592" s="2"/>
      <c r="D592" s="59"/>
      <c r="E592" s="85"/>
      <c r="F592" s="7"/>
    </row>
    <row r="593" spans="1:6">
      <c r="A593" s="5"/>
      <c r="B593" s="1"/>
      <c r="C593" s="2"/>
      <c r="D593" s="59"/>
      <c r="E593" s="85"/>
      <c r="F593" s="7"/>
    </row>
    <row r="594" spans="1:6">
      <c r="A594" s="5"/>
      <c r="B594" s="1"/>
      <c r="C594" s="2"/>
      <c r="D594" s="59"/>
      <c r="E594" s="85"/>
      <c r="F594" s="7"/>
    </row>
    <row r="595" spans="1:6">
      <c r="A595" s="5"/>
      <c r="B595" s="1"/>
      <c r="C595" s="2"/>
      <c r="D595" s="59"/>
      <c r="E595" s="85"/>
      <c r="F595" s="7"/>
    </row>
    <row r="596" spans="1:6">
      <c r="A596" s="5"/>
      <c r="B596" s="1"/>
      <c r="C596" s="2"/>
      <c r="D596" s="59"/>
      <c r="E596" s="85"/>
      <c r="F596" s="7"/>
    </row>
    <row r="597" spans="1:6">
      <c r="A597" s="5"/>
      <c r="B597" s="1"/>
      <c r="C597" s="2"/>
      <c r="D597" s="59"/>
      <c r="E597" s="85"/>
      <c r="F597" s="7"/>
    </row>
    <row r="598" spans="1:6">
      <c r="A598" s="5"/>
      <c r="B598" s="1"/>
      <c r="C598" s="2"/>
      <c r="D598" s="59"/>
      <c r="E598" s="85"/>
      <c r="F598" s="7"/>
    </row>
    <row r="599" spans="1:6">
      <c r="A599" s="5"/>
      <c r="B599" s="1"/>
      <c r="C599" s="2"/>
      <c r="D599" s="59"/>
      <c r="E599" s="85"/>
      <c r="F599" s="7"/>
    </row>
    <row r="600" spans="1:6">
      <c r="A600" s="5"/>
      <c r="B600" s="1"/>
      <c r="C600" s="2"/>
      <c r="D600" s="59"/>
      <c r="E600" s="85"/>
      <c r="F600" s="7"/>
    </row>
    <row r="601" spans="1:6">
      <c r="A601" s="5"/>
      <c r="B601" s="1"/>
      <c r="C601" s="2"/>
      <c r="D601" s="59"/>
      <c r="E601" s="85"/>
      <c r="F601" s="7"/>
    </row>
    <row r="602" spans="1:6">
      <c r="A602" s="5"/>
      <c r="B602" s="1"/>
      <c r="C602" s="2"/>
      <c r="D602" s="59"/>
      <c r="E602" s="85"/>
      <c r="F602" s="7"/>
    </row>
    <row r="603" spans="1:6">
      <c r="A603" s="5"/>
      <c r="B603" s="1"/>
      <c r="C603" s="2"/>
      <c r="D603" s="59"/>
      <c r="E603" s="85"/>
      <c r="F603" s="7"/>
    </row>
    <row r="604" spans="1:6">
      <c r="A604" s="5"/>
      <c r="B604" s="1"/>
      <c r="C604" s="2"/>
      <c r="D604" s="59"/>
      <c r="E604" s="85"/>
      <c r="F604" s="7"/>
    </row>
    <row r="605" spans="1:6">
      <c r="A605" s="5"/>
      <c r="B605" s="1"/>
      <c r="C605" s="2"/>
      <c r="D605" s="59"/>
      <c r="E605" s="85"/>
      <c r="F605" s="7"/>
    </row>
    <row r="606" spans="1:6">
      <c r="A606" s="5"/>
      <c r="B606" s="1"/>
      <c r="C606" s="2"/>
      <c r="D606" s="59"/>
      <c r="E606" s="85"/>
      <c r="F606" s="7"/>
    </row>
    <row r="607" spans="1:6">
      <c r="A607" s="5"/>
      <c r="B607" s="1"/>
      <c r="C607" s="2"/>
      <c r="D607" s="59"/>
      <c r="E607" s="85"/>
      <c r="F607" s="7"/>
    </row>
    <row r="608" spans="1:6">
      <c r="A608" s="5"/>
      <c r="B608" s="1"/>
      <c r="C608" s="2"/>
      <c r="D608" s="59"/>
      <c r="E608" s="85"/>
      <c r="F608" s="7"/>
    </row>
    <row r="609" spans="1:6">
      <c r="A609" s="5"/>
      <c r="B609" s="1"/>
      <c r="C609" s="2"/>
      <c r="D609" s="59"/>
      <c r="E609" s="85"/>
      <c r="F609" s="7"/>
    </row>
    <row r="610" spans="1:6">
      <c r="A610" s="5"/>
      <c r="B610" s="1"/>
      <c r="C610" s="2"/>
      <c r="D610" s="59"/>
      <c r="E610" s="85"/>
      <c r="F610" s="7"/>
    </row>
    <row r="611" spans="1:6">
      <c r="A611" s="5"/>
      <c r="B611" s="1"/>
      <c r="C611" s="2"/>
      <c r="D611" s="59"/>
      <c r="E611" s="85"/>
      <c r="F611" s="7"/>
    </row>
    <row r="612" spans="1:6">
      <c r="A612" s="5"/>
      <c r="B612" s="1"/>
      <c r="C612" s="2"/>
      <c r="D612" s="59"/>
      <c r="E612" s="85"/>
      <c r="F612" s="7"/>
    </row>
    <row r="613" spans="1:6">
      <c r="A613" s="5"/>
      <c r="B613" s="1"/>
      <c r="C613" s="2"/>
      <c r="D613" s="59"/>
      <c r="E613" s="85"/>
      <c r="F613" s="7"/>
    </row>
    <row r="614" spans="1:6">
      <c r="A614" s="5"/>
      <c r="B614" s="1"/>
      <c r="C614" s="2"/>
      <c r="D614" s="59"/>
      <c r="E614" s="85"/>
      <c r="F614" s="7"/>
    </row>
    <row r="615" spans="1:6">
      <c r="A615" s="5"/>
      <c r="B615" s="1"/>
      <c r="C615" s="2"/>
      <c r="D615" s="59"/>
      <c r="E615" s="85"/>
      <c r="F615" s="7"/>
    </row>
    <row r="616" spans="1:6">
      <c r="A616" s="5"/>
      <c r="B616" s="1"/>
      <c r="C616" s="2"/>
      <c r="D616" s="59"/>
      <c r="E616" s="85"/>
      <c r="F616" s="7"/>
    </row>
    <row r="617" spans="1:6">
      <c r="A617" s="5"/>
      <c r="B617" s="1"/>
      <c r="C617" s="2"/>
      <c r="D617" s="59"/>
      <c r="E617" s="85"/>
      <c r="F617" s="7"/>
    </row>
    <row r="618" spans="1:6">
      <c r="A618" s="5"/>
      <c r="B618" s="1"/>
      <c r="C618" s="2"/>
      <c r="D618" s="59"/>
      <c r="E618" s="85"/>
      <c r="F618" s="7"/>
    </row>
    <row r="619" spans="1:6">
      <c r="A619" s="5"/>
      <c r="B619" s="1"/>
      <c r="C619" s="2"/>
      <c r="D619" s="59"/>
      <c r="E619" s="85"/>
      <c r="F619" s="7"/>
    </row>
    <row r="620" spans="1:6">
      <c r="A620" s="5"/>
      <c r="B620" s="1"/>
      <c r="C620" s="2"/>
      <c r="D620" s="59"/>
      <c r="E620" s="85"/>
      <c r="F620" s="7"/>
    </row>
    <row r="621" spans="1:6">
      <c r="A621" s="5"/>
      <c r="B621" s="1"/>
      <c r="C621" s="2"/>
      <c r="D621" s="59"/>
      <c r="E621" s="85"/>
      <c r="F621" s="7"/>
    </row>
    <row r="622" spans="1:6">
      <c r="A622" s="5"/>
      <c r="B622" s="1"/>
      <c r="C622" s="2"/>
      <c r="D622" s="59"/>
      <c r="E622" s="85"/>
      <c r="F622" s="7"/>
    </row>
    <row r="623" spans="1:6">
      <c r="A623" s="5"/>
      <c r="B623" s="1"/>
      <c r="C623" s="2"/>
      <c r="D623" s="59"/>
      <c r="E623" s="85"/>
      <c r="F623" s="7"/>
    </row>
    <row r="624" spans="1:6">
      <c r="A624" s="5"/>
      <c r="B624" s="1"/>
      <c r="C624" s="2"/>
      <c r="D624" s="59"/>
      <c r="E624" s="85"/>
      <c r="F624" s="7"/>
    </row>
    <row r="625" spans="1:6">
      <c r="A625" s="5"/>
      <c r="B625" s="1"/>
      <c r="C625" s="2"/>
      <c r="D625" s="59"/>
      <c r="E625" s="85"/>
      <c r="F625" s="7"/>
    </row>
    <row r="626" spans="1:6">
      <c r="A626" s="5"/>
      <c r="B626" s="1"/>
      <c r="C626" s="2"/>
      <c r="D626" s="59"/>
      <c r="E626" s="85"/>
      <c r="F626" s="7"/>
    </row>
    <row r="627" spans="1:6">
      <c r="A627" s="5"/>
      <c r="B627" s="1"/>
      <c r="C627" s="2"/>
      <c r="D627" s="59"/>
      <c r="E627" s="85"/>
      <c r="F627" s="7"/>
    </row>
    <row r="628" spans="1:6">
      <c r="A628" s="5"/>
      <c r="B628" s="1"/>
      <c r="C628" s="2"/>
      <c r="D628" s="59"/>
      <c r="E628" s="85"/>
      <c r="F628" s="7"/>
    </row>
    <row r="629" spans="1:6">
      <c r="A629" s="5"/>
      <c r="B629" s="1"/>
      <c r="C629" s="2"/>
      <c r="D629" s="59"/>
      <c r="E629" s="85"/>
      <c r="F629" s="7"/>
    </row>
    <row r="630" spans="1:6">
      <c r="A630" s="5"/>
      <c r="B630" s="1"/>
      <c r="C630" s="2"/>
      <c r="D630" s="59"/>
      <c r="E630" s="85"/>
      <c r="F630" s="7"/>
    </row>
    <row r="631" spans="1:6">
      <c r="A631" s="5"/>
      <c r="B631" s="1"/>
      <c r="C631" s="2"/>
      <c r="D631" s="59"/>
      <c r="E631" s="85"/>
      <c r="F631" s="7"/>
    </row>
    <row r="632" spans="1:6">
      <c r="A632" s="5"/>
      <c r="B632" s="1"/>
      <c r="C632" s="2"/>
      <c r="D632" s="59"/>
      <c r="E632" s="85"/>
      <c r="F632" s="7"/>
    </row>
    <row r="633" spans="1:6">
      <c r="A633" s="5"/>
      <c r="B633" s="1"/>
      <c r="C633" s="2"/>
      <c r="D633" s="59"/>
      <c r="E633" s="85"/>
      <c r="F633" s="7"/>
    </row>
    <row r="634" spans="1:6">
      <c r="A634" s="5"/>
      <c r="B634" s="1"/>
      <c r="C634" s="2"/>
      <c r="D634" s="59"/>
      <c r="E634" s="85"/>
      <c r="F634" s="7"/>
    </row>
    <row r="635" spans="1:6">
      <c r="A635" s="5"/>
      <c r="B635" s="1"/>
      <c r="C635" s="2"/>
      <c r="D635" s="59"/>
      <c r="E635" s="85"/>
      <c r="F635" s="7"/>
    </row>
    <row r="636" spans="1:6">
      <c r="A636" s="5"/>
      <c r="B636" s="1"/>
      <c r="C636" s="2"/>
      <c r="D636" s="59"/>
      <c r="E636" s="85"/>
      <c r="F636" s="7"/>
    </row>
    <row r="637" spans="1:6">
      <c r="A637" s="5"/>
      <c r="B637" s="1"/>
      <c r="C637" s="2"/>
      <c r="D637" s="59"/>
      <c r="E637" s="85"/>
      <c r="F637" s="7"/>
    </row>
    <row r="638" spans="1:6">
      <c r="A638" s="5"/>
      <c r="B638" s="1"/>
      <c r="C638" s="2"/>
      <c r="D638" s="59"/>
      <c r="E638" s="85"/>
      <c r="F638" s="7"/>
    </row>
    <row r="639" spans="1:6">
      <c r="A639" s="5"/>
      <c r="B639" s="1"/>
      <c r="C639" s="2"/>
      <c r="D639" s="59"/>
      <c r="E639" s="85"/>
      <c r="F639" s="7"/>
    </row>
    <row r="640" spans="1:6">
      <c r="A640" s="5"/>
      <c r="B640" s="1"/>
      <c r="C640" s="2"/>
      <c r="D640" s="59"/>
      <c r="E640" s="85"/>
      <c r="F640" s="7"/>
    </row>
    <row r="641" spans="1:6">
      <c r="A641" s="5"/>
      <c r="B641" s="1"/>
      <c r="C641" s="2"/>
      <c r="D641" s="59"/>
      <c r="E641" s="85"/>
      <c r="F641" s="7"/>
    </row>
    <row r="642" spans="1:6">
      <c r="A642" s="5"/>
      <c r="B642" s="1"/>
      <c r="C642" s="2"/>
      <c r="D642" s="59"/>
      <c r="E642" s="85"/>
      <c r="F642" s="7"/>
    </row>
    <row r="643" spans="1:6">
      <c r="A643" s="5"/>
      <c r="B643" s="1"/>
      <c r="C643" s="2"/>
      <c r="D643" s="59"/>
      <c r="E643" s="85"/>
      <c r="F643" s="7"/>
    </row>
    <row r="644" spans="1:6">
      <c r="A644" s="5"/>
      <c r="B644" s="1"/>
      <c r="C644" s="2"/>
      <c r="D644" s="59"/>
      <c r="E644" s="85"/>
      <c r="F644" s="7"/>
    </row>
    <row r="645" spans="1:6">
      <c r="A645" s="5"/>
      <c r="B645" s="1"/>
      <c r="C645" s="2"/>
      <c r="D645" s="59"/>
      <c r="E645" s="85"/>
      <c r="F645" s="7"/>
    </row>
    <row r="646" spans="1:6">
      <c r="A646" s="5"/>
      <c r="B646" s="1"/>
      <c r="C646" s="2"/>
      <c r="D646" s="59"/>
      <c r="E646" s="85"/>
      <c r="F646" s="7"/>
    </row>
    <row r="647" spans="1:6">
      <c r="A647" s="5"/>
      <c r="B647" s="1"/>
      <c r="C647" s="2"/>
      <c r="D647" s="59"/>
      <c r="E647" s="85"/>
      <c r="F647" s="7"/>
    </row>
    <row r="648" spans="1:6">
      <c r="A648" s="5"/>
      <c r="B648" s="1"/>
      <c r="C648" s="2"/>
      <c r="D648" s="59"/>
      <c r="E648" s="85"/>
      <c r="F648" s="7"/>
    </row>
    <row r="649" spans="1:6">
      <c r="A649" s="5"/>
      <c r="B649" s="1"/>
      <c r="C649" s="2"/>
      <c r="D649" s="59"/>
      <c r="E649" s="85"/>
      <c r="F649" s="7"/>
    </row>
    <row r="650" spans="1:6">
      <c r="A650" s="5"/>
      <c r="B650" s="1"/>
      <c r="C650" s="2"/>
      <c r="D650" s="59"/>
      <c r="E650" s="85"/>
      <c r="F650" s="7"/>
    </row>
    <row r="651" spans="1:6">
      <c r="A651" s="5"/>
      <c r="B651" s="1"/>
      <c r="C651" s="2"/>
      <c r="D651" s="59"/>
      <c r="E651" s="85"/>
      <c r="F651" s="7"/>
    </row>
    <row r="652" spans="1:6">
      <c r="A652" s="5"/>
      <c r="B652" s="1"/>
      <c r="C652" s="2"/>
      <c r="D652" s="59"/>
      <c r="E652" s="85"/>
      <c r="F652" s="7"/>
    </row>
    <row r="653" spans="1:6">
      <c r="A653" s="5"/>
      <c r="B653" s="1"/>
      <c r="C653" s="2"/>
      <c r="D653" s="59"/>
      <c r="E653" s="85"/>
      <c r="F653" s="7"/>
    </row>
    <row r="654" spans="1:6">
      <c r="A654" s="5"/>
      <c r="B654" s="1"/>
      <c r="C654" s="2"/>
      <c r="D654" s="59"/>
      <c r="E654" s="85"/>
      <c r="F654" s="7"/>
    </row>
    <row r="655" spans="1:6">
      <c r="A655" s="5"/>
      <c r="B655" s="1"/>
      <c r="C655" s="2"/>
      <c r="D655" s="59"/>
      <c r="E655" s="85"/>
      <c r="F655" s="7"/>
    </row>
    <row r="656" spans="1:6">
      <c r="A656" s="5"/>
      <c r="B656" s="1"/>
      <c r="C656" s="2"/>
      <c r="D656" s="59"/>
      <c r="E656" s="85"/>
      <c r="F656" s="7"/>
    </row>
    <row r="657" spans="1:6">
      <c r="A657" s="5"/>
      <c r="B657" s="1"/>
      <c r="C657" s="2"/>
      <c r="D657" s="59"/>
      <c r="E657" s="85"/>
      <c r="F657" s="7"/>
    </row>
    <row r="658" spans="1:6">
      <c r="A658" s="5"/>
      <c r="B658" s="1"/>
      <c r="C658" s="2"/>
      <c r="D658" s="59"/>
      <c r="E658" s="85"/>
      <c r="F658" s="7"/>
    </row>
    <row r="659" spans="1:6">
      <c r="A659" s="5"/>
      <c r="B659" s="1"/>
      <c r="C659" s="2"/>
      <c r="D659" s="59"/>
      <c r="E659" s="85"/>
      <c r="F659" s="7"/>
    </row>
    <row r="660" spans="1:6">
      <c r="A660" s="5"/>
      <c r="B660" s="1"/>
      <c r="C660" s="2"/>
      <c r="D660" s="59"/>
      <c r="E660" s="85"/>
      <c r="F660" s="7"/>
    </row>
    <row r="661" spans="1:6">
      <c r="A661" s="5"/>
      <c r="B661" s="1"/>
      <c r="C661" s="2"/>
      <c r="D661" s="59"/>
      <c r="E661" s="85"/>
      <c r="F661" s="7"/>
    </row>
    <row r="662" spans="1:6">
      <c r="A662" s="5"/>
      <c r="B662" s="1"/>
      <c r="C662" s="2"/>
      <c r="D662" s="59"/>
      <c r="E662" s="85"/>
      <c r="F662" s="7"/>
    </row>
    <row r="663" spans="1:6">
      <c r="A663" s="5"/>
      <c r="B663" s="1"/>
      <c r="C663" s="2"/>
      <c r="D663" s="59"/>
      <c r="E663" s="85"/>
      <c r="F663" s="7"/>
    </row>
    <row r="664" spans="1:6">
      <c r="A664" s="5"/>
      <c r="B664" s="1"/>
      <c r="C664" s="2"/>
      <c r="D664" s="59"/>
      <c r="E664" s="85"/>
      <c r="F664" s="7"/>
    </row>
    <row r="665" spans="1:6">
      <c r="A665" s="5"/>
      <c r="B665" s="1"/>
      <c r="C665" s="2"/>
      <c r="D665" s="59"/>
      <c r="E665" s="85"/>
      <c r="F665" s="7"/>
    </row>
    <row r="666" spans="1:6">
      <c r="A666" s="5"/>
      <c r="B666" s="1"/>
      <c r="C666" s="2"/>
      <c r="D666" s="59"/>
      <c r="E666" s="85"/>
      <c r="F666" s="7"/>
    </row>
    <row r="667" spans="1:6">
      <c r="A667" s="5"/>
      <c r="B667" s="1"/>
      <c r="C667" s="2"/>
      <c r="D667" s="59"/>
      <c r="E667" s="85"/>
      <c r="F667" s="7"/>
    </row>
    <row r="668" spans="1:6">
      <c r="A668" s="5"/>
      <c r="B668" s="1"/>
      <c r="C668" s="2"/>
      <c r="D668" s="59"/>
      <c r="E668" s="85"/>
      <c r="F668" s="7"/>
    </row>
    <row r="669" spans="1:6">
      <c r="A669" s="5"/>
      <c r="B669" s="1"/>
      <c r="C669" s="2"/>
      <c r="D669" s="59"/>
      <c r="E669" s="85"/>
      <c r="F669" s="7"/>
    </row>
    <row r="670" spans="1:6">
      <c r="A670" s="5"/>
      <c r="B670" s="1"/>
      <c r="C670" s="2"/>
      <c r="D670" s="59"/>
      <c r="E670" s="85"/>
      <c r="F670" s="7"/>
    </row>
    <row r="671" spans="1:6">
      <c r="A671" s="5"/>
      <c r="B671" s="1"/>
      <c r="C671" s="2"/>
      <c r="D671" s="59"/>
      <c r="E671" s="85"/>
      <c r="F671" s="7"/>
    </row>
    <row r="672" spans="1:6">
      <c r="A672" s="5"/>
      <c r="B672" s="1"/>
      <c r="C672" s="2"/>
      <c r="D672" s="59"/>
      <c r="E672" s="85"/>
      <c r="F672" s="7"/>
    </row>
    <row r="673" spans="1:6">
      <c r="A673" s="5"/>
      <c r="B673" s="1"/>
      <c r="C673" s="2"/>
      <c r="D673" s="59"/>
      <c r="E673" s="85"/>
      <c r="F673" s="7"/>
    </row>
    <row r="674" spans="1:6">
      <c r="A674" s="5"/>
      <c r="B674" s="1"/>
      <c r="C674" s="2"/>
      <c r="D674" s="59"/>
      <c r="E674" s="85"/>
      <c r="F674" s="7"/>
    </row>
    <row r="675" spans="1:6">
      <c r="A675" s="5"/>
      <c r="B675" s="1"/>
      <c r="C675" s="2"/>
      <c r="D675" s="59"/>
      <c r="E675" s="85"/>
      <c r="F675" s="7"/>
    </row>
    <row r="676" spans="1:6">
      <c r="A676" s="5"/>
      <c r="B676" s="1"/>
      <c r="C676" s="2"/>
      <c r="D676" s="59"/>
      <c r="E676" s="85"/>
      <c r="F676" s="7"/>
    </row>
    <row r="677" spans="1:6">
      <c r="A677" s="5"/>
      <c r="B677" s="1"/>
      <c r="C677" s="2"/>
      <c r="D677" s="59"/>
      <c r="E677" s="85"/>
      <c r="F677" s="7"/>
    </row>
    <row r="678" spans="1:6">
      <c r="A678" s="5"/>
      <c r="B678" s="1"/>
      <c r="C678" s="2"/>
      <c r="D678" s="59"/>
      <c r="E678" s="85"/>
      <c r="F678" s="7"/>
    </row>
    <row r="679" spans="1:6">
      <c r="A679" s="5"/>
      <c r="B679" s="1"/>
      <c r="C679" s="2"/>
      <c r="D679" s="59"/>
      <c r="E679" s="85"/>
      <c r="F679" s="7"/>
    </row>
    <row r="680" spans="1:6">
      <c r="A680" s="5"/>
      <c r="B680" s="1"/>
      <c r="C680" s="2"/>
      <c r="D680" s="59"/>
      <c r="E680" s="85"/>
      <c r="F680" s="7"/>
    </row>
    <row r="681" spans="1:6">
      <c r="A681" s="5"/>
      <c r="B681" s="1"/>
      <c r="C681" s="2"/>
      <c r="D681" s="59"/>
      <c r="E681" s="85"/>
      <c r="F681" s="7"/>
    </row>
    <row r="682" spans="1:6">
      <c r="A682" s="5"/>
      <c r="B682" s="1"/>
      <c r="C682" s="2"/>
      <c r="D682" s="59"/>
      <c r="E682" s="85"/>
      <c r="F682" s="7"/>
    </row>
    <row r="683" spans="1:6">
      <c r="A683" s="5"/>
      <c r="B683" s="1"/>
      <c r="C683" s="2"/>
      <c r="D683" s="59"/>
      <c r="E683" s="85"/>
      <c r="F683" s="7"/>
    </row>
    <row r="684" spans="1:6">
      <c r="A684" s="5"/>
      <c r="B684" s="1"/>
      <c r="C684" s="2"/>
      <c r="D684" s="59"/>
      <c r="E684" s="85"/>
      <c r="F684" s="7"/>
    </row>
    <row r="685" spans="1:6">
      <c r="A685" s="5"/>
      <c r="B685" s="1"/>
      <c r="C685" s="2"/>
      <c r="D685" s="59"/>
      <c r="E685" s="85"/>
      <c r="F685" s="7"/>
    </row>
    <row r="686" spans="1:6">
      <c r="A686" s="5"/>
      <c r="B686" s="1"/>
      <c r="C686" s="2"/>
      <c r="D686" s="59"/>
      <c r="E686" s="85"/>
      <c r="F686" s="7"/>
    </row>
    <row r="687" spans="1:6">
      <c r="A687" s="5"/>
      <c r="B687" s="1"/>
      <c r="C687" s="2"/>
      <c r="D687" s="59"/>
      <c r="E687" s="85"/>
      <c r="F687" s="7"/>
    </row>
    <row r="688" spans="1:6">
      <c r="A688" s="5"/>
      <c r="B688" s="1"/>
      <c r="C688" s="2"/>
      <c r="D688" s="59"/>
      <c r="E688" s="85"/>
      <c r="F688" s="7"/>
    </row>
    <row r="689" spans="1:6">
      <c r="A689" s="5"/>
      <c r="B689" s="1"/>
      <c r="C689" s="2"/>
      <c r="D689" s="59"/>
      <c r="E689" s="85"/>
      <c r="F689" s="7"/>
    </row>
    <row r="690" spans="1:6">
      <c r="A690" s="5"/>
      <c r="B690" s="1"/>
      <c r="C690" s="2"/>
      <c r="D690" s="59"/>
      <c r="E690" s="85"/>
      <c r="F690" s="7"/>
    </row>
    <row r="691" spans="1:6">
      <c r="A691" s="5"/>
      <c r="B691" s="1"/>
      <c r="C691" s="2"/>
      <c r="D691" s="59"/>
      <c r="E691" s="85"/>
      <c r="F691" s="7"/>
    </row>
    <row r="692" spans="1:6">
      <c r="A692" s="5"/>
      <c r="B692" s="1"/>
      <c r="C692" s="2"/>
      <c r="D692" s="59"/>
      <c r="E692" s="85"/>
      <c r="F692" s="7"/>
    </row>
    <row r="693" spans="1:6">
      <c r="A693" s="5"/>
      <c r="B693" s="1"/>
      <c r="C693" s="2"/>
      <c r="D693" s="59"/>
      <c r="E693" s="85"/>
      <c r="F693" s="7"/>
    </row>
    <row r="694" spans="1:6">
      <c r="A694" s="5"/>
      <c r="B694" s="1"/>
      <c r="C694" s="2"/>
      <c r="D694" s="59"/>
      <c r="E694" s="85"/>
      <c r="F694" s="7"/>
    </row>
    <row r="695" spans="1:6">
      <c r="A695" s="5"/>
      <c r="B695" s="1"/>
      <c r="C695" s="2"/>
      <c r="D695" s="59"/>
      <c r="E695" s="85"/>
      <c r="F695" s="7"/>
    </row>
    <row r="696" spans="1:6">
      <c r="A696" s="5"/>
      <c r="B696" s="1"/>
      <c r="C696" s="2"/>
      <c r="D696" s="59"/>
      <c r="E696" s="85"/>
      <c r="F696" s="7"/>
    </row>
    <row r="697" spans="1:6">
      <c r="A697" s="5"/>
      <c r="B697" s="1"/>
      <c r="C697" s="2"/>
      <c r="D697" s="59"/>
      <c r="E697" s="85"/>
      <c r="F697" s="7"/>
    </row>
    <row r="698" spans="1:6">
      <c r="A698" s="5"/>
      <c r="B698" s="1"/>
      <c r="C698" s="2"/>
      <c r="D698" s="59"/>
      <c r="E698" s="85"/>
      <c r="F698" s="7"/>
    </row>
    <row r="699" spans="1:6">
      <c r="A699" s="5"/>
      <c r="B699" s="1"/>
      <c r="C699" s="2"/>
      <c r="D699" s="59"/>
      <c r="E699" s="85"/>
      <c r="F699" s="7"/>
    </row>
    <row r="700" spans="1:6">
      <c r="A700" s="5"/>
      <c r="B700" s="1"/>
      <c r="C700" s="2"/>
      <c r="D700" s="59"/>
      <c r="E700" s="85"/>
      <c r="F700" s="7"/>
    </row>
    <row r="701" spans="1:6">
      <c r="A701" s="5"/>
      <c r="B701" s="1"/>
      <c r="C701" s="2"/>
      <c r="D701" s="59"/>
      <c r="E701" s="85"/>
      <c r="F701" s="7"/>
    </row>
    <row r="702" spans="1:6">
      <c r="A702" s="5"/>
      <c r="B702" s="1"/>
      <c r="C702" s="2"/>
      <c r="D702" s="59"/>
      <c r="E702" s="85"/>
      <c r="F702" s="7"/>
    </row>
    <row r="703" spans="1:6">
      <c r="A703" s="5"/>
      <c r="B703" s="1"/>
      <c r="C703" s="2"/>
      <c r="D703" s="59"/>
      <c r="E703" s="85"/>
      <c r="F703" s="7"/>
    </row>
    <row r="704" spans="1:6">
      <c r="A704" s="5"/>
      <c r="B704" s="1"/>
      <c r="C704" s="2"/>
      <c r="D704" s="59"/>
      <c r="E704" s="85"/>
      <c r="F704" s="7"/>
    </row>
    <row r="705" spans="1:6">
      <c r="A705" s="5"/>
      <c r="B705" s="1"/>
      <c r="C705" s="2"/>
      <c r="D705" s="59"/>
      <c r="E705" s="85"/>
      <c r="F705" s="7"/>
    </row>
    <row r="706" spans="1:6">
      <c r="A706" s="5"/>
      <c r="B706" s="1"/>
      <c r="C706" s="2"/>
      <c r="D706" s="59"/>
      <c r="E706" s="85"/>
      <c r="F706" s="7"/>
    </row>
    <row r="707" spans="1:6">
      <c r="A707" s="5"/>
      <c r="B707" s="1"/>
      <c r="C707" s="2"/>
      <c r="D707" s="59"/>
      <c r="E707" s="85"/>
      <c r="F707" s="7"/>
    </row>
    <row r="708" spans="1:6">
      <c r="A708" s="5"/>
      <c r="B708" s="1"/>
      <c r="C708" s="2"/>
      <c r="D708" s="59"/>
      <c r="E708" s="85"/>
      <c r="F708" s="7"/>
    </row>
    <row r="709" spans="1:6">
      <c r="A709" s="5"/>
      <c r="B709" s="1"/>
      <c r="C709" s="2"/>
      <c r="D709" s="59"/>
      <c r="E709" s="85"/>
      <c r="F709" s="7"/>
    </row>
    <row r="710" spans="1:6">
      <c r="A710" s="5"/>
      <c r="B710" s="1"/>
      <c r="C710" s="2"/>
      <c r="D710" s="59"/>
      <c r="E710" s="85"/>
      <c r="F710" s="7"/>
    </row>
    <row r="711" spans="1:6">
      <c r="A711" s="5"/>
      <c r="B711" s="1"/>
      <c r="C711" s="2"/>
      <c r="D711" s="59"/>
      <c r="E711" s="85"/>
      <c r="F711" s="7"/>
    </row>
    <row r="712" spans="1:6">
      <c r="A712" s="5"/>
      <c r="B712" s="1"/>
      <c r="C712" s="2"/>
      <c r="D712" s="59"/>
      <c r="E712" s="85"/>
      <c r="F712" s="7"/>
    </row>
    <row r="713" spans="1:6">
      <c r="A713" s="5"/>
      <c r="B713" s="1"/>
      <c r="C713" s="2"/>
      <c r="D713" s="59"/>
      <c r="E713" s="85"/>
      <c r="F713" s="7"/>
    </row>
    <row r="714" spans="1:6">
      <c r="A714" s="5"/>
      <c r="B714" s="1"/>
      <c r="C714" s="2"/>
      <c r="D714" s="59"/>
      <c r="E714" s="85"/>
      <c r="F714" s="7"/>
    </row>
    <row r="715" spans="1:6">
      <c r="A715" s="5"/>
      <c r="B715" s="1"/>
      <c r="C715" s="2"/>
      <c r="D715" s="59"/>
      <c r="E715" s="85"/>
      <c r="F715" s="7"/>
    </row>
    <row r="716" spans="1:6">
      <c r="A716" s="5"/>
      <c r="B716" s="1"/>
      <c r="C716" s="2"/>
      <c r="D716" s="59"/>
      <c r="E716" s="85"/>
      <c r="F716" s="7"/>
    </row>
    <row r="717" spans="1:6">
      <c r="A717" s="5"/>
      <c r="B717" s="1"/>
      <c r="C717" s="2"/>
      <c r="D717" s="59"/>
      <c r="E717" s="85"/>
      <c r="F717" s="7"/>
    </row>
    <row r="718" spans="1:6">
      <c r="A718" s="5"/>
      <c r="B718" s="1"/>
      <c r="C718" s="2"/>
      <c r="D718" s="59"/>
      <c r="E718" s="85"/>
      <c r="F718" s="7"/>
    </row>
    <row r="719" spans="1:6">
      <c r="A719" s="5"/>
      <c r="B719" s="1"/>
      <c r="C719" s="2"/>
      <c r="D719" s="59"/>
      <c r="E719" s="85"/>
      <c r="F719" s="7"/>
    </row>
    <row r="720" spans="1:6">
      <c r="A720" s="5"/>
      <c r="B720" s="1"/>
      <c r="C720" s="2"/>
      <c r="D720" s="59"/>
      <c r="E720" s="85"/>
      <c r="F720" s="7"/>
    </row>
    <row r="721" spans="1:6">
      <c r="A721" s="5"/>
      <c r="B721" s="1"/>
      <c r="C721" s="2"/>
      <c r="D721" s="59"/>
      <c r="E721" s="85"/>
      <c r="F721" s="7"/>
    </row>
    <row r="722" spans="1:6">
      <c r="A722" s="5"/>
      <c r="B722" s="1"/>
      <c r="C722" s="2"/>
      <c r="D722" s="59"/>
      <c r="E722" s="85"/>
      <c r="F722" s="7"/>
    </row>
    <row r="723" spans="1:6">
      <c r="A723" s="5"/>
      <c r="B723" s="1"/>
      <c r="C723" s="2"/>
      <c r="D723" s="59"/>
      <c r="E723" s="85"/>
      <c r="F723" s="7"/>
    </row>
    <row r="724" spans="1:6">
      <c r="A724" s="5"/>
      <c r="B724" s="1"/>
      <c r="C724" s="2"/>
      <c r="D724" s="59"/>
      <c r="E724" s="85"/>
      <c r="F724" s="7"/>
    </row>
    <row r="725" spans="1:6">
      <c r="A725" s="5"/>
      <c r="B725" s="1"/>
      <c r="C725" s="2"/>
      <c r="D725" s="59"/>
      <c r="E725" s="85"/>
      <c r="F725" s="7"/>
    </row>
    <row r="726" spans="1:6">
      <c r="A726" s="5"/>
      <c r="B726" s="1"/>
      <c r="C726" s="2"/>
      <c r="D726" s="59"/>
      <c r="E726" s="85"/>
      <c r="F726" s="7"/>
    </row>
    <row r="727" spans="1:6">
      <c r="A727" s="5"/>
      <c r="B727" s="1"/>
      <c r="C727" s="2"/>
      <c r="D727" s="59"/>
      <c r="E727" s="85"/>
      <c r="F727" s="7"/>
    </row>
    <row r="728" spans="1:6">
      <c r="A728" s="5"/>
      <c r="B728" s="1"/>
      <c r="C728" s="2"/>
      <c r="D728" s="59"/>
      <c r="E728" s="85"/>
      <c r="F728" s="7"/>
    </row>
    <row r="729" spans="1:6">
      <c r="A729" s="5"/>
      <c r="B729" s="1"/>
      <c r="C729" s="2"/>
      <c r="D729" s="59"/>
      <c r="E729" s="85"/>
      <c r="F729" s="7"/>
    </row>
    <row r="730" spans="1:6">
      <c r="A730" s="5"/>
      <c r="B730" s="1"/>
      <c r="C730" s="2"/>
      <c r="D730" s="59"/>
      <c r="E730" s="85"/>
      <c r="F730" s="7"/>
    </row>
    <row r="731" spans="1:6">
      <c r="A731" s="5"/>
      <c r="B731" s="1"/>
      <c r="C731" s="2"/>
      <c r="D731" s="59"/>
      <c r="E731" s="85"/>
      <c r="F731" s="7"/>
    </row>
    <row r="732" spans="1:6">
      <c r="A732" s="5"/>
      <c r="B732" s="1"/>
      <c r="C732" s="2"/>
      <c r="D732" s="59"/>
      <c r="E732" s="85"/>
      <c r="F732" s="7"/>
    </row>
    <row r="733" spans="1:6">
      <c r="A733" s="5"/>
      <c r="B733" s="1"/>
      <c r="C733" s="2"/>
      <c r="D733" s="59"/>
      <c r="E733" s="85"/>
      <c r="F733" s="7"/>
    </row>
    <row r="734" spans="1:6">
      <c r="A734" s="5"/>
      <c r="B734" s="1"/>
      <c r="C734" s="2"/>
      <c r="D734" s="59"/>
      <c r="E734" s="85"/>
      <c r="F734" s="7"/>
    </row>
    <row r="735" spans="1:6">
      <c r="A735" s="5"/>
      <c r="B735" s="1"/>
      <c r="C735" s="2"/>
      <c r="D735" s="59"/>
      <c r="E735" s="85"/>
      <c r="F735" s="7"/>
    </row>
    <row r="736" spans="1:6">
      <c r="A736" s="5"/>
      <c r="B736" s="1"/>
      <c r="C736" s="2"/>
      <c r="D736" s="59"/>
      <c r="E736" s="85"/>
      <c r="F736" s="7"/>
    </row>
    <row r="737" spans="1:6">
      <c r="A737" s="5"/>
      <c r="B737" s="1"/>
      <c r="C737" s="2"/>
      <c r="D737" s="59"/>
      <c r="E737" s="85"/>
      <c r="F737" s="7"/>
    </row>
    <row r="738" spans="1:6">
      <c r="A738" s="5"/>
      <c r="B738" s="1"/>
      <c r="C738" s="2"/>
      <c r="D738" s="59"/>
      <c r="E738" s="85"/>
      <c r="F738" s="7"/>
    </row>
    <row r="739" spans="1:6">
      <c r="A739" s="5"/>
      <c r="B739" s="1"/>
      <c r="C739" s="2"/>
      <c r="D739" s="59"/>
      <c r="E739" s="85"/>
      <c r="F739" s="7"/>
    </row>
    <row r="740" spans="1:6">
      <c r="A740" s="5"/>
      <c r="B740" s="1"/>
      <c r="C740" s="2"/>
      <c r="D740" s="59"/>
      <c r="E740" s="85"/>
      <c r="F740" s="7"/>
    </row>
    <row r="741" spans="1:6">
      <c r="A741" s="5"/>
      <c r="B741" s="1"/>
      <c r="C741" s="2"/>
      <c r="D741" s="59"/>
      <c r="E741" s="85"/>
      <c r="F741" s="7"/>
    </row>
    <row r="742" spans="1:6">
      <c r="A742" s="5"/>
      <c r="B742" s="1"/>
      <c r="C742" s="2"/>
      <c r="D742" s="59"/>
      <c r="E742" s="85"/>
      <c r="F742" s="7"/>
    </row>
    <row r="743" spans="1:6">
      <c r="A743" s="5"/>
      <c r="B743" s="1"/>
      <c r="C743" s="2"/>
      <c r="D743" s="59"/>
      <c r="E743" s="85"/>
      <c r="F743" s="7"/>
    </row>
    <row r="744" spans="1:6">
      <c r="A744" s="5"/>
      <c r="B744" s="1"/>
      <c r="C744" s="2"/>
      <c r="D744" s="59"/>
      <c r="E744" s="85"/>
      <c r="F744" s="7"/>
    </row>
    <row r="745" spans="1:6">
      <c r="A745" s="5"/>
      <c r="B745" s="1"/>
      <c r="C745" s="2"/>
      <c r="D745" s="59"/>
      <c r="E745" s="85"/>
      <c r="F745" s="7"/>
    </row>
    <row r="746" spans="1:6">
      <c r="A746" s="5"/>
      <c r="B746" s="1"/>
      <c r="C746" s="2"/>
      <c r="D746" s="59"/>
      <c r="E746" s="85"/>
      <c r="F746" s="7"/>
    </row>
    <row r="747" spans="1:6">
      <c r="A747" s="5"/>
      <c r="B747" s="1"/>
      <c r="C747" s="2"/>
      <c r="D747" s="59"/>
      <c r="E747" s="85"/>
      <c r="F747" s="7"/>
    </row>
    <row r="748" spans="1:6">
      <c r="A748" s="5"/>
      <c r="B748" s="1"/>
      <c r="C748" s="2"/>
      <c r="D748" s="59"/>
      <c r="E748" s="85"/>
      <c r="F748" s="7"/>
    </row>
    <row r="749" spans="1:6">
      <c r="A749" s="5"/>
      <c r="B749" s="1"/>
      <c r="C749" s="2"/>
      <c r="D749" s="59"/>
      <c r="E749" s="85"/>
      <c r="F749" s="7"/>
    </row>
    <row r="750" spans="1:6">
      <c r="A750" s="5"/>
      <c r="B750" s="1"/>
      <c r="C750" s="2"/>
      <c r="D750" s="59"/>
      <c r="E750" s="85"/>
      <c r="F750" s="7"/>
    </row>
    <row r="751" spans="1:6">
      <c r="A751" s="5"/>
      <c r="B751" s="1"/>
      <c r="C751" s="2"/>
      <c r="D751" s="59"/>
      <c r="E751" s="85"/>
      <c r="F751" s="7"/>
    </row>
    <row r="752" spans="1:6">
      <c r="A752" s="5"/>
      <c r="B752" s="1"/>
      <c r="C752" s="2"/>
      <c r="D752" s="59"/>
      <c r="E752" s="85"/>
      <c r="F752" s="7"/>
    </row>
    <row r="753" spans="1:6">
      <c r="A753" s="5"/>
      <c r="B753" s="1"/>
      <c r="C753" s="2"/>
      <c r="D753" s="59"/>
      <c r="E753" s="85"/>
      <c r="F753" s="7"/>
    </row>
    <row r="754" spans="1:6">
      <c r="A754" s="5"/>
      <c r="B754" s="1"/>
      <c r="C754" s="2"/>
      <c r="D754" s="59"/>
      <c r="E754" s="85"/>
      <c r="F754" s="7"/>
    </row>
    <row r="755" spans="1:6">
      <c r="A755" s="5"/>
      <c r="B755" s="1"/>
      <c r="C755" s="2"/>
      <c r="D755" s="59"/>
      <c r="E755" s="85"/>
      <c r="F755" s="7"/>
    </row>
    <row r="756" spans="1:6">
      <c r="A756" s="5"/>
      <c r="B756" s="1"/>
      <c r="C756" s="2"/>
      <c r="D756" s="59"/>
      <c r="E756" s="85"/>
      <c r="F756" s="7"/>
    </row>
    <row r="757" spans="1:6">
      <c r="A757" s="5"/>
      <c r="B757" s="1"/>
      <c r="C757" s="2"/>
      <c r="D757" s="59"/>
      <c r="E757" s="85"/>
      <c r="F757" s="7"/>
    </row>
    <row r="758" spans="1:6">
      <c r="A758" s="5"/>
      <c r="B758" s="1"/>
      <c r="C758" s="2"/>
      <c r="D758" s="59"/>
      <c r="E758" s="85"/>
      <c r="F758" s="7"/>
    </row>
    <row r="759" spans="1:6">
      <c r="A759" s="5"/>
      <c r="B759" s="1"/>
      <c r="C759" s="2"/>
      <c r="D759" s="59"/>
      <c r="E759" s="85"/>
      <c r="F759" s="7"/>
    </row>
    <row r="760" spans="1:6">
      <c r="A760" s="5"/>
      <c r="B760" s="1"/>
      <c r="C760" s="2"/>
      <c r="D760" s="59"/>
      <c r="E760" s="85"/>
      <c r="F760" s="7"/>
    </row>
    <row r="761" spans="1:6">
      <c r="A761" s="5"/>
      <c r="B761" s="1"/>
      <c r="C761" s="2"/>
      <c r="D761" s="59"/>
      <c r="E761" s="85"/>
      <c r="F761" s="7"/>
    </row>
    <row r="762" spans="1:6">
      <c r="A762" s="5"/>
      <c r="B762" s="1"/>
      <c r="C762" s="2"/>
      <c r="D762" s="59"/>
      <c r="E762" s="85"/>
      <c r="F762" s="7"/>
    </row>
    <row r="763" spans="1:6">
      <c r="A763" s="5"/>
      <c r="B763" s="1"/>
      <c r="C763" s="2"/>
      <c r="D763" s="59"/>
      <c r="E763" s="85"/>
      <c r="F763" s="7"/>
    </row>
    <row r="764" spans="1:6">
      <c r="A764" s="5"/>
      <c r="B764" s="1"/>
      <c r="C764" s="2"/>
      <c r="D764" s="59"/>
      <c r="E764" s="85"/>
      <c r="F764" s="7"/>
    </row>
    <row r="765" spans="1:6">
      <c r="A765" s="5"/>
      <c r="B765" s="1"/>
      <c r="C765" s="2"/>
      <c r="D765" s="59"/>
      <c r="E765" s="85"/>
      <c r="F765" s="7"/>
    </row>
    <row r="766" spans="1:6">
      <c r="A766" s="5"/>
      <c r="B766" s="1"/>
      <c r="C766" s="2"/>
      <c r="D766" s="59"/>
      <c r="E766" s="85"/>
      <c r="F766" s="7"/>
    </row>
    <row r="767" spans="1:6">
      <c r="A767" s="5"/>
      <c r="B767" s="1"/>
      <c r="C767" s="2"/>
      <c r="D767" s="59"/>
      <c r="E767" s="85"/>
      <c r="F767" s="7"/>
    </row>
    <row r="768" spans="1:6">
      <c r="A768" s="5"/>
      <c r="B768" s="1"/>
      <c r="C768" s="2"/>
      <c r="D768" s="59"/>
      <c r="E768" s="85"/>
      <c r="F768" s="7"/>
    </row>
    <row r="769" spans="1:6">
      <c r="A769" s="5"/>
      <c r="B769" s="1"/>
      <c r="C769" s="2"/>
      <c r="D769" s="59"/>
      <c r="E769" s="85"/>
      <c r="F769" s="7"/>
    </row>
    <row r="770" spans="1:6">
      <c r="A770" s="5"/>
      <c r="B770" s="1"/>
      <c r="C770" s="2"/>
      <c r="D770" s="59"/>
      <c r="E770" s="85"/>
      <c r="F770" s="7"/>
    </row>
    <row r="771" spans="1:6">
      <c r="A771" s="5"/>
      <c r="B771" s="1"/>
      <c r="C771" s="2"/>
      <c r="D771" s="59"/>
      <c r="E771" s="85"/>
      <c r="F771" s="7"/>
    </row>
    <row r="772" spans="1:6">
      <c r="A772" s="5"/>
      <c r="B772" s="1"/>
      <c r="C772" s="2"/>
      <c r="D772" s="59"/>
      <c r="E772" s="85"/>
      <c r="F772" s="7"/>
    </row>
    <row r="773" spans="1:6">
      <c r="A773" s="5"/>
      <c r="B773" s="1"/>
      <c r="C773" s="2"/>
      <c r="D773" s="59"/>
      <c r="E773" s="85"/>
      <c r="F773" s="7"/>
    </row>
    <row r="774" spans="1:6">
      <c r="A774" s="5"/>
      <c r="B774" s="1"/>
      <c r="C774" s="2"/>
      <c r="D774" s="59"/>
      <c r="E774" s="85"/>
      <c r="F774" s="7"/>
    </row>
    <row r="775" spans="1:6">
      <c r="A775" s="5"/>
      <c r="B775" s="1"/>
      <c r="C775" s="2"/>
      <c r="D775" s="59"/>
      <c r="E775" s="85"/>
      <c r="F775" s="7"/>
    </row>
    <row r="776" spans="1:6">
      <c r="A776" s="5"/>
      <c r="B776" s="1"/>
      <c r="C776" s="2"/>
      <c r="D776" s="59"/>
      <c r="E776" s="85"/>
      <c r="F776" s="7"/>
    </row>
    <row r="777" spans="1:6">
      <c r="A777" s="5"/>
      <c r="B777" s="1"/>
      <c r="C777" s="2"/>
      <c r="D777" s="59"/>
      <c r="E777" s="85"/>
      <c r="F777" s="7"/>
    </row>
    <row r="778" spans="1:6">
      <c r="A778" s="5"/>
      <c r="B778" s="1"/>
      <c r="C778" s="2"/>
      <c r="D778" s="59"/>
      <c r="E778" s="85"/>
      <c r="F778" s="7"/>
    </row>
    <row r="779" spans="1:6">
      <c r="A779" s="5"/>
      <c r="B779" s="1"/>
      <c r="C779" s="2"/>
      <c r="D779" s="59"/>
      <c r="E779" s="85"/>
      <c r="F779" s="7"/>
    </row>
    <row r="780" spans="1:6">
      <c r="A780" s="5"/>
      <c r="B780" s="1"/>
      <c r="C780" s="2"/>
      <c r="D780" s="59"/>
      <c r="E780" s="85"/>
      <c r="F780" s="7"/>
    </row>
    <row r="781" spans="1:6">
      <c r="A781" s="5"/>
      <c r="B781" s="1"/>
      <c r="C781" s="2"/>
      <c r="D781" s="59"/>
      <c r="E781" s="85"/>
      <c r="F781" s="7"/>
    </row>
    <row r="782" spans="1:6">
      <c r="A782" s="5"/>
      <c r="B782" s="1"/>
      <c r="C782" s="2"/>
      <c r="D782" s="59"/>
      <c r="E782" s="85"/>
      <c r="F782" s="7"/>
    </row>
    <row r="783" spans="1:6">
      <c r="A783" s="5"/>
      <c r="B783" s="1"/>
      <c r="C783" s="2"/>
      <c r="D783" s="59"/>
      <c r="E783" s="85"/>
      <c r="F783" s="7"/>
    </row>
    <row r="784" spans="1:6">
      <c r="A784" s="5"/>
      <c r="B784" s="1"/>
      <c r="C784" s="2"/>
      <c r="D784" s="59"/>
      <c r="E784" s="85"/>
      <c r="F784" s="7"/>
    </row>
    <row r="785" spans="1:6">
      <c r="A785" s="5"/>
      <c r="B785" s="1"/>
      <c r="C785" s="2"/>
      <c r="D785" s="59"/>
      <c r="E785" s="85"/>
      <c r="F785" s="7"/>
    </row>
    <row r="786" spans="1:6">
      <c r="A786" s="5"/>
      <c r="B786" s="1"/>
      <c r="C786" s="2"/>
      <c r="D786" s="59"/>
      <c r="E786" s="85"/>
      <c r="F786" s="7"/>
    </row>
    <row r="787" spans="1:6">
      <c r="A787" s="5"/>
      <c r="B787" s="1"/>
      <c r="C787" s="2"/>
      <c r="D787" s="59"/>
      <c r="E787" s="85"/>
      <c r="F787" s="7"/>
    </row>
    <row r="788" spans="1:6">
      <c r="A788" s="5"/>
      <c r="B788" s="1"/>
      <c r="C788" s="2"/>
      <c r="D788" s="59"/>
      <c r="E788" s="85"/>
      <c r="F788" s="7"/>
    </row>
    <row r="789" spans="1:6">
      <c r="A789" s="5"/>
      <c r="B789" s="1"/>
      <c r="C789" s="2"/>
      <c r="D789" s="59"/>
      <c r="E789" s="85"/>
      <c r="F789" s="7"/>
    </row>
    <row r="790" spans="1:6">
      <c r="A790" s="5"/>
      <c r="B790" s="1"/>
      <c r="C790" s="2"/>
      <c r="D790" s="59"/>
      <c r="E790" s="85"/>
      <c r="F790" s="7"/>
    </row>
    <row r="791" spans="1:6">
      <c r="A791" s="5"/>
      <c r="B791" s="1"/>
      <c r="C791" s="2"/>
      <c r="D791" s="59"/>
      <c r="E791" s="85"/>
      <c r="F791" s="7"/>
    </row>
    <row r="792" spans="1:6">
      <c r="A792" s="5"/>
      <c r="B792" s="1"/>
      <c r="C792" s="2"/>
      <c r="D792" s="59"/>
      <c r="E792" s="85"/>
      <c r="F792" s="7"/>
    </row>
    <row r="793" spans="1:6">
      <c r="A793" s="5"/>
      <c r="B793" s="1"/>
      <c r="C793" s="2"/>
      <c r="D793" s="59"/>
      <c r="E793" s="85"/>
      <c r="F793" s="7"/>
    </row>
    <row r="794" spans="1:6">
      <c r="A794" s="5"/>
      <c r="B794" s="1"/>
      <c r="C794" s="2"/>
      <c r="D794" s="59"/>
      <c r="E794" s="85"/>
      <c r="F794" s="7"/>
    </row>
    <row r="795" spans="1:6">
      <c r="A795" s="5"/>
      <c r="B795" s="1"/>
      <c r="C795" s="2"/>
      <c r="D795" s="59"/>
      <c r="E795" s="85"/>
      <c r="F795" s="7"/>
    </row>
    <row r="796" spans="1:6">
      <c r="A796" s="5"/>
      <c r="B796" s="1"/>
      <c r="C796" s="2"/>
      <c r="D796" s="59"/>
      <c r="E796" s="85"/>
      <c r="F796" s="7"/>
    </row>
    <row r="797" spans="1:6">
      <c r="A797" s="5"/>
      <c r="B797" s="1"/>
      <c r="C797" s="2"/>
      <c r="D797" s="59"/>
      <c r="E797" s="85"/>
      <c r="F797" s="7"/>
    </row>
    <row r="798" spans="1:6">
      <c r="A798" s="5"/>
      <c r="B798" s="1"/>
      <c r="C798" s="2"/>
      <c r="D798" s="59"/>
      <c r="E798" s="85"/>
      <c r="F798" s="7"/>
    </row>
    <row r="799" spans="1:6">
      <c r="A799" s="5"/>
      <c r="B799" s="1"/>
      <c r="C799" s="2"/>
      <c r="D799" s="59"/>
      <c r="E799" s="85"/>
      <c r="F799" s="7"/>
    </row>
    <row r="800" spans="1:6">
      <c r="A800" s="5"/>
      <c r="B800" s="1"/>
      <c r="C800" s="2"/>
      <c r="D800" s="59"/>
      <c r="E800" s="85"/>
      <c r="F800" s="7"/>
    </row>
    <row r="801" spans="1:6">
      <c r="A801" s="5"/>
      <c r="B801" s="1"/>
      <c r="C801" s="2"/>
      <c r="D801" s="59"/>
      <c r="E801" s="85"/>
      <c r="F801" s="7"/>
    </row>
    <row r="802" spans="1:6">
      <c r="A802" s="5"/>
      <c r="B802" s="1"/>
      <c r="C802" s="2"/>
      <c r="D802" s="59"/>
      <c r="E802" s="85"/>
      <c r="F802" s="7"/>
    </row>
    <row r="803" spans="1:6">
      <c r="A803" s="5"/>
      <c r="B803" s="1"/>
      <c r="C803" s="2"/>
      <c r="D803" s="59"/>
      <c r="E803" s="85"/>
      <c r="F803" s="7"/>
    </row>
    <row r="804" spans="1:6">
      <c r="A804" s="5"/>
      <c r="B804" s="1"/>
      <c r="C804" s="2"/>
      <c r="D804" s="59"/>
      <c r="E804" s="85"/>
      <c r="F804" s="7"/>
    </row>
    <row r="805" spans="1:6">
      <c r="A805" s="5"/>
      <c r="B805" s="1"/>
      <c r="C805" s="2"/>
      <c r="D805" s="59"/>
      <c r="E805" s="85"/>
      <c r="F805" s="7"/>
    </row>
    <row r="806" spans="1:6">
      <c r="A806" s="5"/>
      <c r="B806" s="1"/>
      <c r="C806" s="2"/>
      <c r="D806" s="59"/>
      <c r="E806" s="85"/>
      <c r="F806" s="7"/>
    </row>
    <row r="807" spans="1:6">
      <c r="A807" s="5"/>
      <c r="B807" s="1"/>
      <c r="C807" s="2"/>
      <c r="D807" s="59"/>
      <c r="E807" s="85"/>
      <c r="F807" s="7"/>
    </row>
    <row r="808" spans="1:6">
      <c r="A808" s="5"/>
      <c r="B808" s="1"/>
      <c r="C808" s="2"/>
      <c r="D808" s="59"/>
      <c r="E808" s="85"/>
      <c r="F808" s="7"/>
    </row>
    <row r="809" spans="1:6">
      <c r="A809" s="5"/>
      <c r="B809" s="1"/>
      <c r="C809" s="2"/>
      <c r="D809" s="59"/>
      <c r="E809" s="85"/>
      <c r="F809" s="7"/>
    </row>
    <row r="810" spans="1:6">
      <c r="A810" s="5"/>
      <c r="B810" s="1"/>
      <c r="C810" s="2"/>
      <c r="D810" s="59"/>
      <c r="E810" s="85"/>
      <c r="F810" s="7"/>
    </row>
    <row r="811" spans="1:6">
      <c r="A811" s="5"/>
      <c r="B811" s="1"/>
      <c r="C811" s="2"/>
      <c r="D811" s="59"/>
      <c r="E811" s="85"/>
      <c r="F811" s="7"/>
    </row>
    <row r="812" spans="1:6">
      <c r="A812" s="5"/>
      <c r="B812" s="1"/>
      <c r="C812" s="2"/>
      <c r="D812" s="59"/>
      <c r="E812" s="85"/>
      <c r="F812" s="7"/>
    </row>
    <row r="813" spans="1:6">
      <c r="A813" s="5"/>
      <c r="B813" s="1"/>
      <c r="C813" s="2"/>
      <c r="D813" s="59"/>
      <c r="E813" s="85"/>
      <c r="F813" s="7"/>
    </row>
    <row r="814" spans="1:6">
      <c r="A814" s="5"/>
      <c r="B814" s="1"/>
      <c r="C814" s="2"/>
      <c r="D814" s="59"/>
      <c r="E814" s="85"/>
      <c r="F814" s="7"/>
    </row>
    <row r="815" spans="1:6">
      <c r="A815" s="5"/>
      <c r="B815" s="1"/>
      <c r="C815" s="2"/>
      <c r="D815" s="59"/>
      <c r="E815" s="85"/>
      <c r="F815" s="7"/>
    </row>
    <row r="816" spans="1:6">
      <c r="A816" s="5"/>
      <c r="B816" s="1"/>
      <c r="C816" s="2"/>
      <c r="D816" s="59"/>
      <c r="E816" s="85"/>
      <c r="F816" s="7"/>
    </row>
    <row r="817" spans="1:6">
      <c r="A817" s="5"/>
      <c r="B817" s="1"/>
      <c r="C817" s="2"/>
      <c r="D817" s="59"/>
      <c r="E817" s="85"/>
      <c r="F817" s="7"/>
    </row>
    <row r="818" spans="1:6">
      <c r="A818" s="5"/>
      <c r="B818" s="1"/>
      <c r="C818" s="2"/>
      <c r="D818" s="59"/>
      <c r="E818" s="85"/>
      <c r="F818" s="7"/>
    </row>
    <row r="819" spans="1:6">
      <c r="A819" s="5"/>
      <c r="B819" s="1"/>
      <c r="C819" s="2"/>
      <c r="D819" s="59"/>
      <c r="E819" s="85"/>
      <c r="F819" s="7"/>
    </row>
    <row r="820" spans="1:6">
      <c r="A820" s="5"/>
      <c r="B820" s="1"/>
      <c r="C820" s="2"/>
      <c r="D820" s="59"/>
      <c r="E820" s="85"/>
      <c r="F820" s="7"/>
    </row>
    <row r="821" spans="1:6">
      <c r="A821" s="5"/>
      <c r="B821" s="1"/>
      <c r="C821" s="2"/>
      <c r="D821" s="59"/>
      <c r="E821" s="85"/>
      <c r="F821" s="7"/>
    </row>
    <row r="822" spans="1:6">
      <c r="A822" s="5"/>
      <c r="B822" s="1"/>
      <c r="C822" s="2"/>
      <c r="D822" s="59"/>
      <c r="E822" s="85"/>
      <c r="F822" s="7"/>
    </row>
    <row r="823" spans="1:6">
      <c r="A823" s="5"/>
      <c r="B823" s="1"/>
      <c r="C823" s="2"/>
      <c r="D823" s="59"/>
      <c r="E823" s="85"/>
      <c r="F823" s="7"/>
    </row>
    <row r="824" spans="1:6">
      <c r="A824" s="5"/>
      <c r="B824" s="1"/>
      <c r="C824" s="2"/>
      <c r="D824" s="59"/>
      <c r="E824" s="85"/>
      <c r="F824" s="7"/>
    </row>
    <row r="825" spans="1:6">
      <c r="A825" s="5"/>
      <c r="B825" s="1"/>
      <c r="C825" s="2"/>
      <c r="D825" s="59"/>
      <c r="E825" s="85"/>
      <c r="F825" s="7"/>
    </row>
    <row r="826" spans="1:6">
      <c r="A826" s="5"/>
      <c r="B826" s="1"/>
      <c r="C826" s="2"/>
      <c r="D826" s="59"/>
      <c r="E826" s="85"/>
      <c r="F826" s="7"/>
    </row>
    <row r="827" spans="1:6">
      <c r="A827" s="5"/>
      <c r="B827" s="1"/>
      <c r="C827" s="2"/>
      <c r="D827" s="59"/>
      <c r="E827" s="85"/>
      <c r="F827" s="7"/>
    </row>
    <row r="828" spans="1:6">
      <c r="A828" s="5"/>
      <c r="B828" s="1"/>
      <c r="C828" s="2"/>
      <c r="D828" s="59"/>
      <c r="E828" s="85"/>
      <c r="F828" s="7"/>
    </row>
    <row r="829" spans="1:6">
      <c r="A829" s="5"/>
      <c r="B829" s="1"/>
      <c r="C829" s="2"/>
      <c r="D829" s="59"/>
      <c r="E829" s="85"/>
      <c r="F829" s="7"/>
    </row>
    <row r="830" spans="1:6">
      <c r="A830" s="5"/>
      <c r="B830" s="1"/>
      <c r="C830" s="2"/>
      <c r="D830" s="59"/>
      <c r="E830" s="85"/>
      <c r="F830" s="7"/>
    </row>
    <row r="831" spans="1:6">
      <c r="A831" s="5"/>
      <c r="B831" s="1"/>
      <c r="C831" s="2"/>
      <c r="D831" s="59"/>
      <c r="E831" s="85"/>
      <c r="F831" s="7"/>
    </row>
    <row r="832" spans="1:6">
      <c r="A832" s="5"/>
      <c r="B832" s="1"/>
      <c r="C832" s="2"/>
      <c r="D832" s="59"/>
      <c r="E832" s="85"/>
      <c r="F832" s="7"/>
    </row>
    <row r="833" spans="1:6">
      <c r="A833" s="5"/>
      <c r="B833" s="1"/>
      <c r="C833" s="2"/>
      <c r="D833" s="59"/>
      <c r="E833" s="85"/>
      <c r="F833" s="7"/>
    </row>
    <row r="834" spans="1:6">
      <c r="A834" s="5"/>
      <c r="B834" s="1"/>
      <c r="C834" s="2"/>
      <c r="D834" s="59"/>
      <c r="E834" s="85"/>
      <c r="F834" s="7"/>
    </row>
    <row r="835" spans="1:6">
      <c r="A835" s="5"/>
      <c r="B835" s="1"/>
      <c r="C835" s="2"/>
      <c r="D835" s="59"/>
      <c r="E835" s="85"/>
      <c r="F835" s="7"/>
    </row>
    <row r="836" spans="1:6">
      <c r="A836" s="5"/>
      <c r="B836" s="1"/>
      <c r="C836" s="2"/>
      <c r="D836" s="59"/>
      <c r="E836" s="85"/>
      <c r="F836" s="7"/>
    </row>
    <row r="837" spans="1:6">
      <c r="A837" s="5"/>
      <c r="B837" s="1"/>
      <c r="C837" s="2"/>
      <c r="D837" s="59"/>
      <c r="E837" s="85"/>
      <c r="F837" s="7"/>
    </row>
    <row r="838" spans="1:6">
      <c r="A838" s="5"/>
      <c r="B838" s="1"/>
      <c r="C838" s="2"/>
      <c r="D838" s="59"/>
      <c r="E838" s="85"/>
      <c r="F838" s="7"/>
    </row>
    <row r="839" spans="1:6">
      <c r="A839" s="5"/>
      <c r="B839" s="1"/>
      <c r="C839" s="2"/>
      <c r="D839" s="59"/>
      <c r="E839" s="85"/>
      <c r="F839" s="7"/>
    </row>
    <row r="840" spans="1:6">
      <c r="A840" s="5"/>
      <c r="B840" s="1"/>
      <c r="C840" s="2"/>
      <c r="D840" s="59"/>
      <c r="E840" s="85"/>
      <c r="F840" s="7"/>
    </row>
    <row r="841" spans="1:6">
      <c r="A841" s="5"/>
      <c r="B841" s="1"/>
      <c r="C841" s="2"/>
      <c r="D841" s="59"/>
      <c r="E841" s="85"/>
      <c r="F841" s="7"/>
    </row>
    <row r="842" spans="1:6">
      <c r="A842" s="5"/>
      <c r="B842" s="1"/>
      <c r="C842" s="2"/>
      <c r="D842" s="59"/>
      <c r="E842" s="85"/>
      <c r="F842" s="7"/>
    </row>
    <row r="843" spans="1:6">
      <c r="A843" s="5"/>
      <c r="B843" s="1"/>
      <c r="C843" s="2"/>
      <c r="D843" s="59"/>
      <c r="E843" s="85"/>
      <c r="F843" s="7"/>
    </row>
    <row r="844" spans="1:6">
      <c r="A844" s="5"/>
      <c r="B844" s="1"/>
      <c r="C844" s="2"/>
      <c r="D844" s="59"/>
      <c r="E844" s="85"/>
      <c r="F844" s="7"/>
    </row>
    <row r="845" spans="1:6">
      <c r="A845" s="5"/>
      <c r="B845" s="1"/>
      <c r="C845" s="2"/>
      <c r="D845" s="59"/>
      <c r="E845" s="85"/>
      <c r="F845" s="7"/>
    </row>
    <row r="846" spans="1:6">
      <c r="A846" s="5"/>
      <c r="B846" s="1"/>
      <c r="C846" s="2"/>
      <c r="D846" s="59"/>
      <c r="E846" s="85"/>
      <c r="F846" s="7"/>
    </row>
    <row r="847" spans="1:6">
      <c r="A847" s="5"/>
      <c r="B847" s="1"/>
      <c r="C847" s="2"/>
      <c r="D847" s="59"/>
      <c r="E847" s="85"/>
      <c r="F847" s="7"/>
    </row>
    <row r="848" spans="1:6">
      <c r="A848" s="5"/>
      <c r="B848" s="1"/>
      <c r="C848" s="2"/>
      <c r="D848" s="59"/>
      <c r="E848" s="85"/>
      <c r="F848" s="7"/>
    </row>
    <row r="849" spans="1:6">
      <c r="A849" s="5"/>
      <c r="B849" s="1"/>
      <c r="C849" s="2"/>
      <c r="D849" s="59"/>
      <c r="E849" s="85"/>
      <c r="F849" s="7"/>
    </row>
    <row r="850" spans="1:6">
      <c r="A850" s="5"/>
      <c r="B850" s="1"/>
      <c r="C850" s="2"/>
      <c r="D850" s="59"/>
      <c r="E850" s="85"/>
      <c r="F850" s="7"/>
    </row>
    <row r="851" spans="1:6">
      <c r="A851" s="5"/>
      <c r="B851" s="1"/>
      <c r="C851" s="2"/>
      <c r="D851" s="59"/>
      <c r="E851" s="85"/>
      <c r="F851" s="7"/>
    </row>
    <row r="852" spans="1:6">
      <c r="A852" s="5"/>
      <c r="B852" s="1"/>
      <c r="C852" s="2"/>
      <c r="D852" s="59"/>
      <c r="E852" s="85"/>
      <c r="F852" s="7"/>
    </row>
    <row r="853" spans="1:6">
      <c r="A853" s="5"/>
      <c r="B853" s="1"/>
      <c r="C853" s="2"/>
      <c r="D853" s="59"/>
      <c r="E853" s="85"/>
      <c r="F853" s="7"/>
    </row>
    <row r="854" spans="1:6">
      <c r="A854" s="5"/>
      <c r="B854" s="1"/>
      <c r="C854" s="2"/>
      <c r="D854" s="59"/>
      <c r="E854" s="85"/>
      <c r="F854" s="7"/>
    </row>
    <row r="855" spans="1:6">
      <c r="A855" s="5"/>
      <c r="B855" s="1"/>
      <c r="C855" s="2"/>
      <c r="D855" s="59"/>
      <c r="E855" s="85"/>
      <c r="F855" s="7"/>
    </row>
    <row r="856" spans="1:6">
      <c r="A856" s="5"/>
      <c r="B856" s="1"/>
      <c r="C856" s="2"/>
      <c r="D856" s="59"/>
      <c r="E856" s="85"/>
      <c r="F856" s="7"/>
    </row>
    <row r="857" spans="1:6">
      <c r="A857" s="5"/>
      <c r="B857" s="1"/>
      <c r="C857" s="2"/>
      <c r="D857" s="59"/>
      <c r="E857" s="85"/>
      <c r="F857" s="7"/>
    </row>
    <row r="858" spans="1:6">
      <c r="A858" s="5"/>
      <c r="B858" s="1"/>
      <c r="C858" s="2"/>
      <c r="D858" s="59"/>
      <c r="E858" s="85"/>
      <c r="F858" s="7"/>
    </row>
    <row r="859" spans="1:6">
      <c r="A859" s="5"/>
      <c r="B859" s="1"/>
      <c r="C859" s="2"/>
      <c r="D859" s="59"/>
      <c r="E859" s="85"/>
      <c r="F859" s="7"/>
    </row>
    <row r="860" spans="1:6">
      <c r="A860" s="5"/>
      <c r="B860" s="1"/>
      <c r="C860" s="2"/>
      <c r="D860" s="59"/>
      <c r="E860" s="85"/>
      <c r="F860" s="7"/>
    </row>
    <row r="861" spans="1:6">
      <c r="A861" s="5"/>
      <c r="B861" s="1"/>
      <c r="C861" s="2"/>
      <c r="D861" s="59"/>
      <c r="E861" s="85"/>
      <c r="F861" s="7"/>
    </row>
    <row r="862" spans="1:6">
      <c r="A862" s="5"/>
      <c r="B862" s="1"/>
      <c r="C862" s="2"/>
      <c r="D862" s="59"/>
      <c r="E862" s="85"/>
      <c r="F862" s="7"/>
    </row>
    <row r="863" spans="1:6">
      <c r="A863" s="5"/>
      <c r="B863" s="1"/>
      <c r="C863" s="2"/>
      <c r="D863" s="59"/>
      <c r="E863" s="85"/>
      <c r="F863" s="7"/>
    </row>
    <row r="864" spans="1:6">
      <c r="A864" s="5"/>
      <c r="B864" s="1"/>
      <c r="C864" s="2"/>
      <c r="D864" s="59"/>
      <c r="E864" s="85"/>
      <c r="F864" s="7"/>
    </row>
    <row r="865" spans="1:6">
      <c r="A865" s="5"/>
      <c r="B865" s="1"/>
      <c r="C865" s="2"/>
      <c r="D865" s="59"/>
      <c r="E865" s="85"/>
      <c r="F865" s="7"/>
    </row>
    <row r="866" spans="1:6">
      <c r="A866" s="5"/>
      <c r="B866" s="1"/>
      <c r="C866" s="2"/>
      <c r="D866" s="59"/>
      <c r="E866" s="85"/>
      <c r="F866" s="7"/>
    </row>
    <row r="867" spans="1:6">
      <c r="A867" s="5"/>
      <c r="B867" s="1"/>
      <c r="C867" s="2"/>
      <c r="D867" s="59"/>
      <c r="E867" s="85"/>
      <c r="F867" s="7"/>
    </row>
    <row r="868" spans="1:6">
      <c r="A868" s="5"/>
      <c r="B868" s="1"/>
      <c r="C868" s="2"/>
      <c r="D868" s="59"/>
      <c r="E868" s="85"/>
      <c r="F868" s="7"/>
    </row>
    <row r="869" spans="1:6">
      <c r="A869" s="5"/>
      <c r="B869" s="1"/>
      <c r="C869" s="2"/>
      <c r="D869" s="59"/>
      <c r="E869" s="85"/>
      <c r="F869" s="7"/>
    </row>
    <row r="870" spans="1:6">
      <c r="A870" s="5"/>
      <c r="B870" s="1"/>
      <c r="C870" s="2"/>
      <c r="D870" s="59"/>
      <c r="E870" s="85"/>
      <c r="F870" s="7"/>
    </row>
    <row r="871" spans="1:6">
      <c r="A871" s="5"/>
      <c r="B871" s="1"/>
      <c r="C871" s="2"/>
      <c r="D871" s="59"/>
      <c r="E871" s="85"/>
      <c r="F871" s="7"/>
    </row>
    <row r="872" spans="1:6">
      <c r="A872" s="5"/>
      <c r="B872" s="1"/>
      <c r="C872" s="2"/>
      <c r="D872" s="59"/>
      <c r="E872" s="85"/>
      <c r="F872" s="7"/>
    </row>
    <row r="873" spans="1:6">
      <c r="A873" s="5"/>
      <c r="B873" s="1"/>
      <c r="C873" s="2"/>
      <c r="D873" s="59"/>
      <c r="E873" s="85"/>
      <c r="F873" s="7"/>
    </row>
    <row r="874" spans="1:6">
      <c r="A874" s="5"/>
      <c r="B874" s="1"/>
      <c r="C874" s="2"/>
      <c r="D874" s="59"/>
      <c r="E874" s="85"/>
      <c r="F874" s="7"/>
    </row>
    <row r="875" spans="1:6">
      <c r="A875" s="5"/>
      <c r="B875" s="1"/>
      <c r="C875" s="2"/>
      <c r="D875" s="59"/>
      <c r="E875" s="85"/>
      <c r="F875" s="7"/>
    </row>
    <row r="876" spans="1:6">
      <c r="A876" s="5"/>
      <c r="B876" s="1"/>
      <c r="C876" s="2"/>
      <c r="D876" s="59"/>
      <c r="E876" s="85"/>
      <c r="F876" s="7"/>
    </row>
    <row r="877" spans="1:6">
      <c r="A877" s="5"/>
      <c r="B877" s="1"/>
      <c r="C877" s="2"/>
      <c r="D877" s="59"/>
      <c r="E877" s="85"/>
      <c r="F877" s="7"/>
    </row>
    <row r="878" spans="1:6">
      <c r="A878" s="5"/>
      <c r="B878" s="1"/>
      <c r="C878" s="2"/>
      <c r="D878" s="59"/>
      <c r="E878" s="85"/>
      <c r="F878" s="7"/>
    </row>
    <row r="879" spans="1:6">
      <c r="A879" s="5"/>
      <c r="B879" s="1"/>
      <c r="C879" s="2"/>
      <c r="D879" s="59"/>
      <c r="E879" s="85"/>
      <c r="F879" s="7"/>
    </row>
    <row r="880" spans="1:6">
      <c r="A880" s="5"/>
      <c r="B880" s="1"/>
      <c r="C880" s="2"/>
      <c r="D880" s="59"/>
      <c r="E880" s="85"/>
      <c r="F880" s="7"/>
    </row>
    <row r="881" spans="1:6">
      <c r="A881" s="5"/>
      <c r="B881" s="1"/>
      <c r="C881" s="2"/>
      <c r="D881" s="59"/>
      <c r="E881" s="85"/>
      <c r="F881" s="7"/>
    </row>
    <row r="882" spans="1:6">
      <c r="A882" s="5"/>
      <c r="B882" s="1"/>
      <c r="C882" s="2"/>
      <c r="D882" s="59"/>
      <c r="E882" s="85"/>
      <c r="F882" s="7"/>
    </row>
    <row r="883" spans="1:6">
      <c r="A883" s="5"/>
      <c r="B883" s="1"/>
      <c r="C883" s="2"/>
      <c r="D883" s="59"/>
      <c r="E883" s="85"/>
      <c r="F883" s="7"/>
    </row>
    <row r="884" spans="1:6">
      <c r="A884" s="5"/>
      <c r="B884" s="1"/>
      <c r="C884" s="2"/>
      <c r="D884" s="59"/>
      <c r="E884" s="85"/>
      <c r="F884" s="7"/>
    </row>
    <row r="885" spans="1:6">
      <c r="A885" s="5"/>
      <c r="B885" s="1"/>
      <c r="C885" s="2"/>
      <c r="D885" s="59"/>
      <c r="E885" s="85"/>
      <c r="F885" s="7"/>
    </row>
    <row r="886" spans="1:6">
      <c r="A886" s="5"/>
      <c r="B886" s="1"/>
      <c r="C886" s="2"/>
      <c r="D886" s="59"/>
      <c r="E886" s="85"/>
      <c r="F886" s="7"/>
    </row>
    <row r="887" spans="1:6">
      <c r="A887" s="5"/>
      <c r="B887" s="1"/>
      <c r="C887" s="2"/>
      <c r="D887" s="59"/>
      <c r="E887" s="85"/>
      <c r="F887" s="7"/>
    </row>
    <row r="888" spans="1:6">
      <c r="A888" s="5"/>
      <c r="B888" s="1"/>
      <c r="C888" s="2"/>
      <c r="D888" s="59"/>
      <c r="E888" s="85"/>
      <c r="F888" s="7"/>
    </row>
    <row r="889" spans="1:6">
      <c r="A889" s="5"/>
      <c r="B889" s="1"/>
      <c r="C889" s="2"/>
      <c r="D889" s="59"/>
      <c r="E889" s="85"/>
      <c r="F889" s="7"/>
    </row>
    <row r="890" spans="1:6">
      <c r="A890" s="5"/>
      <c r="B890" s="1"/>
      <c r="C890" s="2"/>
      <c r="D890" s="59"/>
      <c r="E890" s="85"/>
      <c r="F890" s="7"/>
    </row>
    <row r="891" spans="1:6">
      <c r="A891" s="5"/>
      <c r="B891" s="1"/>
      <c r="C891" s="2"/>
      <c r="D891" s="59"/>
      <c r="E891" s="85"/>
      <c r="F891" s="7"/>
    </row>
    <row r="892" spans="1:6">
      <c r="A892" s="5"/>
      <c r="B892" s="1"/>
      <c r="C892" s="2"/>
      <c r="D892" s="59"/>
      <c r="E892" s="85"/>
      <c r="F892" s="7"/>
    </row>
    <row r="893" spans="1:6">
      <c r="A893" s="5"/>
      <c r="B893" s="1"/>
      <c r="C893" s="2"/>
      <c r="D893" s="59"/>
      <c r="E893" s="85"/>
      <c r="F893" s="7"/>
    </row>
    <row r="894" spans="1:6">
      <c r="A894" s="5"/>
      <c r="B894" s="1"/>
      <c r="C894" s="2"/>
      <c r="D894" s="59"/>
      <c r="E894" s="85"/>
      <c r="F894" s="7"/>
    </row>
    <row r="895" spans="1:6">
      <c r="A895" s="5"/>
      <c r="B895" s="1"/>
      <c r="C895" s="2"/>
      <c r="D895" s="59"/>
      <c r="E895" s="85"/>
      <c r="F895" s="7"/>
    </row>
    <row r="896" spans="1:6">
      <c r="A896" s="5"/>
      <c r="B896" s="1"/>
      <c r="C896" s="2"/>
      <c r="D896" s="59"/>
      <c r="E896" s="85"/>
      <c r="F896" s="7"/>
    </row>
    <row r="897" spans="1:6">
      <c r="A897" s="5"/>
      <c r="B897" s="1"/>
      <c r="C897" s="2"/>
      <c r="D897" s="59"/>
      <c r="E897" s="85"/>
      <c r="F897" s="7"/>
    </row>
    <row r="898" spans="1:6">
      <c r="A898" s="5"/>
      <c r="B898" s="1"/>
      <c r="C898" s="2"/>
      <c r="D898" s="59"/>
      <c r="E898" s="85"/>
      <c r="F898" s="7"/>
    </row>
    <row r="899" spans="1:6">
      <c r="A899" s="5"/>
      <c r="B899" s="1"/>
      <c r="C899" s="2"/>
      <c r="D899" s="59"/>
      <c r="E899" s="85"/>
      <c r="F899" s="7"/>
    </row>
    <row r="900" spans="1:6">
      <c r="A900" s="5"/>
      <c r="B900" s="1"/>
      <c r="C900" s="2"/>
      <c r="D900" s="59"/>
      <c r="E900" s="85"/>
      <c r="F900" s="7"/>
    </row>
    <row r="901" spans="1:6">
      <c r="A901" s="5"/>
      <c r="B901" s="1"/>
      <c r="C901" s="2"/>
      <c r="D901" s="59"/>
      <c r="E901" s="85"/>
      <c r="F901" s="7"/>
    </row>
    <row r="902" spans="1:6">
      <c r="A902" s="5"/>
      <c r="B902" s="1"/>
      <c r="C902" s="2"/>
      <c r="D902" s="59"/>
      <c r="E902" s="85"/>
      <c r="F902" s="7"/>
    </row>
    <row r="903" spans="1:6">
      <c r="A903" s="5"/>
      <c r="B903" s="1"/>
      <c r="C903" s="2"/>
      <c r="D903" s="59"/>
      <c r="E903" s="85"/>
      <c r="F903" s="7"/>
    </row>
    <row r="904" spans="1:6">
      <c r="A904" s="5"/>
      <c r="B904" s="1"/>
      <c r="C904" s="2"/>
      <c r="D904" s="59"/>
      <c r="E904" s="85"/>
      <c r="F904" s="7"/>
    </row>
    <row r="905" spans="1:6">
      <c r="A905" s="5"/>
      <c r="B905" s="1"/>
      <c r="C905" s="2"/>
      <c r="D905" s="59"/>
      <c r="E905" s="85"/>
      <c r="F905" s="7"/>
    </row>
    <row r="906" spans="1:6">
      <c r="A906" s="5"/>
      <c r="B906" s="1"/>
      <c r="C906" s="2"/>
      <c r="D906" s="59"/>
      <c r="E906" s="85"/>
      <c r="F906" s="7"/>
    </row>
    <row r="907" spans="1:6">
      <c r="A907" s="5"/>
      <c r="B907" s="1"/>
      <c r="C907" s="2"/>
      <c r="D907" s="59"/>
      <c r="E907" s="85"/>
      <c r="F907" s="7"/>
    </row>
    <row r="908" spans="1:6">
      <c r="A908" s="5"/>
      <c r="B908" s="1"/>
      <c r="C908" s="2"/>
      <c r="D908" s="59"/>
      <c r="E908" s="85"/>
      <c r="F908" s="7"/>
    </row>
    <row r="909" spans="1:6">
      <c r="A909" s="5"/>
      <c r="B909" s="1"/>
      <c r="C909" s="2"/>
      <c r="D909" s="59"/>
      <c r="E909" s="85"/>
      <c r="F909" s="7"/>
    </row>
    <row r="910" spans="1:6">
      <c r="A910" s="5"/>
      <c r="B910" s="1"/>
      <c r="C910" s="2"/>
      <c r="D910" s="59"/>
      <c r="E910" s="85"/>
      <c r="F910" s="7"/>
    </row>
    <row r="911" spans="1:6">
      <c r="A911" s="5"/>
      <c r="B911" s="1"/>
      <c r="C911" s="2"/>
      <c r="D911" s="59"/>
      <c r="E911" s="85"/>
      <c r="F911" s="7"/>
    </row>
    <row r="912" spans="1:6">
      <c r="A912" s="5"/>
      <c r="B912" s="1"/>
      <c r="C912" s="2"/>
      <c r="D912" s="59"/>
      <c r="E912" s="85"/>
      <c r="F912" s="7"/>
    </row>
    <row r="913" spans="1:6">
      <c r="A913" s="5"/>
      <c r="B913" s="1"/>
      <c r="C913" s="2"/>
      <c r="D913" s="59"/>
      <c r="E913" s="85"/>
      <c r="F913" s="7"/>
    </row>
    <row r="914" spans="1:6">
      <c r="A914" s="5"/>
      <c r="B914" s="1"/>
      <c r="C914" s="2"/>
      <c r="D914" s="59"/>
      <c r="E914" s="85"/>
      <c r="F914" s="7"/>
    </row>
    <row r="915" spans="1:6">
      <c r="A915" s="5"/>
      <c r="B915" s="1"/>
      <c r="C915" s="2"/>
      <c r="D915" s="59"/>
      <c r="E915" s="85"/>
      <c r="F915" s="7"/>
    </row>
    <row r="916" spans="1:6">
      <c r="A916" s="5"/>
      <c r="B916" s="1"/>
      <c r="C916" s="2"/>
      <c r="D916" s="59"/>
      <c r="E916" s="85"/>
      <c r="F916" s="7"/>
    </row>
    <row r="917" spans="1:6">
      <c r="A917" s="5"/>
      <c r="B917" s="1"/>
      <c r="C917" s="2"/>
      <c r="D917" s="59"/>
      <c r="E917" s="85"/>
      <c r="F917" s="7"/>
    </row>
    <row r="918" spans="1:6">
      <c r="A918" s="5"/>
      <c r="B918" s="1"/>
      <c r="C918" s="2"/>
      <c r="D918" s="59"/>
      <c r="E918" s="85"/>
      <c r="F918" s="7"/>
    </row>
    <row r="919" spans="1:6">
      <c r="A919" s="5"/>
      <c r="B919" s="1"/>
      <c r="C919" s="2"/>
      <c r="D919" s="59"/>
      <c r="E919" s="85"/>
      <c r="F919" s="7"/>
    </row>
    <row r="920" spans="1:6">
      <c r="A920" s="5"/>
      <c r="B920" s="1"/>
      <c r="C920" s="2"/>
      <c r="D920" s="59"/>
      <c r="E920" s="85"/>
      <c r="F920" s="7"/>
    </row>
    <row r="921" spans="1:6">
      <c r="A921" s="5"/>
      <c r="B921" s="1"/>
      <c r="C921" s="2"/>
      <c r="D921" s="59"/>
      <c r="E921" s="85"/>
      <c r="F921" s="7"/>
    </row>
    <row r="922" spans="1:6">
      <c r="A922" s="5"/>
      <c r="B922" s="1"/>
      <c r="C922" s="2"/>
      <c r="D922" s="59"/>
      <c r="E922" s="85"/>
      <c r="F922" s="7"/>
    </row>
    <row r="923" spans="1:6">
      <c r="A923" s="5"/>
      <c r="B923" s="1"/>
      <c r="C923" s="2"/>
      <c r="D923" s="59"/>
      <c r="E923" s="85"/>
      <c r="F923" s="7"/>
    </row>
    <row r="924" spans="1:6">
      <c r="A924" s="5"/>
      <c r="B924" s="1"/>
      <c r="C924" s="2"/>
      <c r="D924" s="59"/>
      <c r="E924" s="85"/>
      <c r="F924" s="7"/>
    </row>
    <row r="925" spans="1:6">
      <c r="A925" s="5"/>
      <c r="B925" s="1"/>
      <c r="C925" s="2"/>
      <c r="D925" s="59"/>
      <c r="E925" s="85"/>
      <c r="F925" s="7"/>
    </row>
    <row r="926" spans="1:6">
      <c r="A926" s="5"/>
      <c r="B926" s="1"/>
      <c r="C926" s="2"/>
      <c r="D926" s="59"/>
      <c r="E926" s="85"/>
      <c r="F926" s="7"/>
    </row>
    <row r="927" spans="1:6">
      <c r="A927" s="5"/>
      <c r="B927" s="1"/>
      <c r="C927" s="2"/>
      <c r="D927" s="59"/>
      <c r="E927" s="85"/>
      <c r="F927" s="7"/>
    </row>
    <row r="928" spans="1:6">
      <c r="A928" s="5"/>
      <c r="B928" s="1"/>
      <c r="C928" s="2"/>
      <c r="D928" s="59"/>
      <c r="E928" s="85"/>
      <c r="F928" s="7"/>
    </row>
    <row r="929" spans="1:6">
      <c r="A929" s="5"/>
      <c r="B929" s="1"/>
      <c r="C929" s="2"/>
      <c r="D929" s="59"/>
      <c r="E929" s="85"/>
      <c r="F929" s="7"/>
    </row>
    <row r="930" spans="1:6">
      <c r="A930" s="5"/>
      <c r="B930" s="1"/>
      <c r="C930" s="2"/>
      <c r="D930" s="59"/>
      <c r="E930" s="85"/>
      <c r="F930" s="7"/>
    </row>
    <row r="931" spans="1:6">
      <c r="A931" s="5"/>
      <c r="B931" s="1"/>
      <c r="C931" s="2"/>
      <c r="D931" s="59"/>
      <c r="E931" s="85"/>
      <c r="F931" s="7"/>
    </row>
    <row r="932" spans="1:6">
      <c r="A932" s="5"/>
      <c r="B932" s="1"/>
      <c r="C932" s="2"/>
      <c r="D932" s="59"/>
      <c r="E932" s="85"/>
      <c r="F932" s="7"/>
    </row>
    <row r="933" spans="1:6">
      <c r="A933" s="5"/>
      <c r="B933" s="1"/>
      <c r="C933" s="2"/>
      <c r="D933" s="59"/>
      <c r="E933" s="85"/>
      <c r="F933" s="7"/>
    </row>
    <row r="934" spans="1:6">
      <c r="A934" s="5"/>
      <c r="B934" s="1"/>
      <c r="C934" s="2"/>
      <c r="D934" s="59"/>
      <c r="E934" s="85"/>
      <c r="F934" s="7"/>
    </row>
    <row r="935" spans="1:6">
      <c r="A935" s="5"/>
      <c r="B935" s="1"/>
      <c r="C935" s="2"/>
      <c r="D935" s="59"/>
      <c r="E935" s="85"/>
      <c r="F935" s="7"/>
    </row>
    <row r="936" spans="1:6">
      <c r="A936" s="5"/>
      <c r="B936" s="1"/>
      <c r="C936" s="2"/>
      <c r="D936" s="59"/>
      <c r="E936" s="85"/>
      <c r="F936" s="7"/>
    </row>
    <row r="937" spans="1:6">
      <c r="A937" s="5"/>
      <c r="B937" s="1"/>
      <c r="C937" s="2"/>
      <c r="D937" s="59"/>
      <c r="E937" s="85"/>
      <c r="F937" s="7"/>
    </row>
    <row r="938" spans="1:6">
      <c r="A938" s="5"/>
      <c r="B938" s="1"/>
      <c r="C938" s="2"/>
      <c r="D938" s="59"/>
      <c r="E938" s="85"/>
      <c r="F938" s="7"/>
    </row>
    <row r="939" spans="1:6">
      <c r="A939" s="5"/>
      <c r="B939" s="1"/>
      <c r="C939" s="2"/>
      <c r="D939" s="59"/>
      <c r="E939" s="85"/>
      <c r="F939" s="7"/>
    </row>
    <row r="940" spans="1:6">
      <c r="A940" s="5"/>
      <c r="B940" s="1"/>
      <c r="C940" s="2"/>
      <c r="D940" s="59"/>
      <c r="E940" s="85"/>
      <c r="F940" s="7"/>
    </row>
    <row r="941" spans="1:6">
      <c r="A941" s="5"/>
      <c r="B941" s="1"/>
      <c r="C941" s="2"/>
      <c r="D941" s="59"/>
      <c r="E941" s="85"/>
      <c r="F941" s="7"/>
    </row>
    <row r="942" spans="1:6">
      <c r="A942" s="5"/>
      <c r="B942" s="1"/>
      <c r="C942" s="2"/>
      <c r="D942" s="59"/>
      <c r="E942" s="85"/>
      <c r="F942" s="7"/>
    </row>
    <row r="943" spans="1:6">
      <c r="A943" s="5"/>
      <c r="B943" s="1"/>
      <c r="C943" s="2"/>
      <c r="D943" s="59"/>
      <c r="E943" s="85"/>
      <c r="F943" s="7"/>
    </row>
    <row r="944" spans="1:6">
      <c r="A944" s="5"/>
      <c r="B944" s="1"/>
      <c r="C944" s="2"/>
      <c r="D944" s="59"/>
      <c r="E944" s="85"/>
      <c r="F944" s="7"/>
    </row>
    <row r="945" spans="1:6">
      <c r="A945" s="5"/>
      <c r="B945" s="1"/>
      <c r="C945" s="2"/>
      <c r="D945" s="59"/>
      <c r="E945" s="85"/>
      <c r="F945" s="7"/>
    </row>
    <row r="946" spans="1:6">
      <c r="A946" s="5"/>
      <c r="B946" s="1"/>
      <c r="C946" s="2"/>
      <c r="D946" s="59"/>
      <c r="E946" s="85"/>
      <c r="F946" s="7"/>
    </row>
    <row r="947" spans="1:6">
      <c r="A947" s="5"/>
      <c r="B947" s="1"/>
      <c r="C947" s="2"/>
      <c r="D947" s="59"/>
      <c r="E947" s="85"/>
      <c r="F947" s="7"/>
    </row>
    <row r="948" spans="1:6">
      <c r="A948" s="5"/>
      <c r="B948" s="1"/>
      <c r="C948" s="2"/>
      <c r="D948" s="59"/>
      <c r="E948" s="85"/>
      <c r="F948" s="7"/>
    </row>
    <row r="949" spans="1:6">
      <c r="A949" s="5"/>
      <c r="B949" s="1"/>
      <c r="C949" s="2"/>
      <c r="D949" s="59"/>
      <c r="E949" s="85"/>
      <c r="F949" s="7"/>
    </row>
    <row r="950" spans="1:6">
      <c r="A950" s="5"/>
      <c r="B950" s="1"/>
      <c r="C950" s="2"/>
      <c r="D950" s="59"/>
      <c r="E950" s="85"/>
      <c r="F950" s="7"/>
    </row>
    <row r="951" spans="1:6">
      <c r="A951" s="5"/>
      <c r="B951" s="1"/>
      <c r="C951" s="2"/>
      <c r="D951" s="59"/>
      <c r="E951" s="85"/>
      <c r="F951" s="7"/>
    </row>
    <row r="952" spans="1:6">
      <c r="A952" s="5"/>
      <c r="B952" s="1"/>
      <c r="C952" s="2"/>
      <c r="D952" s="59"/>
      <c r="E952" s="85"/>
      <c r="F952" s="7"/>
    </row>
    <row r="953" spans="1:6">
      <c r="A953" s="5"/>
      <c r="B953" s="1"/>
      <c r="C953" s="2"/>
      <c r="D953" s="59"/>
      <c r="E953" s="85"/>
      <c r="F953" s="7"/>
    </row>
    <row r="954" spans="1:6">
      <c r="A954" s="5"/>
      <c r="B954" s="1"/>
      <c r="C954" s="2"/>
      <c r="D954" s="59"/>
      <c r="E954" s="85"/>
      <c r="F954" s="7"/>
    </row>
    <row r="955" spans="1:6">
      <c r="A955" s="5"/>
      <c r="B955" s="1"/>
      <c r="C955" s="2"/>
      <c r="D955" s="59"/>
      <c r="E955" s="85"/>
      <c r="F955" s="7"/>
    </row>
    <row r="956" spans="1:6">
      <c r="A956" s="5"/>
      <c r="B956" s="1"/>
      <c r="C956" s="2"/>
      <c r="D956" s="59"/>
      <c r="E956" s="85"/>
      <c r="F956" s="7"/>
    </row>
    <row r="957" spans="1:6">
      <c r="A957" s="5"/>
      <c r="B957" s="1"/>
      <c r="C957" s="2"/>
      <c r="D957" s="59"/>
      <c r="E957" s="85"/>
      <c r="F957" s="7"/>
    </row>
    <row r="958" spans="1:6">
      <c r="A958" s="5"/>
      <c r="B958" s="1"/>
      <c r="C958" s="2"/>
      <c r="D958" s="59"/>
      <c r="E958" s="85"/>
      <c r="F958" s="7"/>
    </row>
    <row r="959" spans="1:6">
      <c r="A959" s="5"/>
      <c r="B959" s="1"/>
      <c r="C959" s="2"/>
      <c r="D959" s="59"/>
      <c r="E959" s="85"/>
      <c r="F959" s="7"/>
    </row>
    <row r="960" spans="1:6">
      <c r="A960" s="5"/>
      <c r="B960" s="1"/>
      <c r="C960" s="2"/>
      <c r="D960" s="59"/>
      <c r="E960" s="85"/>
      <c r="F960" s="7"/>
    </row>
    <row r="961" spans="1:6">
      <c r="A961" s="5"/>
      <c r="B961" s="1"/>
      <c r="C961" s="2"/>
      <c r="D961" s="59"/>
      <c r="E961" s="85"/>
      <c r="F961" s="7"/>
    </row>
    <row r="962" spans="1:6">
      <c r="A962" s="5"/>
      <c r="B962" s="1"/>
      <c r="C962" s="2"/>
      <c r="D962" s="59"/>
      <c r="E962" s="85"/>
      <c r="F962" s="7"/>
    </row>
    <row r="963" spans="1:6">
      <c r="A963" s="5"/>
      <c r="B963" s="1"/>
      <c r="C963" s="2"/>
      <c r="D963" s="59"/>
      <c r="E963" s="85"/>
      <c r="F963" s="7"/>
    </row>
    <row r="964" spans="1:6">
      <c r="A964" s="5"/>
      <c r="B964" s="1"/>
      <c r="C964" s="2"/>
      <c r="D964" s="59"/>
      <c r="E964" s="85"/>
      <c r="F964" s="7"/>
    </row>
    <row r="965" spans="1:6">
      <c r="A965" s="5"/>
      <c r="B965" s="1"/>
      <c r="C965" s="2"/>
      <c r="D965" s="59"/>
      <c r="E965" s="85"/>
      <c r="F965" s="7"/>
    </row>
    <row r="966" spans="1:6">
      <c r="A966" s="5"/>
      <c r="B966" s="1"/>
      <c r="C966" s="2"/>
      <c r="D966" s="59"/>
      <c r="E966" s="85"/>
      <c r="F966" s="7"/>
    </row>
    <row r="967" spans="1:6">
      <c r="A967" s="5"/>
      <c r="B967" s="1"/>
      <c r="C967" s="2"/>
      <c r="D967" s="59"/>
      <c r="E967" s="85"/>
      <c r="F967" s="7"/>
    </row>
    <row r="968" spans="1:6">
      <c r="A968" s="5"/>
      <c r="B968" s="1"/>
      <c r="C968" s="2"/>
      <c r="D968" s="59"/>
      <c r="E968" s="85"/>
      <c r="F968" s="7"/>
    </row>
    <row r="969" spans="1:6">
      <c r="A969" s="5"/>
      <c r="B969" s="1"/>
      <c r="C969" s="2"/>
      <c r="D969" s="59"/>
      <c r="E969" s="85"/>
      <c r="F969" s="7"/>
    </row>
    <row r="970" spans="1:6">
      <c r="A970" s="5"/>
      <c r="B970" s="1"/>
      <c r="C970" s="2"/>
      <c r="D970" s="59"/>
      <c r="E970" s="85"/>
      <c r="F970" s="7"/>
    </row>
    <row r="971" spans="1:6">
      <c r="A971" s="5"/>
      <c r="B971" s="1"/>
      <c r="C971" s="2"/>
      <c r="D971" s="59"/>
      <c r="E971" s="85"/>
      <c r="F971" s="7"/>
    </row>
    <row r="972" spans="1:6">
      <c r="A972" s="5"/>
      <c r="B972" s="1"/>
      <c r="C972" s="2"/>
      <c r="D972" s="59"/>
      <c r="E972" s="85"/>
      <c r="F972" s="7"/>
    </row>
    <row r="973" spans="1:6">
      <c r="A973" s="5"/>
      <c r="B973" s="1"/>
      <c r="C973" s="2"/>
      <c r="D973" s="59"/>
      <c r="E973" s="85"/>
      <c r="F973" s="7"/>
    </row>
    <row r="974" spans="1:6">
      <c r="A974" s="5"/>
      <c r="B974" s="1"/>
      <c r="C974" s="2"/>
      <c r="D974" s="59"/>
      <c r="E974" s="85"/>
      <c r="F974" s="7"/>
    </row>
    <row r="975" spans="1:6">
      <c r="A975" s="5"/>
      <c r="B975" s="1"/>
      <c r="C975" s="2"/>
      <c r="D975" s="59"/>
      <c r="E975" s="85"/>
      <c r="F975" s="7"/>
    </row>
    <row r="976" spans="1:6">
      <c r="A976" s="5"/>
      <c r="B976" s="1"/>
      <c r="C976" s="2"/>
      <c r="D976" s="59"/>
      <c r="E976" s="85"/>
      <c r="F976" s="7"/>
    </row>
    <row r="977" spans="1:6">
      <c r="A977" s="5"/>
      <c r="B977" s="1"/>
      <c r="C977" s="2"/>
      <c r="D977" s="59"/>
      <c r="E977" s="85"/>
      <c r="F977" s="7"/>
    </row>
    <row r="978" spans="1:6">
      <c r="A978" s="5"/>
      <c r="B978" s="1"/>
      <c r="C978" s="2"/>
      <c r="D978" s="59"/>
      <c r="E978" s="85"/>
      <c r="F978" s="7"/>
    </row>
    <row r="979" spans="1:6">
      <c r="A979" s="5"/>
      <c r="B979" s="1"/>
      <c r="C979" s="2"/>
      <c r="D979" s="59"/>
      <c r="E979" s="85"/>
      <c r="F979" s="7"/>
    </row>
    <row r="980" spans="1:6">
      <c r="A980" s="5"/>
      <c r="B980" s="1"/>
      <c r="C980" s="2"/>
      <c r="D980" s="59"/>
      <c r="E980" s="85"/>
      <c r="F980" s="7"/>
    </row>
    <row r="981" spans="1:6">
      <c r="A981" s="5"/>
      <c r="B981" s="1"/>
      <c r="C981" s="2"/>
      <c r="D981" s="59"/>
      <c r="E981" s="85"/>
      <c r="F981" s="7"/>
    </row>
    <row r="982" spans="1:6">
      <c r="A982" s="5"/>
      <c r="B982" s="1"/>
      <c r="C982" s="2"/>
      <c r="D982" s="59"/>
      <c r="E982" s="85"/>
      <c r="F982" s="7"/>
    </row>
    <row r="983" spans="1:6">
      <c r="A983" s="5"/>
      <c r="B983" s="1"/>
      <c r="C983" s="2"/>
      <c r="D983" s="59"/>
      <c r="E983" s="85"/>
      <c r="F983" s="7"/>
    </row>
    <row r="984" spans="1:6">
      <c r="A984" s="5"/>
      <c r="B984" s="1"/>
      <c r="C984" s="2"/>
      <c r="D984" s="59"/>
      <c r="E984" s="85"/>
      <c r="F984" s="7"/>
    </row>
    <row r="985" spans="1:6">
      <c r="A985" s="5"/>
      <c r="B985" s="1"/>
      <c r="C985" s="2"/>
      <c r="D985" s="59"/>
      <c r="E985" s="85"/>
      <c r="F985" s="7"/>
    </row>
    <row r="986" spans="1:6">
      <c r="A986" s="5"/>
      <c r="B986" s="1"/>
      <c r="C986" s="2"/>
      <c r="D986" s="59"/>
      <c r="E986" s="85"/>
      <c r="F986" s="7"/>
    </row>
    <row r="987" spans="1:6">
      <c r="A987" s="5"/>
      <c r="B987" s="1"/>
      <c r="C987" s="2"/>
      <c r="D987" s="59"/>
      <c r="E987" s="85"/>
      <c r="F987" s="7"/>
    </row>
    <row r="988" spans="1:6">
      <c r="A988" s="5"/>
      <c r="B988" s="1"/>
      <c r="C988" s="2"/>
      <c r="D988" s="59"/>
      <c r="E988" s="85"/>
      <c r="F988" s="7"/>
    </row>
    <row r="989" spans="1:6">
      <c r="A989" s="5"/>
      <c r="B989" s="1"/>
      <c r="C989" s="2"/>
      <c r="D989" s="59"/>
      <c r="E989" s="85"/>
      <c r="F989" s="7"/>
    </row>
    <row r="990" spans="1:6">
      <c r="A990" s="5"/>
      <c r="B990" s="1"/>
      <c r="C990" s="2"/>
      <c r="D990" s="59"/>
      <c r="E990" s="85"/>
      <c r="F990" s="7"/>
    </row>
    <row r="991" spans="1:6">
      <c r="A991" s="5"/>
      <c r="B991" s="1"/>
      <c r="C991" s="2"/>
      <c r="D991" s="59"/>
      <c r="E991" s="85"/>
      <c r="F991" s="7"/>
    </row>
    <row r="992" spans="1:6">
      <c r="A992" s="5"/>
      <c r="B992" s="1"/>
      <c r="C992" s="2"/>
      <c r="D992" s="59"/>
      <c r="E992" s="85"/>
      <c r="F992" s="7"/>
    </row>
    <row r="993" spans="1:6">
      <c r="A993" s="5"/>
      <c r="B993" s="1"/>
      <c r="C993" s="2"/>
      <c r="D993" s="59"/>
      <c r="E993" s="85"/>
      <c r="F993" s="7"/>
    </row>
    <row r="994" spans="1:6">
      <c r="A994" s="5"/>
      <c r="B994" s="1"/>
      <c r="C994" s="2"/>
      <c r="D994" s="59"/>
      <c r="E994" s="85"/>
      <c r="F994" s="7"/>
    </row>
    <row r="995" spans="1:6">
      <c r="A995" s="5"/>
      <c r="B995" s="1"/>
      <c r="C995" s="2"/>
      <c r="D995" s="59"/>
      <c r="E995" s="85"/>
      <c r="F995" s="7"/>
    </row>
    <row r="996" spans="1:6">
      <c r="A996" s="5"/>
      <c r="B996" s="1"/>
      <c r="C996" s="2"/>
      <c r="D996" s="59"/>
      <c r="E996" s="85"/>
      <c r="F996" s="7"/>
    </row>
    <row r="997" spans="1:6">
      <c r="A997" s="5"/>
      <c r="B997" s="1"/>
      <c r="C997" s="2"/>
      <c r="D997" s="59"/>
      <c r="E997" s="85"/>
      <c r="F997" s="7"/>
    </row>
    <row r="998" spans="1:6">
      <c r="A998" s="5"/>
      <c r="B998" s="1"/>
      <c r="C998" s="2"/>
      <c r="D998" s="59"/>
      <c r="E998" s="85"/>
      <c r="F998" s="7"/>
    </row>
    <row r="999" spans="1:6">
      <c r="A999" s="5"/>
      <c r="B999" s="1"/>
      <c r="C999" s="2"/>
      <c r="D999" s="59"/>
      <c r="E999" s="85"/>
      <c r="F999" s="7"/>
    </row>
    <row r="1000" spans="1:6">
      <c r="A1000" s="5"/>
      <c r="B1000" s="1"/>
      <c r="C1000" s="2"/>
      <c r="D1000" s="59"/>
      <c r="E1000" s="85"/>
      <c r="F1000" s="7"/>
    </row>
    <row r="1001" spans="1:6">
      <c r="A1001" s="5"/>
      <c r="B1001" s="1"/>
      <c r="C1001" s="2"/>
      <c r="D1001" s="59"/>
      <c r="E1001" s="85"/>
      <c r="F1001" s="7"/>
    </row>
    <row r="1002" spans="1:6">
      <c r="A1002" s="5"/>
      <c r="B1002" s="1"/>
      <c r="C1002" s="2"/>
      <c r="D1002" s="59"/>
      <c r="E1002" s="85"/>
      <c r="F1002" s="7"/>
    </row>
    <row r="1003" spans="1:6">
      <c r="A1003" s="5"/>
      <c r="B1003" s="1"/>
      <c r="C1003" s="2"/>
      <c r="D1003" s="59"/>
      <c r="E1003" s="85"/>
      <c r="F1003" s="7"/>
    </row>
    <row r="1004" spans="1:6">
      <c r="A1004" s="5"/>
      <c r="B1004" s="1"/>
      <c r="C1004" s="2"/>
      <c r="D1004" s="59"/>
      <c r="E1004" s="85"/>
      <c r="F1004" s="7"/>
    </row>
    <row r="1005" spans="1:6">
      <c r="A1005" s="5"/>
      <c r="B1005" s="1"/>
      <c r="C1005" s="2"/>
      <c r="D1005" s="59"/>
      <c r="E1005" s="85"/>
      <c r="F1005" s="7"/>
    </row>
    <row r="1006" spans="1:6">
      <c r="A1006" s="5"/>
      <c r="B1006" s="1"/>
      <c r="C1006" s="2"/>
      <c r="D1006" s="59"/>
      <c r="E1006" s="85"/>
      <c r="F1006" s="7"/>
    </row>
    <row r="1007" spans="1:6">
      <c r="A1007" s="5"/>
      <c r="B1007" s="1"/>
      <c r="C1007" s="2"/>
      <c r="D1007" s="59"/>
      <c r="E1007" s="85"/>
      <c r="F1007" s="7"/>
    </row>
    <row r="1008" spans="1:6">
      <c r="A1008" s="5"/>
      <c r="B1008" s="1"/>
      <c r="C1008" s="2"/>
      <c r="D1008" s="59"/>
      <c r="E1008" s="85"/>
      <c r="F1008" s="7"/>
    </row>
    <row r="1009" spans="1:6">
      <c r="A1009" s="5"/>
      <c r="B1009" s="1"/>
      <c r="C1009" s="2"/>
      <c r="D1009" s="59"/>
      <c r="E1009" s="85"/>
      <c r="F1009" s="7"/>
    </row>
    <row r="1010" spans="1:6">
      <c r="A1010" s="5"/>
      <c r="B1010" s="1"/>
      <c r="C1010" s="2"/>
      <c r="D1010" s="59"/>
      <c r="E1010" s="85"/>
      <c r="F1010" s="7"/>
    </row>
    <row r="1011" spans="1:6">
      <c r="A1011" s="5"/>
      <c r="B1011" s="1"/>
      <c r="C1011" s="2"/>
      <c r="D1011" s="59"/>
      <c r="E1011" s="85"/>
      <c r="F1011" s="7"/>
    </row>
    <row r="1012" spans="1:6">
      <c r="A1012" s="5"/>
      <c r="B1012" s="1"/>
      <c r="C1012" s="2"/>
      <c r="D1012" s="59"/>
      <c r="E1012" s="85"/>
      <c r="F1012" s="7"/>
    </row>
    <row r="1013" spans="1:6">
      <c r="A1013" s="5"/>
      <c r="B1013" s="1"/>
      <c r="C1013" s="2"/>
      <c r="D1013" s="59"/>
      <c r="E1013" s="85"/>
      <c r="F1013" s="7"/>
    </row>
    <row r="1014" spans="1:6">
      <c r="A1014" s="5"/>
      <c r="B1014" s="1"/>
      <c r="C1014" s="2"/>
      <c r="D1014" s="59"/>
      <c r="E1014" s="85"/>
      <c r="F1014" s="7"/>
    </row>
    <row r="1015" spans="1:6">
      <c r="A1015" s="5"/>
      <c r="B1015" s="1"/>
      <c r="C1015" s="2"/>
      <c r="D1015" s="59"/>
      <c r="E1015" s="85"/>
      <c r="F1015" s="7"/>
    </row>
    <row r="1016" spans="1:6">
      <c r="A1016" s="5"/>
      <c r="B1016" s="1"/>
      <c r="C1016" s="2"/>
      <c r="D1016" s="59"/>
      <c r="E1016" s="85"/>
      <c r="F1016" s="7"/>
    </row>
    <row r="1017" spans="1:6">
      <c r="A1017" s="5"/>
      <c r="B1017" s="1"/>
      <c r="C1017" s="2"/>
      <c r="D1017" s="59"/>
      <c r="E1017" s="85"/>
      <c r="F1017" s="7"/>
    </row>
    <row r="1018" spans="1:6">
      <c r="A1018" s="5"/>
      <c r="B1018" s="1"/>
      <c r="C1018" s="2"/>
      <c r="D1018" s="59"/>
      <c r="E1018" s="85"/>
      <c r="F1018" s="7"/>
    </row>
    <row r="1019" spans="1:6">
      <c r="A1019" s="5"/>
      <c r="B1019" s="1"/>
      <c r="C1019" s="2"/>
      <c r="D1019" s="59"/>
      <c r="E1019" s="85"/>
      <c r="F1019" s="7"/>
    </row>
    <row r="1020" spans="1:6">
      <c r="A1020" s="5"/>
      <c r="B1020" s="1"/>
      <c r="C1020" s="2"/>
      <c r="D1020" s="59"/>
      <c r="E1020" s="85"/>
      <c r="F1020" s="7"/>
    </row>
    <row r="1021" spans="1:6">
      <c r="A1021" s="5"/>
      <c r="B1021" s="1"/>
      <c r="C1021" s="2"/>
      <c r="D1021" s="59"/>
      <c r="E1021" s="85"/>
      <c r="F1021" s="7"/>
    </row>
    <row r="1022" spans="1:6">
      <c r="A1022" s="5"/>
      <c r="B1022" s="1"/>
      <c r="C1022" s="2"/>
      <c r="D1022" s="59"/>
      <c r="E1022" s="85"/>
      <c r="F1022" s="7"/>
    </row>
    <row r="1023" spans="1:6">
      <c r="A1023" s="5"/>
      <c r="B1023" s="1"/>
      <c r="C1023" s="2"/>
      <c r="D1023" s="59"/>
      <c r="E1023" s="85"/>
      <c r="F1023" s="7"/>
    </row>
    <row r="1024" spans="1:6">
      <c r="A1024" s="5"/>
      <c r="B1024" s="1"/>
      <c r="C1024" s="2"/>
      <c r="D1024" s="59"/>
      <c r="E1024" s="85"/>
      <c r="F1024" s="7"/>
    </row>
    <row r="1025" spans="1:6">
      <c r="A1025" s="5"/>
      <c r="B1025" s="1"/>
      <c r="C1025" s="2"/>
      <c r="D1025" s="59"/>
      <c r="E1025" s="85"/>
      <c r="F1025" s="7"/>
    </row>
    <row r="1026" spans="1:6">
      <c r="A1026" s="5"/>
      <c r="B1026" s="1"/>
      <c r="C1026" s="2"/>
      <c r="D1026" s="59"/>
      <c r="E1026" s="85"/>
      <c r="F1026" s="7"/>
    </row>
    <row r="1027" spans="1:6">
      <c r="A1027" s="5"/>
      <c r="B1027" s="1"/>
      <c r="C1027" s="2"/>
      <c r="D1027" s="59"/>
      <c r="E1027" s="85"/>
      <c r="F1027" s="7"/>
    </row>
    <row r="1028" spans="1:6">
      <c r="A1028" s="5"/>
      <c r="B1028" s="1"/>
      <c r="C1028" s="2"/>
      <c r="D1028" s="59"/>
      <c r="E1028" s="85"/>
      <c r="F1028" s="7"/>
    </row>
    <row r="1029" spans="1:6">
      <c r="A1029" s="5"/>
      <c r="B1029" s="1"/>
      <c r="C1029" s="2"/>
      <c r="D1029" s="59"/>
      <c r="E1029" s="85"/>
      <c r="F1029" s="7"/>
    </row>
    <row r="1030" spans="1:6">
      <c r="A1030" s="5"/>
      <c r="B1030" s="1"/>
      <c r="C1030" s="2"/>
      <c r="D1030" s="59"/>
      <c r="E1030" s="85"/>
      <c r="F1030" s="7"/>
    </row>
    <row r="1031" spans="1:6">
      <c r="A1031" s="5"/>
      <c r="B1031" s="1"/>
      <c r="C1031" s="2"/>
      <c r="D1031" s="59"/>
      <c r="E1031" s="85"/>
      <c r="F1031" s="7"/>
    </row>
    <row r="1032" spans="1:6">
      <c r="A1032" s="5"/>
      <c r="B1032" s="1"/>
      <c r="C1032" s="2"/>
      <c r="D1032" s="59"/>
      <c r="E1032" s="85"/>
      <c r="F1032" s="7"/>
    </row>
    <row r="1033" spans="1:6">
      <c r="A1033" s="5"/>
      <c r="B1033" s="1"/>
      <c r="C1033" s="2"/>
      <c r="D1033" s="59"/>
      <c r="E1033" s="85"/>
      <c r="F1033" s="7"/>
    </row>
    <row r="1034" spans="1:6">
      <c r="A1034" s="5"/>
      <c r="B1034" s="1"/>
      <c r="C1034" s="2"/>
      <c r="D1034" s="59"/>
      <c r="E1034" s="85"/>
      <c r="F1034" s="7"/>
    </row>
    <row r="1035" spans="1:6">
      <c r="A1035" s="5"/>
      <c r="B1035" s="1"/>
      <c r="C1035" s="2"/>
      <c r="D1035" s="59"/>
      <c r="E1035" s="85"/>
      <c r="F1035" s="7"/>
    </row>
    <row r="1036" spans="1:6">
      <c r="A1036" s="5"/>
      <c r="B1036" s="1"/>
      <c r="C1036" s="2"/>
      <c r="D1036" s="59"/>
      <c r="E1036" s="85"/>
      <c r="F1036" s="7"/>
    </row>
    <row r="1037" spans="1:6">
      <c r="A1037" s="5"/>
      <c r="B1037" s="1"/>
      <c r="C1037" s="2"/>
      <c r="D1037" s="59"/>
      <c r="E1037" s="85"/>
      <c r="F1037" s="7"/>
    </row>
    <row r="1038" spans="1:6">
      <c r="A1038" s="5"/>
      <c r="B1038" s="1"/>
      <c r="C1038" s="2"/>
      <c r="D1038" s="59"/>
      <c r="E1038" s="85"/>
      <c r="F1038" s="7"/>
    </row>
    <row r="1039" spans="1:6">
      <c r="A1039" s="5"/>
      <c r="B1039" s="1"/>
      <c r="C1039" s="2"/>
      <c r="D1039" s="59"/>
      <c r="E1039" s="85"/>
      <c r="F1039" s="7"/>
    </row>
    <row r="1040" spans="1:6">
      <c r="A1040" s="5"/>
      <c r="B1040" s="1"/>
      <c r="C1040" s="2"/>
      <c r="D1040" s="59"/>
      <c r="E1040" s="85"/>
      <c r="F1040" s="7"/>
    </row>
    <row r="1041" spans="1:6">
      <c r="A1041" s="5"/>
      <c r="B1041" s="1"/>
      <c r="C1041" s="2"/>
      <c r="D1041" s="59"/>
      <c r="E1041" s="85"/>
      <c r="F1041" s="7"/>
    </row>
    <row r="1042" spans="1:6">
      <c r="A1042" s="5"/>
      <c r="B1042" s="1"/>
      <c r="C1042" s="2"/>
      <c r="D1042" s="59"/>
      <c r="E1042" s="85"/>
      <c r="F1042" s="7"/>
    </row>
    <row r="1043" spans="1:6">
      <c r="A1043" s="5"/>
      <c r="B1043" s="1"/>
      <c r="C1043" s="2"/>
      <c r="D1043" s="59"/>
      <c r="E1043" s="85"/>
      <c r="F1043" s="7"/>
    </row>
    <row r="1044" spans="1:6">
      <c r="A1044" s="5"/>
      <c r="B1044" s="1"/>
      <c r="C1044" s="2"/>
      <c r="D1044" s="59"/>
      <c r="E1044" s="85"/>
      <c r="F1044" s="7"/>
    </row>
    <row r="1045" spans="1:6">
      <c r="A1045" s="5"/>
      <c r="B1045" s="1"/>
      <c r="C1045" s="2"/>
      <c r="D1045" s="59"/>
      <c r="E1045" s="85"/>
      <c r="F1045" s="7"/>
    </row>
    <row r="1046" spans="1:6">
      <c r="A1046" s="5"/>
      <c r="B1046" s="1"/>
      <c r="C1046" s="2"/>
      <c r="D1046" s="59"/>
      <c r="E1046" s="85"/>
      <c r="F1046" s="7"/>
    </row>
    <row r="1047" spans="1:6">
      <c r="A1047" s="5"/>
      <c r="B1047" s="1"/>
      <c r="C1047" s="2"/>
      <c r="D1047" s="59"/>
      <c r="E1047" s="85"/>
      <c r="F1047" s="7"/>
    </row>
    <row r="1048" spans="1:6">
      <c r="A1048" s="5"/>
      <c r="B1048" s="1"/>
      <c r="C1048" s="2"/>
      <c r="D1048" s="59"/>
      <c r="E1048" s="85"/>
      <c r="F1048" s="7"/>
    </row>
    <row r="1049" spans="1:6">
      <c r="A1049" s="5"/>
      <c r="B1049" s="1"/>
      <c r="C1049" s="2"/>
      <c r="D1049" s="59"/>
      <c r="E1049" s="85"/>
      <c r="F1049" s="7"/>
    </row>
    <row r="1050" spans="1:6">
      <c r="A1050" s="5"/>
      <c r="B1050" s="1"/>
      <c r="C1050" s="2"/>
      <c r="D1050" s="59"/>
      <c r="E1050" s="85"/>
      <c r="F1050" s="7"/>
    </row>
    <row r="1051" spans="1:6">
      <c r="A1051" s="5"/>
      <c r="B1051" s="1"/>
      <c r="C1051" s="2"/>
      <c r="D1051" s="59"/>
      <c r="E1051" s="85"/>
      <c r="F1051" s="7"/>
    </row>
    <row r="1052" spans="1:6">
      <c r="A1052" s="5"/>
      <c r="B1052" s="1"/>
      <c r="C1052" s="2"/>
      <c r="D1052" s="59"/>
      <c r="E1052" s="85"/>
      <c r="F1052" s="7"/>
    </row>
    <row r="1053" spans="1:6">
      <c r="A1053" s="5"/>
      <c r="B1053" s="1"/>
      <c r="C1053" s="2"/>
      <c r="D1053" s="59"/>
      <c r="E1053" s="85"/>
      <c r="F1053" s="7"/>
    </row>
    <row r="1054" spans="1:6">
      <c r="A1054" s="5"/>
      <c r="B1054" s="1"/>
      <c r="C1054" s="2"/>
      <c r="D1054" s="59"/>
      <c r="E1054" s="85"/>
      <c r="F1054" s="7"/>
    </row>
    <row r="1055" spans="1:6">
      <c r="A1055" s="5"/>
      <c r="B1055" s="1"/>
      <c r="C1055" s="2"/>
      <c r="D1055" s="59"/>
      <c r="E1055" s="85"/>
      <c r="F1055" s="7"/>
    </row>
    <row r="1056" spans="1:6">
      <c r="A1056" s="5"/>
      <c r="B1056" s="1"/>
      <c r="C1056" s="2"/>
      <c r="D1056" s="59"/>
      <c r="E1056" s="85"/>
      <c r="F1056" s="7"/>
    </row>
    <row r="1057" spans="1:6">
      <c r="A1057" s="5"/>
      <c r="B1057" s="1"/>
      <c r="C1057" s="2"/>
      <c r="D1057" s="59"/>
      <c r="E1057" s="85"/>
      <c r="F1057" s="7"/>
    </row>
    <row r="1058" spans="1:6">
      <c r="A1058" s="5"/>
      <c r="B1058" s="1"/>
      <c r="C1058" s="2"/>
      <c r="D1058" s="59"/>
      <c r="E1058" s="85"/>
      <c r="F1058" s="7"/>
    </row>
    <row r="1059" spans="1:6">
      <c r="A1059" s="5"/>
      <c r="B1059" s="1"/>
      <c r="C1059" s="2"/>
      <c r="D1059" s="59"/>
      <c r="E1059" s="85"/>
      <c r="F1059" s="7"/>
    </row>
    <row r="1060" spans="1:6">
      <c r="A1060" s="5"/>
      <c r="B1060" s="1"/>
      <c r="C1060" s="2"/>
      <c r="D1060" s="59"/>
      <c r="E1060" s="85"/>
      <c r="F1060" s="7"/>
    </row>
    <row r="1061" spans="1:6">
      <c r="A1061" s="5"/>
      <c r="B1061" s="1"/>
      <c r="C1061" s="2"/>
      <c r="D1061" s="59"/>
      <c r="E1061" s="85"/>
      <c r="F1061" s="7"/>
    </row>
    <row r="1062" spans="1:6">
      <c r="A1062" s="5"/>
      <c r="B1062" s="1"/>
      <c r="C1062" s="2"/>
      <c r="D1062" s="59"/>
      <c r="E1062" s="85"/>
      <c r="F1062" s="7"/>
    </row>
    <row r="1063" spans="1:6">
      <c r="A1063" s="5"/>
      <c r="B1063" s="1"/>
      <c r="C1063" s="2"/>
      <c r="D1063" s="59"/>
      <c r="E1063" s="85"/>
      <c r="F1063" s="7"/>
    </row>
    <row r="1064" spans="1:6">
      <c r="A1064" s="5"/>
      <c r="B1064" s="1"/>
      <c r="C1064" s="2"/>
      <c r="D1064" s="59"/>
      <c r="E1064" s="85"/>
      <c r="F1064" s="7"/>
    </row>
    <row r="1065" spans="1:6">
      <c r="A1065" s="5"/>
      <c r="B1065" s="1"/>
      <c r="C1065" s="2"/>
      <c r="D1065" s="59"/>
      <c r="E1065" s="85"/>
      <c r="F1065" s="7"/>
    </row>
    <row r="1066" spans="1:6">
      <c r="A1066" s="5"/>
      <c r="B1066" s="1"/>
      <c r="C1066" s="2"/>
      <c r="D1066" s="59"/>
      <c r="E1066" s="85"/>
      <c r="F1066" s="7"/>
    </row>
    <row r="1067" spans="1:6">
      <c r="A1067" s="5"/>
      <c r="B1067" s="1"/>
      <c r="C1067" s="2"/>
      <c r="D1067" s="59"/>
      <c r="E1067" s="85"/>
      <c r="F1067" s="7"/>
    </row>
    <row r="1068" spans="1:6">
      <c r="A1068" s="5"/>
      <c r="B1068" s="1"/>
      <c r="C1068" s="2"/>
      <c r="D1068" s="59"/>
      <c r="E1068" s="85"/>
      <c r="F1068" s="7"/>
    </row>
    <row r="1069" spans="1:6">
      <c r="A1069" s="5"/>
      <c r="B1069" s="1"/>
      <c r="C1069" s="2"/>
      <c r="D1069" s="59"/>
      <c r="E1069" s="85"/>
      <c r="F1069" s="7"/>
    </row>
    <row r="1070" spans="1:6">
      <c r="A1070" s="5"/>
      <c r="B1070" s="1"/>
      <c r="C1070" s="2"/>
      <c r="D1070" s="59"/>
      <c r="E1070" s="85"/>
      <c r="F1070" s="7"/>
    </row>
    <row r="1071" spans="1:6">
      <c r="A1071" s="5"/>
      <c r="B1071" s="1"/>
      <c r="C1071" s="2"/>
      <c r="D1071" s="59"/>
      <c r="E1071" s="85"/>
      <c r="F1071" s="7"/>
    </row>
    <row r="1072" spans="1:6">
      <c r="A1072" s="5"/>
      <c r="B1072" s="1"/>
      <c r="C1072" s="2"/>
      <c r="D1072" s="59"/>
      <c r="E1072" s="85"/>
      <c r="F1072" s="7"/>
    </row>
    <row r="1073" spans="1:6">
      <c r="A1073" s="5"/>
      <c r="B1073" s="1"/>
      <c r="C1073" s="2"/>
      <c r="D1073" s="59"/>
      <c r="E1073" s="85"/>
      <c r="F1073" s="7"/>
    </row>
    <row r="1074" spans="1:6">
      <c r="A1074" s="5"/>
      <c r="B1074" s="1"/>
      <c r="C1074" s="2"/>
      <c r="D1074" s="59"/>
      <c r="E1074" s="85"/>
      <c r="F1074" s="7"/>
    </row>
    <row r="1075" spans="1:6">
      <c r="A1075" s="5"/>
      <c r="B1075" s="1"/>
      <c r="C1075" s="2"/>
      <c r="D1075" s="59"/>
      <c r="E1075" s="85"/>
      <c r="F1075" s="7"/>
    </row>
    <row r="1076" spans="1:6">
      <c r="A1076" s="5"/>
      <c r="B1076" s="1"/>
      <c r="C1076" s="2"/>
      <c r="D1076" s="59"/>
      <c r="E1076" s="85"/>
      <c r="F1076" s="7"/>
    </row>
    <row r="1077" spans="1:6">
      <c r="A1077" s="5"/>
      <c r="B1077" s="1"/>
      <c r="C1077" s="2"/>
      <c r="D1077" s="59"/>
      <c r="E1077" s="85"/>
      <c r="F1077" s="7"/>
    </row>
    <row r="1078" spans="1:6">
      <c r="A1078" s="5"/>
      <c r="B1078" s="1"/>
      <c r="C1078" s="2"/>
      <c r="D1078" s="59"/>
      <c r="E1078" s="85"/>
      <c r="F1078" s="7"/>
    </row>
    <row r="1079" spans="1:6">
      <c r="A1079" s="5"/>
      <c r="B1079" s="1"/>
      <c r="C1079" s="2"/>
      <c r="D1079" s="59"/>
      <c r="E1079" s="85"/>
      <c r="F1079" s="7"/>
    </row>
    <row r="1080" spans="1:6">
      <c r="A1080" s="5"/>
      <c r="B1080" s="1"/>
      <c r="C1080" s="2"/>
      <c r="D1080" s="59"/>
      <c r="E1080" s="85"/>
      <c r="F1080" s="7"/>
    </row>
    <row r="1081" spans="1:6">
      <c r="A1081" s="5"/>
      <c r="B1081" s="1"/>
      <c r="C1081" s="2"/>
      <c r="D1081" s="59"/>
      <c r="E1081" s="85"/>
      <c r="F1081" s="7"/>
    </row>
    <row r="1082" spans="1:6">
      <c r="A1082" s="5"/>
      <c r="B1082" s="1"/>
      <c r="C1082" s="2"/>
      <c r="D1082" s="59"/>
      <c r="E1082" s="85"/>
      <c r="F1082" s="7"/>
    </row>
    <row r="1083" spans="1:6">
      <c r="A1083" s="5"/>
      <c r="B1083" s="1"/>
      <c r="C1083" s="2"/>
      <c r="D1083" s="59"/>
      <c r="E1083" s="85"/>
      <c r="F1083" s="7"/>
    </row>
    <row r="1084" spans="1:6">
      <c r="A1084" s="5"/>
      <c r="B1084" s="1"/>
      <c r="C1084" s="2"/>
      <c r="D1084" s="59"/>
      <c r="E1084" s="85"/>
      <c r="F1084" s="7"/>
    </row>
    <row r="1085" spans="1:6">
      <c r="A1085" s="5"/>
      <c r="B1085" s="1"/>
      <c r="C1085" s="2"/>
      <c r="D1085" s="59"/>
      <c r="E1085" s="85"/>
      <c r="F1085" s="7"/>
    </row>
    <row r="1086" spans="1:6">
      <c r="A1086" s="5"/>
      <c r="B1086" s="1"/>
      <c r="C1086" s="2"/>
      <c r="D1086" s="59"/>
      <c r="E1086" s="85"/>
      <c r="F1086" s="7"/>
    </row>
    <row r="1087" spans="1:6">
      <c r="A1087" s="5"/>
      <c r="B1087" s="1"/>
      <c r="C1087" s="2"/>
      <c r="D1087" s="59"/>
      <c r="E1087" s="85"/>
      <c r="F1087" s="7"/>
    </row>
    <row r="1088" spans="1:6">
      <c r="A1088" s="5"/>
      <c r="B1088" s="1"/>
      <c r="C1088" s="2"/>
      <c r="D1088" s="59"/>
      <c r="E1088" s="85"/>
      <c r="F1088" s="7"/>
    </row>
    <row r="1089" spans="1:6">
      <c r="A1089" s="5"/>
      <c r="B1089" s="1"/>
      <c r="C1089" s="2"/>
      <c r="D1089" s="59"/>
      <c r="E1089" s="85"/>
      <c r="F1089" s="7"/>
    </row>
    <row r="1090" spans="1:6">
      <c r="A1090" s="5"/>
      <c r="B1090" s="1"/>
      <c r="C1090" s="2"/>
      <c r="D1090" s="59"/>
      <c r="E1090" s="85"/>
      <c r="F1090" s="7"/>
    </row>
    <row r="1091" spans="1:6">
      <c r="A1091" s="5"/>
      <c r="B1091" s="1"/>
      <c r="C1091" s="2"/>
      <c r="D1091" s="59"/>
      <c r="E1091" s="85"/>
      <c r="F1091" s="7"/>
    </row>
    <row r="1092" spans="1:6">
      <c r="A1092" s="5"/>
      <c r="B1092" s="1"/>
      <c r="C1092" s="2"/>
      <c r="D1092" s="59"/>
      <c r="E1092" s="85"/>
      <c r="F1092" s="7"/>
    </row>
    <row r="1093" spans="1:6">
      <c r="A1093" s="5"/>
      <c r="B1093" s="1"/>
      <c r="C1093" s="2"/>
      <c r="D1093" s="59"/>
      <c r="E1093" s="85"/>
      <c r="F1093" s="7"/>
    </row>
    <row r="1094" spans="1:6">
      <c r="A1094" s="5"/>
      <c r="B1094" s="1"/>
      <c r="C1094" s="2"/>
      <c r="D1094" s="59"/>
      <c r="E1094" s="85"/>
      <c r="F1094" s="7"/>
    </row>
    <row r="1095" spans="1:6">
      <c r="A1095" s="5"/>
      <c r="B1095" s="1"/>
      <c r="C1095" s="2"/>
      <c r="D1095" s="59"/>
      <c r="E1095" s="85"/>
      <c r="F1095" s="7"/>
    </row>
    <row r="1096" spans="1:6">
      <c r="A1096" s="5"/>
      <c r="B1096" s="1"/>
      <c r="C1096" s="2"/>
      <c r="D1096" s="59"/>
      <c r="E1096" s="85"/>
      <c r="F1096" s="7"/>
    </row>
    <row r="1097" spans="1:6">
      <c r="A1097" s="5"/>
      <c r="B1097" s="1"/>
      <c r="C1097" s="2"/>
      <c r="D1097" s="59"/>
      <c r="E1097" s="85"/>
      <c r="F1097" s="7"/>
    </row>
    <row r="1098" spans="1:6">
      <c r="A1098" s="5"/>
      <c r="B1098" s="1"/>
      <c r="C1098" s="2"/>
      <c r="D1098" s="59"/>
      <c r="E1098" s="85"/>
      <c r="F1098" s="7"/>
    </row>
    <row r="1099" spans="1:6">
      <c r="A1099" s="5"/>
      <c r="B1099" s="1"/>
      <c r="C1099" s="2"/>
      <c r="D1099" s="59"/>
      <c r="E1099" s="85"/>
      <c r="F1099" s="7"/>
    </row>
    <row r="1100" spans="1:6">
      <c r="A1100" s="5"/>
      <c r="B1100" s="1"/>
      <c r="C1100" s="2"/>
      <c r="D1100" s="59"/>
      <c r="E1100" s="85"/>
      <c r="F1100" s="7"/>
    </row>
    <row r="1101" spans="1:6">
      <c r="A1101" s="5"/>
      <c r="B1101" s="1"/>
      <c r="C1101" s="2"/>
      <c r="D1101" s="59"/>
      <c r="E1101" s="85"/>
      <c r="F1101" s="7"/>
    </row>
    <row r="1102" spans="1:6">
      <c r="A1102" s="5"/>
      <c r="B1102" s="1"/>
      <c r="C1102" s="2"/>
      <c r="D1102" s="59"/>
      <c r="E1102" s="85"/>
      <c r="F1102" s="7"/>
    </row>
    <row r="1103" spans="1:6">
      <c r="A1103" s="5"/>
      <c r="B1103" s="1"/>
      <c r="C1103" s="2"/>
      <c r="D1103" s="59"/>
      <c r="E1103" s="85"/>
      <c r="F1103" s="7"/>
    </row>
    <row r="1104" spans="1:6">
      <c r="A1104" s="5"/>
      <c r="B1104" s="1"/>
      <c r="C1104" s="2"/>
      <c r="D1104" s="59"/>
      <c r="E1104" s="85"/>
      <c r="F1104" s="7"/>
    </row>
    <row r="1105" spans="1:6">
      <c r="A1105" s="5"/>
      <c r="B1105" s="1"/>
      <c r="C1105" s="2"/>
      <c r="D1105" s="59"/>
      <c r="E1105" s="85"/>
      <c r="F1105" s="7"/>
    </row>
    <row r="1106" spans="1:6">
      <c r="A1106" s="5"/>
      <c r="B1106" s="1"/>
      <c r="C1106" s="2"/>
      <c r="D1106" s="59"/>
      <c r="E1106" s="85"/>
      <c r="F1106" s="7"/>
    </row>
    <row r="1107" spans="1:6">
      <c r="A1107" s="5"/>
      <c r="B1107" s="1"/>
      <c r="C1107" s="2"/>
      <c r="D1107" s="59"/>
      <c r="E1107" s="85"/>
      <c r="F1107" s="7"/>
    </row>
    <row r="1108" spans="1:6">
      <c r="A1108" s="5"/>
      <c r="B1108" s="1"/>
      <c r="C1108" s="2"/>
      <c r="D1108" s="59"/>
      <c r="E1108" s="85"/>
      <c r="F1108" s="7"/>
    </row>
    <row r="1109" spans="1:6">
      <c r="A1109" s="5"/>
      <c r="B1109" s="1"/>
      <c r="C1109" s="2"/>
      <c r="D1109" s="59"/>
      <c r="E1109" s="85"/>
      <c r="F1109" s="7"/>
    </row>
    <row r="1110" spans="1:6">
      <c r="A1110" s="5"/>
      <c r="B1110" s="1"/>
      <c r="C1110" s="2"/>
      <c r="D1110" s="59"/>
      <c r="E1110" s="85"/>
      <c r="F1110" s="7"/>
    </row>
    <row r="1111" spans="1:6">
      <c r="A1111" s="5"/>
      <c r="B1111" s="1"/>
      <c r="C1111" s="2"/>
      <c r="D1111" s="59"/>
      <c r="E1111" s="85"/>
      <c r="F1111" s="7"/>
    </row>
    <row r="1112" spans="1:6">
      <c r="A1112" s="5"/>
      <c r="B1112" s="1"/>
      <c r="C1112" s="2"/>
      <c r="D1112" s="59"/>
      <c r="E1112" s="85"/>
      <c r="F1112" s="7"/>
    </row>
    <row r="1113" spans="1:6">
      <c r="A1113" s="5"/>
      <c r="B1113" s="1"/>
      <c r="C1113" s="2"/>
      <c r="D1113" s="59"/>
      <c r="E1113" s="85"/>
      <c r="F1113" s="7"/>
    </row>
    <row r="1114" spans="1:6">
      <c r="A1114" s="5"/>
      <c r="B1114" s="1"/>
      <c r="C1114" s="2"/>
      <c r="D1114" s="59"/>
      <c r="E1114" s="85"/>
      <c r="F1114" s="7"/>
    </row>
    <row r="1115" spans="1:6">
      <c r="A1115" s="5"/>
      <c r="B1115" s="1"/>
      <c r="C1115" s="2"/>
      <c r="D1115" s="59"/>
      <c r="E1115" s="85"/>
      <c r="F1115" s="7"/>
    </row>
    <row r="1116" spans="1:6">
      <c r="A1116" s="5"/>
      <c r="B1116" s="1"/>
      <c r="C1116" s="2"/>
      <c r="D1116" s="59"/>
      <c r="E1116" s="85"/>
      <c r="F1116" s="7"/>
    </row>
    <row r="1117" spans="1:6">
      <c r="A1117" s="5"/>
      <c r="B1117" s="1"/>
      <c r="C1117" s="2"/>
      <c r="D1117" s="59"/>
      <c r="E1117" s="85"/>
      <c r="F1117" s="7"/>
    </row>
    <row r="1118" spans="1:6">
      <c r="A1118" s="5"/>
      <c r="B1118" s="1"/>
      <c r="C1118" s="2"/>
      <c r="D1118" s="59"/>
      <c r="E1118" s="85"/>
      <c r="F1118" s="7"/>
    </row>
    <row r="1119" spans="1:6">
      <c r="A1119" s="5"/>
      <c r="B1119" s="1"/>
      <c r="C1119" s="2"/>
      <c r="D1119" s="59"/>
      <c r="E1119" s="85"/>
      <c r="F1119" s="7"/>
    </row>
    <row r="1120" spans="1:6">
      <c r="A1120" s="5"/>
      <c r="B1120" s="1"/>
      <c r="C1120" s="2"/>
      <c r="D1120" s="59"/>
      <c r="E1120" s="85"/>
      <c r="F1120" s="7"/>
    </row>
    <row r="1121" spans="1:6">
      <c r="A1121" s="5"/>
      <c r="B1121" s="1"/>
      <c r="C1121" s="2"/>
      <c r="D1121" s="59"/>
      <c r="E1121" s="85"/>
      <c r="F1121" s="7"/>
    </row>
    <row r="1122" spans="1:6">
      <c r="A1122" s="5"/>
      <c r="B1122" s="1"/>
      <c r="C1122" s="2"/>
      <c r="D1122" s="59"/>
      <c r="E1122" s="85"/>
      <c r="F1122" s="7"/>
    </row>
    <row r="1123" spans="1:6">
      <c r="A1123" s="5"/>
      <c r="B1123" s="1"/>
      <c r="C1123" s="2"/>
      <c r="D1123" s="59"/>
      <c r="E1123" s="85"/>
      <c r="F1123" s="7"/>
    </row>
    <row r="1124" spans="1:6">
      <c r="A1124" s="5"/>
      <c r="B1124" s="1"/>
      <c r="C1124" s="2"/>
      <c r="D1124" s="59"/>
      <c r="E1124" s="85"/>
      <c r="F1124" s="7"/>
    </row>
    <row r="1125" spans="1:6">
      <c r="A1125" s="5"/>
      <c r="B1125" s="1"/>
      <c r="C1125" s="2"/>
      <c r="D1125" s="59"/>
      <c r="E1125" s="85"/>
      <c r="F1125" s="7"/>
    </row>
    <row r="1126" spans="1:6">
      <c r="A1126" s="5"/>
      <c r="B1126" s="1"/>
      <c r="C1126" s="2"/>
      <c r="D1126" s="59"/>
      <c r="E1126" s="85"/>
      <c r="F1126" s="7"/>
    </row>
    <row r="1127" spans="1:6">
      <c r="A1127" s="5"/>
      <c r="B1127" s="1"/>
      <c r="C1127" s="2"/>
      <c r="D1127" s="59"/>
      <c r="E1127" s="85"/>
      <c r="F1127" s="7"/>
    </row>
    <row r="1128" spans="1:6">
      <c r="A1128" s="5"/>
      <c r="B1128" s="1"/>
      <c r="C1128" s="2"/>
      <c r="D1128" s="59"/>
      <c r="E1128" s="85"/>
      <c r="F1128" s="7"/>
    </row>
    <row r="1129" spans="1:6">
      <c r="A1129" s="5"/>
      <c r="B1129" s="1"/>
      <c r="C1129" s="2"/>
      <c r="D1129" s="59"/>
      <c r="E1129" s="85"/>
      <c r="F1129" s="7"/>
    </row>
    <row r="1130" spans="1:6">
      <c r="A1130" s="5"/>
      <c r="B1130" s="1"/>
      <c r="C1130" s="2"/>
      <c r="D1130" s="59"/>
      <c r="E1130" s="85"/>
      <c r="F1130" s="7"/>
    </row>
    <row r="1131" spans="1:6">
      <c r="A1131" s="5"/>
      <c r="B1131" s="1"/>
      <c r="C1131" s="2"/>
      <c r="D1131" s="59"/>
      <c r="E1131" s="85"/>
      <c r="F1131" s="7"/>
    </row>
    <row r="1132" spans="1:6">
      <c r="A1132" s="5"/>
      <c r="B1132" s="1"/>
      <c r="C1132" s="2"/>
      <c r="D1132" s="59"/>
      <c r="E1132" s="85"/>
      <c r="F1132" s="7"/>
    </row>
    <row r="1133" spans="1:6">
      <c r="A1133" s="5"/>
      <c r="B1133" s="1"/>
      <c r="C1133" s="2"/>
      <c r="D1133" s="59"/>
      <c r="E1133" s="85"/>
      <c r="F1133" s="7"/>
    </row>
    <row r="1134" spans="1:6">
      <c r="A1134" s="5"/>
      <c r="B1134" s="1"/>
      <c r="C1134" s="2"/>
      <c r="D1134" s="59"/>
      <c r="E1134" s="85"/>
      <c r="F1134" s="7"/>
    </row>
    <row r="1135" spans="1:6">
      <c r="A1135" s="5"/>
      <c r="B1135" s="1"/>
      <c r="C1135" s="2"/>
      <c r="D1135" s="59"/>
      <c r="E1135" s="85"/>
      <c r="F1135" s="7"/>
    </row>
    <row r="1136" spans="1:6">
      <c r="A1136" s="5"/>
      <c r="B1136" s="1"/>
      <c r="C1136" s="2"/>
      <c r="D1136" s="59"/>
      <c r="E1136" s="85"/>
      <c r="F1136" s="7"/>
    </row>
    <row r="1137" spans="1:6">
      <c r="A1137" s="5"/>
      <c r="B1137" s="1"/>
      <c r="C1137" s="2"/>
      <c r="D1137" s="59"/>
      <c r="E1137" s="85"/>
      <c r="F1137" s="7"/>
    </row>
    <row r="1138" spans="1:6">
      <c r="A1138" s="5"/>
      <c r="B1138" s="1"/>
      <c r="C1138" s="2"/>
      <c r="D1138" s="59"/>
      <c r="E1138" s="85"/>
      <c r="F1138" s="7"/>
    </row>
    <row r="1139" spans="1:6">
      <c r="A1139" s="5"/>
      <c r="B1139" s="1"/>
      <c r="C1139" s="2"/>
      <c r="D1139" s="59"/>
      <c r="E1139" s="85"/>
      <c r="F1139" s="7"/>
    </row>
    <row r="1140" spans="1:6">
      <c r="A1140" s="5"/>
      <c r="B1140" s="1"/>
      <c r="C1140" s="2"/>
      <c r="D1140" s="59"/>
      <c r="E1140" s="85"/>
      <c r="F1140" s="7"/>
    </row>
    <row r="1141" spans="1:6">
      <c r="A1141" s="5"/>
      <c r="B1141" s="1"/>
      <c r="C1141" s="2"/>
      <c r="D1141" s="59"/>
      <c r="E1141" s="85"/>
      <c r="F1141" s="7"/>
    </row>
    <row r="1142" spans="1:6">
      <c r="A1142" s="5"/>
      <c r="B1142" s="1"/>
      <c r="C1142" s="2"/>
      <c r="D1142" s="59"/>
      <c r="E1142" s="85"/>
      <c r="F1142" s="7"/>
    </row>
    <row r="1143" spans="1:6">
      <c r="A1143" s="5"/>
      <c r="B1143" s="1"/>
      <c r="C1143" s="2"/>
      <c r="D1143" s="59"/>
      <c r="E1143" s="85"/>
      <c r="F1143" s="7"/>
    </row>
    <row r="1144" spans="1:6">
      <c r="A1144" s="5"/>
      <c r="B1144" s="1"/>
      <c r="C1144" s="2"/>
      <c r="D1144" s="59"/>
      <c r="E1144" s="85"/>
      <c r="F1144" s="7"/>
    </row>
    <row r="1145" spans="1:6">
      <c r="A1145" s="5"/>
      <c r="B1145" s="1"/>
      <c r="C1145" s="2"/>
      <c r="D1145" s="59"/>
      <c r="E1145" s="85"/>
      <c r="F1145" s="7"/>
    </row>
    <row r="1146" spans="1:6">
      <c r="A1146" s="5"/>
      <c r="B1146" s="1"/>
      <c r="C1146" s="2"/>
      <c r="D1146" s="59"/>
      <c r="E1146" s="85"/>
      <c r="F1146" s="7"/>
    </row>
    <row r="1147" spans="1:6">
      <c r="A1147" s="5"/>
      <c r="B1147" s="1"/>
      <c r="C1147" s="2"/>
      <c r="D1147" s="59"/>
      <c r="E1147" s="85"/>
      <c r="F1147" s="7"/>
    </row>
    <row r="1148" spans="1:6">
      <c r="A1148" s="5"/>
      <c r="B1148" s="1"/>
      <c r="C1148" s="2"/>
      <c r="D1148" s="59"/>
      <c r="E1148" s="85"/>
      <c r="F1148" s="7"/>
    </row>
    <row r="1149" spans="1:6">
      <c r="A1149" s="5"/>
      <c r="B1149" s="1"/>
      <c r="C1149" s="2"/>
      <c r="D1149" s="59"/>
      <c r="E1149" s="85"/>
      <c r="F1149" s="7"/>
    </row>
    <row r="1150" spans="1:6">
      <c r="A1150" s="5"/>
      <c r="B1150" s="1"/>
      <c r="C1150" s="2"/>
      <c r="D1150" s="59"/>
      <c r="E1150" s="85"/>
      <c r="F1150" s="7"/>
    </row>
    <row r="1151" spans="1:6">
      <c r="A1151" s="5"/>
      <c r="B1151" s="1"/>
      <c r="C1151" s="2"/>
      <c r="D1151" s="59"/>
      <c r="E1151" s="85"/>
      <c r="F1151" s="7"/>
    </row>
    <row r="1152" spans="1:6">
      <c r="A1152" s="5"/>
      <c r="B1152" s="1"/>
      <c r="C1152" s="2"/>
      <c r="D1152" s="59"/>
      <c r="E1152" s="85"/>
      <c r="F1152" s="7"/>
    </row>
    <row r="1153" spans="1:6">
      <c r="A1153" s="5"/>
      <c r="B1153" s="1"/>
      <c r="C1153" s="2"/>
      <c r="D1153" s="59"/>
      <c r="E1153" s="85"/>
      <c r="F1153" s="7"/>
    </row>
    <row r="1154" spans="1:6">
      <c r="A1154" s="5"/>
      <c r="B1154" s="1"/>
      <c r="C1154" s="2"/>
      <c r="D1154" s="59"/>
      <c r="E1154" s="85"/>
      <c r="F1154" s="7"/>
    </row>
    <row r="1155" spans="1:6">
      <c r="A1155" s="5"/>
      <c r="B1155" s="1"/>
      <c r="C1155" s="2"/>
      <c r="D1155" s="59"/>
      <c r="E1155" s="85"/>
      <c r="F1155" s="7"/>
    </row>
    <row r="1156" spans="1:6">
      <c r="A1156" s="5"/>
      <c r="B1156" s="1"/>
      <c r="C1156" s="2"/>
      <c r="D1156" s="59"/>
      <c r="E1156" s="85"/>
      <c r="F1156" s="7"/>
    </row>
    <row r="1157" spans="1:6">
      <c r="A1157" s="5"/>
      <c r="B1157" s="1"/>
      <c r="C1157" s="2"/>
      <c r="D1157" s="59"/>
      <c r="E1157" s="85"/>
      <c r="F1157" s="7"/>
    </row>
    <row r="1158" spans="1:6">
      <c r="A1158" s="5"/>
      <c r="B1158" s="1"/>
      <c r="C1158" s="2"/>
      <c r="D1158" s="59"/>
      <c r="E1158" s="85"/>
      <c r="F1158" s="7"/>
    </row>
    <row r="1159" spans="1:6">
      <c r="A1159" s="5"/>
      <c r="B1159" s="1"/>
      <c r="C1159" s="2"/>
      <c r="D1159" s="59"/>
      <c r="E1159" s="85"/>
      <c r="F1159" s="7"/>
    </row>
    <row r="1160" spans="1:6">
      <c r="A1160" s="5"/>
      <c r="B1160" s="1"/>
      <c r="C1160" s="2"/>
      <c r="D1160" s="59"/>
      <c r="E1160" s="85"/>
      <c r="F1160" s="7"/>
    </row>
    <row r="1161" spans="1:6">
      <c r="A1161" s="5"/>
      <c r="B1161" s="1"/>
      <c r="C1161" s="2"/>
      <c r="D1161" s="59"/>
      <c r="E1161" s="85"/>
      <c r="F1161" s="7"/>
    </row>
    <row r="1162" spans="1:6">
      <c r="A1162" s="5"/>
      <c r="B1162" s="1"/>
      <c r="C1162" s="2"/>
      <c r="D1162" s="59"/>
      <c r="E1162" s="85"/>
      <c r="F1162" s="7"/>
    </row>
    <row r="1163" spans="1:6">
      <c r="A1163" s="5"/>
      <c r="B1163" s="1"/>
      <c r="C1163" s="2"/>
      <c r="D1163" s="59"/>
      <c r="E1163" s="85"/>
      <c r="F1163" s="7"/>
    </row>
    <row r="1164" spans="1:6">
      <c r="A1164" s="5"/>
      <c r="B1164" s="1"/>
      <c r="C1164" s="2"/>
      <c r="D1164" s="59"/>
      <c r="E1164" s="85"/>
      <c r="F1164" s="7"/>
    </row>
    <row r="1165" spans="1:6">
      <c r="A1165" s="5"/>
      <c r="B1165" s="1"/>
      <c r="C1165" s="2"/>
      <c r="D1165" s="59"/>
      <c r="E1165" s="85"/>
      <c r="F1165" s="7"/>
    </row>
    <row r="1166" spans="1:6">
      <c r="A1166" s="5"/>
      <c r="B1166" s="1"/>
      <c r="C1166" s="2"/>
      <c r="D1166" s="59"/>
      <c r="E1166" s="85"/>
      <c r="F1166" s="7"/>
    </row>
    <row r="1167" spans="1:6">
      <c r="A1167" s="5"/>
      <c r="B1167" s="1"/>
      <c r="C1167" s="2"/>
      <c r="D1167" s="59"/>
      <c r="E1167" s="85"/>
      <c r="F1167" s="7"/>
    </row>
    <row r="1168" spans="1:6">
      <c r="A1168" s="5"/>
      <c r="B1168" s="1"/>
      <c r="C1168" s="2"/>
      <c r="D1168" s="59"/>
      <c r="E1168" s="85"/>
      <c r="F1168" s="7"/>
    </row>
    <row r="1169" spans="1:6">
      <c r="A1169" s="5"/>
      <c r="B1169" s="1"/>
      <c r="C1169" s="2"/>
      <c r="D1169" s="59"/>
      <c r="E1169" s="85"/>
      <c r="F1169" s="7"/>
    </row>
    <row r="1170" spans="1:6">
      <c r="A1170" s="5"/>
      <c r="B1170" s="1"/>
      <c r="C1170" s="2"/>
      <c r="D1170" s="59"/>
      <c r="E1170" s="85"/>
      <c r="F1170" s="7"/>
    </row>
    <row r="1171" spans="1:6">
      <c r="A1171" s="5"/>
      <c r="B1171" s="1"/>
      <c r="C1171" s="2"/>
      <c r="D1171" s="59"/>
      <c r="E1171" s="85"/>
      <c r="F1171" s="7"/>
    </row>
    <row r="1172" spans="1:6">
      <c r="A1172" s="5"/>
      <c r="B1172" s="1"/>
      <c r="C1172" s="2"/>
      <c r="D1172" s="59"/>
      <c r="E1172" s="85"/>
      <c r="F1172" s="7"/>
    </row>
    <row r="1173" spans="1:6">
      <c r="A1173" s="5"/>
      <c r="B1173" s="1"/>
      <c r="C1173" s="2"/>
      <c r="D1173" s="59"/>
      <c r="E1173" s="85"/>
      <c r="F1173" s="7"/>
    </row>
    <row r="1174" spans="1:6">
      <c r="A1174" s="5"/>
      <c r="B1174" s="1"/>
      <c r="C1174" s="2"/>
      <c r="D1174" s="59"/>
      <c r="E1174" s="85"/>
      <c r="F1174" s="7"/>
    </row>
    <row r="1175" spans="1:6">
      <c r="A1175" s="5"/>
      <c r="B1175" s="1"/>
      <c r="C1175" s="2"/>
      <c r="D1175" s="59"/>
      <c r="E1175" s="85"/>
      <c r="F1175" s="7"/>
    </row>
    <row r="1176" spans="1:6">
      <c r="A1176" s="5"/>
      <c r="B1176" s="1"/>
      <c r="C1176" s="2"/>
      <c r="D1176" s="59"/>
      <c r="E1176" s="85"/>
      <c r="F1176" s="7"/>
    </row>
    <row r="1177" spans="1:6">
      <c r="A1177" s="5"/>
      <c r="B1177" s="1"/>
      <c r="C1177" s="2"/>
      <c r="D1177" s="59"/>
      <c r="E1177" s="85"/>
      <c r="F1177" s="7"/>
    </row>
    <row r="1178" spans="1:6">
      <c r="A1178" s="5"/>
      <c r="B1178" s="1"/>
      <c r="C1178" s="2"/>
      <c r="D1178" s="59"/>
      <c r="E1178" s="85"/>
      <c r="F1178" s="7"/>
    </row>
    <row r="1179" spans="1:6">
      <c r="A1179" s="5"/>
      <c r="B1179" s="1"/>
      <c r="C1179" s="2"/>
      <c r="D1179" s="59"/>
      <c r="E1179" s="85"/>
      <c r="F1179" s="7"/>
    </row>
    <row r="1180" spans="1:6">
      <c r="A1180" s="5"/>
      <c r="B1180" s="1"/>
      <c r="C1180" s="2"/>
      <c r="D1180" s="59"/>
      <c r="E1180" s="85"/>
      <c r="F1180" s="7"/>
    </row>
    <row r="1181" spans="1:6">
      <c r="A1181" s="5"/>
      <c r="B1181" s="1"/>
      <c r="C1181" s="2"/>
      <c r="D1181" s="59"/>
      <c r="E1181" s="85"/>
      <c r="F1181" s="7"/>
    </row>
    <row r="1182" spans="1:6">
      <c r="A1182" s="5"/>
      <c r="B1182" s="1"/>
      <c r="C1182" s="2"/>
      <c r="D1182" s="59"/>
      <c r="E1182" s="85"/>
      <c r="F1182" s="7"/>
    </row>
    <row r="1183" spans="1:6">
      <c r="A1183" s="5"/>
      <c r="B1183" s="1"/>
      <c r="C1183" s="2"/>
      <c r="D1183" s="59"/>
      <c r="E1183" s="85"/>
      <c r="F1183" s="7"/>
    </row>
    <row r="1184" spans="1:6">
      <c r="A1184" s="5"/>
      <c r="B1184" s="1"/>
      <c r="C1184" s="2"/>
      <c r="D1184" s="59"/>
      <c r="E1184" s="85"/>
      <c r="F1184" s="7"/>
    </row>
    <row r="1185" spans="1:6">
      <c r="A1185" s="5"/>
      <c r="B1185" s="1"/>
      <c r="C1185" s="2"/>
      <c r="D1185" s="59"/>
      <c r="E1185" s="85"/>
      <c r="F1185" s="7"/>
    </row>
    <row r="1186" spans="1:6">
      <c r="A1186" s="5"/>
      <c r="B1186" s="1"/>
      <c r="C1186" s="2"/>
      <c r="D1186" s="59"/>
      <c r="E1186" s="85"/>
      <c r="F1186" s="7"/>
    </row>
    <row r="1187" spans="1:6">
      <c r="A1187" s="5"/>
      <c r="B1187" s="1"/>
      <c r="C1187" s="2"/>
      <c r="D1187" s="59"/>
      <c r="E1187" s="85"/>
      <c r="F1187" s="7"/>
    </row>
    <row r="1188" spans="1:6">
      <c r="A1188" s="5"/>
      <c r="B1188" s="1"/>
      <c r="C1188" s="2"/>
      <c r="D1188" s="59"/>
      <c r="E1188" s="85"/>
      <c r="F1188" s="7"/>
    </row>
    <row r="1189" spans="1:6">
      <c r="A1189" s="5"/>
      <c r="B1189" s="1"/>
      <c r="C1189" s="2"/>
      <c r="D1189" s="59"/>
      <c r="E1189" s="85"/>
      <c r="F1189" s="7"/>
    </row>
    <row r="1190" spans="1:6">
      <c r="A1190" s="5"/>
      <c r="B1190" s="1"/>
      <c r="C1190" s="2"/>
      <c r="D1190" s="59"/>
      <c r="E1190" s="85"/>
      <c r="F1190" s="7"/>
    </row>
    <row r="1191" spans="1:6">
      <c r="A1191" s="5"/>
      <c r="B1191" s="1"/>
      <c r="C1191" s="2"/>
      <c r="D1191" s="59"/>
      <c r="E1191" s="85"/>
      <c r="F1191" s="7"/>
    </row>
    <row r="1192" spans="1:6">
      <c r="A1192" s="5"/>
      <c r="B1192" s="1"/>
      <c r="C1192" s="2"/>
      <c r="D1192" s="59"/>
      <c r="E1192" s="85"/>
      <c r="F1192" s="7"/>
    </row>
    <row r="1193" spans="1:6">
      <c r="A1193" s="5"/>
      <c r="B1193" s="1"/>
      <c r="C1193" s="2"/>
      <c r="D1193" s="59"/>
      <c r="E1193" s="85"/>
      <c r="F1193" s="7"/>
    </row>
    <row r="1194" spans="1:6">
      <c r="A1194" s="5"/>
      <c r="B1194" s="1"/>
      <c r="C1194" s="2"/>
      <c r="D1194" s="59"/>
      <c r="E1194" s="85"/>
      <c r="F1194" s="7"/>
    </row>
    <row r="1195" spans="1:6">
      <c r="A1195" s="5"/>
      <c r="B1195" s="1"/>
      <c r="C1195" s="2"/>
      <c r="D1195" s="59"/>
      <c r="E1195" s="85"/>
      <c r="F1195" s="7"/>
    </row>
    <row r="1196" spans="1:6">
      <c r="A1196" s="5"/>
      <c r="B1196" s="1"/>
      <c r="C1196" s="2"/>
      <c r="D1196" s="59"/>
      <c r="E1196" s="85"/>
      <c r="F1196" s="7"/>
    </row>
    <row r="1197" spans="1:6">
      <c r="A1197" s="5"/>
      <c r="B1197" s="1"/>
      <c r="C1197" s="2"/>
      <c r="D1197" s="59"/>
      <c r="E1197" s="85"/>
      <c r="F1197" s="7"/>
    </row>
    <row r="1198" spans="1:6">
      <c r="A1198" s="5"/>
      <c r="B1198" s="1"/>
      <c r="C1198" s="2"/>
      <c r="D1198" s="59"/>
      <c r="E1198" s="85"/>
      <c r="F1198" s="7"/>
    </row>
    <row r="1199" spans="1:6">
      <c r="A1199" s="5"/>
      <c r="B1199" s="1"/>
      <c r="C1199" s="2"/>
      <c r="D1199" s="59"/>
      <c r="E1199" s="85"/>
      <c r="F1199" s="7"/>
    </row>
    <row r="1200" spans="1:6">
      <c r="A1200" s="5"/>
      <c r="B1200" s="1"/>
      <c r="C1200" s="2"/>
      <c r="D1200" s="59"/>
      <c r="E1200" s="85"/>
      <c r="F1200" s="7"/>
    </row>
    <row r="1201" spans="1:6">
      <c r="A1201" s="5"/>
      <c r="B1201" s="1"/>
      <c r="C1201" s="2"/>
      <c r="D1201" s="59"/>
      <c r="E1201" s="85"/>
      <c r="F1201" s="7"/>
    </row>
    <row r="1202" spans="1:6">
      <c r="A1202" s="5"/>
      <c r="B1202" s="1"/>
      <c r="C1202" s="2"/>
      <c r="D1202" s="59"/>
      <c r="E1202" s="85"/>
      <c r="F1202" s="7"/>
    </row>
    <row r="1203" spans="1:6">
      <c r="A1203" s="5"/>
      <c r="B1203" s="1"/>
      <c r="C1203" s="2"/>
      <c r="D1203" s="59"/>
      <c r="E1203" s="85"/>
      <c r="F1203" s="7"/>
    </row>
    <row r="1204" spans="1:6">
      <c r="A1204" s="5"/>
      <c r="B1204" s="1"/>
      <c r="C1204" s="2"/>
      <c r="D1204" s="59"/>
      <c r="E1204" s="85"/>
      <c r="F1204" s="7"/>
    </row>
    <row r="1205" spans="1:6">
      <c r="A1205" s="5"/>
      <c r="B1205" s="1"/>
      <c r="C1205" s="2"/>
      <c r="D1205" s="59"/>
      <c r="E1205" s="85"/>
      <c r="F1205" s="7"/>
    </row>
    <row r="1206" spans="1:6">
      <c r="A1206" s="5"/>
      <c r="B1206" s="1"/>
      <c r="C1206" s="2"/>
      <c r="D1206" s="59"/>
      <c r="E1206" s="85"/>
      <c r="F1206" s="7"/>
    </row>
    <row r="1207" spans="1:6">
      <c r="A1207" s="5"/>
      <c r="B1207" s="1"/>
      <c r="C1207" s="2"/>
      <c r="D1207" s="59"/>
      <c r="E1207" s="85"/>
      <c r="F1207" s="7"/>
    </row>
    <row r="1208" spans="1:6">
      <c r="A1208" s="5"/>
      <c r="B1208" s="1"/>
      <c r="C1208" s="2"/>
      <c r="D1208" s="59"/>
      <c r="E1208" s="85"/>
      <c r="F1208" s="7"/>
    </row>
    <row r="1209" spans="1:6">
      <c r="A1209" s="5"/>
      <c r="B1209" s="1"/>
      <c r="C1209" s="2"/>
      <c r="D1209" s="59"/>
      <c r="E1209" s="85"/>
      <c r="F1209" s="7"/>
    </row>
    <row r="1210" spans="1:6">
      <c r="A1210" s="5"/>
      <c r="B1210" s="1"/>
      <c r="C1210" s="2"/>
      <c r="D1210" s="59"/>
      <c r="E1210" s="85"/>
      <c r="F1210" s="7"/>
    </row>
    <row r="1211" spans="1:6">
      <c r="A1211" s="5"/>
      <c r="B1211" s="1"/>
      <c r="C1211" s="2"/>
      <c r="D1211" s="59"/>
      <c r="E1211" s="85"/>
      <c r="F1211" s="7"/>
    </row>
    <row r="1212" spans="1:6">
      <c r="A1212" s="5"/>
      <c r="B1212" s="1"/>
      <c r="C1212" s="2"/>
      <c r="D1212" s="59"/>
      <c r="E1212" s="85"/>
      <c r="F1212" s="7"/>
    </row>
    <row r="1213" spans="1:6">
      <c r="A1213" s="5"/>
      <c r="B1213" s="1"/>
      <c r="C1213" s="2"/>
      <c r="D1213" s="59"/>
      <c r="E1213" s="85"/>
      <c r="F1213" s="7"/>
    </row>
    <row r="1214" spans="1:6">
      <c r="A1214" s="5"/>
      <c r="B1214" s="1"/>
      <c r="C1214" s="2"/>
      <c r="D1214" s="59"/>
      <c r="E1214" s="85"/>
      <c r="F1214" s="7"/>
    </row>
    <row r="1215" spans="1:6">
      <c r="A1215" s="5"/>
      <c r="B1215" s="1"/>
      <c r="C1215" s="2"/>
      <c r="D1215" s="59"/>
      <c r="E1215" s="85"/>
      <c r="F1215" s="7"/>
    </row>
    <row r="1216" spans="1:6">
      <c r="A1216" s="5"/>
      <c r="B1216" s="1"/>
      <c r="C1216" s="2"/>
      <c r="D1216" s="59"/>
      <c r="E1216" s="85"/>
      <c r="F1216" s="7"/>
    </row>
    <row r="1217" spans="1:6">
      <c r="A1217" s="5"/>
      <c r="B1217" s="1"/>
      <c r="C1217" s="2"/>
      <c r="D1217" s="59"/>
      <c r="E1217" s="85"/>
      <c r="F1217" s="7"/>
    </row>
    <row r="1218" spans="1:6">
      <c r="A1218" s="5"/>
      <c r="B1218" s="1"/>
      <c r="C1218" s="2"/>
      <c r="D1218" s="59"/>
      <c r="E1218" s="85"/>
      <c r="F1218" s="7"/>
    </row>
    <row r="1219" spans="1:6">
      <c r="A1219" s="5"/>
      <c r="B1219" s="1"/>
      <c r="C1219" s="2"/>
      <c r="D1219" s="59"/>
      <c r="E1219" s="85"/>
      <c r="F1219" s="7"/>
    </row>
    <row r="1220" spans="1:6">
      <c r="A1220" s="5"/>
      <c r="B1220" s="1"/>
      <c r="C1220" s="2"/>
      <c r="D1220" s="59"/>
      <c r="E1220" s="85"/>
      <c r="F1220" s="7"/>
    </row>
    <row r="1221" spans="1:6">
      <c r="A1221" s="5"/>
      <c r="B1221" s="1"/>
      <c r="C1221" s="2"/>
      <c r="D1221" s="59"/>
      <c r="E1221" s="85"/>
      <c r="F1221" s="7"/>
    </row>
    <row r="1222" spans="1:6">
      <c r="A1222" s="5"/>
      <c r="B1222" s="1"/>
      <c r="C1222" s="2"/>
      <c r="D1222" s="59"/>
      <c r="E1222" s="85"/>
      <c r="F1222" s="7"/>
    </row>
    <row r="1223" spans="1:6">
      <c r="A1223" s="5"/>
      <c r="B1223" s="1"/>
      <c r="C1223" s="2"/>
      <c r="D1223" s="59"/>
      <c r="E1223" s="85"/>
      <c r="F1223" s="7"/>
    </row>
    <row r="1224" spans="1:6">
      <c r="A1224" s="5"/>
      <c r="B1224" s="1"/>
      <c r="C1224" s="2"/>
      <c r="D1224" s="59"/>
      <c r="E1224" s="85"/>
      <c r="F1224" s="7"/>
    </row>
    <row r="1225" spans="1:6">
      <c r="A1225" s="5"/>
      <c r="B1225" s="1"/>
      <c r="C1225" s="2"/>
      <c r="D1225" s="59"/>
      <c r="E1225" s="85"/>
      <c r="F1225" s="7"/>
    </row>
    <row r="1226" spans="1:6">
      <c r="A1226" s="5"/>
      <c r="B1226" s="1"/>
      <c r="C1226" s="2"/>
      <c r="D1226" s="59"/>
      <c r="E1226" s="85"/>
      <c r="F1226" s="7"/>
    </row>
    <row r="1227" spans="1:6">
      <c r="A1227" s="5"/>
      <c r="B1227" s="1"/>
      <c r="C1227" s="2"/>
      <c r="D1227" s="59"/>
      <c r="E1227" s="85"/>
      <c r="F1227" s="7"/>
    </row>
    <row r="1228" spans="1:6">
      <c r="A1228" s="5"/>
      <c r="B1228" s="1"/>
      <c r="C1228" s="2"/>
      <c r="D1228" s="59"/>
      <c r="E1228" s="85"/>
      <c r="F1228" s="7"/>
    </row>
    <row r="1229" spans="1:6">
      <c r="A1229" s="5"/>
      <c r="B1229" s="1"/>
      <c r="C1229" s="2"/>
      <c r="D1229" s="59"/>
      <c r="E1229" s="85"/>
      <c r="F1229" s="7"/>
    </row>
    <row r="1230" spans="1:6">
      <c r="A1230" s="5"/>
      <c r="B1230" s="1"/>
      <c r="C1230" s="2"/>
      <c r="D1230" s="59"/>
      <c r="E1230" s="85"/>
      <c r="F1230" s="7"/>
    </row>
    <row r="1231" spans="1:6">
      <c r="A1231" s="5"/>
      <c r="B1231" s="1"/>
      <c r="C1231" s="2"/>
      <c r="D1231" s="59"/>
      <c r="E1231" s="85"/>
      <c r="F1231" s="7"/>
    </row>
    <row r="1232" spans="1:6">
      <c r="A1232" s="5"/>
      <c r="B1232" s="1"/>
      <c r="C1232" s="2"/>
      <c r="D1232" s="59"/>
      <c r="E1232" s="85"/>
      <c r="F1232" s="7"/>
    </row>
    <row r="1233" spans="1:6">
      <c r="A1233" s="5"/>
      <c r="B1233" s="1"/>
      <c r="C1233" s="2"/>
      <c r="D1233" s="59"/>
      <c r="E1233" s="85"/>
      <c r="F1233" s="7"/>
    </row>
    <row r="1234" spans="1:6">
      <c r="A1234" s="5"/>
      <c r="B1234" s="1"/>
      <c r="C1234" s="2"/>
      <c r="D1234" s="59"/>
      <c r="E1234" s="85"/>
      <c r="F1234" s="7"/>
    </row>
    <row r="1235" spans="1:6">
      <c r="A1235" s="5"/>
      <c r="B1235" s="1"/>
      <c r="C1235" s="2"/>
      <c r="D1235" s="59"/>
      <c r="E1235" s="85"/>
      <c r="F1235" s="7"/>
    </row>
    <row r="1236" spans="1:6">
      <c r="A1236" s="5"/>
      <c r="B1236" s="1"/>
      <c r="C1236" s="2"/>
      <c r="D1236" s="59"/>
      <c r="E1236" s="85"/>
      <c r="F1236" s="7"/>
    </row>
    <row r="1237" spans="1:6">
      <c r="A1237" s="5"/>
      <c r="B1237" s="1"/>
      <c r="C1237" s="2"/>
      <c r="D1237" s="59"/>
      <c r="E1237" s="85"/>
      <c r="F1237" s="7"/>
    </row>
    <row r="1238" spans="1:6">
      <c r="A1238" s="5"/>
      <c r="B1238" s="1"/>
      <c r="C1238" s="2"/>
      <c r="D1238" s="59"/>
      <c r="E1238" s="85"/>
      <c r="F1238" s="7"/>
    </row>
    <row r="1239" spans="1:6">
      <c r="A1239" s="5"/>
      <c r="B1239" s="1"/>
      <c r="C1239" s="2"/>
      <c r="D1239" s="59"/>
      <c r="E1239" s="85"/>
      <c r="F1239" s="7"/>
    </row>
    <row r="1240" spans="1:6">
      <c r="A1240" s="5"/>
      <c r="B1240" s="1"/>
      <c r="C1240" s="2"/>
      <c r="D1240" s="59"/>
      <c r="E1240" s="85"/>
      <c r="F1240" s="7"/>
    </row>
    <row r="1241" spans="1:6">
      <c r="A1241" s="5"/>
      <c r="B1241" s="1"/>
      <c r="C1241" s="2"/>
      <c r="D1241" s="59"/>
      <c r="E1241" s="85"/>
      <c r="F1241" s="7"/>
    </row>
    <row r="1242" spans="1:6">
      <c r="A1242" s="5"/>
      <c r="B1242" s="1"/>
      <c r="C1242" s="2"/>
      <c r="D1242" s="59"/>
      <c r="E1242" s="85"/>
      <c r="F1242" s="7"/>
    </row>
    <row r="1243" spans="1:6">
      <c r="A1243" s="5"/>
      <c r="B1243" s="1"/>
      <c r="C1243" s="2"/>
      <c r="D1243" s="59"/>
      <c r="E1243" s="85"/>
      <c r="F1243" s="7"/>
    </row>
    <row r="1244" spans="1:6">
      <c r="A1244" s="5"/>
      <c r="B1244" s="1"/>
      <c r="C1244" s="2"/>
      <c r="D1244" s="59"/>
      <c r="E1244" s="85"/>
      <c r="F1244" s="7"/>
    </row>
    <row r="1245" spans="1:6">
      <c r="A1245" s="5"/>
      <c r="B1245" s="1"/>
      <c r="C1245" s="2"/>
      <c r="D1245" s="59"/>
      <c r="E1245" s="85"/>
      <c r="F1245" s="7"/>
    </row>
    <row r="1246" spans="1:6">
      <c r="A1246" s="5"/>
      <c r="B1246" s="1"/>
      <c r="C1246" s="2"/>
      <c r="D1246" s="59"/>
      <c r="E1246" s="85"/>
      <c r="F1246" s="7"/>
    </row>
    <row r="1247" spans="1:6">
      <c r="A1247" s="5"/>
      <c r="B1247" s="1"/>
      <c r="C1247" s="2"/>
      <c r="D1247" s="59"/>
      <c r="E1247" s="85"/>
      <c r="F1247" s="7"/>
    </row>
    <row r="1248" spans="1:6">
      <c r="A1248" s="5"/>
      <c r="B1248" s="1"/>
      <c r="C1248" s="2"/>
      <c r="D1248" s="59"/>
      <c r="E1248" s="85"/>
      <c r="F1248" s="7"/>
    </row>
    <row r="1249" spans="1:6">
      <c r="A1249" s="5"/>
      <c r="B1249" s="1"/>
      <c r="C1249" s="2"/>
      <c r="D1249" s="59"/>
      <c r="E1249" s="85"/>
      <c r="F1249" s="7"/>
    </row>
    <row r="1250" spans="1:6">
      <c r="A1250" s="5"/>
      <c r="B1250" s="1"/>
      <c r="C1250" s="2"/>
      <c r="D1250" s="59"/>
      <c r="E1250" s="85"/>
      <c r="F1250" s="7"/>
    </row>
    <row r="1251" spans="1:6">
      <c r="A1251" s="5"/>
      <c r="B1251" s="1"/>
      <c r="C1251" s="2"/>
      <c r="D1251" s="59"/>
      <c r="E1251" s="85"/>
      <c r="F1251" s="7"/>
    </row>
    <row r="1252" spans="1:6">
      <c r="A1252" s="5"/>
      <c r="B1252" s="1"/>
      <c r="C1252" s="2"/>
      <c r="D1252" s="59"/>
      <c r="E1252" s="85"/>
      <c r="F1252" s="7"/>
    </row>
    <row r="1253" spans="1:6">
      <c r="A1253" s="5"/>
      <c r="B1253" s="1"/>
      <c r="C1253" s="2"/>
      <c r="D1253" s="59"/>
      <c r="E1253" s="85"/>
      <c r="F1253" s="7"/>
    </row>
    <row r="1254" spans="1:6">
      <c r="A1254" s="5"/>
      <c r="B1254" s="1"/>
      <c r="C1254" s="2"/>
      <c r="D1254" s="59"/>
      <c r="E1254" s="85"/>
      <c r="F1254" s="7"/>
    </row>
    <row r="1255" spans="1:6">
      <c r="A1255" s="5"/>
      <c r="B1255" s="1"/>
      <c r="C1255" s="2"/>
      <c r="D1255" s="59"/>
      <c r="E1255" s="85"/>
      <c r="F1255" s="7"/>
    </row>
    <row r="1256" spans="1:6">
      <c r="A1256" s="5"/>
      <c r="B1256" s="1"/>
      <c r="C1256" s="2"/>
      <c r="D1256" s="59"/>
      <c r="E1256" s="85"/>
      <c r="F1256" s="7"/>
    </row>
    <row r="1257" spans="1:6">
      <c r="A1257" s="5"/>
      <c r="B1257" s="1"/>
      <c r="C1257" s="2"/>
      <c r="D1257" s="59"/>
      <c r="E1257" s="85"/>
      <c r="F1257" s="7"/>
    </row>
    <row r="1258" spans="1:6">
      <c r="A1258" s="5"/>
      <c r="B1258" s="1"/>
      <c r="C1258" s="2"/>
      <c r="D1258" s="59"/>
      <c r="E1258" s="85"/>
      <c r="F1258" s="7"/>
    </row>
    <row r="1259" spans="1:6">
      <c r="A1259" s="5"/>
      <c r="B1259" s="1"/>
      <c r="C1259" s="2"/>
      <c r="D1259" s="59"/>
      <c r="E1259" s="85"/>
      <c r="F1259" s="7"/>
    </row>
    <row r="1260" spans="1:6">
      <c r="A1260" s="5"/>
      <c r="B1260" s="1"/>
      <c r="C1260" s="2"/>
      <c r="D1260" s="59"/>
      <c r="E1260" s="85"/>
      <c r="F1260" s="7"/>
    </row>
    <row r="1261" spans="1:6">
      <c r="A1261" s="5"/>
      <c r="B1261" s="1"/>
      <c r="C1261" s="2"/>
      <c r="D1261" s="59"/>
      <c r="E1261" s="85"/>
      <c r="F1261" s="7"/>
    </row>
    <row r="1262" spans="1:6">
      <c r="A1262" s="5"/>
      <c r="B1262" s="1"/>
      <c r="C1262" s="2"/>
      <c r="D1262" s="59"/>
      <c r="E1262" s="85"/>
      <c r="F1262" s="7"/>
    </row>
    <row r="1263" spans="1:6">
      <c r="A1263" s="5"/>
      <c r="B1263" s="1"/>
      <c r="C1263" s="2"/>
      <c r="D1263" s="59"/>
      <c r="E1263" s="85"/>
      <c r="F1263" s="7"/>
    </row>
    <row r="1264" spans="1:6">
      <c r="A1264" s="5"/>
      <c r="B1264" s="1"/>
      <c r="C1264" s="2"/>
      <c r="D1264" s="59"/>
      <c r="E1264" s="85"/>
      <c r="F1264" s="7"/>
    </row>
    <row r="1265" spans="1:6">
      <c r="A1265" s="5"/>
      <c r="B1265" s="1"/>
      <c r="C1265" s="2"/>
      <c r="D1265" s="59"/>
      <c r="E1265" s="85"/>
      <c r="F1265" s="7"/>
    </row>
    <row r="1266" spans="1:6">
      <c r="A1266" s="5"/>
      <c r="B1266" s="1"/>
      <c r="C1266" s="2"/>
      <c r="D1266" s="59"/>
      <c r="E1266" s="85"/>
      <c r="F1266" s="7"/>
    </row>
    <row r="1267" spans="1:6">
      <c r="A1267" s="5"/>
      <c r="B1267" s="1"/>
      <c r="C1267" s="2"/>
      <c r="D1267" s="59"/>
      <c r="E1267" s="85"/>
      <c r="F1267" s="7"/>
    </row>
    <row r="1268" spans="1:6">
      <c r="A1268" s="5"/>
      <c r="B1268" s="1"/>
      <c r="C1268" s="2"/>
      <c r="D1268" s="59"/>
      <c r="E1268" s="85"/>
      <c r="F1268" s="7"/>
    </row>
    <row r="1269" spans="1:6">
      <c r="A1269" s="5"/>
      <c r="B1269" s="1"/>
      <c r="C1269" s="2"/>
      <c r="D1269" s="59"/>
      <c r="E1269" s="85"/>
      <c r="F1269" s="7"/>
    </row>
    <row r="1270" spans="1:6">
      <c r="A1270" s="5"/>
      <c r="B1270" s="1"/>
      <c r="C1270" s="2"/>
      <c r="D1270" s="59"/>
      <c r="E1270" s="85"/>
      <c r="F1270" s="7"/>
    </row>
    <row r="1271" spans="1:6">
      <c r="A1271" s="5"/>
      <c r="B1271" s="1"/>
      <c r="C1271" s="2"/>
      <c r="D1271" s="59"/>
      <c r="E1271" s="85"/>
      <c r="F1271" s="7"/>
    </row>
    <row r="1272" spans="1:6">
      <c r="A1272" s="5"/>
      <c r="B1272" s="1"/>
      <c r="C1272" s="2"/>
      <c r="D1272" s="59"/>
      <c r="E1272" s="85"/>
      <c r="F1272" s="7"/>
    </row>
    <row r="1273" spans="1:6">
      <c r="A1273" s="5"/>
      <c r="B1273" s="1"/>
      <c r="C1273" s="2"/>
      <c r="D1273" s="59"/>
      <c r="E1273" s="85"/>
      <c r="F1273" s="7"/>
    </row>
    <row r="1274" spans="1:6">
      <c r="A1274" s="5"/>
      <c r="B1274" s="1"/>
      <c r="C1274" s="2"/>
      <c r="D1274" s="59"/>
      <c r="E1274" s="85"/>
      <c r="F1274" s="7"/>
    </row>
    <row r="1275" spans="1:6">
      <c r="A1275" s="5"/>
      <c r="B1275" s="1"/>
      <c r="C1275" s="2"/>
      <c r="D1275" s="59"/>
      <c r="E1275" s="85"/>
      <c r="F1275" s="7"/>
    </row>
    <row r="1276" spans="1:6">
      <c r="A1276" s="5"/>
      <c r="B1276" s="1"/>
      <c r="C1276" s="2"/>
      <c r="D1276" s="59"/>
      <c r="E1276" s="85"/>
      <c r="F1276" s="7"/>
    </row>
    <row r="1277" spans="1:6">
      <c r="A1277" s="5"/>
      <c r="B1277" s="1"/>
      <c r="C1277" s="2"/>
      <c r="D1277" s="59"/>
      <c r="E1277" s="85"/>
      <c r="F1277" s="7"/>
    </row>
    <row r="1278" spans="1:6">
      <c r="A1278" s="5"/>
      <c r="B1278" s="1"/>
      <c r="C1278" s="2"/>
      <c r="D1278" s="59"/>
      <c r="E1278" s="85"/>
      <c r="F1278" s="7"/>
    </row>
    <row r="1279" spans="1:6">
      <c r="A1279" s="5"/>
      <c r="B1279" s="1"/>
      <c r="C1279" s="2"/>
      <c r="D1279" s="59"/>
      <c r="E1279" s="85"/>
      <c r="F1279" s="7"/>
    </row>
    <row r="1280" spans="1:6">
      <c r="A1280" s="5"/>
      <c r="B1280" s="1"/>
      <c r="C1280" s="2"/>
      <c r="D1280" s="59"/>
      <c r="E1280" s="85"/>
      <c r="F1280" s="7"/>
    </row>
    <row r="1281" spans="1:6">
      <c r="A1281" s="5"/>
      <c r="B1281" s="1"/>
      <c r="C1281" s="2"/>
      <c r="D1281" s="59"/>
      <c r="E1281" s="85"/>
      <c r="F1281" s="7"/>
    </row>
    <row r="1282" spans="1:6">
      <c r="A1282" s="5"/>
      <c r="B1282" s="1"/>
      <c r="C1282" s="2"/>
      <c r="D1282" s="59"/>
      <c r="E1282" s="85"/>
      <c r="F1282" s="7"/>
    </row>
    <row r="1283" spans="1:6">
      <c r="A1283" s="5"/>
      <c r="B1283" s="1"/>
      <c r="C1283" s="2"/>
      <c r="D1283" s="59"/>
      <c r="E1283" s="85"/>
      <c r="F1283" s="7"/>
    </row>
    <row r="1284" spans="1:6">
      <c r="A1284" s="5"/>
      <c r="B1284" s="1"/>
      <c r="C1284" s="2"/>
      <c r="D1284" s="59"/>
      <c r="E1284" s="85"/>
      <c r="F1284" s="7"/>
    </row>
    <row r="1285" spans="1:6">
      <c r="A1285" s="5"/>
      <c r="B1285" s="1"/>
      <c r="C1285" s="2"/>
      <c r="D1285" s="59"/>
      <c r="E1285" s="85"/>
      <c r="F1285" s="7"/>
    </row>
    <row r="1286" spans="1:6">
      <c r="A1286" s="5"/>
      <c r="B1286" s="1"/>
      <c r="C1286" s="2"/>
      <c r="D1286" s="59"/>
      <c r="E1286" s="85"/>
      <c r="F1286" s="7"/>
    </row>
    <row r="1287" spans="1:6">
      <c r="A1287" s="5"/>
      <c r="B1287" s="1"/>
      <c r="C1287" s="2"/>
      <c r="D1287" s="59"/>
      <c r="E1287" s="85"/>
      <c r="F1287" s="7"/>
    </row>
    <row r="1288" spans="1:6">
      <c r="A1288" s="5"/>
      <c r="B1288" s="1"/>
      <c r="C1288" s="2"/>
      <c r="D1288" s="59"/>
      <c r="E1288" s="85"/>
      <c r="F1288" s="7"/>
    </row>
    <row r="1289" spans="1:6">
      <c r="A1289" s="5"/>
      <c r="B1289" s="1"/>
      <c r="C1289" s="2"/>
      <c r="D1289" s="59"/>
      <c r="E1289" s="85"/>
      <c r="F1289" s="7"/>
    </row>
    <row r="1290" spans="1:6">
      <c r="A1290" s="5"/>
      <c r="B1290" s="1"/>
      <c r="C1290" s="2"/>
      <c r="D1290" s="59"/>
      <c r="E1290" s="85"/>
      <c r="F1290" s="7"/>
    </row>
    <row r="1291" spans="1:6">
      <c r="A1291" s="5"/>
      <c r="B1291" s="1"/>
      <c r="C1291" s="2"/>
      <c r="D1291" s="59"/>
      <c r="E1291" s="85"/>
      <c r="F1291" s="7"/>
    </row>
    <row r="1292" spans="1:6">
      <c r="A1292" s="5"/>
      <c r="B1292" s="1"/>
      <c r="C1292" s="2"/>
      <c r="D1292" s="59"/>
      <c r="E1292" s="85"/>
      <c r="F1292" s="7"/>
    </row>
    <row r="1293" spans="1:6">
      <c r="A1293" s="5"/>
      <c r="B1293" s="1"/>
      <c r="C1293" s="2"/>
      <c r="D1293" s="59"/>
      <c r="E1293" s="85"/>
      <c r="F1293" s="7"/>
    </row>
    <row r="1294" spans="1:6">
      <c r="A1294" s="5"/>
      <c r="B1294" s="1"/>
      <c r="C1294" s="2"/>
      <c r="D1294" s="59"/>
      <c r="E1294" s="85"/>
      <c r="F1294" s="7"/>
    </row>
    <row r="1295" spans="1:6">
      <c r="A1295" s="5"/>
      <c r="B1295" s="1"/>
      <c r="C1295" s="2"/>
      <c r="D1295" s="59"/>
      <c r="E1295" s="85"/>
      <c r="F1295" s="7"/>
    </row>
    <row r="1296" spans="1:6">
      <c r="A1296" s="5"/>
      <c r="B1296" s="1"/>
      <c r="C1296" s="2"/>
      <c r="D1296" s="59"/>
      <c r="E1296" s="85"/>
      <c r="F1296" s="7"/>
    </row>
    <row r="1297" spans="1:6">
      <c r="A1297" s="5"/>
      <c r="B1297" s="1"/>
      <c r="C1297" s="2"/>
      <c r="D1297" s="59"/>
      <c r="E1297" s="85"/>
      <c r="F1297" s="7"/>
    </row>
    <row r="1298" spans="1:6">
      <c r="A1298" s="5"/>
      <c r="B1298" s="1"/>
      <c r="C1298" s="2"/>
      <c r="D1298" s="59"/>
      <c r="E1298" s="85"/>
      <c r="F1298" s="7"/>
    </row>
    <row r="1299" spans="1:6">
      <c r="A1299" s="5"/>
      <c r="B1299" s="1"/>
      <c r="C1299" s="2"/>
      <c r="D1299" s="59"/>
      <c r="E1299" s="85"/>
      <c r="F1299" s="7"/>
    </row>
    <row r="1300" spans="1:6">
      <c r="A1300" s="5"/>
      <c r="B1300" s="1"/>
      <c r="C1300" s="2"/>
      <c r="D1300" s="59"/>
      <c r="E1300" s="85"/>
      <c r="F1300" s="7"/>
    </row>
    <row r="1301" spans="1:6">
      <c r="A1301" s="5"/>
      <c r="B1301" s="1"/>
      <c r="C1301" s="2"/>
      <c r="D1301" s="59"/>
      <c r="E1301" s="85"/>
      <c r="F1301" s="7"/>
    </row>
    <row r="1302" spans="1:6">
      <c r="A1302" s="5"/>
      <c r="B1302" s="1"/>
      <c r="C1302" s="2"/>
      <c r="D1302" s="59"/>
      <c r="E1302" s="85"/>
      <c r="F1302" s="7"/>
    </row>
    <row r="1303" spans="1:6">
      <c r="A1303" s="5"/>
      <c r="B1303" s="1"/>
      <c r="C1303" s="2"/>
      <c r="D1303" s="59"/>
      <c r="E1303" s="85"/>
      <c r="F1303" s="7"/>
    </row>
    <row r="1304" spans="1:6">
      <c r="A1304" s="5"/>
      <c r="B1304" s="1"/>
      <c r="C1304" s="2"/>
      <c r="D1304" s="59"/>
      <c r="E1304" s="85"/>
      <c r="F1304" s="7"/>
    </row>
    <row r="1305" spans="1:6">
      <c r="A1305" s="5"/>
      <c r="B1305" s="1"/>
      <c r="C1305" s="2"/>
      <c r="D1305" s="59"/>
      <c r="E1305" s="85"/>
      <c r="F1305" s="7"/>
    </row>
    <row r="1306" spans="1:6">
      <c r="A1306" s="5"/>
      <c r="B1306" s="1"/>
      <c r="C1306" s="2"/>
      <c r="D1306" s="59"/>
      <c r="E1306" s="85"/>
      <c r="F1306" s="7"/>
    </row>
    <row r="1307" spans="1:6">
      <c r="A1307" s="5"/>
      <c r="B1307" s="1"/>
      <c r="C1307" s="2"/>
      <c r="D1307" s="59"/>
      <c r="E1307" s="85"/>
      <c r="F1307" s="7"/>
    </row>
    <row r="1308" spans="1:6">
      <c r="A1308" s="5"/>
      <c r="B1308" s="1"/>
      <c r="C1308" s="2"/>
      <c r="D1308" s="59"/>
      <c r="E1308" s="85"/>
      <c r="F1308" s="7"/>
    </row>
    <row r="1309" spans="1:6">
      <c r="A1309" s="5"/>
      <c r="B1309" s="1"/>
      <c r="C1309" s="2"/>
      <c r="D1309" s="59"/>
      <c r="E1309" s="85"/>
      <c r="F1309" s="7"/>
    </row>
    <row r="1310" spans="1:6">
      <c r="A1310" s="5"/>
      <c r="B1310" s="1"/>
      <c r="C1310" s="2"/>
      <c r="D1310" s="59"/>
      <c r="E1310" s="85"/>
      <c r="F1310" s="7"/>
    </row>
    <row r="1311" spans="1:6">
      <c r="A1311" s="5"/>
      <c r="B1311" s="1"/>
      <c r="C1311" s="2"/>
      <c r="D1311" s="59"/>
      <c r="E1311" s="85"/>
      <c r="F1311" s="7"/>
    </row>
    <row r="1312" spans="1:6">
      <c r="A1312" s="5"/>
      <c r="B1312" s="1"/>
      <c r="C1312" s="2"/>
      <c r="D1312" s="59"/>
      <c r="E1312" s="85"/>
      <c r="F1312" s="7"/>
    </row>
    <row r="1313" spans="1:6">
      <c r="A1313" s="5"/>
      <c r="B1313" s="1"/>
      <c r="C1313" s="2"/>
      <c r="D1313" s="59"/>
      <c r="E1313" s="85"/>
      <c r="F1313" s="7"/>
    </row>
    <row r="1314" spans="1:6">
      <c r="A1314" s="5"/>
      <c r="B1314" s="1"/>
      <c r="C1314" s="2"/>
      <c r="D1314" s="59"/>
      <c r="E1314" s="85"/>
      <c r="F1314" s="7"/>
    </row>
    <row r="1315" spans="1:6">
      <c r="A1315" s="5"/>
      <c r="B1315" s="1"/>
      <c r="C1315" s="2"/>
      <c r="D1315" s="59"/>
      <c r="E1315" s="85"/>
      <c r="F1315" s="7"/>
    </row>
    <row r="1316" spans="1:6">
      <c r="A1316" s="5"/>
      <c r="B1316" s="1"/>
      <c r="C1316" s="2"/>
      <c r="D1316" s="59"/>
      <c r="E1316" s="85"/>
      <c r="F1316" s="7"/>
    </row>
    <row r="1317" spans="1:6">
      <c r="A1317" s="5"/>
      <c r="B1317" s="1"/>
      <c r="C1317" s="2"/>
      <c r="D1317" s="59"/>
      <c r="E1317" s="85"/>
      <c r="F1317" s="7"/>
    </row>
    <row r="1318" spans="1:6">
      <c r="A1318" s="5"/>
      <c r="B1318" s="1"/>
      <c r="C1318" s="2"/>
      <c r="D1318" s="59"/>
      <c r="E1318" s="85"/>
      <c r="F1318" s="7"/>
    </row>
    <row r="1319" spans="1:6">
      <c r="A1319" s="5"/>
      <c r="B1319" s="1"/>
      <c r="C1319" s="2"/>
      <c r="D1319" s="59"/>
      <c r="E1319" s="85"/>
      <c r="F1319" s="7"/>
    </row>
    <row r="1320" spans="1:6">
      <c r="A1320" s="5"/>
      <c r="B1320" s="1"/>
      <c r="C1320" s="2"/>
      <c r="D1320" s="59"/>
      <c r="E1320" s="85"/>
      <c r="F1320" s="7"/>
    </row>
    <row r="1321" spans="1:6">
      <c r="A1321" s="5"/>
      <c r="B1321" s="1"/>
      <c r="C1321" s="2"/>
      <c r="D1321" s="59"/>
      <c r="E1321" s="85"/>
      <c r="F1321" s="7"/>
    </row>
    <row r="1322" spans="1:6">
      <c r="A1322" s="5"/>
      <c r="B1322" s="1"/>
      <c r="C1322" s="2"/>
      <c r="D1322" s="59"/>
      <c r="E1322" s="85"/>
      <c r="F1322" s="7"/>
    </row>
    <row r="1323" spans="1:6">
      <c r="A1323" s="5"/>
      <c r="B1323" s="1"/>
      <c r="C1323" s="2"/>
      <c r="D1323" s="59"/>
      <c r="E1323" s="85"/>
      <c r="F1323" s="7"/>
    </row>
    <row r="1324" spans="1:6">
      <c r="A1324" s="5"/>
      <c r="B1324" s="1"/>
      <c r="C1324" s="2"/>
      <c r="D1324" s="59"/>
      <c r="E1324" s="85"/>
      <c r="F1324" s="7"/>
    </row>
    <row r="1325" spans="1:6">
      <c r="A1325" s="5"/>
      <c r="B1325" s="1"/>
      <c r="C1325" s="2"/>
      <c r="D1325" s="59"/>
      <c r="E1325" s="85"/>
      <c r="F1325" s="7"/>
    </row>
    <row r="1326" spans="1:6">
      <c r="A1326" s="5"/>
      <c r="B1326" s="1"/>
      <c r="C1326" s="2"/>
      <c r="D1326" s="59"/>
      <c r="E1326" s="85"/>
      <c r="F1326" s="7"/>
    </row>
    <row r="1327" spans="1:6">
      <c r="A1327" s="5"/>
      <c r="B1327" s="1"/>
      <c r="C1327" s="2"/>
      <c r="D1327" s="59"/>
      <c r="E1327" s="85"/>
      <c r="F1327" s="7"/>
    </row>
    <row r="1328" spans="1:6">
      <c r="A1328" s="5"/>
      <c r="B1328" s="1"/>
      <c r="C1328" s="2"/>
      <c r="D1328" s="59"/>
      <c r="E1328" s="85"/>
      <c r="F1328" s="7"/>
    </row>
    <row r="1329" spans="1:6">
      <c r="A1329" s="5"/>
      <c r="B1329" s="1"/>
      <c r="C1329" s="2"/>
      <c r="D1329" s="59"/>
      <c r="E1329" s="85"/>
      <c r="F1329" s="7"/>
    </row>
    <row r="1330" spans="1:6">
      <c r="A1330" s="5"/>
      <c r="B1330" s="1"/>
      <c r="C1330" s="2"/>
      <c r="D1330" s="59"/>
      <c r="E1330" s="85"/>
      <c r="F1330" s="7"/>
    </row>
    <row r="1331" spans="1:6">
      <c r="A1331" s="5"/>
      <c r="B1331" s="1"/>
      <c r="C1331" s="2"/>
      <c r="D1331" s="59"/>
      <c r="E1331" s="85"/>
      <c r="F1331" s="7"/>
    </row>
    <row r="1332" spans="1:6">
      <c r="A1332" s="5"/>
      <c r="B1332" s="1"/>
      <c r="C1332" s="2"/>
      <c r="D1332" s="59"/>
      <c r="E1332" s="85"/>
      <c r="F1332" s="7"/>
    </row>
    <row r="1333" spans="1:6">
      <c r="A1333" s="5"/>
      <c r="B1333" s="1"/>
      <c r="C1333" s="2"/>
      <c r="D1333" s="59"/>
      <c r="E1333" s="85"/>
      <c r="F1333" s="7"/>
    </row>
    <row r="1334" spans="1:6">
      <c r="A1334" s="5"/>
      <c r="B1334" s="1"/>
      <c r="C1334" s="2"/>
      <c r="D1334" s="59"/>
      <c r="E1334" s="85"/>
      <c r="F1334" s="7"/>
    </row>
    <row r="1335" spans="1:6">
      <c r="A1335" s="5"/>
      <c r="B1335" s="1"/>
      <c r="C1335" s="2"/>
      <c r="D1335" s="59"/>
      <c r="E1335" s="85"/>
      <c r="F1335" s="7"/>
    </row>
    <row r="1336" spans="1:6">
      <c r="A1336" s="5"/>
      <c r="B1336" s="1"/>
      <c r="C1336" s="2"/>
      <c r="D1336" s="59"/>
      <c r="E1336" s="85"/>
      <c r="F1336" s="7"/>
    </row>
    <row r="1337" spans="1:6">
      <c r="A1337" s="5"/>
      <c r="B1337" s="1"/>
      <c r="C1337" s="2"/>
      <c r="D1337" s="59"/>
      <c r="E1337" s="85"/>
      <c r="F1337" s="7"/>
    </row>
    <row r="1338" spans="1:6">
      <c r="A1338" s="5"/>
      <c r="B1338" s="1"/>
      <c r="C1338" s="2"/>
      <c r="D1338" s="59"/>
      <c r="E1338" s="85"/>
      <c r="F1338" s="7"/>
    </row>
    <row r="1339" spans="1:6">
      <c r="A1339" s="5"/>
      <c r="B1339" s="1"/>
      <c r="C1339" s="2"/>
      <c r="D1339" s="59"/>
      <c r="E1339" s="85"/>
      <c r="F1339" s="7"/>
    </row>
    <row r="1340" spans="1:6">
      <c r="A1340" s="5"/>
      <c r="B1340" s="1"/>
      <c r="C1340" s="2"/>
      <c r="D1340" s="59"/>
      <c r="E1340" s="85"/>
      <c r="F1340" s="7"/>
    </row>
    <row r="1341" spans="1:6">
      <c r="A1341" s="5"/>
      <c r="B1341" s="1"/>
      <c r="C1341" s="2"/>
      <c r="D1341" s="59"/>
      <c r="E1341" s="85"/>
      <c r="F1341" s="7"/>
    </row>
    <row r="1342" spans="1:6">
      <c r="A1342" s="5"/>
      <c r="B1342" s="1"/>
      <c r="C1342" s="2"/>
      <c r="D1342" s="59"/>
      <c r="E1342" s="85"/>
      <c r="F1342" s="7"/>
    </row>
    <row r="1343" spans="1:6">
      <c r="A1343" s="5"/>
      <c r="B1343" s="1"/>
      <c r="C1343" s="2"/>
      <c r="D1343" s="59"/>
      <c r="E1343" s="85"/>
      <c r="F1343" s="7"/>
    </row>
    <row r="1344" spans="1:6">
      <c r="A1344" s="5"/>
      <c r="B1344" s="1"/>
      <c r="C1344" s="2"/>
      <c r="D1344" s="59"/>
      <c r="E1344" s="85"/>
      <c r="F1344" s="7"/>
    </row>
    <row r="1345" spans="1:6">
      <c r="A1345" s="5"/>
      <c r="B1345" s="1"/>
      <c r="C1345" s="2"/>
      <c r="D1345" s="59"/>
      <c r="E1345" s="85"/>
      <c r="F1345" s="7"/>
    </row>
    <row r="1346" spans="1:6">
      <c r="A1346" s="5"/>
      <c r="B1346" s="1"/>
      <c r="C1346" s="2"/>
      <c r="D1346" s="59"/>
      <c r="E1346" s="85"/>
      <c r="F1346" s="7"/>
    </row>
    <row r="1347" spans="1:6">
      <c r="A1347" s="5"/>
      <c r="B1347" s="1"/>
      <c r="C1347" s="2"/>
      <c r="D1347" s="59"/>
      <c r="E1347" s="85"/>
      <c r="F1347" s="7"/>
    </row>
    <row r="1348" spans="1:6">
      <c r="A1348" s="5"/>
      <c r="B1348" s="1"/>
      <c r="C1348" s="2"/>
      <c r="D1348" s="59"/>
      <c r="E1348" s="85"/>
      <c r="F1348" s="7"/>
    </row>
    <row r="1349" spans="1:6">
      <c r="A1349" s="5"/>
      <c r="B1349" s="1"/>
      <c r="C1349" s="2"/>
      <c r="D1349" s="59"/>
      <c r="E1349" s="85"/>
      <c r="F1349" s="7"/>
    </row>
    <row r="1350" spans="1:6">
      <c r="A1350" s="5"/>
      <c r="B1350" s="1"/>
      <c r="C1350" s="2"/>
      <c r="D1350" s="59"/>
      <c r="E1350" s="85"/>
      <c r="F1350" s="7"/>
    </row>
    <row r="1351" spans="1:6">
      <c r="A1351" s="5"/>
      <c r="B1351" s="1"/>
      <c r="C1351" s="2"/>
      <c r="D1351" s="59"/>
      <c r="E1351" s="85"/>
      <c r="F1351" s="7"/>
    </row>
    <row r="1352" spans="1:6">
      <c r="A1352" s="5"/>
      <c r="B1352" s="1"/>
      <c r="C1352" s="2"/>
      <c r="D1352" s="59"/>
      <c r="E1352" s="85"/>
      <c r="F1352" s="7"/>
    </row>
    <row r="1353" spans="1:6">
      <c r="A1353" s="5"/>
      <c r="B1353" s="1"/>
      <c r="C1353" s="2"/>
      <c r="D1353" s="59"/>
      <c r="E1353" s="85"/>
      <c r="F1353" s="7"/>
    </row>
    <row r="1354" spans="1:6">
      <c r="A1354" s="5"/>
      <c r="B1354" s="1"/>
      <c r="C1354" s="2"/>
      <c r="D1354" s="59"/>
      <c r="E1354" s="85"/>
      <c r="F1354" s="7"/>
    </row>
    <row r="1355" spans="1:6">
      <c r="A1355" s="5"/>
      <c r="B1355" s="1"/>
      <c r="C1355" s="2"/>
      <c r="D1355" s="59"/>
      <c r="E1355" s="85"/>
      <c r="F1355" s="7"/>
    </row>
    <row r="1356" spans="1:6">
      <c r="A1356" s="5"/>
      <c r="B1356" s="1"/>
      <c r="C1356" s="2"/>
      <c r="D1356" s="59"/>
      <c r="E1356" s="85"/>
      <c r="F1356" s="7"/>
    </row>
    <row r="1357" spans="1:6">
      <c r="A1357" s="5"/>
      <c r="B1357" s="1"/>
      <c r="C1357" s="2"/>
      <c r="D1357" s="59"/>
      <c r="E1357" s="85"/>
      <c r="F1357" s="7"/>
    </row>
    <row r="1358" spans="1:6">
      <c r="A1358" s="5"/>
      <c r="B1358" s="1"/>
      <c r="C1358" s="2"/>
      <c r="D1358" s="59"/>
      <c r="E1358" s="85"/>
      <c r="F1358" s="7"/>
    </row>
    <row r="1359" spans="1:6">
      <c r="A1359" s="5"/>
      <c r="B1359" s="1"/>
      <c r="C1359" s="2"/>
      <c r="D1359" s="59"/>
      <c r="E1359" s="85"/>
      <c r="F1359" s="7"/>
    </row>
    <row r="1360" spans="1:6">
      <c r="A1360" s="5"/>
      <c r="B1360" s="1"/>
      <c r="C1360" s="2"/>
      <c r="D1360" s="59"/>
      <c r="E1360" s="85"/>
      <c r="F1360" s="7"/>
    </row>
    <row r="1361" spans="1:6">
      <c r="A1361" s="5"/>
      <c r="B1361" s="1"/>
      <c r="C1361" s="2"/>
      <c r="D1361" s="59"/>
      <c r="E1361" s="85"/>
      <c r="F1361" s="7"/>
    </row>
    <row r="1362" spans="1:6">
      <c r="A1362" s="5"/>
      <c r="B1362" s="1"/>
      <c r="C1362" s="2"/>
      <c r="D1362" s="59"/>
      <c r="E1362" s="85"/>
      <c r="F1362" s="7"/>
    </row>
    <row r="1363" spans="1:6">
      <c r="A1363" s="5"/>
      <c r="B1363" s="1"/>
      <c r="C1363" s="2"/>
      <c r="D1363" s="59"/>
      <c r="E1363" s="85"/>
      <c r="F1363" s="7"/>
    </row>
    <row r="1364" spans="1:6">
      <c r="A1364" s="5"/>
      <c r="B1364" s="1"/>
      <c r="C1364" s="2"/>
      <c r="D1364" s="59"/>
      <c r="E1364" s="85"/>
      <c r="F1364" s="7"/>
    </row>
    <row r="1365" spans="1:6">
      <c r="A1365" s="5"/>
      <c r="B1365" s="1"/>
      <c r="C1365" s="2"/>
      <c r="D1365" s="59"/>
      <c r="E1365" s="85"/>
      <c r="F1365" s="7"/>
    </row>
    <row r="1366" spans="1:6">
      <c r="A1366" s="5"/>
      <c r="B1366" s="1"/>
      <c r="C1366" s="2"/>
      <c r="D1366" s="59"/>
      <c r="E1366" s="85"/>
      <c r="F1366" s="7"/>
    </row>
    <row r="1367" spans="1:6">
      <c r="A1367" s="5"/>
      <c r="B1367" s="1"/>
      <c r="C1367" s="2"/>
      <c r="D1367" s="59"/>
      <c r="E1367" s="85"/>
      <c r="F1367" s="7"/>
    </row>
    <row r="1368" spans="1:6">
      <c r="A1368" s="5"/>
      <c r="B1368" s="1"/>
      <c r="C1368" s="2"/>
      <c r="D1368" s="59"/>
      <c r="E1368" s="85"/>
      <c r="F1368" s="7"/>
    </row>
    <row r="1369" spans="1:6">
      <c r="A1369" s="5"/>
      <c r="B1369" s="1"/>
      <c r="C1369" s="2"/>
      <c r="D1369" s="59"/>
      <c r="E1369" s="85"/>
      <c r="F1369" s="7"/>
    </row>
    <row r="1370" spans="1:6">
      <c r="A1370" s="5"/>
      <c r="B1370" s="1"/>
      <c r="C1370" s="2"/>
      <c r="D1370" s="59"/>
      <c r="E1370" s="85"/>
      <c r="F1370" s="7"/>
    </row>
    <row r="1371" spans="1:6">
      <c r="A1371" s="5"/>
      <c r="B1371" s="1"/>
      <c r="C1371" s="2"/>
      <c r="D1371" s="59"/>
      <c r="E1371" s="85"/>
      <c r="F1371" s="7"/>
    </row>
    <row r="1372" spans="1:6">
      <c r="A1372" s="5"/>
      <c r="B1372" s="1"/>
      <c r="C1372" s="2"/>
      <c r="D1372" s="59"/>
      <c r="E1372" s="85"/>
      <c r="F1372" s="7"/>
    </row>
    <row r="1373" spans="1:6">
      <c r="A1373" s="5"/>
      <c r="B1373" s="1"/>
      <c r="C1373" s="2"/>
      <c r="D1373" s="59"/>
      <c r="E1373" s="85"/>
      <c r="F1373" s="7"/>
    </row>
    <row r="1374" spans="1:6">
      <c r="A1374" s="5"/>
      <c r="B1374" s="1"/>
      <c r="C1374" s="2"/>
      <c r="D1374" s="59"/>
      <c r="E1374" s="85"/>
      <c r="F1374" s="7"/>
    </row>
    <row r="1375" spans="1:6">
      <c r="A1375" s="5"/>
      <c r="B1375" s="1"/>
      <c r="C1375" s="2"/>
      <c r="D1375" s="59"/>
      <c r="E1375" s="85"/>
      <c r="F1375" s="7"/>
    </row>
    <row r="1376" spans="1:6">
      <c r="A1376" s="5"/>
      <c r="B1376" s="1"/>
      <c r="C1376" s="2"/>
      <c r="D1376" s="59"/>
      <c r="E1376" s="85"/>
      <c r="F1376" s="7"/>
    </row>
    <row r="1377" spans="1:6">
      <c r="A1377" s="5"/>
      <c r="B1377" s="1"/>
      <c r="C1377" s="2"/>
      <c r="D1377" s="59"/>
      <c r="E1377" s="85"/>
      <c r="F1377" s="7"/>
    </row>
    <row r="1378" spans="1:6">
      <c r="A1378" s="5"/>
      <c r="B1378" s="1"/>
      <c r="C1378" s="2"/>
      <c r="D1378" s="59"/>
      <c r="E1378" s="85"/>
      <c r="F1378" s="7"/>
    </row>
    <row r="1379" spans="1:6">
      <c r="A1379" s="5"/>
      <c r="B1379" s="1"/>
      <c r="C1379" s="2"/>
      <c r="D1379" s="59"/>
      <c r="E1379" s="85"/>
      <c r="F1379" s="7"/>
    </row>
    <row r="1380" spans="1:6">
      <c r="A1380" s="5"/>
      <c r="B1380" s="1"/>
      <c r="C1380" s="2"/>
      <c r="D1380" s="59"/>
      <c r="E1380" s="85"/>
      <c r="F1380" s="7"/>
    </row>
    <row r="1381" spans="1:6">
      <c r="A1381" s="5"/>
      <c r="B1381" s="1"/>
      <c r="C1381" s="2"/>
      <c r="D1381" s="59"/>
      <c r="E1381" s="85"/>
      <c r="F1381" s="7"/>
    </row>
    <row r="1382" spans="1:6">
      <c r="A1382" s="5"/>
      <c r="B1382" s="1"/>
      <c r="C1382" s="2"/>
      <c r="D1382" s="59"/>
      <c r="E1382" s="85"/>
      <c r="F1382" s="7"/>
    </row>
    <row r="1383" spans="1:6">
      <c r="A1383" s="5"/>
      <c r="B1383" s="1"/>
      <c r="C1383" s="2"/>
      <c r="D1383" s="59"/>
      <c r="E1383" s="85"/>
      <c r="F1383" s="7"/>
    </row>
    <row r="1384" spans="1:6">
      <c r="A1384" s="5"/>
      <c r="B1384" s="1"/>
      <c r="C1384" s="2"/>
      <c r="D1384" s="59"/>
      <c r="E1384" s="85"/>
      <c r="F1384" s="7"/>
    </row>
    <row r="1385" spans="1:6">
      <c r="A1385" s="5"/>
      <c r="B1385" s="1"/>
      <c r="C1385" s="2"/>
      <c r="D1385" s="59"/>
      <c r="E1385" s="85"/>
      <c r="F1385" s="7"/>
    </row>
    <row r="1386" spans="1:6">
      <c r="A1386" s="5"/>
      <c r="B1386" s="1"/>
      <c r="C1386" s="2"/>
      <c r="D1386" s="59"/>
      <c r="E1386" s="85"/>
      <c r="F1386" s="7"/>
    </row>
    <row r="1387" spans="1:6">
      <c r="A1387" s="5"/>
      <c r="B1387" s="1"/>
      <c r="C1387" s="2"/>
      <c r="D1387" s="59"/>
      <c r="E1387" s="85"/>
      <c r="F1387" s="7"/>
    </row>
    <row r="1388" spans="1:6">
      <c r="A1388" s="5"/>
      <c r="B1388" s="1"/>
      <c r="C1388" s="2"/>
      <c r="D1388" s="59"/>
      <c r="E1388" s="85"/>
      <c r="F1388" s="7"/>
    </row>
    <row r="1389" spans="1:6">
      <c r="A1389" s="5"/>
      <c r="B1389" s="1"/>
      <c r="C1389" s="2"/>
      <c r="D1389" s="59"/>
      <c r="E1389" s="85"/>
      <c r="F1389" s="7"/>
    </row>
    <row r="1390" spans="1:6">
      <c r="A1390" s="5"/>
      <c r="B1390" s="1"/>
      <c r="C1390" s="2"/>
      <c r="D1390" s="59"/>
      <c r="E1390" s="85"/>
      <c r="F1390" s="7"/>
    </row>
    <row r="1391" spans="1:6">
      <c r="A1391" s="5"/>
      <c r="B1391" s="1"/>
      <c r="C1391" s="2"/>
      <c r="D1391" s="59"/>
      <c r="E1391" s="85"/>
      <c r="F1391" s="7"/>
    </row>
    <row r="1392" spans="1:6">
      <c r="A1392" s="5"/>
      <c r="B1392" s="1"/>
      <c r="C1392" s="2"/>
      <c r="D1392" s="59"/>
      <c r="E1392" s="85"/>
      <c r="F1392" s="7"/>
    </row>
    <row r="1393" spans="1:6">
      <c r="A1393" s="5"/>
      <c r="B1393" s="1"/>
      <c r="C1393" s="2"/>
      <c r="D1393" s="59"/>
      <c r="E1393" s="85"/>
      <c r="F1393" s="7"/>
    </row>
    <row r="1394" spans="1:6">
      <c r="A1394" s="5"/>
      <c r="B1394" s="1"/>
      <c r="C1394" s="2"/>
      <c r="D1394" s="59"/>
      <c r="E1394" s="85"/>
      <c r="F1394" s="7"/>
    </row>
    <row r="1395" spans="1:6">
      <c r="A1395" s="5"/>
      <c r="B1395" s="1"/>
      <c r="C1395" s="2"/>
      <c r="D1395" s="59"/>
      <c r="E1395" s="85"/>
      <c r="F1395" s="7"/>
    </row>
    <row r="1396" spans="1:6">
      <c r="A1396" s="5"/>
      <c r="B1396" s="1"/>
      <c r="C1396" s="2"/>
      <c r="D1396" s="59"/>
      <c r="E1396" s="85"/>
      <c r="F1396" s="7"/>
    </row>
    <row r="1397" spans="1:6">
      <c r="A1397" s="5"/>
      <c r="B1397" s="1"/>
      <c r="C1397" s="2"/>
      <c r="D1397" s="59"/>
      <c r="E1397" s="85"/>
      <c r="F1397" s="7"/>
    </row>
    <row r="1398" spans="1:6">
      <c r="A1398" s="5"/>
      <c r="B1398" s="1"/>
      <c r="C1398" s="2"/>
      <c r="D1398" s="59"/>
      <c r="E1398" s="85"/>
      <c r="F1398" s="7"/>
    </row>
    <row r="1399" spans="1:6">
      <c r="A1399" s="5"/>
      <c r="B1399" s="1"/>
      <c r="C1399" s="2"/>
      <c r="D1399" s="59"/>
      <c r="E1399" s="85"/>
      <c r="F1399" s="7"/>
    </row>
    <row r="1400" spans="1:6">
      <c r="A1400" s="5"/>
      <c r="B1400" s="1"/>
      <c r="C1400" s="2"/>
      <c r="D1400" s="59"/>
      <c r="E1400" s="85"/>
      <c r="F1400" s="7"/>
    </row>
    <row r="1401" spans="1:6">
      <c r="A1401" s="5"/>
      <c r="B1401" s="1"/>
      <c r="C1401" s="2"/>
      <c r="D1401" s="59"/>
      <c r="E1401" s="85"/>
      <c r="F1401" s="7"/>
    </row>
    <row r="1402" spans="1:6">
      <c r="A1402" s="5"/>
      <c r="B1402" s="1"/>
      <c r="C1402" s="2"/>
      <c r="D1402" s="59"/>
      <c r="E1402" s="85"/>
      <c r="F1402" s="7"/>
    </row>
    <row r="1403" spans="1:6">
      <c r="A1403" s="5"/>
      <c r="B1403" s="1"/>
      <c r="C1403" s="2"/>
      <c r="D1403" s="59"/>
      <c r="E1403" s="85"/>
      <c r="F1403" s="7"/>
    </row>
    <row r="1404" spans="1:6">
      <c r="A1404" s="5"/>
      <c r="B1404" s="1"/>
      <c r="C1404" s="2"/>
      <c r="D1404" s="59"/>
      <c r="E1404" s="85"/>
      <c r="F1404" s="7"/>
    </row>
    <row r="1405" spans="1:6">
      <c r="A1405" s="5"/>
      <c r="B1405" s="1"/>
      <c r="C1405" s="2"/>
      <c r="D1405" s="59"/>
      <c r="E1405" s="85"/>
      <c r="F1405" s="7"/>
    </row>
    <row r="1406" spans="1:6">
      <c r="A1406" s="5"/>
      <c r="B1406" s="1"/>
      <c r="C1406" s="2"/>
      <c r="D1406" s="59"/>
      <c r="E1406" s="85"/>
      <c r="F1406" s="7"/>
    </row>
    <row r="1407" spans="1:6">
      <c r="A1407" s="5"/>
      <c r="B1407" s="1"/>
      <c r="C1407" s="2"/>
      <c r="D1407" s="59"/>
      <c r="E1407" s="85"/>
      <c r="F1407" s="7"/>
    </row>
    <row r="1408" spans="1:6">
      <c r="A1408" s="5"/>
      <c r="B1408" s="1"/>
      <c r="C1408" s="2"/>
      <c r="D1408" s="59"/>
      <c r="E1408" s="85"/>
      <c r="F1408" s="7"/>
    </row>
    <row r="1409" spans="1:6">
      <c r="A1409" s="5"/>
      <c r="B1409" s="1"/>
      <c r="C1409" s="2"/>
      <c r="D1409" s="59"/>
      <c r="E1409" s="85"/>
      <c r="F1409" s="7"/>
    </row>
    <row r="1410" spans="1:6">
      <c r="A1410" s="5"/>
      <c r="B1410" s="1"/>
      <c r="C1410" s="2"/>
      <c r="D1410" s="59"/>
      <c r="E1410" s="85"/>
      <c r="F1410" s="7"/>
    </row>
    <row r="1411" spans="1:6">
      <c r="A1411" s="5"/>
      <c r="B1411" s="1"/>
      <c r="C1411" s="2"/>
      <c r="D1411" s="59"/>
      <c r="E1411" s="85"/>
      <c r="F1411" s="7"/>
    </row>
    <row r="1412" spans="1:6">
      <c r="A1412" s="5"/>
      <c r="B1412" s="1"/>
      <c r="C1412" s="2"/>
      <c r="D1412" s="59"/>
      <c r="E1412" s="85"/>
      <c r="F1412" s="7"/>
    </row>
    <row r="1413" spans="1:6">
      <c r="A1413" s="5"/>
      <c r="B1413" s="1"/>
      <c r="C1413" s="2"/>
      <c r="D1413" s="59"/>
      <c r="E1413" s="85"/>
      <c r="F1413" s="7"/>
    </row>
    <row r="1414" spans="1:6">
      <c r="A1414" s="5"/>
      <c r="B1414" s="1"/>
      <c r="C1414" s="2"/>
      <c r="D1414" s="59"/>
      <c r="E1414" s="85"/>
      <c r="F1414" s="7"/>
    </row>
    <row r="1415" spans="1:6">
      <c r="A1415" s="5"/>
      <c r="B1415" s="1"/>
      <c r="C1415" s="2"/>
      <c r="D1415" s="59"/>
      <c r="E1415" s="85"/>
      <c r="F1415" s="7"/>
    </row>
    <row r="1416" spans="1:6">
      <c r="A1416" s="5"/>
      <c r="B1416" s="1"/>
      <c r="C1416" s="2"/>
      <c r="D1416" s="59"/>
      <c r="E1416" s="85"/>
      <c r="F1416" s="7"/>
    </row>
    <row r="1417" spans="1:6">
      <c r="A1417" s="5"/>
      <c r="B1417" s="1"/>
      <c r="C1417" s="2"/>
      <c r="D1417" s="59"/>
      <c r="E1417" s="85"/>
      <c r="F1417" s="7"/>
    </row>
    <row r="1418" spans="1:6">
      <c r="A1418" s="5"/>
      <c r="B1418" s="1"/>
      <c r="C1418" s="2"/>
      <c r="D1418" s="59"/>
      <c r="E1418" s="85"/>
      <c r="F1418" s="7"/>
    </row>
    <row r="1419" spans="1:6">
      <c r="A1419" s="5"/>
      <c r="B1419" s="1"/>
      <c r="C1419" s="2"/>
      <c r="D1419" s="59"/>
      <c r="E1419" s="85"/>
      <c r="F1419" s="7"/>
    </row>
    <row r="1420" spans="1:6">
      <c r="A1420" s="5"/>
      <c r="B1420" s="1"/>
      <c r="C1420" s="2"/>
      <c r="D1420" s="59"/>
      <c r="E1420" s="85"/>
      <c r="F1420" s="7"/>
    </row>
    <row r="1421" spans="1:6">
      <c r="A1421" s="5"/>
      <c r="B1421" s="1"/>
      <c r="C1421" s="2"/>
      <c r="D1421" s="59"/>
      <c r="E1421" s="85"/>
      <c r="F1421" s="7"/>
    </row>
    <row r="1422" spans="1:6">
      <c r="A1422" s="5"/>
      <c r="B1422" s="1"/>
      <c r="C1422" s="2"/>
      <c r="D1422" s="59"/>
      <c r="E1422" s="85"/>
      <c r="F1422" s="7"/>
    </row>
    <row r="1423" spans="1:6">
      <c r="A1423" s="5"/>
      <c r="B1423" s="1"/>
      <c r="C1423" s="2"/>
      <c r="D1423" s="59"/>
      <c r="E1423" s="85"/>
      <c r="F1423" s="7"/>
    </row>
    <row r="1424" spans="1:6">
      <c r="A1424" s="5"/>
      <c r="B1424" s="1"/>
      <c r="C1424" s="2"/>
      <c r="D1424" s="59"/>
      <c r="E1424" s="85"/>
      <c r="F1424" s="7"/>
    </row>
    <row r="1425" spans="1:6">
      <c r="A1425" s="5"/>
      <c r="B1425" s="1"/>
      <c r="C1425" s="2"/>
      <c r="D1425" s="59"/>
      <c r="E1425" s="85"/>
      <c r="F1425" s="7"/>
    </row>
    <row r="1426" spans="1:6">
      <c r="A1426" s="5"/>
      <c r="B1426" s="1"/>
      <c r="C1426" s="2"/>
      <c r="D1426" s="59"/>
      <c r="E1426" s="85"/>
      <c r="F1426" s="7"/>
    </row>
    <row r="1427" spans="1:6">
      <c r="A1427" s="5"/>
      <c r="B1427" s="1"/>
      <c r="C1427" s="2"/>
      <c r="D1427" s="59"/>
      <c r="E1427" s="85"/>
      <c r="F1427" s="7"/>
    </row>
    <row r="1428" spans="1:6">
      <c r="A1428" s="5"/>
      <c r="B1428" s="1"/>
      <c r="C1428" s="2"/>
      <c r="D1428" s="59"/>
      <c r="E1428" s="85"/>
      <c r="F1428" s="7"/>
    </row>
    <row r="1429" spans="1:6">
      <c r="A1429" s="5"/>
      <c r="B1429" s="1"/>
      <c r="C1429" s="2"/>
      <c r="D1429" s="59"/>
      <c r="E1429" s="85"/>
      <c r="F1429" s="7"/>
    </row>
    <row r="1430" spans="1:6">
      <c r="A1430" s="5"/>
      <c r="B1430" s="1"/>
      <c r="C1430" s="2"/>
      <c r="D1430" s="59"/>
      <c r="E1430" s="85"/>
      <c r="F1430" s="7"/>
    </row>
    <row r="1431" spans="1:6">
      <c r="A1431" s="5"/>
      <c r="B1431" s="1"/>
      <c r="C1431" s="2"/>
      <c r="D1431" s="59"/>
      <c r="E1431" s="85"/>
      <c r="F1431" s="7"/>
    </row>
    <row r="1432" spans="1:6">
      <c r="A1432" s="5"/>
      <c r="B1432" s="1"/>
      <c r="C1432" s="2"/>
      <c r="D1432" s="59"/>
      <c r="E1432" s="85"/>
      <c r="F1432" s="7"/>
    </row>
    <row r="1433" spans="1:6">
      <c r="A1433" s="5"/>
      <c r="B1433" s="1"/>
      <c r="C1433" s="2"/>
      <c r="D1433" s="59"/>
      <c r="E1433" s="85"/>
      <c r="F1433" s="7"/>
    </row>
    <row r="1434" spans="1:6">
      <c r="A1434" s="5"/>
      <c r="B1434" s="1"/>
      <c r="C1434" s="2"/>
      <c r="D1434" s="59"/>
      <c r="E1434" s="85"/>
      <c r="F1434" s="7"/>
    </row>
    <row r="1435" spans="1:6">
      <c r="A1435" s="5"/>
      <c r="B1435" s="1"/>
      <c r="C1435" s="2"/>
      <c r="D1435" s="59"/>
      <c r="E1435" s="85"/>
      <c r="F1435" s="7"/>
    </row>
    <row r="1436" spans="1:6">
      <c r="A1436" s="5"/>
      <c r="B1436" s="1"/>
      <c r="C1436" s="2"/>
      <c r="D1436" s="59"/>
      <c r="E1436" s="85"/>
      <c r="F1436" s="7"/>
    </row>
    <row r="1437" spans="1:6">
      <c r="A1437" s="5"/>
      <c r="B1437" s="1"/>
      <c r="C1437" s="2"/>
      <c r="D1437" s="59"/>
      <c r="E1437" s="85"/>
      <c r="F1437" s="7"/>
    </row>
    <row r="1438" spans="1:6">
      <c r="A1438" s="5"/>
      <c r="B1438" s="1"/>
      <c r="C1438" s="2"/>
      <c r="D1438" s="59"/>
      <c r="E1438" s="85"/>
      <c r="F1438" s="7"/>
    </row>
    <row r="1439" spans="1:6">
      <c r="A1439" s="5"/>
      <c r="B1439" s="1"/>
      <c r="C1439" s="2"/>
      <c r="D1439" s="59"/>
      <c r="E1439" s="85"/>
      <c r="F1439" s="7"/>
    </row>
    <row r="1440" spans="1:6">
      <c r="A1440" s="5"/>
      <c r="B1440" s="1"/>
      <c r="C1440" s="2"/>
      <c r="D1440" s="59"/>
      <c r="E1440" s="85"/>
      <c r="F1440" s="7"/>
    </row>
    <row r="1441" spans="1:6">
      <c r="A1441" s="5"/>
      <c r="B1441" s="1"/>
      <c r="C1441" s="2"/>
      <c r="D1441" s="59"/>
      <c r="E1441" s="85"/>
      <c r="F1441" s="7"/>
    </row>
    <row r="1442" spans="1:6">
      <c r="A1442" s="5"/>
      <c r="B1442" s="1"/>
      <c r="C1442" s="2"/>
      <c r="D1442" s="59"/>
      <c r="E1442" s="85"/>
      <c r="F1442" s="7"/>
    </row>
    <row r="1443" spans="1:6">
      <c r="A1443" s="5"/>
      <c r="B1443" s="1"/>
      <c r="C1443" s="2"/>
      <c r="D1443" s="59"/>
      <c r="E1443" s="85"/>
      <c r="F1443" s="7"/>
    </row>
    <row r="1444" spans="1:6">
      <c r="A1444" s="5"/>
      <c r="B1444" s="1"/>
      <c r="C1444" s="2"/>
      <c r="D1444" s="59"/>
      <c r="E1444" s="85"/>
      <c r="F1444" s="7"/>
    </row>
    <row r="1445" spans="1:6">
      <c r="A1445" s="5"/>
      <c r="B1445" s="1"/>
      <c r="C1445" s="2"/>
      <c r="D1445" s="59"/>
      <c r="E1445" s="85"/>
      <c r="F1445" s="7"/>
    </row>
    <row r="1446" spans="1:6">
      <c r="A1446" s="5"/>
      <c r="B1446" s="1"/>
      <c r="C1446" s="2"/>
      <c r="D1446" s="59"/>
      <c r="E1446" s="85"/>
      <c r="F1446" s="7"/>
    </row>
    <row r="1447" spans="1:6">
      <c r="A1447" s="5"/>
      <c r="B1447" s="1"/>
      <c r="C1447" s="2"/>
      <c r="D1447" s="59"/>
      <c r="E1447" s="85"/>
      <c r="F1447" s="7"/>
    </row>
    <row r="1448" spans="1:6">
      <c r="A1448" s="5"/>
      <c r="B1448" s="1"/>
      <c r="C1448" s="2"/>
      <c r="D1448" s="59"/>
      <c r="E1448" s="85"/>
      <c r="F1448" s="7"/>
    </row>
    <row r="1449" spans="1:6">
      <c r="A1449" s="5"/>
      <c r="B1449" s="1"/>
      <c r="C1449" s="2"/>
      <c r="D1449" s="59"/>
      <c r="E1449" s="85"/>
      <c r="F1449" s="7"/>
    </row>
    <row r="1450" spans="1:6">
      <c r="A1450" s="5"/>
      <c r="B1450" s="1"/>
      <c r="C1450" s="2"/>
      <c r="D1450" s="59"/>
      <c r="E1450" s="85"/>
      <c r="F1450" s="7"/>
    </row>
    <row r="1451" spans="1:6">
      <c r="A1451" s="5"/>
      <c r="B1451" s="1"/>
      <c r="C1451" s="2"/>
      <c r="D1451" s="59"/>
      <c r="E1451" s="85"/>
      <c r="F1451" s="7"/>
    </row>
    <row r="1452" spans="1:6">
      <c r="A1452" s="5"/>
      <c r="B1452" s="1"/>
      <c r="C1452" s="2"/>
      <c r="D1452" s="59"/>
      <c r="E1452" s="85"/>
      <c r="F1452" s="7"/>
    </row>
    <row r="1453" spans="1:6">
      <c r="A1453" s="5"/>
      <c r="B1453" s="1"/>
      <c r="C1453" s="2"/>
      <c r="D1453" s="59"/>
      <c r="E1453" s="85"/>
      <c r="F1453" s="7"/>
    </row>
    <row r="1454" spans="1:6">
      <c r="A1454" s="5"/>
      <c r="B1454" s="1"/>
      <c r="C1454" s="2"/>
      <c r="D1454" s="59"/>
      <c r="E1454" s="85"/>
      <c r="F1454" s="7"/>
    </row>
    <row r="1455" spans="1:6">
      <c r="A1455" s="5"/>
      <c r="B1455" s="1"/>
      <c r="C1455" s="2"/>
      <c r="D1455" s="59"/>
      <c r="E1455" s="85"/>
      <c r="F1455" s="7"/>
    </row>
    <row r="1456" spans="1:6">
      <c r="A1456" s="5"/>
      <c r="B1456" s="1"/>
      <c r="C1456" s="2"/>
      <c r="D1456" s="59"/>
      <c r="E1456" s="85"/>
      <c r="F1456" s="7"/>
    </row>
    <row r="1457" spans="1:6">
      <c r="A1457" s="5"/>
      <c r="B1457" s="1"/>
      <c r="C1457" s="2"/>
      <c r="D1457" s="59"/>
      <c r="E1457" s="85"/>
      <c r="F1457" s="7"/>
    </row>
    <row r="1458" spans="1:6">
      <c r="A1458" s="5"/>
      <c r="B1458" s="1"/>
      <c r="C1458" s="2"/>
      <c r="D1458" s="59"/>
      <c r="E1458" s="85"/>
      <c r="F1458" s="7"/>
    </row>
    <row r="1459" spans="1:6">
      <c r="A1459" s="5"/>
      <c r="B1459" s="1"/>
      <c r="C1459" s="2"/>
      <c r="D1459" s="59"/>
      <c r="E1459" s="85"/>
      <c r="F1459" s="7"/>
    </row>
    <row r="1460" spans="1:6">
      <c r="A1460" s="5"/>
      <c r="B1460" s="1"/>
      <c r="C1460" s="2"/>
      <c r="D1460" s="59"/>
      <c r="E1460" s="85"/>
      <c r="F1460" s="7"/>
    </row>
    <row r="1461" spans="1:6">
      <c r="A1461" s="5"/>
      <c r="B1461" s="1"/>
      <c r="C1461" s="2"/>
      <c r="D1461" s="59"/>
      <c r="E1461" s="85"/>
      <c r="F1461" s="7"/>
    </row>
    <row r="1462" spans="1:6">
      <c r="A1462" s="5"/>
      <c r="B1462" s="1"/>
      <c r="C1462" s="2"/>
      <c r="D1462" s="59"/>
      <c r="E1462" s="85"/>
      <c r="F1462" s="7"/>
    </row>
    <row r="1463" spans="1:6">
      <c r="A1463" s="5"/>
      <c r="B1463" s="1"/>
      <c r="C1463" s="2"/>
      <c r="D1463" s="59"/>
      <c r="E1463" s="85"/>
      <c r="F1463" s="7"/>
    </row>
    <row r="1464" spans="1:6">
      <c r="A1464" s="5"/>
      <c r="B1464" s="1"/>
      <c r="C1464" s="2"/>
      <c r="D1464" s="59"/>
      <c r="E1464" s="85"/>
      <c r="F1464" s="7"/>
    </row>
    <row r="1465" spans="1:6">
      <c r="A1465" s="5"/>
      <c r="B1465" s="1"/>
      <c r="C1465" s="2"/>
      <c r="D1465" s="59"/>
      <c r="E1465" s="85"/>
      <c r="F1465" s="7"/>
    </row>
    <row r="1466" spans="1:6">
      <c r="A1466" s="5"/>
      <c r="B1466" s="1"/>
      <c r="C1466" s="2"/>
      <c r="D1466" s="59"/>
      <c r="E1466" s="85"/>
      <c r="F1466" s="7"/>
    </row>
    <row r="1467" spans="1:6">
      <c r="A1467" s="5"/>
      <c r="B1467" s="1"/>
      <c r="C1467" s="2"/>
      <c r="D1467" s="59"/>
      <c r="E1467" s="85"/>
      <c r="F1467" s="7"/>
    </row>
    <row r="1468" spans="1:6">
      <c r="A1468" s="5"/>
      <c r="B1468" s="1"/>
      <c r="C1468" s="2"/>
      <c r="D1468" s="59"/>
      <c r="E1468" s="85"/>
      <c r="F1468" s="7"/>
    </row>
    <row r="1469" spans="1:6">
      <c r="A1469" s="5"/>
      <c r="B1469" s="1"/>
      <c r="C1469" s="2"/>
      <c r="D1469" s="59"/>
      <c r="E1469" s="85"/>
      <c r="F1469" s="7"/>
    </row>
    <row r="1470" spans="1:6">
      <c r="A1470" s="5"/>
      <c r="B1470" s="1"/>
      <c r="C1470" s="2"/>
      <c r="D1470" s="59"/>
      <c r="E1470" s="85"/>
      <c r="F1470" s="7"/>
    </row>
    <row r="1471" spans="1:6">
      <c r="A1471" s="5"/>
      <c r="B1471" s="1"/>
      <c r="C1471" s="2"/>
      <c r="D1471" s="59"/>
      <c r="E1471" s="85"/>
      <c r="F1471" s="7"/>
    </row>
    <row r="1472" spans="1:6">
      <c r="A1472" s="5"/>
      <c r="B1472" s="1"/>
      <c r="C1472" s="2"/>
      <c r="D1472" s="59"/>
      <c r="E1472" s="85"/>
      <c r="F1472" s="7"/>
    </row>
    <row r="1473" spans="1:6">
      <c r="A1473" s="5"/>
      <c r="B1473" s="1"/>
      <c r="C1473" s="2"/>
      <c r="D1473" s="59"/>
      <c r="E1473" s="85"/>
      <c r="F1473" s="7"/>
    </row>
    <row r="1474" spans="1:6">
      <c r="A1474" s="5"/>
      <c r="B1474" s="1"/>
      <c r="C1474" s="2"/>
      <c r="D1474" s="59"/>
      <c r="E1474" s="85"/>
      <c r="F1474" s="7"/>
    </row>
    <row r="1475" spans="1:6">
      <c r="A1475" s="5"/>
      <c r="B1475" s="1"/>
      <c r="C1475" s="2"/>
      <c r="D1475" s="59"/>
      <c r="E1475" s="85"/>
      <c r="F1475" s="7"/>
    </row>
    <row r="1476" spans="1:6">
      <c r="A1476" s="5"/>
      <c r="B1476" s="1"/>
      <c r="C1476" s="2"/>
      <c r="D1476" s="59"/>
      <c r="E1476" s="85"/>
      <c r="F1476" s="7"/>
    </row>
    <row r="1477" spans="1:6">
      <c r="A1477" s="5"/>
      <c r="B1477" s="1"/>
      <c r="C1477" s="2"/>
      <c r="D1477" s="59"/>
      <c r="E1477" s="85"/>
      <c r="F1477" s="7"/>
    </row>
    <row r="1478" spans="1:6">
      <c r="A1478" s="5"/>
      <c r="B1478" s="1"/>
      <c r="C1478" s="2"/>
      <c r="D1478" s="59"/>
      <c r="E1478" s="85"/>
      <c r="F1478" s="7"/>
    </row>
    <row r="1479" spans="1:6">
      <c r="A1479" s="5"/>
      <c r="B1479" s="1"/>
      <c r="C1479" s="2"/>
      <c r="D1479" s="59"/>
      <c r="E1479" s="85"/>
      <c r="F1479" s="7"/>
    </row>
    <row r="1480" spans="1:6">
      <c r="A1480" s="5"/>
      <c r="B1480" s="1"/>
      <c r="C1480" s="2"/>
      <c r="D1480" s="59"/>
      <c r="E1480" s="85"/>
      <c r="F1480" s="7"/>
    </row>
    <row r="1481" spans="1:6">
      <c r="A1481" s="5"/>
      <c r="B1481" s="1"/>
      <c r="C1481" s="2"/>
      <c r="D1481" s="59"/>
      <c r="E1481" s="85"/>
      <c r="F1481" s="7"/>
    </row>
    <row r="1482" spans="1:6">
      <c r="A1482" s="5"/>
      <c r="B1482" s="1"/>
      <c r="C1482" s="2"/>
      <c r="D1482" s="59"/>
      <c r="E1482" s="85"/>
      <c r="F1482" s="7"/>
    </row>
    <row r="1483" spans="1:6">
      <c r="A1483" s="5"/>
      <c r="B1483" s="1"/>
      <c r="C1483" s="2"/>
      <c r="D1483" s="59"/>
      <c r="E1483" s="85"/>
      <c r="F1483" s="7"/>
    </row>
    <row r="1484" spans="1:6">
      <c r="A1484" s="5"/>
      <c r="B1484" s="1"/>
      <c r="C1484" s="2"/>
      <c r="D1484" s="59"/>
      <c r="E1484" s="85"/>
      <c r="F1484" s="7"/>
    </row>
    <row r="1485" spans="1:6">
      <c r="A1485" s="5"/>
      <c r="B1485" s="1"/>
      <c r="C1485" s="2"/>
      <c r="D1485" s="59"/>
      <c r="E1485" s="85"/>
      <c r="F1485" s="7"/>
    </row>
    <row r="1486" spans="1:6">
      <c r="A1486" s="5"/>
      <c r="B1486" s="1"/>
      <c r="C1486" s="2"/>
      <c r="D1486" s="59"/>
      <c r="E1486" s="85"/>
      <c r="F1486" s="7"/>
    </row>
    <row r="1487" spans="1:6">
      <c r="A1487" s="5"/>
      <c r="B1487" s="1"/>
      <c r="C1487" s="2"/>
      <c r="D1487" s="59"/>
      <c r="E1487" s="85"/>
      <c r="F1487" s="7"/>
    </row>
    <row r="1488" spans="1:6">
      <c r="A1488" s="5"/>
      <c r="B1488" s="1"/>
      <c r="C1488" s="2"/>
      <c r="D1488" s="59"/>
      <c r="E1488" s="85"/>
      <c r="F1488" s="7"/>
    </row>
    <row r="1489" spans="1:6">
      <c r="A1489" s="5"/>
      <c r="B1489" s="1"/>
      <c r="C1489" s="2"/>
      <c r="D1489" s="59"/>
      <c r="E1489" s="85"/>
      <c r="F1489" s="7"/>
    </row>
    <row r="1490" spans="1:6">
      <c r="A1490" s="5"/>
      <c r="B1490" s="1"/>
      <c r="C1490" s="2"/>
      <c r="D1490" s="59"/>
      <c r="E1490" s="85"/>
      <c r="F1490" s="7"/>
    </row>
    <row r="1491" spans="1:6">
      <c r="A1491" s="5"/>
      <c r="B1491" s="1"/>
      <c r="C1491" s="2"/>
      <c r="D1491" s="59"/>
      <c r="E1491" s="85"/>
      <c r="F1491" s="7"/>
    </row>
    <row r="1492" spans="1:6">
      <c r="A1492" s="5"/>
      <c r="B1492" s="1"/>
      <c r="C1492" s="2"/>
      <c r="D1492" s="59"/>
      <c r="E1492" s="85"/>
      <c r="F1492" s="7"/>
    </row>
    <row r="1493" spans="1:6">
      <c r="A1493" s="5"/>
      <c r="B1493" s="1"/>
      <c r="C1493" s="2"/>
      <c r="D1493" s="59"/>
      <c r="E1493" s="85"/>
      <c r="F1493" s="7"/>
    </row>
    <row r="1494" spans="1:6">
      <c r="A1494" s="5"/>
      <c r="B1494" s="1"/>
      <c r="C1494" s="2"/>
      <c r="D1494" s="59"/>
      <c r="E1494" s="85"/>
      <c r="F1494" s="7"/>
    </row>
    <row r="1495" spans="1:6">
      <c r="A1495" s="5"/>
      <c r="B1495" s="1"/>
      <c r="C1495" s="2"/>
      <c r="D1495" s="59"/>
      <c r="E1495" s="85"/>
      <c r="F1495" s="7"/>
    </row>
    <row r="1496" spans="1:6">
      <c r="A1496" s="5"/>
      <c r="B1496" s="1"/>
      <c r="C1496" s="2"/>
      <c r="D1496" s="59"/>
      <c r="E1496" s="85"/>
      <c r="F1496" s="7"/>
    </row>
    <row r="1497" spans="1:6">
      <c r="A1497" s="5"/>
      <c r="B1497" s="1"/>
      <c r="C1497" s="2"/>
      <c r="D1497" s="59"/>
      <c r="E1497" s="85"/>
      <c r="F1497" s="7"/>
    </row>
    <row r="1498" spans="1:6">
      <c r="A1498" s="5"/>
      <c r="B1498" s="1"/>
      <c r="C1498" s="2"/>
      <c r="D1498" s="59"/>
      <c r="E1498" s="85"/>
      <c r="F1498" s="7"/>
    </row>
    <row r="1499" spans="1:6">
      <c r="A1499" s="5"/>
      <c r="B1499" s="1"/>
      <c r="C1499" s="2"/>
      <c r="D1499" s="59"/>
      <c r="E1499" s="85"/>
      <c r="F1499" s="7"/>
    </row>
    <row r="1500" spans="1:6">
      <c r="A1500" s="5"/>
      <c r="B1500" s="1"/>
      <c r="C1500" s="2"/>
      <c r="D1500" s="59"/>
      <c r="E1500" s="85"/>
      <c r="F1500" s="7"/>
    </row>
    <row r="1501" spans="1:6">
      <c r="A1501" s="5"/>
      <c r="B1501" s="1"/>
      <c r="C1501" s="2"/>
      <c r="D1501" s="59"/>
      <c r="E1501" s="85"/>
      <c r="F1501" s="7"/>
    </row>
    <row r="1502" spans="1:6">
      <c r="A1502" s="5"/>
      <c r="B1502" s="1"/>
      <c r="C1502" s="2"/>
      <c r="D1502" s="59"/>
      <c r="E1502" s="85"/>
      <c r="F1502" s="7"/>
    </row>
    <row r="1503" spans="1:6">
      <c r="A1503" s="5"/>
      <c r="B1503" s="1"/>
      <c r="C1503" s="2"/>
      <c r="D1503" s="59"/>
      <c r="E1503" s="85"/>
      <c r="F1503" s="7"/>
    </row>
    <row r="1504" spans="1:6">
      <c r="A1504" s="5"/>
      <c r="B1504" s="1"/>
      <c r="C1504" s="2"/>
      <c r="D1504" s="59"/>
      <c r="E1504" s="85"/>
      <c r="F1504" s="7"/>
    </row>
    <row r="1505" spans="1:6">
      <c r="A1505" s="5"/>
      <c r="B1505" s="1"/>
      <c r="C1505" s="2"/>
      <c r="D1505" s="59"/>
      <c r="E1505" s="85"/>
      <c r="F1505" s="7"/>
    </row>
    <row r="1506" spans="1:6">
      <c r="A1506" s="5"/>
      <c r="B1506" s="1"/>
      <c r="C1506" s="2"/>
      <c r="D1506" s="59"/>
      <c r="E1506" s="85"/>
      <c r="F1506" s="7"/>
    </row>
    <row r="1507" spans="1:6">
      <c r="A1507" s="5"/>
      <c r="B1507" s="1"/>
      <c r="C1507" s="2"/>
      <c r="D1507" s="59"/>
      <c r="E1507" s="85"/>
      <c r="F1507" s="7"/>
    </row>
    <row r="1508" spans="1:6">
      <c r="A1508" s="5"/>
      <c r="B1508" s="1"/>
      <c r="C1508" s="2"/>
      <c r="D1508" s="59"/>
      <c r="E1508" s="85"/>
      <c r="F1508" s="7"/>
    </row>
    <row r="1509" spans="1:6">
      <c r="A1509" s="5"/>
      <c r="B1509" s="1"/>
      <c r="C1509" s="2"/>
      <c r="D1509" s="59"/>
      <c r="E1509" s="85"/>
      <c r="F1509" s="7"/>
    </row>
    <row r="1510" spans="1:6">
      <c r="A1510" s="5"/>
      <c r="B1510" s="1"/>
      <c r="C1510" s="2"/>
      <c r="D1510" s="59"/>
      <c r="E1510" s="85"/>
      <c r="F1510" s="7"/>
    </row>
    <row r="1511" spans="1:6">
      <c r="A1511" s="5"/>
      <c r="B1511" s="1"/>
      <c r="C1511" s="2"/>
      <c r="D1511" s="59"/>
      <c r="E1511" s="85"/>
      <c r="F1511" s="7"/>
    </row>
    <row r="1512" spans="1:6">
      <c r="A1512" s="5"/>
      <c r="B1512" s="1"/>
      <c r="C1512" s="2"/>
      <c r="D1512" s="59"/>
      <c r="E1512" s="85"/>
      <c r="F1512" s="7"/>
    </row>
    <row r="1513" spans="1:6">
      <c r="A1513" s="5"/>
      <c r="B1513" s="1"/>
      <c r="C1513" s="2"/>
      <c r="D1513" s="59"/>
      <c r="E1513" s="85"/>
      <c r="F1513" s="7"/>
    </row>
    <row r="1514" spans="1:6">
      <c r="A1514" s="5"/>
      <c r="B1514" s="1"/>
      <c r="C1514" s="2"/>
      <c r="D1514" s="59"/>
      <c r="E1514" s="85"/>
      <c r="F1514" s="7"/>
    </row>
    <row r="1515" spans="1:6">
      <c r="A1515" s="5"/>
      <c r="B1515" s="1"/>
      <c r="C1515" s="2"/>
      <c r="D1515" s="59"/>
      <c r="E1515" s="85"/>
      <c r="F1515" s="7"/>
    </row>
    <row r="1516" spans="1:6">
      <c r="A1516" s="5"/>
      <c r="B1516" s="1"/>
      <c r="C1516" s="2"/>
      <c r="D1516" s="59"/>
      <c r="E1516" s="85"/>
      <c r="F1516" s="7"/>
    </row>
    <row r="1517" spans="1:6">
      <c r="A1517" s="5"/>
      <c r="B1517" s="1"/>
      <c r="C1517" s="2"/>
      <c r="D1517" s="59"/>
      <c r="E1517" s="85"/>
      <c r="F1517" s="7"/>
    </row>
    <row r="1518" spans="1:6">
      <c r="A1518" s="5"/>
      <c r="B1518" s="1"/>
      <c r="C1518" s="2"/>
      <c r="D1518" s="59"/>
      <c r="E1518" s="85"/>
      <c r="F1518" s="7"/>
    </row>
    <row r="1519" spans="1:6">
      <c r="A1519" s="5"/>
      <c r="B1519" s="1"/>
      <c r="C1519" s="2"/>
      <c r="D1519" s="59"/>
      <c r="E1519" s="85"/>
      <c r="F1519" s="7"/>
    </row>
    <row r="1520" spans="1:6">
      <c r="A1520" s="5"/>
      <c r="B1520" s="1"/>
      <c r="C1520" s="2"/>
      <c r="D1520" s="59"/>
      <c r="E1520" s="85"/>
      <c r="F1520" s="7"/>
    </row>
    <row r="1521" spans="1:6">
      <c r="A1521" s="5"/>
      <c r="B1521" s="1"/>
      <c r="C1521" s="2"/>
      <c r="D1521" s="59"/>
      <c r="E1521" s="85"/>
      <c r="F1521" s="7"/>
    </row>
    <row r="1522" spans="1:6">
      <c r="A1522" s="5"/>
      <c r="B1522" s="1"/>
      <c r="C1522" s="2"/>
      <c r="D1522" s="59"/>
      <c r="E1522" s="85"/>
      <c r="F1522" s="7"/>
    </row>
    <row r="1523" spans="1:6">
      <c r="A1523" s="5"/>
      <c r="B1523" s="1"/>
      <c r="C1523" s="2"/>
      <c r="D1523" s="59"/>
      <c r="E1523" s="85"/>
      <c r="F1523" s="7"/>
    </row>
    <row r="1524" spans="1:6">
      <c r="A1524" s="5"/>
      <c r="B1524" s="1"/>
      <c r="C1524" s="2"/>
      <c r="D1524" s="59"/>
      <c r="E1524" s="85"/>
      <c r="F1524" s="7"/>
    </row>
    <row r="1525" spans="1:6">
      <c r="A1525" s="5"/>
      <c r="B1525" s="1"/>
      <c r="C1525" s="2"/>
      <c r="D1525" s="59"/>
      <c r="E1525" s="85"/>
      <c r="F1525" s="7"/>
    </row>
    <row r="1526" spans="1:6">
      <c r="A1526" s="5"/>
      <c r="B1526" s="1"/>
      <c r="C1526" s="2"/>
      <c r="D1526" s="59"/>
      <c r="E1526" s="85"/>
      <c r="F1526" s="7"/>
    </row>
    <row r="1527" spans="1:6">
      <c r="A1527" s="5"/>
      <c r="B1527" s="1"/>
      <c r="C1527" s="2"/>
      <c r="D1527" s="59"/>
      <c r="E1527" s="85"/>
      <c r="F1527" s="7"/>
    </row>
    <row r="1528" spans="1:6">
      <c r="A1528" s="5"/>
      <c r="B1528" s="1"/>
      <c r="C1528" s="2"/>
      <c r="D1528" s="59"/>
      <c r="E1528" s="85"/>
      <c r="F1528" s="7"/>
    </row>
    <row r="1529" spans="1:6">
      <c r="A1529" s="5"/>
      <c r="B1529" s="1"/>
      <c r="C1529" s="2"/>
      <c r="D1529" s="59"/>
      <c r="E1529" s="85"/>
      <c r="F1529" s="7"/>
    </row>
    <row r="1530" spans="1:6">
      <c r="A1530" s="5"/>
      <c r="B1530" s="1"/>
      <c r="C1530" s="2"/>
      <c r="D1530" s="59"/>
      <c r="E1530" s="85"/>
      <c r="F1530" s="7"/>
    </row>
    <row r="1531" spans="1:6">
      <c r="A1531" s="5"/>
      <c r="B1531" s="1"/>
      <c r="C1531" s="2"/>
      <c r="D1531" s="59"/>
      <c r="E1531" s="85"/>
      <c r="F1531" s="7"/>
    </row>
    <row r="1532" spans="1:6">
      <c r="A1532" s="5"/>
      <c r="B1532" s="1"/>
      <c r="C1532" s="2"/>
      <c r="D1532" s="59"/>
      <c r="E1532" s="85"/>
      <c r="F1532" s="7"/>
    </row>
    <row r="1533" spans="1:6">
      <c r="A1533" s="5"/>
      <c r="B1533" s="1"/>
      <c r="C1533" s="2"/>
      <c r="D1533" s="59"/>
      <c r="E1533" s="85"/>
      <c r="F1533" s="7"/>
    </row>
    <row r="1534" spans="1:6">
      <c r="A1534" s="5"/>
      <c r="B1534" s="1"/>
      <c r="C1534" s="2"/>
      <c r="D1534" s="59"/>
      <c r="E1534" s="85"/>
      <c r="F1534" s="7"/>
    </row>
    <row r="1535" spans="1:6">
      <c r="A1535" s="5"/>
      <c r="B1535" s="1"/>
      <c r="C1535" s="2"/>
      <c r="D1535" s="59"/>
      <c r="E1535" s="85"/>
      <c r="F1535" s="7"/>
    </row>
    <row r="1536" spans="1:6">
      <c r="A1536" s="5"/>
      <c r="B1536" s="1"/>
      <c r="C1536" s="2"/>
      <c r="D1536" s="59"/>
      <c r="E1536" s="85"/>
      <c r="F1536" s="7"/>
    </row>
    <row r="1537" spans="1:6">
      <c r="A1537" s="5"/>
      <c r="B1537" s="1"/>
      <c r="C1537" s="2"/>
      <c r="D1537" s="59"/>
      <c r="E1537" s="85"/>
      <c r="F1537" s="7"/>
    </row>
    <row r="1538" spans="1:6">
      <c r="A1538" s="5"/>
      <c r="B1538" s="1"/>
      <c r="C1538" s="2"/>
      <c r="D1538" s="59"/>
      <c r="E1538" s="85"/>
      <c r="F1538" s="7"/>
    </row>
    <row r="1539" spans="1:6">
      <c r="A1539" s="5"/>
      <c r="B1539" s="1"/>
      <c r="C1539" s="2"/>
      <c r="D1539" s="59"/>
      <c r="E1539" s="85"/>
      <c r="F1539" s="7"/>
    </row>
    <row r="1540" spans="1:6">
      <c r="A1540" s="5"/>
      <c r="B1540" s="1"/>
      <c r="C1540" s="2"/>
      <c r="D1540" s="59"/>
      <c r="E1540" s="85"/>
      <c r="F1540" s="7"/>
    </row>
    <row r="1541" spans="1:6">
      <c r="A1541" s="5"/>
      <c r="B1541" s="1"/>
      <c r="C1541" s="2"/>
      <c r="D1541" s="59"/>
      <c r="E1541" s="85"/>
      <c r="F1541" s="7"/>
    </row>
    <row r="1542" spans="1:6">
      <c r="A1542" s="5"/>
      <c r="B1542" s="1"/>
      <c r="C1542" s="2"/>
      <c r="D1542" s="59"/>
      <c r="E1542" s="85"/>
      <c r="F1542" s="7"/>
    </row>
    <row r="1543" spans="1:6">
      <c r="A1543" s="5"/>
      <c r="B1543" s="1"/>
      <c r="C1543" s="2"/>
      <c r="D1543" s="59"/>
      <c r="E1543" s="85"/>
      <c r="F1543" s="7"/>
    </row>
    <row r="1544" spans="1:6">
      <c r="A1544" s="5"/>
      <c r="B1544" s="1"/>
      <c r="C1544" s="2"/>
      <c r="D1544" s="59"/>
      <c r="E1544" s="85"/>
      <c r="F1544" s="7"/>
    </row>
    <row r="1545" spans="1:6">
      <c r="A1545" s="5"/>
      <c r="B1545" s="1"/>
      <c r="C1545" s="2"/>
      <c r="D1545" s="59"/>
      <c r="E1545" s="85"/>
      <c r="F1545" s="7"/>
    </row>
    <row r="1546" spans="1:6">
      <c r="A1546" s="5"/>
      <c r="B1546" s="1"/>
      <c r="C1546" s="2"/>
      <c r="D1546" s="59"/>
      <c r="E1546" s="85"/>
      <c r="F1546" s="7"/>
    </row>
    <row r="1547" spans="1:6">
      <c r="A1547" s="5"/>
      <c r="B1547" s="1"/>
      <c r="C1547" s="2"/>
      <c r="D1547" s="59"/>
      <c r="E1547" s="85"/>
      <c r="F1547" s="7"/>
    </row>
    <row r="1548" spans="1:6">
      <c r="A1548" s="5"/>
      <c r="B1548" s="1"/>
      <c r="C1548" s="2"/>
      <c r="D1548" s="59"/>
      <c r="E1548" s="85"/>
      <c r="F1548" s="7"/>
    </row>
    <row r="1549" spans="1:6">
      <c r="A1549" s="5"/>
      <c r="B1549" s="1"/>
      <c r="C1549" s="2"/>
      <c r="D1549" s="59"/>
      <c r="E1549" s="85"/>
      <c r="F1549" s="7"/>
    </row>
    <row r="1550" spans="1:6">
      <c r="A1550" s="5"/>
      <c r="B1550" s="1"/>
      <c r="C1550" s="2"/>
      <c r="D1550" s="59"/>
      <c r="E1550" s="85"/>
      <c r="F1550" s="7"/>
    </row>
    <row r="1551" spans="1:6">
      <c r="A1551" s="5"/>
      <c r="B1551" s="1"/>
      <c r="C1551" s="2"/>
      <c r="D1551" s="59"/>
      <c r="E1551" s="85"/>
      <c r="F1551" s="7"/>
    </row>
    <row r="1552" spans="1:6">
      <c r="A1552" s="5"/>
      <c r="B1552" s="1"/>
      <c r="C1552" s="2"/>
      <c r="D1552" s="59"/>
      <c r="E1552" s="85"/>
      <c r="F1552" s="7"/>
    </row>
    <row r="1553" spans="1:6">
      <c r="A1553" s="5"/>
      <c r="B1553" s="1"/>
      <c r="C1553" s="2"/>
      <c r="D1553" s="59"/>
      <c r="E1553" s="85"/>
      <c r="F1553" s="7"/>
    </row>
    <row r="1554" spans="1:6">
      <c r="A1554" s="5"/>
      <c r="B1554" s="1"/>
      <c r="C1554" s="2"/>
      <c r="D1554" s="59"/>
      <c r="E1554" s="85"/>
      <c r="F1554" s="7"/>
    </row>
    <row r="1555" spans="1:6">
      <c r="A1555" s="5"/>
      <c r="B1555" s="1"/>
      <c r="C1555" s="2"/>
      <c r="D1555" s="59"/>
      <c r="E1555" s="85"/>
      <c r="F1555" s="7"/>
    </row>
    <row r="1556" spans="1:6">
      <c r="A1556" s="5"/>
      <c r="B1556" s="1"/>
      <c r="C1556" s="2"/>
      <c r="D1556" s="59"/>
      <c r="E1556" s="85"/>
      <c r="F1556" s="7"/>
    </row>
    <row r="1557" spans="1:6">
      <c r="A1557" s="5"/>
      <c r="B1557" s="1"/>
      <c r="C1557" s="2"/>
      <c r="D1557" s="59"/>
      <c r="E1557" s="85"/>
      <c r="F1557" s="7"/>
    </row>
    <row r="1558" spans="1:6">
      <c r="A1558" s="5"/>
      <c r="B1558" s="1"/>
      <c r="C1558" s="2"/>
      <c r="D1558" s="59"/>
      <c r="E1558" s="85"/>
      <c r="F1558" s="7"/>
    </row>
    <row r="1559" spans="1:6">
      <c r="A1559" s="5"/>
      <c r="B1559" s="1"/>
      <c r="C1559" s="2"/>
      <c r="D1559" s="59"/>
      <c r="E1559" s="85"/>
      <c r="F1559" s="7"/>
    </row>
    <row r="1560" spans="1:6">
      <c r="A1560" s="5"/>
      <c r="B1560" s="1"/>
      <c r="C1560" s="2"/>
      <c r="D1560" s="59"/>
      <c r="E1560" s="85"/>
      <c r="F1560" s="7"/>
    </row>
    <row r="1561" spans="1:6">
      <c r="A1561" s="5"/>
      <c r="B1561" s="1"/>
      <c r="C1561" s="2"/>
      <c r="D1561" s="59"/>
      <c r="E1561" s="85"/>
      <c r="F1561" s="7"/>
    </row>
    <row r="1562" spans="1:6">
      <c r="A1562" s="5"/>
      <c r="B1562" s="1"/>
      <c r="C1562" s="2"/>
      <c r="D1562" s="59"/>
      <c r="E1562" s="85"/>
      <c r="F1562" s="7"/>
    </row>
    <row r="1563" spans="1:6">
      <c r="A1563" s="5"/>
      <c r="B1563" s="1"/>
      <c r="C1563" s="2"/>
      <c r="D1563" s="59"/>
      <c r="E1563" s="85"/>
      <c r="F1563" s="7"/>
    </row>
    <row r="1564" spans="1:6">
      <c r="A1564" s="5"/>
      <c r="B1564" s="1"/>
      <c r="C1564" s="2"/>
      <c r="D1564" s="59"/>
      <c r="E1564" s="85"/>
      <c r="F1564" s="7"/>
    </row>
    <row r="1565" spans="1:6">
      <c r="A1565" s="5"/>
      <c r="B1565" s="1"/>
      <c r="C1565" s="2"/>
      <c r="D1565" s="59"/>
      <c r="E1565" s="85"/>
      <c r="F1565" s="7"/>
    </row>
    <row r="1566" spans="1:6">
      <c r="A1566" s="5"/>
      <c r="B1566" s="1"/>
      <c r="C1566" s="2"/>
      <c r="D1566" s="59"/>
      <c r="E1566" s="85"/>
      <c r="F1566" s="7"/>
    </row>
    <row r="1567" spans="1:6">
      <c r="A1567" s="5"/>
      <c r="B1567" s="1"/>
      <c r="C1567" s="2"/>
      <c r="D1567" s="59"/>
      <c r="E1567" s="85"/>
      <c r="F1567" s="7"/>
    </row>
    <row r="1568" spans="1:6">
      <c r="A1568" s="5"/>
      <c r="B1568" s="1"/>
      <c r="C1568" s="2"/>
      <c r="D1568" s="59"/>
      <c r="E1568" s="85"/>
      <c r="F1568" s="7"/>
    </row>
    <row r="1569" spans="1:6">
      <c r="A1569" s="5"/>
      <c r="B1569" s="1"/>
      <c r="C1569" s="2"/>
      <c r="D1569" s="59"/>
      <c r="E1569" s="85"/>
      <c r="F1569" s="7"/>
    </row>
    <row r="1570" spans="1:6">
      <c r="A1570" s="5"/>
      <c r="B1570" s="1"/>
      <c r="C1570" s="2"/>
      <c r="D1570" s="59"/>
      <c r="E1570" s="85"/>
      <c r="F1570" s="7"/>
    </row>
    <row r="1571" spans="1:6">
      <c r="A1571" s="5"/>
      <c r="B1571" s="1"/>
      <c r="C1571" s="2"/>
      <c r="D1571" s="59"/>
      <c r="E1571" s="85"/>
      <c r="F1571" s="7"/>
    </row>
    <row r="1572" spans="1:6">
      <c r="A1572" s="5"/>
      <c r="B1572" s="1"/>
      <c r="C1572" s="2"/>
      <c r="D1572" s="59"/>
      <c r="E1572" s="85"/>
      <c r="F1572" s="7"/>
    </row>
    <row r="1573" spans="1:6">
      <c r="A1573" s="5"/>
      <c r="B1573" s="1"/>
      <c r="C1573" s="2"/>
      <c r="D1573" s="59"/>
      <c r="E1573" s="85"/>
      <c r="F1573" s="7"/>
    </row>
    <row r="1574" spans="1:6">
      <c r="A1574" s="5"/>
      <c r="B1574" s="1"/>
      <c r="C1574" s="2"/>
      <c r="D1574" s="59"/>
      <c r="E1574" s="85"/>
      <c r="F1574" s="7"/>
    </row>
    <row r="1575" spans="1:6">
      <c r="A1575" s="5"/>
      <c r="B1575" s="1"/>
      <c r="C1575" s="2"/>
      <c r="D1575" s="59"/>
      <c r="E1575" s="85"/>
      <c r="F1575" s="7"/>
    </row>
    <row r="1576" spans="1:6">
      <c r="A1576" s="5"/>
      <c r="B1576" s="1"/>
      <c r="C1576" s="2"/>
      <c r="D1576" s="59"/>
      <c r="E1576" s="85"/>
      <c r="F1576" s="7"/>
    </row>
    <row r="1577" spans="1:6">
      <c r="A1577" s="5"/>
      <c r="B1577" s="1"/>
      <c r="C1577" s="2"/>
      <c r="D1577" s="59"/>
      <c r="E1577" s="85"/>
      <c r="F1577" s="7"/>
    </row>
    <row r="1578" spans="1:6">
      <c r="A1578" s="5"/>
      <c r="B1578" s="1"/>
      <c r="C1578" s="2"/>
      <c r="D1578" s="59"/>
      <c r="E1578" s="85"/>
      <c r="F1578" s="7"/>
    </row>
    <row r="1579" spans="1:6">
      <c r="A1579" s="5"/>
      <c r="B1579" s="1"/>
      <c r="C1579" s="2"/>
      <c r="D1579" s="59"/>
      <c r="E1579" s="85"/>
      <c r="F1579" s="7"/>
    </row>
    <row r="1580" spans="1:6">
      <c r="A1580" s="5"/>
      <c r="B1580" s="1"/>
      <c r="C1580" s="2"/>
      <c r="D1580" s="59"/>
      <c r="E1580" s="85"/>
      <c r="F1580" s="7"/>
    </row>
    <row r="1581" spans="1:6">
      <c r="A1581" s="5"/>
      <c r="B1581" s="1"/>
      <c r="C1581" s="2"/>
      <c r="D1581" s="59"/>
      <c r="E1581" s="85"/>
      <c r="F1581" s="7"/>
    </row>
    <row r="1582" spans="1:6">
      <c r="A1582" s="5"/>
      <c r="B1582" s="1"/>
      <c r="C1582" s="2"/>
      <c r="D1582" s="59"/>
      <c r="E1582" s="85"/>
      <c r="F1582" s="7"/>
    </row>
    <row r="1583" spans="1:6">
      <c r="A1583" s="5"/>
      <c r="B1583" s="1"/>
      <c r="C1583" s="2"/>
      <c r="D1583" s="59"/>
      <c r="E1583" s="85"/>
      <c r="F1583" s="7"/>
    </row>
    <row r="1584" spans="1:6">
      <c r="A1584" s="5"/>
      <c r="B1584" s="1"/>
      <c r="C1584" s="2"/>
      <c r="D1584" s="59"/>
      <c r="E1584" s="85"/>
      <c r="F1584" s="7"/>
    </row>
    <row r="1585" spans="1:6">
      <c r="A1585" s="5"/>
      <c r="B1585" s="1"/>
      <c r="C1585" s="2"/>
      <c r="D1585" s="59"/>
      <c r="E1585" s="85"/>
      <c r="F1585" s="7"/>
    </row>
    <row r="1586" spans="1:6">
      <c r="A1586" s="5"/>
      <c r="B1586" s="1"/>
      <c r="C1586" s="2"/>
      <c r="D1586" s="59"/>
      <c r="E1586" s="85"/>
      <c r="F1586" s="7"/>
    </row>
    <row r="1587" spans="1:6">
      <c r="A1587" s="5"/>
      <c r="B1587" s="1"/>
      <c r="C1587" s="2"/>
      <c r="D1587" s="59"/>
      <c r="E1587" s="85"/>
      <c r="F1587" s="7"/>
    </row>
    <row r="1588" spans="1:6">
      <c r="A1588" s="5"/>
      <c r="B1588" s="1"/>
      <c r="C1588" s="2"/>
      <c r="D1588" s="59"/>
      <c r="E1588" s="85"/>
      <c r="F1588" s="7"/>
    </row>
    <row r="1589" spans="1:6">
      <c r="A1589" s="5"/>
      <c r="B1589" s="1"/>
      <c r="C1589" s="2"/>
      <c r="D1589" s="59"/>
      <c r="E1589" s="85"/>
      <c r="F1589" s="7"/>
    </row>
    <row r="1590" spans="1:6">
      <c r="A1590" s="5"/>
      <c r="B1590" s="1"/>
      <c r="C1590" s="2"/>
      <c r="D1590" s="59"/>
      <c r="E1590" s="85"/>
      <c r="F1590" s="7"/>
    </row>
    <row r="1591" spans="1:6">
      <c r="A1591" s="5"/>
      <c r="B1591" s="1"/>
      <c r="C1591" s="2"/>
      <c r="D1591" s="59"/>
      <c r="E1591" s="85"/>
      <c r="F1591" s="7"/>
    </row>
    <row r="1592" spans="1:6">
      <c r="A1592" s="5"/>
      <c r="B1592" s="1"/>
      <c r="C1592" s="2"/>
      <c r="D1592" s="59"/>
      <c r="E1592" s="85"/>
      <c r="F1592" s="7"/>
    </row>
    <row r="1593" spans="1:6">
      <c r="A1593" s="5"/>
      <c r="B1593" s="1"/>
      <c r="C1593" s="2"/>
      <c r="D1593" s="59"/>
      <c r="E1593" s="85"/>
      <c r="F1593" s="7"/>
    </row>
    <row r="1594" spans="1:6">
      <c r="A1594" s="5"/>
      <c r="B1594" s="1"/>
      <c r="C1594" s="2"/>
      <c r="D1594" s="59"/>
      <c r="E1594" s="85"/>
      <c r="F1594" s="7"/>
    </row>
    <row r="1595" spans="1:6">
      <c r="A1595" s="5"/>
      <c r="B1595" s="1"/>
      <c r="C1595" s="2"/>
      <c r="D1595" s="59"/>
      <c r="E1595" s="85"/>
      <c r="F1595" s="7"/>
    </row>
    <row r="1596" spans="1:6">
      <c r="A1596" s="5"/>
      <c r="B1596" s="1"/>
      <c r="C1596" s="2"/>
      <c r="D1596" s="59"/>
      <c r="E1596" s="85"/>
      <c r="F1596" s="7"/>
    </row>
    <row r="1597" spans="1:6">
      <c r="A1597" s="5"/>
      <c r="B1597" s="1"/>
      <c r="C1597" s="2"/>
      <c r="D1597" s="59"/>
      <c r="E1597" s="85"/>
      <c r="F1597" s="7"/>
    </row>
    <row r="1598" spans="1:6">
      <c r="A1598" s="5"/>
      <c r="B1598" s="1"/>
      <c r="C1598" s="2"/>
      <c r="D1598" s="59"/>
      <c r="E1598" s="85"/>
      <c r="F1598" s="7"/>
    </row>
    <row r="1599" spans="1:6">
      <c r="A1599" s="5"/>
      <c r="B1599" s="1"/>
      <c r="C1599" s="2"/>
      <c r="D1599" s="59"/>
      <c r="E1599" s="85"/>
      <c r="F1599" s="7"/>
    </row>
    <row r="1600" spans="1:6">
      <c r="A1600" s="5"/>
      <c r="B1600" s="1"/>
      <c r="C1600" s="2"/>
      <c r="D1600" s="59"/>
      <c r="E1600" s="85"/>
      <c r="F1600" s="7"/>
    </row>
    <row r="1601" spans="1:6">
      <c r="A1601" s="5"/>
      <c r="B1601" s="1"/>
      <c r="C1601" s="2"/>
      <c r="D1601" s="59"/>
      <c r="E1601" s="85"/>
      <c r="F1601" s="7"/>
    </row>
    <row r="1602" spans="1:6">
      <c r="A1602" s="5"/>
      <c r="B1602" s="1"/>
      <c r="C1602" s="2"/>
      <c r="D1602" s="59"/>
      <c r="E1602" s="85"/>
      <c r="F1602" s="7"/>
    </row>
    <row r="1603" spans="1:6">
      <c r="A1603" s="5"/>
      <c r="B1603" s="1"/>
      <c r="C1603" s="2"/>
      <c r="D1603" s="59"/>
      <c r="E1603" s="85"/>
      <c r="F1603" s="7"/>
    </row>
    <row r="1604" spans="1:6">
      <c r="A1604" s="5"/>
      <c r="B1604" s="1"/>
      <c r="C1604" s="2"/>
      <c r="D1604" s="59"/>
      <c r="E1604" s="85"/>
      <c r="F1604" s="7"/>
    </row>
    <row r="1605" spans="1:6">
      <c r="A1605" s="5"/>
      <c r="B1605" s="1"/>
      <c r="C1605" s="2"/>
      <c r="D1605" s="59"/>
      <c r="E1605" s="85"/>
      <c r="F1605" s="7"/>
    </row>
    <row r="1606" spans="1:6">
      <c r="A1606" s="5"/>
      <c r="B1606" s="1"/>
      <c r="C1606" s="2"/>
      <c r="D1606" s="59"/>
      <c r="E1606" s="85"/>
      <c r="F1606" s="7"/>
    </row>
    <row r="1607" spans="1:6">
      <c r="A1607" s="5"/>
      <c r="B1607" s="1"/>
      <c r="C1607" s="2"/>
      <c r="D1607" s="59"/>
      <c r="E1607" s="85"/>
      <c r="F1607" s="7"/>
    </row>
    <row r="1608" spans="1:6">
      <c r="A1608" s="5"/>
      <c r="B1608" s="1"/>
      <c r="C1608" s="2"/>
      <c r="D1608" s="59"/>
      <c r="E1608" s="85"/>
      <c r="F1608" s="7"/>
    </row>
    <row r="1609" spans="1:6">
      <c r="A1609" s="5"/>
      <c r="B1609" s="1"/>
      <c r="C1609" s="2"/>
      <c r="D1609" s="59"/>
      <c r="E1609" s="85"/>
      <c r="F1609" s="7"/>
    </row>
    <row r="1610" spans="1:6">
      <c r="A1610" s="5"/>
      <c r="B1610" s="1"/>
      <c r="C1610" s="2"/>
      <c r="D1610" s="59"/>
      <c r="E1610" s="85"/>
      <c r="F1610" s="7"/>
    </row>
    <row r="1611" spans="1:6">
      <c r="A1611" s="5"/>
      <c r="B1611" s="1"/>
      <c r="C1611" s="2"/>
      <c r="D1611" s="59"/>
      <c r="E1611" s="85"/>
      <c r="F1611" s="7"/>
    </row>
    <row r="1612" spans="1:6">
      <c r="A1612" s="5"/>
      <c r="B1612" s="1"/>
      <c r="C1612" s="2"/>
      <c r="D1612" s="59"/>
      <c r="E1612" s="85"/>
      <c r="F1612" s="7"/>
    </row>
    <row r="1613" spans="1:6">
      <c r="A1613" s="5"/>
      <c r="B1613" s="1"/>
      <c r="C1613" s="2"/>
      <c r="D1613" s="59"/>
      <c r="E1613" s="85"/>
      <c r="F1613" s="7"/>
    </row>
    <row r="1614" spans="1:6">
      <c r="A1614" s="5"/>
      <c r="B1614" s="1"/>
      <c r="C1614" s="2"/>
      <c r="D1614" s="59"/>
      <c r="E1614" s="85"/>
      <c r="F1614" s="7"/>
    </row>
    <row r="1615" spans="1:6">
      <c r="A1615" s="5"/>
      <c r="B1615" s="1"/>
      <c r="C1615" s="2"/>
      <c r="D1615" s="59"/>
      <c r="E1615" s="85"/>
      <c r="F1615" s="7"/>
    </row>
    <row r="1616" spans="1:6">
      <c r="A1616" s="5"/>
      <c r="B1616" s="1"/>
      <c r="C1616" s="2"/>
      <c r="D1616" s="59"/>
      <c r="E1616" s="85"/>
      <c r="F1616" s="7"/>
    </row>
    <row r="1617" spans="1:6">
      <c r="A1617" s="5"/>
      <c r="B1617" s="1"/>
      <c r="C1617" s="2"/>
      <c r="D1617" s="59"/>
      <c r="E1617" s="85"/>
      <c r="F1617" s="7"/>
    </row>
    <row r="1618" spans="1:6">
      <c r="A1618" s="5"/>
      <c r="B1618" s="1"/>
      <c r="C1618" s="2"/>
      <c r="D1618" s="59"/>
      <c r="E1618" s="85"/>
      <c r="F1618" s="7"/>
    </row>
    <row r="1619" spans="1:6">
      <c r="A1619" s="5"/>
      <c r="B1619" s="1"/>
      <c r="C1619" s="2"/>
      <c r="D1619" s="59"/>
      <c r="E1619" s="85"/>
      <c r="F1619" s="7"/>
    </row>
    <row r="1620" spans="1:6">
      <c r="A1620" s="5"/>
      <c r="B1620" s="1"/>
      <c r="C1620" s="2"/>
      <c r="D1620" s="59"/>
      <c r="E1620" s="85"/>
      <c r="F1620" s="7"/>
    </row>
    <row r="1621" spans="1:6">
      <c r="A1621" s="5"/>
      <c r="B1621" s="1"/>
      <c r="C1621" s="2"/>
      <c r="D1621" s="59"/>
      <c r="E1621" s="85"/>
      <c r="F1621" s="7"/>
    </row>
    <row r="1622" spans="1:6">
      <c r="A1622" s="5"/>
      <c r="B1622" s="1"/>
      <c r="C1622" s="2"/>
      <c r="D1622" s="59"/>
      <c r="E1622" s="85"/>
      <c r="F1622" s="7"/>
    </row>
    <row r="1623" spans="1:6">
      <c r="A1623" s="5"/>
      <c r="B1623" s="1"/>
      <c r="C1623" s="2"/>
      <c r="D1623" s="59"/>
      <c r="E1623" s="85"/>
      <c r="F1623" s="7"/>
    </row>
    <row r="1624" spans="1:6">
      <c r="A1624" s="5"/>
      <c r="B1624" s="1"/>
      <c r="C1624" s="2"/>
      <c r="D1624" s="59"/>
      <c r="E1624" s="85"/>
      <c r="F1624" s="7"/>
    </row>
    <row r="1625" spans="1:6">
      <c r="A1625" s="5"/>
      <c r="B1625" s="1"/>
      <c r="C1625" s="2"/>
      <c r="D1625" s="59"/>
      <c r="E1625" s="85"/>
      <c r="F1625" s="7"/>
    </row>
    <row r="1626" spans="1:6">
      <c r="A1626" s="5"/>
      <c r="B1626" s="1"/>
      <c r="C1626" s="2"/>
      <c r="D1626" s="59"/>
      <c r="E1626" s="85"/>
      <c r="F1626" s="7"/>
    </row>
    <row r="1627" spans="1:6">
      <c r="A1627" s="5"/>
      <c r="B1627" s="1"/>
      <c r="C1627" s="2"/>
      <c r="D1627" s="59"/>
      <c r="E1627" s="85"/>
      <c r="F1627" s="7"/>
    </row>
    <row r="1628" spans="1:6">
      <c r="A1628" s="5"/>
      <c r="B1628" s="1"/>
      <c r="C1628" s="2"/>
      <c r="D1628" s="59"/>
      <c r="E1628" s="85"/>
      <c r="F1628" s="7"/>
    </row>
    <row r="1629" spans="1:6">
      <c r="A1629" s="5"/>
      <c r="B1629" s="1"/>
      <c r="C1629" s="2"/>
      <c r="D1629" s="59"/>
      <c r="E1629" s="85"/>
      <c r="F1629" s="7"/>
    </row>
    <row r="1630" spans="1:6">
      <c r="A1630" s="5"/>
      <c r="B1630" s="1"/>
      <c r="C1630" s="2"/>
      <c r="D1630" s="59"/>
      <c r="E1630" s="85"/>
      <c r="F1630" s="7"/>
    </row>
    <row r="1631" spans="1:6">
      <c r="A1631" s="5"/>
      <c r="B1631" s="1"/>
      <c r="C1631" s="2"/>
      <c r="D1631" s="59"/>
      <c r="E1631" s="85"/>
      <c r="F1631" s="7"/>
    </row>
    <row r="1632" spans="1:6">
      <c r="A1632" s="5"/>
      <c r="B1632" s="1"/>
      <c r="C1632" s="2"/>
      <c r="D1632" s="59"/>
      <c r="E1632" s="85"/>
      <c r="F1632" s="7"/>
    </row>
    <row r="1633" spans="1:6">
      <c r="A1633" s="5"/>
      <c r="B1633" s="1"/>
      <c r="C1633" s="2"/>
      <c r="D1633" s="59"/>
      <c r="E1633" s="85"/>
      <c r="F1633" s="7"/>
    </row>
    <row r="1634" spans="1:6">
      <c r="A1634" s="5"/>
      <c r="B1634" s="1"/>
      <c r="C1634" s="2"/>
      <c r="D1634" s="59"/>
      <c r="E1634" s="85"/>
      <c r="F1634" s="7"/>
    </row>
    <row r="1635" spans="1:6">
      <c r="A1635" s="5"/>
      <c r="B1635" s="1"/>
      <c r="C1635" s="2"/>
      <c r="D1635" s="59"/>
      <c r="E1635" s="85"/>
      <c r="F1635" s="7"/>
    </row>
    <row r="1636" spans="1:6">
      <c r="A1636" s="5"/>
      <c r="B1636" s="1"/>
      <c r="C1636" s="2"/>
      <c r="D1636" s="59"/>
      <c r="E1636" s="85"/>
      <c r="F1636" s="7"/>
    </row>
    <row r="1637" spans="1:6">
      <c r="A1637" s="5"/>
      <c r="B1637" s="1"/>
      <c r="C1637" s="2"/>
      <c r="D1637" s="59"/>
      <c r="E1637" s="85"/>
      <c r="F1637" s="7"/>
    </row>
    <row r="1638" spans="1:6">
      <c r="A1638" s="5"/>
      <c r="B1638" s="1"/>
      <c r="C1638" s="2"/>
      <c r="D1638" s="59"/>
      <c r="E1638" s="85"/>
      <c r="F1638" s="7"/>
    </row>
    <row r="1639" spans="1:6">
      <c r="A1639" s="5"/>
      <c r="B1639" s="1"/>
      <c r="C1639" s="2"/>
      <c r="D1639" s="59"/>
      <c r="E1639" s="85"/>
      <c r="F1639" s="7"/>
    </row>
    <row r="1640" spans="1:6">
      <c r="A1640" s="5"/>
      <c r="B1640" s="1"/>
      <c r="C1640" s="2"/>
      <c r="D1640" s="59"/>
      <c r="E1640" s="85"/>
      <c r="F1640" s="7"/>
    </row>
    <row r="1641" spans="1:6">
      <c r="A1641" s="5"/>
      <c r="B1641" s="1"/>
      <c r="C1641" s="2"/>
      <c r="D1641" s="59"/>
      <c r="E1641" s="85"/>
      <c r="F1641" s="7"/>
    </row>
    <row r="1642" spans="1:6">
      <c r="A1642" s="5"/>
      <c r="B1642" s="1"/>
      <c r="C1642" s="2"/>
      <c r="D1642" s="59"/>
      <c r="E1642" s="85"/>
      <c r="F1642" s="7"/>
    </row>
    <row r="1643" spans="1:6">
      <c r="A1643" s="5"/>
      <c r="B1643" s="1"/>
      <c r="C1643" s="2"/>
      <c r="D1643" s="59"/>
      <c r="E1643" s="85"/>
      <c r="F1643" s="7"/>
    </row>
    <row r="1644" spans="1:6">
      <c r="A1644" s="5"/>
      <c r="B1644" s="1"/>
      <c r="C1644" s="2"/>
      <c r="D1644" s="59"/>
      <c r="E1644" s="85"/>
      <c r="F1644" s="7"/>
    </row>
    <row r="1645" spans="1:6">
      <c r="A1645" s="5"/>
      <c r="B1645" s="1"/>
      <c r="C1645" s="2"/>
      <c r="D1645" s="59"/>
      <c r="E1645" s="85"/>
      <c r="F1645" s="7"/>
    </row>
    <row r="1646" spans="1:6">
      <c r="A1646" s="5"/>
      <c r="B1646" s="1"/>
      <c r="C1646" s="2"/>
      <c r="D1646" s="59"/>
      <c r="E1646" s="85"/>
      <c r="F1646" s="7"/>
    </row>
    <row r="1647" spans="1:6">
      <c r="A1647" s="5"/>
      <c r="B1647" s="1"/>
      <c r="C1647" s="2"/>
      <c r="D1647" s="59"/>
      <c r="E1647" s="85"/>
      <c r="F1647" s="7"/>
    </row>
    <row r="1648" spans="1:6">
      <c r="A1648" s="5"/>
      <c r="B1648" s="1"/>
      <c r="C1648" s="2"/>
      <c r="D1648" s="59"/>
      <c r="E1648" s="85"/>
      <c r="F1648" s="7"/>
    </row>
    <row r="1649" spans="1:6">
      <c r="A1649" s="5"/>
      <c r="B1649" s="1"/>
      <c r="C1649" s="2"/>
      <c r="D1649" s="59"/>
      <c r="E1649" s="85"/>
      <c r="F1649" s="7"/>
    </row>
    <row r="1650" spans="1:6">
      <c r="A1650" s="5"/>
      <c r="B1650" s="1"/>
      <c r="C1650" s="2"/>
      <c r="D1650" s="59"/>
      <c r="E1650" s="85"/>
      <c r="F1650" s="7"/>
    </row>
    <row r="1651" spans="1:6">
      <c r="A1651" s="5"/>
      <c r="B1651" s="1"/>
      <c r="C1651" s="2"/>
      <c r="D1651" s="59"/>
      <c r="E1651" s="85"/>
      <c r="F1651" s="7"/>
    </row>
    <row r="1652" spans="1:6">
      <c r="A1652" s="5"/>
      <c r="B1652" s="1"/>
      <c r="C1652" s="2"/>
      <c r="D1652" s="59"/>
      <c r="E1652" s="85"/>
      <c r="F1652" s="7"/>
    </row>
    <row r="1653" spans="1:6">
      <c r="A1653" s="5"/>
      <c r="B1653" s="1"/>
      <c r="C1653" s="2"/>
      <c r="D1653" s="59"/>
      <c r="E1653" s="85"/>
      <c r="F1653" s="7"/>
    </row>
    <row r="1654" spans="1:6">
      <c r="A1654" s="5"/>
      <c r="B1654" s="1"/>
      <c r="C1654" s="2"/>
      <c r="D1654" s="59"/>
      <c r="E1654" s="85"/>
      <c r="F1654" s="7"/>
    </row>
    <row r="1655" spans="1:6">
      <c r="A1655" s="5"/>
      <c r="B1655" s="1"/>
      <c r="C1655" s="2"/>
      <c r="D1655" s="59"/>
      <c r="E1655" s="85"/>
      <c r="F1655" s="7"/>
    </row>
    <row r="1656" spans="1:6">
      <c r="A1656" s="5"/>
      <c r="B1656" s="1"/>
      <c r="C1656" s="2"/>
      <c r="D1656" s="59"/>
      <c r="E1656" s="85"/>
      <c r="F1656" s="7"/>
    </row>
    <row r="1657" spans="1:6">
      <c r="A1657" s="5"/>
      <c r="B1657" s="1"/>
      <c r="C1657" s="2"/>
      <c r="D1657" s="59"/>
      <c r="E1657" s="85"/>
      <c r="F1657" s="7"/>
    </row>
    <row r="1658" spans="1:6">
      <c r="A1658" s="5"/>
      <c r="B1658" s="1"/>
      <c r="C1658" s="2"/>
      <c r="D1658" s="59"/>
      <c r="E1658" s="85"/>
      <c r="F1658" s="7"/>
    </row>
    <row r="1659" spans="1:6">
      <c r="A1659" s="5"/>
      <c r="B1659" s="1"/>
      <c r="C1659" s="2"/>
      <c r="D1659" s="59"/>
      <c r="E1659" s="85"/>
      <c r="F1659" s="7"/>
    </row>
    <row r="1660" spans="1:6">
      <c r="A1660" s="5"/>
      <c r="B1660" s="1"/>
      <c r="C1660" s="2"/>
      <c r="D1660" s="59"/>
      <c r="E1660" s="85"/>
      <c r="F1660" s="7"/>
    </row>
    <row r="1661" spans="1:6">
      <c r="A1661" s="5"/>
      <c r="B1661" s="1"/>
      <c r="C1661" s="2"/>
      <c r="D1661" s="59"/>
      <c r="E1661" s="85"/>
      <c r="F1661" s="7"/>
    </row>
    <row r="1662" spans="1:6">
      <c r="A1662" s="5"/>
      <c r="B1662" s="1"/>
      <c r="C1662" s="2"/>
      <c r="D1662" s="59"/>
      <c r="E1662" s="85"/>
      <c r="F1662" s="7"/>
    </row>
    <row r="1663" spans="1:6">
      <c r="A1663" s="5"/>
      <c r="B1663" s="1"/>
      <c r="C1663" s="2"/>
      <c r="D1663" s="59"/>
      <c r="E1663" s="85"/>
      <c r="F1663" s="7"/>
    </row>
    <row r="1664" spans="1:6">
      <c r="A1664" s="5"/>
      <c r="B1664" s="1"/>
      <c r="C1664" s="2"/>
      <c r="D1664" s="59"/>
      <c r="E1664" s="85"/>
      <c r="F1664" s="7"/>
    </row>
    <row r="1665" spans="1:6">
      <c r="A1665" s="5"/>
      <c r="B1665" s="1"/>
      <c r="C1665" s="2"/>
      <c r="D1665" s="59"/>
      <c r="E1665" s="85"/>
      <c r="F1665" s="7"/>
    </row>
    <row r="1666" spans="1:6">
      <c r="A1666" s="5"/>
      <c r="B1666" s="1"/>
      <c r="C1666" s="2"/>
      <c r="D1666" s="59"/>
      <c r="E1666" s="85"/>
      <c r="F1666" s="7"/>
    </row>
    <row r="1667" spans="1:6">
      <c r="A1667" s="5"/>
      <c r="B1667" s="1"/>
      <c r="C1667" s="2"/>
      <c r="D1667" s="59"/>
      <c r="E1667" s="85"/>
      <c r="F1667" s="7"/>
    </row>
    <row r="1668" spans="1:6">
      <c r="A1668" s="5"/>
      <c r="B1668" s="1"/>
      <c r="C1668" s="2"/>
      <c r="D1668" s="59"/>
      <c r="E1668" s="85"/>
      <c r="F1668" s="7"/>
    </row>
    <row r="1669" spans="1:6">
      <c r="A1669" s="5"/>
      <c r="B1669" s="1"/>
      <c r="C1669" s="2"/>
      <c r="D1669" s="59"/>
      <c r="E1669" s="85"/>
      <c r="F1669" s="7"/>
    </row>
    <row r="1670" spans="1:6">
      <c r="A1670" s="5"/>
      <c r="B1670" s="1"/>
      <c r="C1670" s="2"/>
      <c r="D1670" s="59"/>
      <c r="E1670" s="85"/>
      <c r="F1670" s="7"/>
    </row>
    <row r="1671" spans="1:6">
      <c r="A1671" s="5"/>
      <c r="B1671" s="1"/>
      <c r="C1671" s="2"/>
      <c r="D1671" s="59"/>
      <c r="E1671" s="85"/>
      <c r="F1671" s="7"/>
    </row>
    <row r="1672" spans="1:6">
      <c r="A1672" s="5"/>
      <c r="B1672" s="1"/>
      <c r="C1672" s="2"/>
      <c r="D1672" s="59"/>
      <c r="E1672" s="85"/>
      <c r="F1672" s="7"/>
    </row>
    <row r="1673" spans="1:6">
      <c r="A1673" s="5"/>
      <c r="B1673" s="1"/>
      <c r="C1673" s="2"/>
      <c r="D1673" s="59"/>
      <c r="E1673" s="85"/>
      <c r="F1673" s="7"/>
    </row>
    <row r="1674" spans="1:6">
      <c r="A1674" s="5"/>
      <c r="B1674" s="1"/>
      <c r="C1674" s="2"/>
      <c r="D1674" s="59"/>
      <c r="E1674" s="85"/>
      <c r="F1674" s="7"/>
    </row>
    <row r="1675" spans="1:6">
      <c r="A1675" s="5"/>
      <c r="B1675" s="1"/>
      <c r="C1675" s="2"/>
      <c r="D1675" s="59"/>
      <c r="E1675" s="85"/>
      <c r="F1675" s="7"/>
    </row>
    <row r="1676" spans="1:6">
      <c r="A1676" s="5"/>
      <c r="B1676" s="1"/>
      <c r="C1676" s="2"/>
      <c r="D1676" s="59"/>
      <c r="E1676" s="85"/>
      <c r="F1676" s="7"/>
    </row>
    <row r="1677" spans="1:6">
      <c r="A1677" s="5"/>
      <c r="B1677" s="1"/>
      <c r="C1677" s="2"/>
      <c r="D1677" s="59"/>
      <c r="E1677" s="85"/>
      <c r="F1677" s="7"/>
    </row>
    <row r="1678" spans="1:6">
      <c r="A1678" s="5"/>
      <c r="B1678" s="1"/>
      <c r="C1678" s="2"/>
      <c r="D1678" s="59"/>
      <c r="E1678" s="85"/>
      <c r="F1678" s="7"/>
    </row>
    <row r="1679" spans="1:6">
      <c r="A1679" s="5"/>
      <c r="B1679" s="1"/>
      <c r="C1679" s="2"/>
      <c r="D1679" s="59"/>
      <c r="E1679" s="85"/>
      <c r="F1679" s="7"/>
    </row>
    <row r="1680" spans="1:6">
      <c r="A1680" s="5"/>
      <c r="B1680" s="1"/>
      <c r="C1680" s="2"/>
      <c r="D1680" s="59"/>
      <c r="E1680" s="85"/>
      <c r="F1680" s="7"/>
    </row>
    <row r="1681" spans="1:6">
      <c r="A1681" s="5"/>
      <c r="B1681" s="1"/>
      <c r="C1681" s="2"/>
      <c r="D1681" s="59"/>
      <c r="E1681" s="85"/>
      <c r="F1681" s="7"/>
    </row>
    <row r="1682" spans="1:6">
      <c r="A1682" s="5"/>
      <c r="B1682" s="1"/>
      <c r="C1682" s="2"/>
      <c r="D1682" s="59"/>
      <c r="E1682" s="85"/>
      <c r="F1682" s="7"/>
    </row>
    <row r="1683" spans="1:6">
      <c r="A1683" s="5"/>
      <c r="B1683" s="1"/>
      <c r="C1683" s="2"/>
      <c r="D1683" s="59"/>
      <c r="E1683" s="85"/>
      <c r="F1683" s="7"/>
    </row>
    <row r="1684" spans="1:6">
      <c r="A1684" s="5"/>
      <c r="B1684" s="1"/>
      <c r="C1684" s="2"/>
      <c r="D1684" s="59"/>
      <c r="E1684" s="85"/>
      <c r="F1684" s="7"/>
    </row>
    <row r="1685" spans="1:6">
      <c r="A1685" s="5"/>
      <c r="B1685" s="1"/>
      <c r="C1685" s="2"/>
      <c r="D1685" s="59"/>
      <c r="E1685" s="85"/>
      <c r="F1685" s="7"/>
    </row>
    <row r="1686" spans="1:6">
      <c r="A1686" s="5"/>
      <c r="B1686" s="1"/>
      <c r="C1686" s="2"/>
      <c r="D1686" s="59"/>
      <c r="E1686" s="85"/>
      <c r="F1686" s="7"/>
    </row>
    <row r="1687" spans="1:6">
      <c r="A1687" s="5"/>
      <c r="B1687" s="1"/>
      <c r="C1687" s="2"/>
      <c r="D1687" s="59"/>
      <c r="E1687" s="85"/>
      <c r="F1687" s="7"/>
    </row>
    <row r="1688" spans="1:6">
      <c r="A1688" s="5"/>
      <c r="B1688" s="1"/>
      <c r="C1688" s="2"/>
      <c r="D1688" s="59"/>
      <c r="E1688" s="85"/>
      <c r="F1688" s="7"/>
    </row>
    <row r="1689" spans="1:6">
      <c r="A1689" s="5"/>
      <c r="B1689" s="1"/>
      <c r="C1689" s="2"/>
      <c r="D1689" s="59"/>
      <c r="E1689" s="85"/>
      <c r="F1689" s="7"/>
    </row>
    <row r="1690" spans="1:6">
      <c r="A1690" s="5"/>
      <c r="B1690" s="1"/>
      <c r="C1690" s="2"/>
      <c r="D1690" s="59"/>
      <c r="E1690" s="85"/>
      <c r="F1690" s="7"/>
    </row>
    <row r="1691" spans="1:6">
      <c r="A1691" s="5"/>
      <c r="B1691" s="1"/>
      <c r="C1691" s="2"/>
      <c r="D1691" s="59"/>
      <c r="E1691" s="85"/>
      <c r="F1691" s="7"/>
    </row>
    <row r="1692" spans="1:6">
      <c r="A1692" s="5"/>
      <c r="B1692" s="1"/>
      <c r="C1692" s="2"/>
      <c r="D1692" s="59"/>
      <c r="E1692" s="85"/>
      <c r="F1692" s="7"/>
    </row>
    <row r="1693" spans="1:6">
      <c r="A1693" s="5"/>
      <c r="B1693" s="1"/>
      <c r="C1693" s="2"/>
      <c r="D1693" s="59"/>
      <c r="E1693" s="85"/>
      <c r="F1693" s="7"/>
    </row>
    <row r="1694" spans="1:6">
      <c r="A1694" s="5"/>
      <c r="B1694" s="1"/>
      <c r="C1694" s="2"/>
      <c r="D1694" s="59"/>
      <c r="E1694" s="85"/>
      <c r="F1694" s="7"/>
    </row>
    <row r="1695" spans="1:6">
      <c r="A1695" s="5"/>
      <c r="B1695" s="1"/>
      <c r="C1695" s="2"/>
      <c r="D1695" s="59"/>
      <c r="E1695" s="85"/>
      <c r="F1695" s="7"/>
    </row>
    <row r="1696" spans="1:6">
      <c r="A1696" s="5"/>
      <c r="B1696" s="1"/>
      <c r="C1696" s="2"/>
      <c r="D1696" s="59"/>
      <c r="E1696" s="85"/>
      <c r="F1696" s="7"/>
    </row>
    <row r="1697" spans="1:6">
      <c r="A1697" s="5"/>
      <c r="B1697" s="1"/>
      <c r="C1697" s="2"/>
      <c r="D1697" s="59"/>
      <c r="E1697" s="85"/>
      <c r="F1697" s="7"/>
    </row>
    <row r="1698" spans="1:6">
      <c r="A1698" s="5"/>
      <c r="B1698" s="1"/>
      <c r="C1698" s="2"/>
      <c r="D1698" s="59"/>
      <c r="E1698" s="85"/>
      <c r="F1698" s="7"/>
    </row>
    <row r="1699" spans="1:6">
      <c r="A1699" s="5"/>
      <c r="B1699" s="1"/>
      <c r="C1699" s="2"/>
      <c r="D1699" s="59"/>
      <c r="E1699" s="85"/>
      <c r="F1699" s="7"/>
    </row>
    <row r="1700" spans="1:6">
      <c r="A1700" s="5"/>
      <c r="B1700" s="1"/>
      <c r="C1700" s="2"/>
      <c r="D1700" s="59"/>
      <c r="E1700" s="85"/>
      <c r="F1700" s="7"/>
    </row>
    <row r="1701" spans="1:6">
      <c r="A1701" s="5"/>
      <c r="B1701" s="1"/>
      <c r="C1701" s="2"/>
      <c r="D1701" s="59"/>
      <c r="E1701" s="85"/>
      <c r="F1701" s="7"/>
    </row>
    <row r="1702" spans="1:6">
      <c r="A1702" s="5"/>
      <c r="B1702" s="1"/>
      <c r="C1702" s="2"/>
      <c r="D1702" s="59"/>
      <c r="E1702" s="85"/>
      <c r="F1702" s="7"/>
    </row>
    <row r="1703" spans="1:6">
      <c r="A1703" s="5"/>
      <c r="B1703" s="1"/>
      <c r="C1703" s="2"/>
      <c r="D1703" s="59"/>
      <c r="E1703" s="85"/>
      <c r="F1703" s="7"/>
    </row>
    <row r="1704" spans="1:6">
      <c r="A1704" s="5"/>
      <c r="B1704" s="1"/>
      <c r="C1704" s="2"/>
      <c r="D1704" s="59"/>
      <c r="E1704" s="85"/>
      <c r="F1704" s="7"/>
    </row>
    <row r="1705" spans="1:6">
      <c r="A1705" s="5"/>
      <c r="B1705" s="1"/>
      <c r="C1705" s="2"/>
      <c r="D1705" s="59"/>
      <c r="E1705" s="85"/>
      <c r="F1705" s="7"/>
    </row>
    <row r="1706" spans="1:6">
      <c r="A1706" s="5"/>
      <c r="B1706" s="1"/>
      <c r="C1706" s="2"/>
      <c r="D1706" s="59"/>
      <c r="E1706" s="85"/>
      <c r="F1706" s="7"/>
    </row>
    <row r="1707" spans="1:6">
      <c r="A1707" s="5"/>
      <c r="B1707" s="1"/>
      <c r="C1707" s="2"/>
      <c r="D1707" s="59"/>
      <c r="E1707" s="85"/>
      <c r="F1707" s="7"/>
    </row>
    <row r="1708" spans="1:6">
      <c r="A1708" s="5"/>
      <c r="B1708" s="1"/>
      <c r="C1708" s="2"/>
      <c r="D1708" s="59"/>
      <c r="E1708" s="85"/>
      <c r="F1708" s="7"/>
    </row>
    <row r="1709" spans="1:6">
      <c r="A1709" s="5"/>
      <c r="B1709" s="1"/>
      <c r="C1709" s="2"/>
      <c r="D1709" s="59"/>
      <c r="E1709" s="85"/>
      <c r="F1709" s="7"/>
    </row>
    <row r="1710" spans="1:6">
      <c r="A1710" s="5"/>
      <c r="B1710" s="1"/>
      <c r="C1710" s="2"/>
      <c r="D1710" s="59"/>
      <c r="E1710" s="85"/>
      <c r="F1710" s="7"/>
    </row>
    <row r="1711" spans="1:6">
      <c r="A1711" s="5"/>
      <c r="B1711" s="1"/>
      <c r="C1711" s="2"/>
      <c r="D1711" s="59"/>
      <c r="E1711" s="85"/>
      <c r="F1711" s="7"/>
    </row>
    <row r="1712" spans="1:6">
      <c r="A1712" s="5"/>
      <c r="B1712" s="1"/>
      <c r="C1712" s="2"/>
      <c r="D1712" s="59"/>
      <c r="E1712" s="85"/>
      <c r="F1712" s="7"/>
    </row>
    <row r="1713" spans="1:6">
      <c r="A1713" s="5"/>
      <c r="B1713" s="1"/>
      <c r="C1713" s="2"/>
      <c r="D1713" s="59"/>
      <c r="E1713" s="85"/>
      <c r="F1713" s="7"/>
    </row>
    <row r="1714" spans="1:6">
      <c r="A1714" s="5"/>
      <c r="B1714" s="1"/>
      <c r="C1714" s="2"/>
      <c r="D1714" s="59"/>
      <c r="E1714" s="85"/>
      <c r="F1714" s="7"/>
    </row>
    <row r="1715" spans="1:6">
      <c r="A1715" s="5"/>
      <c r="B1715" s="1"/>
      <c r="C1715" s="2"/>
      <c r="D1715" s="59"/>
      <c r="E1715" s="85"/>
      <c r="F1715" s="7"/>
    </row>
    <row r="1716" spans="1:6">
      <c r="A1716" s="5"/>
      <c r="B1716" s="1"/>
      <c r="C1716" s="2"/>
      <c r="D1716" s="59"/>
      <c r="E1716" s="85"/>
      <c r="F1716" s="7"/>
    </row>
    <row r="1717" spans="1:6">
      <c r="A1717" s="5"/>
      <c r="B1717" s="1"/>
      <c r="C1717" s="2"/>
      <c r="D1717" s="59"/>
      <c r="E1717" s="85"/>
      <c r="F1717" s="7"/>
    </row>
    <row r="1718" spans="1:6">
      <c r="A1718" s="5"/>
      <c r="B1718" s="1"/>
      <c r="C1718" s="2"/>
      <c r="D1718" s="59"/>
      <c r="E1718" s="85"/>
      <c r="F1718" s="7"/>
    </row>
    <row r="1719" spans="1:6">
      <c r="A1719" s="5"/>
      <c r="B1719" s="1"/>
      <c r="C1719" s="2"/>
      <c r="D1719" s="59"/>
      <c r="E1719" s="85"/>
      <c r="F1719" s="7"/>
    </row>
    <row r="1720" spans="1:6">
      <c r="A1720" s="5"/>
      <c r="B1720" s="1"/>
      <c r="C1720" s="2"/>
      <c r="D1720" s="59"/>
      <c r="E1720" s="85"/>
      <c r="F1720" s="7"/>
    </row>
    <row r="1721" spans="1:6">
      <c r="A1721" s="5"/>
      <c r="B1721" s="1"/>
      <c r="C1721" s="2"/>
      <c r="D1721" s="59"/>
      <c r="E1721" s="85"/>
      <c r="F1721" s="7"/>
    </row>
    <row r="1722" spans="1:6">
      <c r="A1722" s="5"/>
      <c r="B1722" s="1"/>
      <c r="C1722" s="2"/>
      <c r="D1722" s="59"/>
      <c r="E1722" s="85"/>
      <c r="F1722" s="7"/>
    </row>
    <row r="1723" spans="1:6">
      <c r="A1723" s="5"/>
      <c r="B1723" s="1"/>
      <c r="C1723" s="2"/>
      <c r="D1723" s="59"/>
      <c r="E1723" s="85"/>
      <c r="F1723" s="7"/>
    </row>
    <row r="1724" spans="1:6">
      <c r="A1724" s="5"/>
      <c r="B1724" s="1"/>
      <c r="C1724" s="2"/>
      <c r="D1724" s="59"/>
      <c r="E1724" s="85"/>
      <c r="F1724" s="7"/>
    </row>
    <row r="1725" spans="1:6">
      <c r="A1725" s="5"/>
      <c r="B1725" s="1"/>
      <c r="C1725" s="2"/>
      <c r="D1725" s="59"/>
      <c r="E1725" s="85"/>
      <c r="F1725" s="7"/>
    </row>
    <row r="1726" spans="1:6">
      <c r="A1726" s="5"/>
      <c r="B1726" s="1"/>
      <c r="C1726" s="2"/>
      <c r="D1726" s="59"/>
      <c r="E1726" s="85"/>
      <c r="F1726" s="7"/>
    </row>
    <row r="1727" spans="1:6">
      <c r="A1727" s="5"/>
      <c r="B1727" s="1"/>
      <c r="C1727" s="2"/>
      <c r="D1727" s="59"/>
      <c r="E1727" s="85"/>
      <c r="F1727" s="7"/>
    </row>
    <row r="1728" spans="1:6">
      <c r="A1728" s="5"/>
      <c r="B1728" s="1"/>
      <c r="C1728" s="2"/>
      <c r="D1728" s="59"/>
      <c r="E1728" s="85"/>
      <c r="F1728" s="7"/>
    </row>
    <row r="1729" spans="1:6">
      <c r="A1729" s="5"/>
      <c r="B1729" s="1"/>
      <c r="C1729" s="2"/>
      <c r="D1729" s="59"/>
      <c r="E1729" s="85"/>
      <c r="F1729" s="7"/>
    </row>
    <row r="1730" spans="1:6">
      <c r="A1730" s="5"/>
      <c r="B1730" s="1"/>
      <c r="C1730" s="2"/>
      <c r="D1730" s="59"/>
      <c r="E1730" s="85"/>
      <c r="F1730" s="7"/>
    </row>
    <row r="1731" spans="1:6">
      <c r="A1731" s="5"/>
      <c r="B1731" s="1"/>
      <c r="C1731" s="2"/>
      <c r="D1731" s="59"/>
      <c r="E1731" s="85"/>
      <c r="F1731" s="7"/>
    </row>
    <row r="1732" spans="1:6">
      <c r="A1732" s="5"/>
      <c r="B1732" s="1"/>
      <c r="C1732" s="2"/>
      <c r="D1732" s="59"/>
      <c r="E1732" s="85"/>
      <c r="F1732" s="7"/>
    </row>
    <row r="1733" spans="1:6">
      <c r="A1733" s="5"/>
      <c r="B1733" s="1"/>
      <c r="C1733" s="2"/>
      <c r="D1733" s="59"/>
      <c r="E1733" s="85"/>
      <c r="F1733" s="7"/>
    </row>
    <row r="1734" spans="1:6">
      <c r="A1734" s="5"/>
      <c r="B1734" s="1"/>
      <c r="C1734" s="2"/>
      <c r="D1734" s="59"/>
      <c r="E1734" s="85"/>
      <c r="F1734" s="7"/>
    </row>
    <row r="1735" spans="1:6">
      <c r="A1735" s="5"/>
      <c r="B1735" s="1"/>
      <c r="C1735" s="2"/>
      <c r="D1735" s="59"/>
      <c r="E1735" s="85"/>
      <c r="F1735" s="7"/>
    </row>
    <row r="1736" spans="1:6">
      <c r="A1736" s="5"/>
      <c r="B1736" s="1"/>
      <c r="C1736" s="2"/>
      <c r="D1736" s="59"/>
      <c r="E1736" s="85"/>
      <c r="F1736" s="7"/>
    </row>
    <row r="1737" spans="1:6">
      <c r="A1737" s="5"/>
      <c r="B1737" s="1"/>
      <c r="C1737" s="2"/>
      <c r="D1737" s="59"/>
      <c r="E1737" s="85"/>
      <c r="F1737" s="7"/>
    </row>
    <row r="1738" spans="1:6">
      <c r="A1738" s="5"/>
      <c r="B1738" s="1"/>
      <c r="C1738" s="2"/>
      <c r="D1738" s="59"/>
      <c r="E1738" s="85"/>
      <c r="F1738" s="7"/>
    </row>
    <row r="1739" spans="1:6">
      <c r="A1739" s="5"/>
      <c r="B1739" s="1"/>
      <c r="C1739" s="2"/>
      <c r="D1739" s="59"/>
      <c r="E1739" s="85"/>
      <c r="F1739" s="7"/>
    </row>
    <row r="1740" spans="1:6">
      <c r="A1740" s="5"/>
      <c r="B1740" s="1"/>
      <c r="C1740" s="2"/>
      <c r="D1740" s="59"/>
      <c r="E1740" s="85"/>
      <c r="F1740" s="7"/>
    </row>
    <row r="1741" spans="1:6">
      <c r="A1741" s="5"/>
      <c r="B1741" s="1"/>
      <c r="C1741" s="2"/>
      <c r="D1741" s="59"/>
      <c r="E1741" s="85"/>
      <c r="F1741" s="7"/>
    </row>
    <row r="1742" spans="1:6">
      <c r="A1742" s="5"/>
      <c r="B1742" s="1"/>
      <c r="C1742" s="2"/>
      <c r="D1742" s="59"/>
      <c r="E1742" s="85"/>
      <c r="F1742" s="7"/>
    </row>
    <row r="1743" spans="1:6">
      <c r="A1743" s="5"/>
      <c r="B1743" s="1"/>
      <c r="C1743" s="2"/>
      <c r="D1743" s="59"/>
      <c r="E1743" s="85"/>
      <c r="F1743" s="7"/>
    </row>
    <row r="1744" spans="1:6">
      <c r="A1744" s="5"/>
      <c r="B1744" s="1"/>
      <c r="C1744" s="2"/>
      <c r="D1744" s="59"/>
      <c r="E1744" s="85"/>
      <c r="F1744" s="7"/>
    </row>
    <row r="1745" spans="1:6">
      <c r="A1745" s="5"/>
      <c r="B1745" s="1"/>
      <c r="C1745" s="2"/>
      <c r="D1745" s="59"/>
      <c r="E1745" s="85"/>
      <c r="F1745" s="7"/>
    </row>
    <row r="1746" spans="1:6">
      <c r="A1746" s="5"/>
      <c r="B1746" s="1"/>
      <c r="C1746" s="2"/>
      <c r="D1746" s="59"/>
      <c r="E1746" s="85"/>
      <c r="F1746" s="7"/>
    </row>
    <row r="1747" spans="1:6">
      <c r="A1747" s="5"/>
      <c r="B1747" s="1"/>
      <c r="C1747" s="2"/>
      <c r="D1747" s="59"/>
      <c r="E1747" s="85"/>
      <c r="F1747" s="7"/>
    </row>
    <row r="1748" spans="1:6">
      <c r="A1748" s="5"/>
      <c r="B1748" s="1"/>
      <c r="C1748" s="2"/>
      <c r="D1748" s="59"/>
      <c r="E1748" s="85"/>
      <c r="F1748" s="7"/>
    </row>
    <row r="1749" spans="1:6">
      <c r="A1749" s="5"/>
      <c r="B1749" s="1"/>
      <c r="C1749" s="2"/>
      <c r="D1749" s="59"/>
      <c r="E1749" s="85"/>
      <c r="F1749" s="7"/>
    </row>
    <row r="1750" spans="1:6">
      <c r="A1750" s="5"/>
      <c r="B1750" s="1"/>
      <c r="C1750" s="2"/>
      <c r="D1750" s="59"/>
      <c r="E1750" s="85"/>
      <c r="F1750" s="7"/>
    </row>
    <row r="1751" spans="1:6">
      <c r="A1751" s="5"/>
      <c r="B1751" s="1"/>
      <c r="C1751" s="2"/>
      <c r="D1751" s="59"/>
      <c r="E1751" s="85"/>
      <c r="F1751" s="7"/>
    </row>
    <row r="1752" spans="1:6">
      <c r="A1752" s="5"/>
      <c r="B1752" s="1"/>
      <c r="C1752" s="2"/>
      <c r="D1752" s="59"/>
      <c r="E1752" s="85"/>
      <c r="F1752" s="7"/>
    </row>
    <row r="1753" spans="1:6">
      <c r="A1753" s="5"/>
      <c r="B1753" s="1"/>
      <c r="C1753" s="2"/>
      <c r="D1753" s="59"/>
      <c r="E1753" s="85"/>
      <c r="F1753" s="7"/>
    </row>
    <row r="1754" spans="1:6">
      <c r="A1754" s="5"/>
      <c r="B1754" s="1"/>
      <c r="C1754" s="2"/>
      <c r="D1754" s="59"/>
      <c r="E1754" s="85"/>
      <c r="F1754" s="7"/>
    </row>
    <row r="1755" spans="1:6">
      <c r="A1755" s="5"/>
      <c r="B1755" s="1"/>
      <c r="C1755" s="2"/>
      <c r="D1755" s="59"/>
      <c r="E1755" s="85"/>
      <c r="F1755" s="7"/>
    </row>
    <row r="1756" spans="1:6">
      <c r="A1756" s="5"/>
      <c r="B1756" s="1"/>
      <c r="C1756" s="2"/>
      <c r="D1756" s="59"/>
      <c r="E1756" s="85"/>
      <c r="F1756" s="7"/>
    </row>
    <row r="1757" spans="1:6">
      <c r="A1757" s="5"/>
      <c r="B1757" s="1"/>
      <c r="C1757" s="2"/>
      <c r="D1757" s="59"/>
      <c r="E1757" s="85"/>
      <c r="F1757" s="7"/>
    </row>
    <row r="1758" spans="1:6">
      <c r="A1758" s="5"/>
      <c r="B1758" s="1"/>
      <c r="C1758" s="2"/>
      <c r="D1758" s="59"/>
      <c r="E1758" s="85"/>
      <c r="F1758" s="7"/>
    </row>
    <row r="1759" spans="1:6">
      <c r="A1759" s="5"/>
      <c r="B1759" s="1"/>
      <c r="C1759" s="2"/>
      <c r="D1759" s="59"/>
      <c r="E1759" s="85"/>
      <c r="F1759" s="7"/>
    </row>
    <row r="1760" spans="1:6">
      <c r="A1760" s="5"/>
      <c r="B1760" s="1"/>
      <c r="C1760" s="2"/>
      <c r="D1760" s="59"/>
      <c r="E1760" s="85"/>
      <c r="F1760" s="7"/>
    </row>
    <row r="1761" spans="1:6">
      <c r="A1761" s="5"/>
      <c r="B1761" s="1"/>
      <c r="C1761" s="2"/>
      <c r="D1761" s="59"/>
      <c r="E1761" s="85"/>
      <c r="F1761" s="7"/>
    </row>
    <row r="1762" spans="1:6">
      <c r="A1762" s="5"/>
      <c r="B1762" s="1"/>
      <c r="C1762" s="2"/>
      <c r="D1762" s="59"/>
      <c r="E1762" s="85"/>
      <c r="F1762" s="7"/>
    </row>
    <row r="1763" spans="1:6">
      <c r="A1763" s="5"/>
      <c r="B1763" s="1"/>
      <c r="C1763" s="2"/>
      <c r="D1763" s="59"/>
      <c r="E1763" s="85"/>
      <c r="F1763" s="7"/>
    </row>
    <row r="1764" spans="1:6">
      <c r="A1764" s="5"/>
      <c r="B1764" s="1"/>
      <c r="C1764" s="2"/>
      <c r="D1764" s="59"/>
      <c r="E1764" s="85"/>
      <c r="F1764" s="7"/>
    </row>
    <row r="1765" spans="1:6">
      <c r="A1765" s="5"/>
      <c r="B1765" s="1"/>
      <c r="C1765" s="2"/>
      <c r="D1765" s="59"/>
      <c r="E1765" s="85"/>
      <c r="F1765" s="7"/>
    </row>
    <row r="1766" spans="1:6">
      <c r="A1766" s="5"/>
      <c r="B1766" s="1"/>
      <c r="C1766" s="2"/>
      <c r="D1766" s="59"/>
      <c r="E1766" s="85"/>
      <c r="F1766" s="7"/>
    </row>
    <row r="1767" spans="1:6">
      <c r="A1767" s="5"/>
      <c r="B1767" s="1"/>
      <c r="C1767" s="2"/>
      <c r="D1767" s="59"/>
      <c r="E1767" s="85"/>
      <c r="F1767" s="7"/>
    </row>
    <row r="1768" spans="1:6">
      <c r="A1768" s="5"/>
      <c r="B1768" s="1"/>
      <c r="C1768" s="2"/>
      <c r="D1768" s="59"/>
      <c r="E1768" s="85"/>
      <c r="F1768" s="7"/>
    </row>
    <row r="1769" spans="1:6">
      <c r="A1769" s="5"/>
      <c r="B1769" s="1"/>
      <c r="C1769" s="2"/>
      <c r="D1769" s="59"/>
      <c r="E1769" s="85"/>
      <c r="F1769" s="7"/>
    </row>
    <row r="1770" spans="1:6">
      <c r="A1770" s="5"/>
      <c r="B1770" s="1"/>
      <c r="C1770" s="2"/>
      <c r="D1770" s="59"/>
      <c r="E1770" s="85"/>
      <c r="F1770" s="7"/>
    </row>
    <row r="1771" spans="1:6">
      <c r="A1771" s="5"/>
      <c r="B1771" s="1"/>
      <c r="C1771" s="2"/>
      <c r="D1771" s="59"/>
      <c r="E1771" s="85"/>
      <c r="F1771" s="7"/>
    </row>
    <row r="1772" spans="1:6">
      <c r="A1772" s="5"/>
      <c r="B1772" s="1"/>
      <c r="C1772" s="2"/>
      <c r="D1772" s="59"/>
      <c r="E1772" s="85"/>
      <c r="F1772" s="7"/>
    </row>
    <row r="1773" spans="1:6">
      <c r="A1773" s="5"/>
      <c r="B1773" s="1"/>
      <c r="C1773" s="2"/>
      <c r="D1773" s="59"/>
      <c r="E1773" s="85"/>
      <c r="F1773" s="7"/>
    </row>
    <row r="1774" spans="1:6">
      <c r="A1774" s="5"/>
      <c r="B1774" s="1"/>
      <c r="C1774" s="2"/>
      <c r="D1774" s="59"/>
      <c r="E1774" s="85"/>
      <c r="F1774" s="7"/>
    </row>
    <row r="1775" spans="1:6">
      <c r="A1775" s="5"/>
      <c r="B1775" s="1"/>
      <c r="C1775" s="2"/>
      <c r="D1775" s="59"/>
      <c r="E1775" s="85"/>
      <c r="F1775" s="7"/>
    </row>
    <row r="1776" spans="1:6">
      <c r="A1776" s="5"/>
      <c r="B1776" s="1"/>
      <c r="C1776" s="2"/>
      <c r="D1776" s="59"/>
      <c r="E1776" s="85"/>
      <c r="F1776" s="7"/>
    </row>
    <row r="1777" spans="1:6">
      <c r="A1777" s="5"/>
      <c r="B1777" s="1"/>
      <c r="C1777" s="2"/>
      <c r="D1777" s="59"/>
      <c r="E1777" s="85"/>
      <c r="F1777" s="7"/>
    </row>
    <row r="1778" spans="1:6">
      <c r="A1778" s="5"/>
      <c r="B1778" s="1"/>
      <c r="C1778" s="2"/>
      <c r="D1778" s="59"/>
      <c r="E1778" s="85"/>
      <c r="F1778" s="7"/>
    </row>
    <row r="1779" spans="1:6">
      <c r="A1779" s="5"/>
      <c r="B1779" s="1"/>
      <c r="C1779" s="2"/>
      <c r="D1779" s="59"/>
      <c r="E1779" s="85"/>
      <c r="F1779" s="7"/>
    </row>
    <row r="1780" spans="1:6">
      <c r="A1780" s="5"/>
      <c r="B1780" s="1"/>
      <c r="C1780" s="2"/>
      <c r="D1780" s="59"/>
      <c r="E1780" s="85"/>
      <c r="F1780" s="7"/>
    </row>
    <row r="1781" spans="1:6">
      <c r="A1781" s="5"/>
      <c r="B1781" s="1"/>
      <c r="C1781" s="2"/>
      <c r="D1781" s="59"/>
      <c r="E1781" s="85"/>
      <c r="F1781" s="7"/>
    </row>
    <row r="1782" spans="1:6">
      <c r="A1782" s="5"/>
      <c r="B1782" s="1"/>
      <c r="C1782" s="2"/>
      <c r="D1782" s="59"/>
      <c r="E1782" s="85"/>
      <c r="F1782" s="7"/>
    </row>
    <row r="1783" spans="1:6">
      <c r="A1783" s="5"/>
      <c r="B1783" s="1"/>
      <c r="C1783" s="2"/>
      <c r="D1783" s="59"/>
      <c r="E1783" s="85"/>
      <c r="F1783" s="7"/>
    </row>
    <row r="1784" spans="1:6">
      <c r="A1784" s="5"/>
      <c r="B1784" s="1"/>
      <c r="C1784" s="2"/>
      <c r="D1784" s="59"/>
      <c r="E1784" s="85"/>
      <c r="F1784" s="7"/>
    </row>
    <row r="1785" spans="1:6">
      <c r="A1785" s="5"/>
      <c r="B1785" s="1"/>
      <c r="C1785" s="2"/>
      <c r="D1785" s="59"/>
      <c r="E1785" s="85"/>
      <c r="F1785" s="7"/>
    </row>
    <row r="1786" spans="1:6">
      <c r="A1786" s="5"/>
      <c r="B1786" s="1"/>
      <c r="C1786" s="2"/>
      <c r="D1786" s="59"/>
      <c r="E1786" s="85"/>
      <c r="F1786" s="7"/>
    </row>
    <row r="1787" spans="1:6">
      <c r="A1787" s="5"/>
      <c r="B1787" s="1"/>
      <c r="C1787" s="2"/>
      <c r="D1787" s="59"/>
      <c r="E1787" s="85"/>
      <c r="F1787" s="7"/>
    </row>
    <row r="1788" spans="1:6">
      <c r="A1788" s="5"/>
      <c r="B1788" s="1"/>
      <c r="C1788" s="2"/>
      <c r="D1788" s="59"/>
      <c r="E1788" s="85"/>
      <c r="F1788" s="7"/>
    </row>
    <row r="1789" spans="1:6">
      <c r="A1789" s="5"/>
      <c r="B1789" s="1"/>
      <c r="C1789" s="2"/>
      <c r="D1789" s="59"/>
      <c r="E1789" s="85"/>
      <c r="F1789" s="7"/>
    </row>
    <row r="1790" spans="1:6">
      <c r="A1790" s="5"/>
      <c r="B1790" s="1"/>
      <c r="C1790" s="2"/>
      <c r="D1790" s="59"/>
      <c r="E1790" s="85"/>
      <c r="F1790" s="7"/>
    </row>
    <row r="1791" spans="1:6">
      <c r="A1791" s="5"/>
      <c r="B1791" s="1"/>
      <c r="C1791" s="2"/>
      <c r="D1791" s="59"/>
      <c r="E1791" s="85"/>
      <c r="F1791" s="7"/>
    </row>
    <row r="1792" spans="1:6">
      <c r="A1792" s="5"/>
      <c r="B1792" s="1"/>
      <c r="C1792" s="2"/>
      <c r="D1792" s="59"/>
      <c r="E1792" s="85"/>
      <c r="F1792" s="7"/>
    </row>
    <row r="1793" spans="1:6">
      <c r="A1793" s="5"/>
      <c r="B1793" s="1"/>
      <c r="C1793" s="2"/>
      <c r="D1793" s="59"/>
      <c r="E1793" s="85"/>
      <c r="F1793" s="7"/>
    </row>
    <row r="1794" spans="1:6">
      <c r="A1794" s="5"/>
      <c r="B1794" s="1"/>
      <c r="C1794" s="2"/>
      <c r="D1794" s="59"/>
      <c r="E1794" s="85"/>
      <c r="F1794" s="7"/>
    </row>
    <row r="1795" spans="1:6">
      <c r="A1795" s="5"/>
      <c r="B1795" s="1"/>
      <c r="C1795" s="2"/>
      <c r="D1795" s="59"/>
      <c r="E1795" s="85"/>
      <c r="F1795" s="7"/>
    </row>
    <row r="1796" spans="1:6">
      <c r="A1796" s="5"/>
      <c r="B1796" s="1"/>
      <c r="C1796" s="2"/>
      <c r="D1796" s="59"/>
      <c r="E1796" s="85"/>
      <c r="F1796" s="7"/>
    </row>
    <row r="1797" spans="1:6">
      <c r="A1797" s="5"/>
      <c r="B1797" s="1"/>
      <c r="C1797" s="2"/>
      <c r="D1797" s="59"/>
      <c r="E1797" s="85"/>
      <c r="F1797" s="7"/>
    </row>
    <row r="1798" spans="1:6">
      <c r="A1798" s="5"/>
      <c r="B1798" s="1"/>
      <c r="C1798" s="2"/>
      <c r="D1798" s="59"/>
      <c r="E1798" s="85"/>
      <c r="F1798" s="7"/>
    </row>
    <row r="1799" spans="1:6">
      <c r="A1799" s="5"/>
      <c r="B1799" s="1"/>
      <c r="C1799" s="2"/>
      <c r="D1799" s="59"/>
      <c r="E1799" s="85"/>
      <c r="F1799" s="7"/>
    </row>
    <row r="1800" spans="1:6">
      <c r="A1800" s="5"/>
      <c r="B1800" s="1"/>
      <c r="C1800" s="2"/>
      <c r="D1800" s="59"/>
      <c r="E1800" s="85"/>
      <c r="F1800" s="7"/>
    </row>
    <row r="1801" spans="1:6">
      <c r="A1801" s="5"/>
      <c r="B1801" s="1"/>
      <c r="C1801" s="2"/>
      <c r="D1801" s="59"/>
      <c r="E1801" s="85"/>
      <c r="F1801" s="7"/>
    </row>
    <row r="1802" spans="1:6">
      <c r="A1802" s="5"/>
      <c r="B1802" s="1"/>
      <c r="C1802" s="2"/>
      <c r="D1802" s="59"/>
      <c r="E1802" s="85"/>
      <c r="F1802" s="7"/>
    </row>
    <row r="1803" spans="1:6">
      <c r="A1803" s="5"/>
      <c r="B1803" s="1"/>
      <c r="C1803" s="2"/>
      <c r="D1803" s="59"/>
      <c r="E1803" s="85"/>
      <c r="F1803" s="7"/>
    </row>
    <row r="1804" spans="1:6">
      <c r="A1804" s="5"/>
      <c r="B1804" s="1"/>
      <c r="C1804" s="2"/>
      <c r="D1804" s="59"/>
      <c r="E1804" s="85"/>
      <c r="F1804" s="7"/>
    </row>
    <row r="1805" spans="1:6">
      <c r="A1805" s="5"/>
      <c r="B1805" s="1"/>
      <c r="C1805" s="2"/>
      <c r="D1805" s="59"/>
      <c r="E1805" s="85"/>
      <c r="F1805" s="7"/>
    </row>
    <row r="1806" spans="1:6">
      <c r="A1806" s="5"/>
      <c r="B1806" s="1"/>
      <c r="C1806" s="2"/>
      <c r="D1806" s="59"/>
      <c r="E1806" s="85"/>
      <c r="F1806" s="7"/>
    </row>
    <row r="1807" spans="1:6">
      <c r="A1807" s="5"/>
      <c r="B1807" s="1"/>
      <c r="C1807" s="2"/>
      <c r="D1807" s="59"/>
      <c r="E1807" s="85"/>
      <c r="F1807" s="7"/>
    </row>
    <row r="1808" spans="1:6">
      <c r="A1808" s="5"/>
      <c r="B1808" s="1"/>
      <c r="C1808" s="2"/>
      <c r="D1808" s="59"/>
      <c r="E1808" s="85"/>
      <c r="F1808" s="7"/>
    </row>
    <row r="1809" spans="1:6">
      <c r="A1809" s="5"/>
      <c r="B1809" s="1"/>
      <c r="C1809" s="2"/>
      <c r="D1809" s="59"/>
      <c r="E1809" s="85"/>
      <c r="F1809" s="7"/>
    </row>
    <row r="1810" spans="1:6">
      <c r="A1810" s="5"/>
      <c r="B1810" s="1"/>
      <c r="C1810" s="2"/>
      <c r="D1810" s="59"/>
      <c r="E1810" s="85"/>
      <c r="F1810" s="7"/>
    </row>
    <row r="1811" spans="1:6">
      <c r="A1811" s="5"/>
      <c r="B1811" s="1"/>
      <c r="C1811" s="2"/>
      <c r="D1811" s="59"/>
      <c r="E1811" s="85"/>
      <c r="F1811" s="7"/>
    </row>
    <row r="1812" spans="1:6">
      <c r="A1812" s="5"/>
      <c r="B1812" s="1"/>
      <c r="C1812" s="2"/>
      <c r="D1812" s="59"/>
      <c r="E1812" s="85"/>
      <c r="F1812" s="7"/>
    </row>
    <row r="1813" spans="1:6">
      <c r="A1813" s="5"/>
      <c r="B1813" s="1"/>
      <c r="C1813" s="2"/>
      <c r="D1813" s="59"/>
      <c r="E1813" s="85"/>
      <c r="F1813" s="7"/>
    </row>
    <row r="1814" spans="1:6">
      <c r="A1814" s="5"/>
      <c r="B1814" s="1"/>
      <c r="C1814" s="2"/>
      <c r="D1814" s="59"/>
      <c r="E1814" s="85"/>
      <c r="F1814" s="7"/>
    </row>
    <row r="1815" spans="1:6">
      <c r="A1815" s="5"/>
      <c r="B1815" s="1"/>
      <c r="C1815" s="2"/>
      <c r="D1815" s="59"/>
      <c r="E1815" s="85"/>
      <c r="F1815" s="7"/>
    </row>
    <row r="1816" spans="1:6">
      <c r="A1816" s="5"/>
      <c r="B1816" s="1"/>
      <c r="C1816" s="2"/>
      <c r="D1816" s="59"/>
      <c r="E1816" s="85"/>
      <c r="F1816" s="7"/>
    </row>
    <row r="1817" spans="1:6">
      <c r="A1817" s="5"/>
      <c r="B1817" s="1"/>
      <c r="C1817" s="2"/>
      <c r="D1817" s="59"/>
      <c r="E1817" s="85"/>
      <c r="F1817" s="7"/>
    </row>
    <row r="1818" spans="1:6">
      <c r="A1818" s="5"/>
      <c r="B1818" s="1"/>
      <c r="C1818" s="2"/>
      <c r="D1818" s="59"/>
      <c r="E1818" s="85"/>
      <c r="F1818" s="7"/>
    </row>
    <row r="1819" spans="1:6">
      <c r="A1819" s="5"/>
      <c r="B1819" s="1"/>
      <c r="C1819" s="2"/>
      <c r="D1819" s="59"/>
      <c r="E1819" s="85"/>
      <c r="F1819" s="7"/>
    </row>
    <row r="1820" spans="1:6">
      <c r="A1820" s="5"/>
      <c r="B1820" s="1"/>
      <c r="C1820" s="2"/>
      <c r="D1820" s="59"/>
      <c r="E1820" s="85"/>
      <c r="F1820" s="7"/>
    </row>
    <row r="1821" spans="1:6">
      <c r="A1821" s="5"/>
      <c r="B1821" s="1"/>
      <c r="C1821" s="2"/>
      <c r="D1821" s="59"/>
      <c r="E1821" s="85"/>
      <c r="F1821" s="7"/>
    </row>
    <row r="1822" spans="1:6">
      <c r="A1822" s="5"/>
      <c r="B1822" s="1"/>
      <c r="C1822" s="2"/>
      <c r="D1822" s="59"/>
      <c r="E1822" s="85"/>
      <c r="F1822" s="7"/>
    </row>
    <row r="1823" spans="1:6">
      <c r="A1823" s="5"/>
      <c r="B1823" s="1"/>
      <c r="C1823" s="2"/>
      <c r="D1823" s="59"/>
      <c r="E1823" s="85"/>
      <c r="F1823" s="7"/>
    </row>
    <row r="1824" spans="1:6">
      <c r="A1824" s="5"/>
      <c r="B1824" s="1"/>
      <c r="C1824" s="2"/>
      <c r="D1824" s="59"/>
      <c r="E1824" s="85"/>
      <c r="F1824" s="7"/>
    </row>
    <row r="1825" spans="1:6">
      <c r="A1825" s="5"/>
      <c r="B1825" s="1"/>
      <c r="C1825" s="2"/>
      <c r="D1825" s="59"/>
      <c r="E1825" s="85"/>
      <c r="F1825" s="7"/>
    </row>
    <row r="1826" spans="1:6">
      <c r="A1826" s="5"/>
      <c r="B1826" s="1"/>
      <c r="C1826" s="2"/>
      <c r="D1826" s="59"/>
      <c r="E1826" s="85"/>
      <c r="F1826" s="7"/>
    </row>
    <row r="1827" spans="1:6">
      <c r="A1827" s="5"/>
      <c r="B1827" s="1"/>
      <c r="C1827" s="2"/>
      <c r="D1827" s="59"/>
      <c r="E1827" s="85"/>
      <c r="F1827" s="7"/>
    </row>
    <row r="1828" spans="1:6">
      <c r="A1828" s="5"/>
      <c r="B1828" s="1"/>
      <c r="C1828" s="2"/>
      <c r="D1828" s="59"/>
      <c r="E1828" s="85"/>
      <c r="F1828" s="7"/>
    </row>
    <row r="1829" spans="1:6">
      <c r="A1829" s="5"/>
      <c r="B1829" s="1"/>
      <c r="C1829" s="2"/>
      <c r="D1829" s="59"/>
      <c r="E1829" s="85"/>
      <c r="F1829" s="7"/>
    </row>
    <row r="1830" spans="1:6">
      <c r="A1830" s="5"/>
      <c r="B1830" s="1"/>
      <c r="C1830" s="2"/>
      <c r="D1830" s="59"/>
      <c r="E1830" s="85"/>
      <c r="F1830" s="7"/>
    </row>
    <row r="1831" spans="1:6">
      <c r="A1831" s="5"/>
      <c r="B1831" s="1"/>
      <c r="C1831" s="2"/>
      <c r="D1831" s="59"/>
      <c r="E1831" s="85"/>
      <c r="F1831" s="7"/>
    </row>
    <row r="1832" spans="1:6">
      <c r="A1832" s="5"/>
      <c r="B1832" s="1"/>
      <c r="C1832" s="2"/>
      <c r="D1832" s="59"/>
      <c r="E1832" s="85"/>
      <c r="F1832" s="7"/>
    </row>
    <row r="1833" spans="1:6">
      <c r="A1833" s="5"/>
      <c r="B1833" s="1"/>
      <c r="C1833" s="2"/>
      <c r="D1833" s="59"/>
      <c r="E1833" s="85"/>
      <c r="F1833" s="7"/>
    </row>
    <row r="1834" spans="1:6">
      <c r="A1834" s="5"/>
      <c r="B1834" s="1"/>
      <c r="C1834" s="2"/>
      <c r="D1834" s="59"/>
      <c r="E1834" s="85"/>
      <c r="F1834" s="7"/>
    </row>
    <row r="1835" spans="1:6">
      <c r="A1835" s="5"/>
      <c r="B1835" s="1"/>
      <c r="C1835" s="2"/>
      <c r="D1835" s="59"/>
      <c r="E1835" s="85"/>
      <c r="F1835" s="7"/>
    </row>
    <row r="1836" spans="1:6">
      <c r="A1836" s="5"/>
      <c r="B1836" s="1"/>
      <c r="C1836" s="2"/>
      <c r="D1836" s="59"/>
      <c r="E1836" s="85"/>
      <c r="F1836" s="7"/>
    </row>
    <row r="1837" spans="1:6">
      <c r="A1837" s="5"/>
      <c r="B1837" s="1"/>
      <c r="C1837" s="2"/>
      <c r="D1837" s="59"/>
      <c r="E1837" s="85"/>
      <c r="F1837" s="7"/>
    </row>
    <row r="1838" spans="1:6">
      <c r="A1838" s="5"/>
      <c r="B1838" s="1"/>
      <c r="C1838" s="2"/>
      <c r="D1838" s="59"/>
      <c r="E1838" s="85"/>
      <c r="F1838" s="7"/>
    </row>
    <row r="1839" spans="1:6">
      <c r="A1839" s="5"/>
      <c r="B1839" s="1"/>
      <c r="C1839" s="2"/>
      <c r="D1839" s="59"/>
      <c r="E1839" s="85"/>
      <c r="F1839" s="7"/>
    </row>
    <row r="1840" spans="1:6">
      <c r="A1840" s="5"/>
      <c r="B1840" s="1"/>
      <c r="C1840" s="2"/>
      <c r="D1840" s="59"/>
      <c r="E1840" s="85"/>
      <c r="F1840" s="7"/>
    </row>
    <row r="1841" spans="1:6">
      <c r="A1841" s="5"/>
      <c r="B1841" s="1"/>
      <c r="C1841" s="2"/>
      <c r="D1841" s="59"/>
      <c r="E1841" s="85"/>
      <c r="F1841" s="7"/>
    </row>
    <row r="1842" spans="1:6">
      <c r="A1842" s="5"/>
      <c r="B1842" s="1"/>
      <c r="C1842" s="2"/>
      <c r="D1842" s="59"/>
      <c r="E1842" s="85"/>
      <c r="F1842" s="7"/>
    </row>
    <row r="1843" spans="1:6">
      <c r="A1843" s="5"/>
      <c r="B1843" s="1"/>
      <c r="C1843" s="2"/>
      <c r="D1843" s="59"/>
      <c r="E1843" s="85"/>
      <c r="F1843" s="7"/>
    </row>
    <row r="1844" spans="1:6">
      <c r="A1844" s="5"/>
      <c r="B1844" s="1"/>
      <c r="C1844" s="2"/>
      <c r="D1844" s="59"/>
      <c r="E1844" s="85"/>
      <c r="F1844" s="7"/>
    </row>
    <row r="1845" spans="1:6">
      <c r="A1845" s="5"/>
      <c r="B1845" s="1"/>
      <c r="C1845" s="2"/>
      <c r="D1845" s="59"/>
      <c r="E1845" s="85"/>
      <c r="F1845" s="7"/>
    </row>
    <row r="1846" spans="1:6">
      <c r="A1846" s="5"/>
      <c r="B1846" s="1"/>
      <c r="C1846" s="2"/>
      <c r="D1846" s="59"/>
      <c r="E1846" s="85"/>
      <c r="F1846" s="7"/>
    </row>
    <row r="1847" spans="1:6">
      <c r="A1847" s="5"/>
      <c r="B1847" s="1"/>
      <c r="C1847" s="2"/>
      <c r="D1847" s="59"/>
      <c r="E1847" s="85"/>
      <c r="F1847" s="7"/>
    </row>
    <row r="1848" spans="1:6">
      <c r="A1848" s="5"/>
      <c r="B1848" s="1"/>
      <c r="C1848" s="2"/>
      <c r="D1848" s="59"/>
      <c r="E1848" s="85"/>
      <c r="F1848" s="7"/>
    </row>
    <row r="1849" spans="1:6">
      <c r="A1849" s="5"/>
      <c r="B1849" s="1"/>
      <c r="C1849" s="2"/>
      <c r="D1849" s="59"/>
      <c r="E1849" s="85"/>
      <c r="F1849" s="7"/>
    </row>
    <row r="1850" spans="1:6">
      <c r="A1850" s="5"/>
      <c r="B1850" s="1"/>
      <c r="C1850" s="2"/>
      <c r="D1850" s="59"/>
      <c r="E1850" s="85"/>
      <c r="F1850" s="7"/>
    </row>
    <row r="1851" spans="1:6">
      <c r="A1851" s="5"/>
      <c r="B1851" s="1"/>
      <c r="C1851" s="2"/>
      <c r="D1851" s="59"/>
      <c r="E1851" s="85"/>
      <c r="F1851" s="7"/>
    </row>
    <row r="1852" spans="1:6">
      <c r="A1852" s="5"/>
      <c r="B1852" s="1"/>
      <c r="C1852" s="2"/>
      <c r="D1852" s="59"/>
      <c r="E1852" s="85"/>
      <c r="F1852" s="7"/>
    </row>
    <row r="1853" spans="1:6">
      <c r="A1853" s="5"/>
      <c r="B1853" s="1"/>
      <c r="C1853" s="2"/>
      <c r="D1853" s="59"/>
      <c r="E1853" s="85"/>
      <c r="F1853" s="7"/>
    </row>
    <row r="1854" spans="1:6">
      <c r="A1854" s="5"/>
      <c r="B1854" s="1"/>
      <c r="C1854" s="2"/>
      <c r="D1854" s="59"/>
      <c r="E1854" s="85"/>
      <c r="F1854" s="7"/>
    </row>
    <row r="1855" spans="1:6">
      <c r="A1855" s="5"/>
      <c r="B1855" s="1"/>
      <c r="C1855" s="2"/>
      <c r="D1855" s="59"/>
      <c r="E1855" s="85"/>
      <c r="F1855" s="7"/>
    </row>
    <row r="1856" spans="1:6">
      <c r="A1856" s="5"/>
      <c r="B1856" s="1"/>
      <c r="C1856" s="2"/>
      <c r="D1856" s="59"/>
      <c r="E1856" s="85"/>
      <c r="F1856" s="7"/>
    </row>
    <row r="1857" spans="1:6">
      <c r="A1857" s="5"/>
      <c r="B1857" s="1"/>
      <c r="C1857" s="2"/>
      <c r="D1857" s="59"/>
      <c r="E1857" s="85"/>
      <c r="F1857" s="7"/>
    </row>
    <row r="1858" spans="1:6">
      <c r="A1858" s="5"/>
      <c r="B1858" s="1"/>
      <c r="C1858" s="2"/>
      <c r="D1858" s="59"/>
      <c r="E1858" s="85"/>
      <c r="F1858" s="7"/>
    </row>
    <row r="1859" spans="1:6">
      <c r="A1859" s="5"/>
      <c r="B1859" s="1"/>
      <c r="C1859" s="2"/>
      <c r="D1859" s="59"/>
      <c r="E1859" s="85"/>
      <c r="F1859" s="7"/>
    </row>
    <row r="1860" spans="1:6">
      <c r="A1860" s="5"/>
      <c r="B1860" s="1"/>
      <c r="C1860" s="2"/>
      <c r="D1860" s="59"/>
      <c r="E1860" s="85"/>
      <c r="F1860" s="7"/>
    </row>
    <row r="1861" spans="1:6">
      <c r="A1861" s="5"/>
      <c r="B1861" s="1"/>
      <c r="C1861" s="2"/>
      <c r="D1861" s="59"/>
      <c r="E1861" s="85"/>
      <c r="F1861" s="7"/>
    </row>
    <row r="1862" spans="1:6">
      <c r="A1862" s="5"/>
      <c r="B1862" s="1"/>
      <c r="C1862" s="2"/>
      <c r="D1862" s="59"/>
      <c r="E1862" s="85"/>
      <c r="F1862" s="7"/>
    </row>
    <row r="1863" spans="1:6">
      <c r="A1863" s="5"/>
      <c r="B1863" s="1"/>
      <c r="C1863" s="2"/>
      <c r="D1863" s="59"/>
      <c r="E1863" s="85"/>
      <c r="F1863" s="7"/>
    </row>
    <row r="1864" spans="1:6">
      <c r="A1864" s="5"/>
      <c r="B1864" s="1"/>
      <c r="C1864" s="2"/>
      <c r="D1864" s="59"/>
      <c r="E1864" s="85"/>
      <c r="F1864" s="7"/>
    </row>
    <row r="1865" spans="1:6">
      <c r="A1865" s="5"/>
      <c r="B1865" s="1"/>
      <c r="C1865" s="2"/>
      <c r="D1865" s="59"/>
      <c r="E1865" s="85"/>
      <c r="F1865" s="7"/>
    </row>
    <row r="1866" spans="1:6">
      <c r="A1866" s="5"/>
      <c r="B1866" s="1"/>
      <c r="C1866" s="2"/>
      <c r="D1866" s="59"/>
      <c r="E1866" s="85"/>
      <c r="F1866" s="7"/>
    </row>
    <row r="1867" spans="1:6">
      <c r="A1867" s="5"/>
      <c r="B1867" s="1"/>
      <c r="C1867" s="2"/>
      <c r="D1867" s="59"/>
      <c r="E1867" s="85"/>
      <c r="F1867" s="7"/>
    </row>
    <row r="1868" spans="1:6">
      <c r="A1868" s="5"/>
      <c r="B1868" s="1"/>
      <c r="C1868" s="2"/>
      <c r="D1868" s="59"/>
      <c r="E1868" s="85"/>
      <c r="F1868" s="7"/>
    </row>
    <row r="1869" spans="1:6">
      <c r="A1869" s="5"/>
      <c r="B1869" s="1"/>
      <c r="C1869" s="2"/>
      <c r="D1869" s="59"/>
      <c r="E1869" s="85"/>
      <c r="F1869" s="7"/>
    </row>
    <row r="1870" spans="1:6">
      <c r="A1870" s="5"/>
      <c r="B1870" s="1"/>
      <c r="C1870" s="2"/>
      <c r="D1870" s="59"/>
      <c r="E1870" s="85"/>
      <c r="F1870" s="7"/>
    </row>
    <row r="1871" spans="1:6">
      <c r="A1871" s="5"/>
      <c r="B1871" s="1"/>
      <c r="C1871" s="2"/>
      <c r="D1871" s="59"/>
      <c r="E1871" s="85"/>
      <c r="F1871" s="7"/>
    </row>
    <row r="1872" spans="1:6">
      <c r="A1872" s="5"/>
      <c r="B1872" s="1"/>
      <c r="C1872" s="2"/>
      <c r="D1872" s="59"/>
      <c r="E1872" s="85"/>
      <c r="F1872" s="7"/>
    </row>
    <row r="1873" spans="1:6">
      <c r="A1873" s="5"/>
      <c r="B1873" s="1"/>
      <c r="C1873" s="2"/>
      <c r="D1873" s="59"/>
      <c r="E1873" s="85"/>
      <c r="F1873" s="7"/>
    </row>
    <row r="1874" spans="1:6">
      <c r="A1874" s="5"/>
      <c r="B1874" s="1"/>
      <c r="C1874" s="2"/>
      <c r="D1874" s="59"/>
      <c r="E1874" s="85"/>
      <c r="F1874" s="7"/>
    </row>
    <row r="1875" spans="1:6">
      <c r="A1875" s="5"/>
      <c r="B1875" s="1"/>
      <c r="C1875" s="2"/>
      <c r="D1875" s="59"/>
      <c r="E1875" s="85"/>
      <c r="F1875" s="7"/>
    </row>
    <row r="1876" spans="1:6">
      <c r="A1876" s="5"/>
      <c r="B1876" s="1"/>
      <c r="C1876" s="2"/>
      <c r="D1876" s="59"/>
      <c r="E1876" s="85"/>
      <c r="F1876" s="7"/>
    </row>
    <row r="1877" spans="1:6">
      <c r="A1877" s="5"/>
      <c r="B1877" s="1"/>
      <c r="C1877" s="2"/>
      <c r="D1877" s="59"/>
      <c r="E1877" s="85"/>
      <c r="F1877" s="7"/>
    </row>
    <row r="1878" spans="1:6">
      <c r="A1878" s="5"/>
      <c r="B1878" s="1"/>
      <c r="C1878" s="2"/>
      <c r="D1878" s="59"/>
      <c r="E1878" s="85"/>
      <c r="F1878" s="7"/>
    </row>
    <row r="1879" spans="1:6">
      <c r="A1879" s="5"/>
      <c r="B1879" s="1"/>
      <c r="C1879" s="2"/>
      <c r="D1879" s="59"/>
      <c r="E1879" s="85"/>
      <c r="F1879" s="7"/>
    </row>
    <row r="1880" spans="1:6">
      <c r="A1880" s="5"/>
      <c r="B1880" s="1"/>
      <c r="C1880" s="2"/>
      <c r="D1880" s="59"/>
      <c r="E1880" s="85"/>
      <c r="F1880" s="7"/>
    </row>
    <row r="1881" spans="1:6">
      <c r="A1881" s="5"/>
      <c r="B1881" s="1"/>
      <c r="C1881" s="2"/>
      <c r="D1881" s="59"/>
      <c r="E1881" s="85"/>
      <c r="F1881" s="7"/>
    </row>
    <row r="1882" spans="1:6">
      <c r="A1882" s="5"/>
      <c r="B1882" s="1"/>
      <c r="C1882" s="2"/>
      <c r="D1882" s="59"/>
      <c r="E1882" s="85"/>
      <c r="F1882" s="7"/>
    </row>
    <row r="1883" spans="1:6">
      <c r="A1883" s="5"/>
      <c r="B1883" s="1"/>
      <c r="C1883" s="2"/>
      <c r="D1883" s="59"/>
      <c r="E1883" s="85"/>
      <c r="F1883" s="7"/>
    </row>
    <row r="1884" spans="1:6">
      <c r="A1884" s="5"/>
      <c r="B1884" s="1"/>
      <c r="C1884" s="2"/>
      <c r="D1884" s="59"/>
      <c r="E1884" s="85"/>
      <c r="F1884" s="7"/>
    </row>
    <row r="1885" spans="1:6">
      <c r="A1885" s="5"/>
      <c r="B1885" s="1"/>
      <c r="C1885" s="2"/>
      <c r="D1885" s="59"/>
      <c r="E1885" s="85"/>
      <c r="F1885" s="7"/>
    </row>
    <row r="1886" spans="1:6">
      <c r="A1886" s="5"/>
      <c r="B1886" s="1"/>
      <c r="C1886" s="2"/>
      <c r="D1886" s="59"/>
      <c r="E1886" s="85"/>
      <c r="F1886" s="7"/>
    </row>
    <row r="1887" spans="1:6">
      <c r="A1887" s="5"/>
      <c r="B1887" s="1"/>
      <c r="C1887" s="2"/>
      <c r="D1887" s="59"/>
      <c r="E1887" s="85"/>
      <c r="F1887" s="7"/>
    </row>
    <row r="1888" spans="1:6">
      <c r="A1888" s="5"/>
      <c r="B1888" s="1"/>
      <c r="C1888" s="2"/>
      <c r="D1888" s="59"/>
      <c r="E1888" s="85"/>
      <c r="F1888" s="7"/>
    </row>
    <row r="1889" spans="1:6">
      <c r="A1889" s="5"/>
      <c r="B1889" s="1"/>
      <c r="C1889" s="2"/>
      <c r="D1889" s="59"/>
      <c r="E1889" s="85"/>
      <c r="F1889" s="7"/>
    </row>
    <row r="1890" spans="1:6">
      <c r="A1890" s="5"/>
      <c r="B1890" s="1"/>
      <c r="C1890" s="2"/>
      <c r="D1890" s="59"/>
      <c r="E1890" s="85"/>
      <c r="F1890" s="7"/>
    </row>
    <row r="1891" spans="1:6">
      <c r="A1891" s="5"/>
      <c r="B1891" s="1"/>
      <c r="C1891" s="2"/>
      <c r="D1891" s="59"/>
      <c r="E1891" s="85"/>
      <c r="F1891" s="7"/>
    </row>
    <row r="1892" spans="1:6">
      <c r="A1892" s="5"/>
      <c r="B1892" s="1"/>
      <c r="C1892" s="2"/>
      <c r="D1892" s="59"/>
      <c r="E1892" s="85"/>
      <c r="F1892" s="7"/>
    </row>
    <row r="1893" spans="1:6">
      <c r="A1893" s="5"/>
      <c r="B1893" s="1"/>
      <c r="C1893" s="2"/>
      <c r="D1893" s="59"/>
      <c r="E1893" s="85"/>
      <c r="F1893" s="7"/>
    </row>
    <row r="1894" spans="1:6">
      <c r="A1894" s="5"/>
      <c r="B1894" s="1"/>
      <c r="C1894" s="2"/>
      <c r="D1894" s="59"/>
      <c r="E1894" s="85"/>
      <c r="F1894" s="7"/>
    </row>
    <row r="1895" spans="1:6">
      <c r="A1895" s="5"/>
      <c r="B1895" s="1"/>
      <c r="C1895" s="2"/>
      <c r="D1895" s="59"/>
      <c r="E1895" s="85"/>
      <c r="F1895" s="7"/>
    </row>
    <row r="1896" spans="1:6">
      <c r="A1896" s="5"/>
      <c r="B1896" s="1"/>
      <c r="C1896" s="2"/>
      <c r="D1896" s="59"/>
      <c r="E1896" s="85"/>
      <c r="F1896" s="7"/>
    </row>
    <row r="1897" spans="1:6">
      <c r="A1897" s="5"/>
      <c r="B1897" s="1"/>
      <c r="C1897" s="2"/>
      <c r="D1897" s="59"/>
      <c r="E1897" s="85"/>
      <c r="F1897" s="7"/>
    </row>
    <row r="1898" spans="1:6">
      <c r="A1898" s="5"/>
      <c r="B1898" s="1"/>
      <c r="C1898" s="2"/>
      <c r="D1898" s="59"/>
      <c r="E1898" s="85"/>
      <c r="F1898" s="7"/>
    </row>
    <row r="1899" spans="1:6">
      <c r="A1899" s="5"/>
      <c r="B1899" s="1"/>
      <c r="C1899" s="2"/>
      <c r="D1899" s="59"/>
      <c r="E1899" s="85"/>
      <c r="F1899" s="7"/>
    </row>
    <row r="1900" spans="1:6">
      <c r="A1900" s="5"/>
      <c r="B1900" s="1"/>
      <c r="C1900" s="2"/>
      <c r="D1900" s="59"/>
      <c r="E1900" s="85"/>
      <c r="F1900" s="7"/>
    </row>
    <row r="1901" spans="1:6">
      <c r="A1901" s="5"/>
      <c r="B1901" s="1"/>
      <c r="C1901" s="2"/>
      <c r="D1901" s="59"/>
      <c r="E1901" s="85"/>
      <c r="F1901" s="7"/>
    </row>
    <row r="1902" spans="1:6">
      <c r="A1902" s="5"/>
      <c r="B1902" s="1"/>
      <c r="C1902" s="2"/>
      <c r="D1902" s="59"/>
      <c r="E1902" s="85"/>
      <c r="F1902" s="7"/>
    </row>
    <row r="1903" spans="1:6">
      <c r="A1903" s="5"/>
      <c r="B1903" s="1"/>
      <c r="C1903" s="2"/>
      <c r="D1903" s="59"/>
      <c r="E1903" s="85"/>
      <c r="F1903" s="7"/>
    </row>
    <row r="1904" spans="1:6">
      <c r="A1904" s="5"/>
      <c r="B1904" s="1"/>
      <c r="C1904" s="2"/>
      <c r="D1904" s="59"/>
      <c r="E1904" s="85"/>
      <c r="F1904" s="7"/>
    </row>
    <row r="1905" spans="1:6">
      <c r="A1905" s="5"/>
      <c r="B1905" s="1"/>
      <c r="C1905" s="2"/>
      <c r="D1905" s="59"/>
      <c r="E1905" s="85"/>
      <c r="F1905" s="7"/>
    </row>
    <row r="1906" spans="1:6">
      <c r="A1906" s="5"/>
      <c r="B1906" s="1"/>
      <c r="C1906" s="2"/>
      <c r="D1906" s="59"/>
      <c r="E1906" s="85"/>
      <c r="F1906" s="7"/>
    </row>
    <row r="1907" spans="1:6">
      <c r="A1907" s="5"/>
      <c r="B1907" s="1"/>
      <c r="C1907" s="2"/>
      <c r="D1907" s="59"/>
      <c r="E1907" s="85"/>
      <c r="F1907" s="7"/>
    </row>
    <row r="1908" spans="1:6">
      <c r="A1908" s="5"/>
      <c r="B1908" s="1"/>
      <c r="C1908" s="2"/>
      <c r="D1908" s="59"/>
      <c r="E1908" s="85"/>
      <c r="F1908" s="7"/>
    </row>
    <row r="1909" spans="1:6">
      <c r="A1909" s="5"/>
      <c r="B1909" s="1"/>
      <c r="C1909" s="2"/>
      <c r="D1909" s="59"/>
      <c r="E1909" s="85"/>
      <c r="F1909" s="7"/>
    </row>
    <row r="1910" spans="1:6">
      <c r="A1910" s="5"/>
      <c r="B1910" s="1"/>
      <c r="C1910" s="2"/>
      <c r="D1910" s="59"/>
      <c r="E1910" s="85"/>
      <c r="F1910" s="7"/>
    </row>
    <row r="1911" spans="1:6">
      <c r="A1911" s="5"/>
      <c r="B1911" s="1"/>
      <c r="C1911" s="2"/>
      <c r="D1911" s="59"/>
      <c r="E1911" s="85"/>
      <c r="F1911" s="7"/>
    </row>
    <row r="1912" spans="1:6">
      <c r="A1912" s="5"/>
      <c r="B1912" s="1"/>
      <c r="C1912" s="2"/>
      <c r="D1912" s="59"/>
      <c r="E1912" s="85"/>
      <c r="F1912" s="7"/>
    </row>
    <row r="1913" spans="1:6">
      <c r="A1913" s="5"/>
      <c r="B1913" s="1"/>
      <c r="C1913" s="2"/>
      <c r="D1913" s="59"/>
      <c r="E1913" s="85"/>
      <c r="F1913" s="7"/>
    </row>
    <row r="1914" spans="1:6">
      <c r="A1914" s="5"/>
      <c r="B1914" s="1"/>
      <c r="C1914" s="2"/>
      <c r="D1914" s="59"/>
      <c r="E1914" s="85"/>
      <c r="F1914" s="7"/>
    </row>
    <row r="1915" spans="1:6">
      <c r="A1915" s="5"/>
      <c r="B1915" s="1"/>
      <c r="C1915" s="2"/>
      <c r="D1915" s="59"/>
      <c r="E1915" s="85"/>
      <c r="F1915" s="7"/>
    </row>
    <row r="1916" spans="1:6">
      <c r="A1916" s="5"/>
      <c r="B1916" s="1"/>
      <c r="C1916" s="2"/>
      <c r="D1916" s="59"/>
      <c r="E1916" s="85"/>
      <c r="F1916" s="7"/>
    </row>
    <row r="1917" spans="1:6">
      <c r="A1917" s="5"/>
      <c r="B1917" s="1"/>
      <c r="C1917" s="2"/>
      <c r="D1917" s="59"/>
      <c r="E1917" s="85"/>
      <c r="F1917" s="7"/>
    </row>
    <row r="1918" spans="1:6">
      <c r="A1918" s="5"/>
      <c r="B1918" s="1"/>
      <c r="C1918" s="2"/>
      <c r="D1918" s="59"/>
      <c r="E1918" s="85"/>
      <c r="F1918" s="7"/>
    </row>
    <row r="1919" spans="1:6">
      <c r="A1919" s="5"/>
      <c r="B1919" s="1"/>
      <c r="C1919" s="2"/>
      <c r="D1919" s="59"/>
      <c r="E1919" s="85"/>
      <c r="F1919" s="7"/>
    </row>
    <row r="1920" spans="1:6">
      <c r="A1920" s="5"/>
      <c r="B1920" s="1"/>
      <c r="C1920" s="2"/>
      <c r="D1920" s="59"/>
      <c r="E1920" s="85"/>
      <c r="F1920" s="7"/>
    </row>
    <row r="1921" spans="1:6">
      <c r="A1921" s="5"/>
      <c r="B1921" s="1"/>
      <c r="C1921" s="2"/>
      <c r="D1921" s="59"/>
      <c r="E1921" s="85"/>
      <c r="F1921" s="7"/>
    </row>
    <row r="1922" spans="1:6">
      <c r="A1922" s="5"/>
      <c r="B1922" s="1"/>
      <c r="C1922" s="2"/>
      <c r="D1922" s="59"/>
      <c r="E1922" s="85"/>
      <c r="F1922" s="7"/>
    </row>
    <row r="1923" spans="1:6">
      <c r="A1923" s="5"/>
      <c r="B1923" s="1"/>
      <c r="C1923" s="2"/>
      <c r="D1923" s="59"/>
      <c r="E1923" s="85"/>
      <c r="F1923" s="7"/>
    </row>
    <row r="1924" spans="1:6">
      <c r="A1924" s="5"/>
      <c r="B1924" s="1"/>
      <c r="C1924" s="2"/>
      <c r="D1924" s="59"/>
      <c r="E1924" s="85"/>
      <c r="F1924" s="7"/>
    </row>
    <row r="1925" spans="1:6">
      <c r="A1925" s="5"/>
      <c r="B1925" s="1"/>
      <c r="C1925" s="2"/>
      <c r="D1925" s="59"/>
      <c r="E1925" s="85"/>
      <c r="F1925" s="7"/>
    </row>
    <row r="1926" spans="1:6">
      <c r="A1926" s="5"/>
      <c r="B1926" s="1"/>
      <c r="C1926" s="2"/>
      <c r="D1926" s="59"/>
      <c r="E1926" s="85"/>
      <c r="F1926" s="7"/>
    </row>
    <row r="1927" spans="1:6">
      <c r="A1927" s="5"/>
      <c r="B1927" s="1"/>
      <c r="C1927" s="2"/>
      <c r="D1927" s="59"/>
      <c r="E1927" s="85"/>
      <c r="F1927" s="7"/>
    </row>
    <row r="1928" spans="1:6">
      <c r="A1928" s="5"/>
      <c r="B1928" s="1"/>
      <c r="C1928" s="2"/>
      <c r="D1928" s="59"/>
      <c r="E1928" s="85"/>
      <c r="F1928" s="7"/>
    </row>
    <row r="1929" spans="1:6">
      <c r="A1929" s="5"/>
      <c r="B1929" s="1"/>
      <c r="C1929" s="2"/>
      <c r="D1929" s="59"/>
      <c r="E1929" s="85"/>
      <c r="F1929" s="7"/>
    </row>
    <row r="1930" spans="1:6">
      <c r="A1930" s="5"/>
      <c r="B1930" s="1"/>
      <c r="C1930" s="2"/>
      <c r="D1930" s="59"/>
      <c r="E1930" s="85"/>
      <c r="F1930" s="7"/>
    </row>
    <row r="1931" spans="1:6">
      <c r="A1931" s="5"/>
      <c r="B1931" s="1"/>
      <c r="C1931" s="2"/>
      <c r="D1931" s="59"/>
      <c r="E1931" s="85"/>
      <c r="F1931" s="7"/>
    </row>
    <row r="1932" spans="1:6">
      <c r="A1932" s="5"/>
      <c r="B1932" s="1"/>
      <c r="C1932" s="2"/>
      <c r="D1932" s="59"/>
      <c r="E1932" s="85"/>
      <c r="F1932" s="7"/>
    </row>
    <row r="1933" spans="1:6">
      <c r="A1933" s="5"/>
      <c r="B1933" s="1"/>
      <c r="C1933" s="2"/>
      <c r="D1933" s="59"/>
      <c r="E1933" s="85"/>
      <c r="F1933" s="7"/>
    </row>
    <row r="1934" spans="1:6">
      <c r="A1934" s="5"/>
      <c r="B1934" s="1"/>
      <c r="C1934" s="2"/>
      <c r="D1934" s="59"/>
      <c r="E1934" s="85"/>
      <c r="F1934" s="7"/>
    </row>
    <row r="1935" spans="1:6">
      <c r="A1935" s="5"/>
      <c r="B1935" s="1"/>
      <c r="C1935" s="2"/>
      <c r="D1935" s="59"/>
      <c r="E1935" s="85"/>
      <c r="F1935" s="7"/>
    </row>
    <row r="1936" spans="1:6">
      <c r="A1936" s="5"/>
      <c r="B1936" s="1"/>
      <c r="C1936" s="2"/>
      <c r="D1936" s="59"/>
      <c r="E1936" s="85"/>
      <c r="F1936" s="7"/>
    </row>
    <row r="1937" spans="1:6">
      <c r="A1937" s="5"/>
      <c r="B1937" s="1"/>
      <c r="C1937" s="2"/>
      <c r="D1937" s="59"/>
      <c r="E1937" s="85"/>
      <c r="F1937" s="7"/>
    </row>
    <row r="1938" spans="1:6">
      <c r="A1938" s="5"/>
      <c r="B1938" s="1"/>
      <c r="C1938" s="2"/>
      <c r="D1938" s="59"/>
      <c r="E1938" s="85"/>
      <c r="F1938" s="7"/>
    </row>
    <row r="1939" spans="1:6">
      <c r="A1939" s="5"/>
      <c r="B1939" s="1"/>
      <c r="C1939" s="2"/>
      <c r="D1939" s="59"/>
      <c r="E1939" s="85"/>
      <c r="F1939" s="7"/>
    </row>
    <row r="1940" spans="1:6">
      <c r="A1940" s="5"/>
      <c r="B1940" s="1"/>
      <c r="C1940" s="2"/>
      <c r="D1940" s="59"/>
      <c r="E1940" s="85"/>
      <c r="F1940" s="7"/>
    </row>
    <row r="1941" spans="1:6">
      <c r="A1941" s="5"/>
      <c r="B1941" s="1"/>
      <c r="C1941" s="2"/>
      <c r="D1941" s="59"/>
      <c r="E1941" s="85"/>
      <c r="F1941" s="7"/>
    </row>
    <row r="1942" spans="1:6">
      <c r="A1942" s="5"/>
      <c r="B1942" s="1"/>
      <c r="C1942" s="2"/>
      <c r="D1942" s="59"/>
      <c r="E1942" s="85"/>
      <c r="F1942" s="7"/>
    </row>
    <row r="1943" spans="1:6">
      <c r="A1943" s="5"/>
      <c r="B1943" s="1"/>
      <c r="C1943" s="2"/>
      <c r="D1943" s="59"/>
      <c r="E1943" s="85"/>
      <c r="F1943" s="7"/>
    </row>
    <row r="1944" spans="1:6">
      <c r="A1944" s="5"/>
      <c r="B1944" s="1"/>
      <c r="C1944" s="2"/>
      <c r="D1944" s="59"/>
      <c r="E1944" s="85"/>
      <c r="F1944" s="7"/>
    </row>
    <row r="1945" spans="1:6">
      <c r="A1945" s="5"/>
      <c r="B1945" s="1"/>
      <c r="C1945" s="2"/>
      <c r="D1945" s="59"/>
      <c r="E1945" s="85"/>
      <c r="F1945" s="7"/>
    </row>
    <row r="1946" spans="1:6">
      <c r="A1946" s="5"/>
      <c r="B1946" s="1"/>
      <c r="C1946" s="2"/>
      <c r="D1946" s="59"/>
      <c r="E1946" s="85"/>
      <c r="F1946" s="7"/>
    </row>
    <row r="1947" spans="1:6">
      <c r="A1947" s="5"/>
      <c r="B1947" s="1"/>
      <c r="C1947" s="2"/>
      <c r="D1947" s="59"/>
      <c r="E1947" s="85"/>
      <c r="F1947" s="7"/>
    </row>
    <row r="1948" spans="1:6">
      <c r="A1948" s="5"/>
      <c r="B1948" s="1"/>
      <c r="C1948" s="2"/>
      <c r="D1948" s="59"/>
      <c r="E1948" s="85"/>
      <c r="F1948" s="7"/>
    </row>
    <row r="1949" spans="1:6">
      <c r="A1949" s="5"/>
      <c r="B1949" s="1"/>
      <c r="C1949" s="2"/>
      <c r="D1949" s="59"/>
      <c r="E1949" s="85"/>
      <c r="F1949" s="7"/>
    </row>
    <row r="1950" spans="1:6">
      <c r="A1950" s="5"/>
      <c r="B1950" s="1"/>
      <c r="C1950" s="2"/>
      <c r="D1950" s="59"/>
      <c r="E1950" s="85"/>
      <c r="F1950" s="7"/>
    </row>
    <row r="1951" spans="1:6">
      <c r="A1951" s="5"/>
      <c r="B1951" s="1"/>
      <c r="C1951" s="2"/>
      <c r="D1951" s="59"/>
      <c r="E1951" s="85"/>
      <c r="F1951" s="7"/>
    </row>
    <row r="1952" spans="1:6">
      <c r="A1952" s="5"/>
      <c r="B1952" s="1"/>
      <c r="C1952" s="2"/>
      <c r="D1952" s="59"/>
      <c r="E1952" s="85"/>
      <c r="F1952" s="7"/>
    </row>
    <row r="1953" spans="1:6">
      <c r="A1953" s="5"/>
      <c r="B1953" s="1"/>
      <c r="C1953" s="2"/>
      <c r="D1953" s="59"/>
      <c r="E1953" s="85"/>
      <c r="F1953" s="7"/>
    </row>
    <row r="1954" spans="1:6">
      <c r="A1954" s="5"/>
      <c r="B1954" s="1"/>
      <c r="C1954" s="2"/>
      <c r="D1954" s="59"/>
      <c r="E1954" s="85"/>
      <c r="F1954" s="7"/>
    </row>
    <row r="1955" spans="1:6">
      <c r="A1955" s="5"/>
      <c r="B1955" s="1"/>
      <c r="C1955" s="2"/>
      <c r="D1955" s="59"/>
      <c r="E1955" s="85"/>
      <c r="F1955" s="7"/>
    </row>
  </sheetData>
  <sheetProtection algorithmName="SHA-512" hashValue="huUDwUYj6lpD12+EMyJ9ixe9sasX6794fNBn0BjsL84TxW2el0GGd+jDz2Vox7VkBO4IUJUQ10DZhrWbHte7Tg==" saltValue="b75pK4w7mdGjnPHFGy3PXg==" spinCount="100000" sheet="1" objects="1" scenarios="1" selectLockedCells="1"/>
  <mergeCells count="15">
    <mergeCell ref="B5:F5"/>
    <mergeCell ref="A7:A8"/>
    <mergeCell ref="B7:B8"/>
    <mergeCell ref="C7:C8"/>
    <mergeCell ref="D7:D8"/>
    <mergeCell ref="E7:E8"/>
    <mergeCell ref="F7:F8"/>
    <mergeCell ref="A129:F129"/>
    <mergeCell ref="A130:E130"/>
    <mergeCell ref="A17:E17"/>
    <mergeCell ref="A20:E20"/>
    <mergeCell ref="A56:E56"/>
    <mergeCell ref="A86:E86"/>
    <mergeCell ref="A124:E124"/>
    <mergeCell ref="A127:E127"/>
  </mergeCells>
  <pageMargins left="0.62992125984251968" right="0.39370078740157483" top="0.19685039370078741" bottom="0.98425196850393704" header="0.51181102362204722" footer="0.19685039370078741"/>
  <pageSetup paperSize="9" scale="66" orientation="portrait"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6D7E0-8EDD-45CA-B99C-69007A565D98}">
  <sheetPr codeName="List3">
    <tabColor indexed="53"/>
  </sheetPr>
  <dimension ref="A1:L43"/>
  <sheetViews>
    <sheetView workbookViewId="0">
      <selection activeCell="I9" sqref="I9:K9"/>
    </sheetView>
  </sheetViews>
  <sheetFormatPr defaultRowHeight="12.75"/>
  <cols>
    <col min="1" max="1" width="7" style="617" customWidth="1"/>
    <col min="2" max="2" width="13.42578125" style="617" bestFit="1" customWidth="1"/>
    <col min="3" max="10" width="9.140625" style="617"/>
    <col min="11" max="11" width="9.140625" style="617" customWidth="1"/>
    <col min="12" max="12" width="12.28515625" style="617" customWidth="1"/>
    <col min="13" max="13" width="2.5703125" style="617" customWidth="1"/>
    <col min="14" max="15" width="9.140625" style="617"/>
    <col min="16" max="16" width="9.42578125" style="617" bestFit="1" customWidth="1"/>
    <col min="17" max="16384" width="9.140625" style="617"/>
  </cols>
  <sheetData>
    <row r="1" spans="1:12">
      <c r="A1" s="620"/>
      <c r="F1" s="618"/>
      <c r="G1" s="6"/>
      <c r="H1" s="7"/>
      <c r="I1" s="7"/>
    </row>
    <row r="2" spans="1:12">
      <c r="A2" s="620"/>
      <c r="F2" s="618"/>
      <c r="G2" s="6"/>
      <c r="H2" s="7"/>
      <c r="I2" s="7"/>
    </row>
    <row r="3" spans="1:12">
      <c r="A3" s="620"/>
      <c r="F3" s="618"/>
      <c r="G3" s="6"/>
      <c r="H3" s="7"/>
      <c r="I3" s="7"/>
    </row>
    <row r="4" spans="1:12">
      <c r="E4" s="49"/>
      <c r="F4" s="49"/>
    </row>
    <row r="5" spans="1:12" ht="35.25">
      <c r="B5" s="774" t="s">
        <v>10</v>
      </c>
      <c r="C5" s="774"/>
      <c r="D5" s="774"/>
      <c r="E5" s="774"/>
      <c r="F5" s="774"/>
      <c r="G5" s="774"/>
      <c r="H5" s="774"/>
      <c r="I5" s="774"/>
      <c r="J5" s="774"/>
      <c r="K5" s="774"/>
      <c r="L5" s="774"/>
    </row>
    <row r="6" spans="1:12" ht="31.5" customHeight="1">
      <c r="B6" s="738" t="s">
        <v>1333</v>
      </c>
      <c r="C6" s="738"/>
      <c r="D6" s="738"/>
      <c r="E6" s="738"/>
      <c r="F6" s="738"/>
      <c r="G6" s="738"/>
      <c r="H6" s="738"/>
      <c r="I6" s="738"/>
      <c r="J6" s="738"/>
      <c r="K6" s="738"/>
      <c r="L6" s="738"/>
    </row>
    <row r="7" spans="1:12" ht="30" customHeight="1" thickBot="1">
      <c r="B7" s="775"/>
      <c r="C7" s="775"/>
      <c r="D7" s="775"/>
      <c r="E7" s="775"/>
      <c r="F7" s="775"/>
      <c r="G7" s="775"/>
      <c r="H7" s="775"/>
      <c r="I7" s="775"/>
      <c r="J7" s="775"/>
      <c r="K7" s="775"/>
      <c r="L7" s="775"/>
    </row>
    <row r="8" spans="1:12" ht="30" customHeight="1" thickBot="1">
      <c r="B8" s="67" t="s">
        <v>14</v>
      </c>
      <c r="C8" s="759" t="s">
        <v>1334</v>
      </c>
      <c r="D8" s="760"/>
      <c r="E8" s="760"/>
      <c r="F8" s="760"/>
      <c r="G8" s="760"/>
      <c r="H8" s="761"/>
      <c r="I8" s="762">
        <f>+'EEO-1-Prim1'!F21</f>
        <v>0</v>
      </c>
      <c r="J8" s="762"/>
      <c r="K8" s="762"/>
      <c r="L8" s="68" t="s">
        <v>5</v>
      </c>
    </row>
    <row r="9" spans="1:12" ht="30" customHeight="1" thickBot="1">
      <c r="B9" s="67" t="s">
        <v>15</v>
      </c>
      <c r="C9" s="759" t="s">
        <v>1335</v>
      </c>
      <c r="D9" s="760"/>
      <c r="E9" s="760"/>
      <c r="F9" s="760"/>
      <c r="G9" s="760"/>
      <c r="H9" s="761"/>
      <c r="I9" s="762">
        <f>+'EEO-2-Sek1'!F17</f>
        <v>0</v>
      </c>
      <c r="J9" s="762"/>
      <c r="K9" s="762"/>
      <c r="L9" s="68" t="s">
        <v>5</v>
      </c>
    </row>
    <row r="10" spans="1:12" ht="15.95" customHeight="1" thickBot="1">
      <c r="B10" s="67" t="s">
        <v>16</v>
      </c>
      <c r="C10" s="759" t="s">
        <v>1336</v>
      </c>
      <c r="D10" s="760"/>
      <c r="E10" s="760"/>
      <c r="F10" s="760"/>
      <c r="G10" s="760"/>
      <c r="H10" s="761"/>
      <c r="I10" s="762">
        <f>+'EEO-3-Oze'!F14</f>
        <v>0</v>
      </c>
      <c r="J10" s="762"/>
      <c r="K10" s="762"/>
      <c r="L10" s="68" t="s">
        <v>5</v>
      </c>
    </row>
    <row r="11" spans="1:12" ht="15.95" customHeight="1" thickBot="1">
      <c r="B11" s="67" t="s">
        <v>17</v>
      </c>
      <c r="C11" s="759" t="s">
        <v>1337</v>
      </c>
      <c r="D11" s="760"/>
      <c r="E11" s="760"/>
      <c r="F11" s="760"/>
      <c r="G11" s="760"/>
      <c r="H11" s="761"/>
      <c r="I11" s="762">
        <f>+'EEO-4-Šo'!F16</f>
        <v>0</v>
      </c>
      <c r="J11" s="762"/>
      <c r="K11" s="762"/>
      <c r="L11" s="68" t="s">
        <v>5</v>
      </c>
    </row>
    <row r="12" spans="1:12" ht="15.95" customHeight="1" thickBot="1">
      <c r="B12" s="67" t="s">
        <v>18</v>
      </c>
      <c r="C12" s="776" t="s">
        <v>1338</v>
      </c>
      <c r="D12" s="776"/>
      <c r="E12" s="776"/>
      <c r="F12" s="776"/>
      <c r="G12" s="776"/>
      <c r="H12" s="776"/>
      <c r="I12" s="777">
        <f>+'EEO-5 - PD'!F15</f>
        <v>0</v>
      </c>
      <c r="J12" s="778"/>
      <c r="K12" s="779"/>
      <c r="L12" s="68" t="s">
        <v>5</v>
      </c>
    </row>
    <row r="13" spans="1:12" ht="18.75" customHeight="1" thickBot="1">
      <c r="B13" s="619"/>
      <c r="C13" s="764" t="s">
        <v>6</v>
      </c>
      <c r="D13" s="764"/>
      <c r="E13" s="764"/>
      <c r="F13" s="764"/>
      <c r="G13" s="764"/>
      <c r="H13" s="764"/>
      <c r="I13" s="765">
        <f>SUM(I8:K12)</f>
        <v>0</v>
      </c>
      <c r="J13" s="765"/>
      <c r="K13" s="765"/>
      <c r="L13" s="70" t="s">
        <v>5</v>
      </c>
    </row>
    <row r="14" spans="1:12" ht="28.5" customHeight="1"/>
    <row r="15" spans="1:12" ht="15.95" customHeight="1">
      <c r="B15" s="758" t="s">
        <v>52</v>
      </c>
      <c r="C15" s="758"/>
      <c r="D15" s="109"/>
      <c r="E15" s="109"/>
      <c r="F15" s="109"/>
      <c r="G15" s="109"/>
      <c r="H15" s="109"/>
      <c r="I15" s="755"/>
      <c r="J15" s="755"/>
      <c r="K15" s="755"/>
      <c r="L15" s="56"/>
    </row>
    <row r="16" spans="1:12" ht="15.95" customHeight="1">
      <c r="B16" s="756" t="s">
        <v>50</v>
      </c>
      <c r="C16" s="756"/>
      <c r="D16" s="756"/>
      <c r="E16" s="756"/>
      <c r="F16" s="756"/>
      <c r="G16" s="756"/>
      <c r="H16" s="756"/>
      <c r="I16" s="755"/>
      <c r="J16" s="755"/>
      <c r="K16" s="755"/>
      <c r="L16" s="56"/>
    </row>
    <row r="17" spans="2:12" ht="15.95" customHeight="1">
      <c r="B17" s="756" t="s">
        <v>51</v>
      </c>
      <c r="C17" s="756"/>
      <c r="D17" s="756"/>
      <c r="E17" s="756"/>
      <c r="F17" s="756"/>
      <c r="G17" s="756"/>
      <c r="H17" s="756"/>
      <c r="I17" s="755"/>
      <c r="J17" s="755"/>
      <c r="K17" s="755"/>
      <c r="L17" s="56"/>
    </row>
    <row r="18" spans="2:12" ht="15.95" customHeight="1">
      <c r="B18" s="107"/>
      <c r="C18" s="757"/>
      <c r="D18" s="757"/>
      <c r="E18" s="757"/>
      <c r="F18" s="757"/>
      <c r="G18" s="757"/>
      <c r="H18" s="757"/>
      <c r="I18" s="755"/>
      <c r="J18" s="755"/>
      <c r="K18" s="755"/>
      <c r="L18" s="56"/>
    </row>
    <row r="19" spans="2:12" ht="15.95" customHeight="1">
      <c r="B19" s="107"/>
      <c r="C19" s="735"/>
      <c r="D19" s="735"/>
      <c r="E19" s="735"/>
      <c r="F19" s="735"/>
      <c r="G19" s="735"/>
      <c r="H19" s="735"/>
      <c r="I19" s="755"/>
      <c r="J19" s="755"/>
      <c r="K19" s="755"/>
      <c r="L19" s="56"/>
    </row>
    <row r="20" spans="2:12" ht="15.95" customHeight="1">
      <c r="B20" s="107"/>
      <c r="C20" s="735"/>
      <c r="D20" s="735"/>
      <c r="E20" s="735"/>
      <c r="F20" s="735"/>
      <c r="G20" s="735"/>
      <c r="H20" s="735"/>
      <c r="I20" s="755"/>
      <c r="J20" s="755"/>
      <c r="K20" s="755"/>
      <c r="L20" s="56"/>
    </row>
    <row r="21" spans="2:12" ht="15.95" customHeight="1">
      <c r="B21" s="107"/>
      <c r="C21" s="735"/>
      <c r="D21" s="735"/>
      <c r="E21" s="735"/>
      <c r="F21" s="735"/>
      <c r="G21" s="735"/>
      <c r="H21" s="735"/>
      <c r="I21" s="755"/>
      <c r="J21" s="755"/>
      <c r="K21" s="755"/>
      <c r="L21" s="56"/>
    </row>
    <row r="22" spans="2:12" ht="16.5" customHeight="1">
      <c r="B22" s="753"/>
      <c r="C22" s="747"/>
      <c r="D22" s="747"/>
      <c r="E22" s="747"/>
      <c r="F22" s="747"/>
      <c r="G22" s="747"/>
      <c r="H22" s="747"/>
      <c r="I22" s="748"/>
      <c r="J22" s="748"/>
      <c r="K22" s="748"/>
      <c r="L22" s="108"/>
    </row>
    <row r="23" spans="2:12" ht="16.5" customHeight="1">
      <c r="B23" s="753"/>
      <c r="C23" s="747"/>
      <c r="D23" s="747"/>
      <c r="E23" s="747"/>
      <c r="F23" s="747"/>
      <c r="G23" s="747"/>
      <c r="H23" s="747"/>
      <c r="I23" s="754"/>
      <c r="J23" s="754"/>
      <c r="K23" s="754"/>
      <c r="L23" s="108"/>
    </row>
    <row r="24" spans="2:12" ht="16.5" customHeight="1">
      <c r="B24" s="753"/>
      <c r="C24" s="745"/>
      <c r="D24" s="745"/>
      <c r="E24" s="745"/>
      <c r="F24" s="745"/>
      <c r="G24" s="745"/>
      <c r="H24" s="745"/>
      <c r="I24" s="744"/>
      <c r="J24" s="744"/>
      <c r="K24" s="744"/>
      <c r="L24" s="108"/>
    </row>
    <row r="25" spans="2:12" ht="16.5" customHeight="1">
      <c r="B25" s="753"/>
      <c r="C25" s="745"/>
      <c r="D25" s="745"/>
      <c r="E25" s="745"/>
      <c r="F25" s="745"/>
      <c r="G25" s="745"/>
      <c r="H25" s="745"/>
      <c r="I25" s="744"/>
      <c r="J25" s="744"/>
      <c r="K25" s="744"/>
      <c r="L25" s="108"/>
    </row>
    <row r="26" spans="2:12" ht="24" customHeight="1"/>
    <row r="27" spans="2:12" ht="30" customHeight="1">
      <c r="B27" s="746"/>
      <c r="C27" s="746"/>
      <c r="D27" s="746"/>
      <c r="E27" s="746"/>
      <c r="F27" s="746"/>
      <c r="G27" s="746"/>
      <c r="H27" s="746"/>
      <c r="I27" s="746"/>
      <c r="J27" s="746"/>
      <c r="K27" s="746"/>
      <c r="L27" s="746"/>
    </row>
    <row r="28" spans="2:12" ht="20.100000000000001" customHeight="1">
      <c r="B28" s="747"/>
      <c r="C28" s="747"/>
      <c r="D28" s="747"/>
      <c r="E28" s="747"/>
      <c r="F28" s="747"/>
      <c r="G28" s="747"/>
      <c r="H28" s="747"/>
      <c r="I28" s="748"/>
      <c r="J28" s="748"/>
      <c r="K28" s="748"/>
      <c r="L28" s="108"/>
    </row>
    <row r="29" spans="2:12" ht="4.5" customHeight="1">
      <c r="B29" s="749"/>
      <c r="C29" s="749"/>
      <c r="D29" s="749"/>
      <c r="E29" s="749"/>
      <c r="F29" s="749"/>
      <c r="G29" s="749"/>
      <c r="H29" s="749"/>
      <c r="I29" s="749"/>
      <c r="J29" s="749"/>
      <c r="K29" s="749"/>
      <c r="L29" s="749"/>
    </row>
    <row r="30" spans="2:12" ht="13.5" customHeight="1">
      <c r="B30" s="750"/>
      <c r="C30" s="751"/>
      <c r="D30" s="751"/>
      <c r="E30" s="751"/>
      <c r="F30" s="751"/>
      <c r="G30" s="751"/>
      <c r="H30" s="751"/>
      <c r="I30" s="618"/>
      <c r="J30" s="618"/>
      <c r="K30" s="618"/>
      <c r="L30" s="618"/>
    </row>
    <row r="31" spans="2:12" ht="6.75" customHeight="1">
      <c r="B31" s="618"/>
      <c r="C31" s="618"/>
      <c r="D31" s="618"/>
      <c r="E31" s="618"/>
      <c r="F31" s="618"/>
      <c r="G31" s="618"/>
      <c r="H31" s="618"/>
      <c r="I31" s="618"/>
      <c r="J31" s="618"/>
      <c r="K31" s="618"/>
      <c r="L31" s="618"/>
    </row>
    <row r="32" spans="2:12" ht="18" customHeight="1">
      <c r="B32" s="752"/>
      <c r="C32" s="752"/>
      <c r="D32" s="752"/>
      <c r="E32" s="752"/>
      <c r="F32" s="752"/>
      <c r="G32" s="752"/>
      <c r="H32" s="752"/>
      <c r="I32" s="752"/>
      <c r="J32" s="752"/>
      <c r="K32" s="752"/>
      <c r="L32" s="752"/>
    </row>
    <row r="33" spans="2:12" ht="12.75" customHeight="1">
      <c r="B33" s="743"/>
      <c r="C33" s="743"/>
      <c r="D33" s="743"/>
      <c r="E33" s="743"/>
      <c r="F33" s="743"/>
      <c r="G33" s="743"/>
      <c r="H33" s="743"/>
      <c r="I33" s="743"/>
      <c r="J33" s="743"/>
      <c r="K33" s="743"/>
    </row>
    <row r="34" spans="2:12" ht="12.75" customHeight="1">
      <c r="B34" s="743"/>
      <c r="C34" s="743"/>
      <c r="D34" s="743"/>
      <c r="E34" s="743"/>
      <c r="F34" s="743"/>
      <c r="G34" s="743"/>
      <c r="H34" s="743"/>
      <c r="I34" s="743"/>
      <c r="J34" s="743"/>
      <c r="K34" s="743"/>
    </row>
    <row r="35" spans="2:12" ht="12.75" customHeight="1">
      <c r="B35" s="743"/>
      <c r="C35" s="743"/>
      <c r="D35" s="743"/>
      <c r="E35" s="743"/>
      <c r="F35" s="743"/>
      <c r="G35" s="743"/>
      <c r="H35" s="743"/>
      <c r="I35" s="743"/>
      <c r="J35" s="743"/>
      <c r="K35" s="743"/>
    </row>
    <row r="36" spans="2:12" ht="41.25" customHeight="1">
      <c r="B36" s="740"/>
      <c r="C36" s="740"/>
      <c r="D36" s="740"/>
      <c r="E36" s="740"/>
      <c r="F36" s="740"/>
      <c r="G36" s="740"/>
      <c r="H36" s="740"/>
      <c r="I36" s="740"/>
      <c r="J36" s="740"/>
      <c r="K36" s="740"/>
      <c r="L36" s="740"/>
    </row>
    <row r="37" spans="2:12" ht="23.25" customHeight="1">
      <c r="B37" s="741"/>
      <c r="C37" s="741"/>
      <c r="D37" s="741"/>
      <c r="E37" s="741"/>
      <c r="F37" s="741"/>
      <c r="G37" s="741"/>
      <c r="H37" s="741"/>
      <c r="I37" s="741"/>
      <c r="J37" s="741"/>
      <c r="K37" s="741"/>
      <c r="L37" s="741"/>
    </row>
    <row r="38" spans="2:12" ht="12.75" customHeight="1">
      <c r="B38" s="741"/>
      <c r="C38" s="741"/>
      <c r="D38" s="741"/>
      <c r="E38" s="741"/>
      <c r="F38" s="741"/>
      <c r="G38" s="741"/>
      <c r="H38" s="741"/>
      <c r="I38" s="741"/>
      <c r="J38" s="741"/>
      <c r="K38" s="741"/>
      <c r="L38" s="741"/>
    </row>
    <row r="39" spans="2:12" ht="12.75" customHeight="1">
      <c r="B39" s="741"/>
      <c r="C39" s="741"/>
      <c r="D39" s="741"/>
      <c r="E39" s="741"/>
      <c r="F39" s="741"/>
      <c r="G39" s="741"/>
      <c r="H39" s="741"/>
      <c r="I39" s="741"/>
      <c r="J39" s="741"/>
      <c r="K39" s="741"/>
      <c r="L39" s="741"/>
    </row>
    <row r="40" spans="2:12" ht="38.25" customHeight="1">
      <c r="B40" s="741"/>
      <c r="C40" s="741"/>
      <c r="D40" s="741"/>
      <c r="E40" s="741"/>
      <c r="F40" s="741"/>
      <c r="G40" s="741"/>
      <c r="H40" s="741"/>
      <c r="I40" s="741"/>
      <c r="J40" s="741"/>
      <c r="K40" s="741"/>
      <c r="L40" s="741"/>
    </row>
    <row r="41" spans="2:12" ht="12.75" customHeight="1">
      <c r="B41" s="742"/>
      <c r="C41" s="742"/>
      <c r="D41" s="742"/>
      <c r="E41" s="742"/>
      <c r="F41" s="742"/>
      <c r="G41" s="742"/>
      <c r="H41" s="742"/>
      <c r="I41" s="742"/>
      <c r="J41" s="742"/>
      <c r="K41" s="742"/>
      <c r="L41" s="742"/>
    </row>
    <row r="42" spans="2:12" ht="12.75" customHeight="1">
      <c r="B42" s="741"/>
      <c r="C42" s="741"/>
      <c r="D42" s="741"/>
      <c r="E42" s="741"/>
      <c r="F42" s="741"/>
      <c r="G42" s="741"/>
      <c r="H42" s="741"/>
      <c r="I42" s="741"/>
      <c r="J42" s="741"/>
      <c r="K42" s="741"/>
      <c r="L42" s="741"/>
    </row>
    <row r="43" spans="2:12" ht="12.75" customHeight="1">
      <c r="B43" s="742"/>
      <c r="C43" s="742"/>
      <c r="D43" s="742"/>
      <c r="E43" s="742"/>
      <c r="F43" s="742"/>
      <c r="G43" s="742"/>
      <c r="H43" s="742"/>
      <c r="I43" s="742"/>
      <c r="J43" s="742"/>
      <c r="K43" s="742"/>
      <c r="L43" s="742"/>
    </row>
  </sheetData>
  <sheetProtection algorithmName="SHA-512" hashValue="qdw6dwjpNDoNJM46IMW9Vmst08yZ8vwbt2BLM+4GPhJw0RRB8xooS5YdYcgIIqUm7Sn4khSjkQZKaFDkAVDRHQ==" saltValue="rswBq2YC1UHif05rRkuJyw==" spinCount="100000" sheet="1" objects="1" scenarios="1" selectLockedCells="1"/>
  <mergeCells count="55">
    <mergeCell ref="B39:L39"/>
    <mergeCell ref="B40:L40"/>
    <mergeCell ref="B41:L41"/>
    <mergeCell ref="B42:L42"/>
    <mergeCell ref="B43:L43"/>
    <mergeCell ref="B38:L38"/>
    <mergeCell ref="B27:L27"/>
    <mergeCell ref="B28:H28"/>
    <mergeCell ref="I28:K28"/>
    <mergeCell ref="B29:L29"/>
    <mergeCell ref="B30:H30"/>
    <mergeCell ref="B32:L32"/>
    <mergeCell ref="B33:K33"/>
    <mergeCell ref="B34:K34"/>
    <mergeCell ref="B35:K35"/>
    <mergeCell ref="B36:L36"/>
    <mergeCell ref="B37:L37"/>
    <mergeCell ref="C20:H20"/>
    <mergeCell ref="I20:K20"/>
    <mergeCell ref="C21:H21"/>
    <mergeCell ref="I21:K21"/>
    <mergeCell ref="B22:B25"/>
    <mergeCell ref="C22:H22"/>
    <mergeCell ref="I22:K22"/>
    <mergeCell ref="C23:H23"/>
    <mergeCell ref="I23:K23"/>
    <mergeCell ref="C24:H24"/>
    <mergeCell ref="I24:K24"/>
    <mergeCell ref="C25:H25"/>
    <mergeCell ref="I25:K25"/>
    <mergeCell ref="B17:H17"/>
    <mergeCell ref="I17:K17"/>
    <mergeCell ref="C18:H18"/>
    <mergeCell ref="I18:K18"/>
    <mergeCell ref="C19:H19"/>
    <mergeCell ref="I19:K19"/>
    <mergeCell ref="B15:C15"/>
    <mergeCell ref="I15:K15"/>
    <mergeCell ref="C13:H13"/>
    <mergeCell ref="I13:K13"/>
    <mergeCell ref="B16:H16"/>
    <mergeCell ref="I16:K16"/>
    <mergeCell ref="C12:H12"/>
    <mergeCell ref="I12:K12"/>
    <mergeCell ref="C10:H10"/>
    <mergeCell ref="I10:K10"/>
    <mergeCell ref="C11:H11"/>
    <mergeCell ref="I11:K11"/>
    <mergeCell ref="C9:H9"/>
    <mergeCell ref="I9:K9"/>
    <mergeCell ref="B5:L5"/>
    <mergeCell ref="B6:L6"/>
    <mergeCell ref="B7:L7"/>
    <mergeCell ref="C8:H8"/>
    <mergeCell ref="I8:K8"/>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6307C-6897-4BC8-A039-FCAFEEF8E31A}">
  <sheetPr codeName="List34">
    <tabColor indexed="47"/>
  </sheetPr>
  <dimension ref="A1:G1977"/>
  <sheetViews>
    <sheetView workbookViewId="0">
      <selection activeCell="E37" sqref="E37"/>
    </sheetView>
  </sheetViews>
  <sheetFormatPr defaultRowHeight="12.75"/>
  <cols>
    <col min="1" max="1" width="9.42578125" style="10" customWidth="1"/>
    <col min="2" max="2" width="78.140625" style="4" customWidth="1"/>
    <col min="3" max="3" width="9.140625" style="3"/>
    <col min="4" max="4" width="11.42578125" style="63" customWidth="1"/>
    <col min="5" max="5" width="12.7109375" style="89" customWidth="1"/>
    <col min="6" max="6" width="12.140625" style="9" customWidth="1"/>
    <col min="7" max="16384" width="9.140625" style="1"/>
  </cols>
  <sheetData>
    <row r="1" spans="1:6">
      <c r="A1" s="5"/>
      <c r="B1" s="1"/>
      <c r="C1" s="2"/>
      <c r="D1" s="59"/>
      <c r="E1" s="85"/>
      <c r="F1" s="7"/>
    </row>
    <row r="2" spans="1:6">
      <c r="A2" s="5"/>
      <c r="B2" s="1"/>
      <c r="C2" s="2"/>
      <c r="D2" s="59"/>
      <c r="E2" s="85"/>
      <c r="F2" s="7"/>
    </row>
    <row r="3" spans="1:6">
      <c r="A3" s="5"/>
      <c r="B3" s="1"/>
      <c r="C3" s="2"/>
      <c r="D3" s="59"/>
      <c r="E3" s="85"/>
      <c r="F3" s="7"/>
    </row>
    <row r="4" spans="1:6">
      <c r="A4" s="11"/>
      <c r="B4" s="12"/>
      <c r="C4" s="13"/>
      <c r="D4" s="60"/>
      <c r="E4" s="86"/>
      <c r="F4" s="15"/>
    </row>
    <row r="5" spans="1:6" ht="15.95" customHeight="1">
      <c r="A5" s="19"/>
      <c r="B5" s="868"/>
      <c r="C5" s="868"/>
      <c r="D5" s="868"/>
      <c r="E5" s="868"/>
      <c r="F5" s="868"/>
    </row>
    <row r="6" spans="1:6" ht="18.75" thickBot="1">
      <c r="A6" s="51" t="s">
        <v>26</v>
      </c>
      <c r="B6" s="50" t="s">
        <v>212</v>
      </c>
      <c r="C6" s="8"/>
      <c r="D6" s="61"/>
      <c r="E6" s="87"/>
      <c r="F6" s="17"/>
    </row>
    <row r="7" spans="1:6" s="2" customFormat="1" ht="12.75" customHeight="1">
      <c r="A7" s="869" t="s">
        <v>3</v>
      </c>
      <c r="B7" s="871" t="s">
        <v>0</v>
      </c>
      <c r="C7" s="871" t="s">
        <v>1</v>
      </c>
      <c r="D7" s="871" t="s">
        <v>2</v>
      </c>
      <c r="E7" s="873" t="s">
        <v>42</v>
      </c>
      <c r="F7" s="875" t="s">
        <v>55</v>
      </c>
    </row>
    <row r="8" spans="1:6" ht="26.25" customHeight="1" thickBot="1">
      <c r="A8" s="870"/>
      <c r="B8" s="872"/>
      <c r="C8" s="872"/>
      <c r="D8" s="872"/>
      <c r="E8" s="887"/>
      <c r="F8" s="876"/>
    </row>
    <row r="9" spans="1:6">
      <c r="A9" s="129"/>
      <c r="B9" s="581"/>
      <c r="C9" s="580"/>
      <c r="D9" s="580"/>
      <c r="E9" s="596"/>
      <c r="F9" s="135"/>
    </row>
    <row r="10" spans="1:6" ht="25.5">
      <c r="A10" s="129"/>
      <c r="B10" s="597" t="s">
        <v>211</v>
      </c>
      <c r="C10" s="580"/>
      <c r="D10" s="580"/>
      <c r="E10" s="596"/>
      <c r="F10" s="135"/>
    </row>
    <row r="11" spans="1:6" ht="21" customHeight="1">
      <c r="A11" s="113" t="s">
        <v>14</v>
      </c>
      <c r="B11" s="179" t="s">
        <v>160</v>
      </c>
      <c r="C11" s="143" t="s">
        <v>13</v>
      </c>
      <c r="D11" s="143">
        <v>150</v>
      </c>
      <c r="E11" s="122"/>
      <c r="F11" s="117">
        <f t="shared" ref="F11:F37" si="0">D11*E11</f>
        <v>0</v>
      </c>
    </row>
    <row r="12" spans="1:6" ht="25.5">
      <c r="A12" s="113" t="s">
        <v>15</v>
      </c>
      <c r="B12" s="179" t="s">
        <v>171</v>
      </c>
      <c r="C12" s="180" t="s">
        <v>13</v>
      </c>
      <c r="D12" s="180">
        <v>100</v>
      </c>
      <c r="E12" s="122"/>
      <c r="F12" s="117">
        <f t="shared" si="0"/>
        <v>0</v>
      </c>
    </row>
    <row r="13" spans="1:6" ht="25.5">
      <c r="A13" s="113" t="s">
        <v>16</v>
      </c>
      <c r="B13" s="179" t="s">
        <v>172</v>
      </c>
      <c r="C13" s="180" t="s">
        <v>13</v>
      </c>
      <c r="D13" s="180">
        <v>100</v>
      </c>
      <c r="E13" s="122"/>
      <c r="F13" s="117">
        <f t="shared" si="0"/>
        <v>0</v>
      </c>
    </row>
    <row r="14" spans="1:6" ht="21" customHeight="1">
      <c r="A14" s="113" t="s">
        <v>17</v>
      </c>
      <c r="B14" s="179" t="s">
        <v>173</v>
      </c>
      <c r="C14" s="180" t="s">
        <v>13</v>
      </c>
      <c r="D14" s="180">
        <v>100</v>
      </c>
      <c r="E14" s="122"/>
      <c r="F14" s="117">
        <f t="shared" si="0"/>
        <v>0</v>
      </c>
    </row>
    <row r="15" spans="1:6" ht="21" customHeight="1">
      <c r="A15" s="113" t="s">
        <v>18</v>
      </c>
      <c r="B15" s="179" t="s">
        <v>174</v>
      </c>
      <c r="C15" s="180" t="s">
        <v>13</v>
      </c>
      <c r="D15" s="180">
        <v>300</v>
      </c>
      <c r="E15" s="122"/>
      <c r="F15" s="117">
        <f t="shared" si="0"/>
        <v>0</v>
      </c>
    </row>
    <row r="16" spans="1:6" ht="21" customHeight="1">
      <c r="A16" s="113" t="s">
        <v>19</v>
      </c>
      <c r="B16" s="179" t="s">
        <v>175</v>
      </c>
      <c r="C16" s="180" t="s">
        <v>13</v>
      </c>
      <c r="D16" s="180">
        <v>50</v>
      </c>
      <c r="E16" s="122"/>
      <c r="F16" s="117">
        <f t="shared" si="0"/>
        <v>0</v>
      </c>
    </row>
    <row r="17" spans="1:6" ht="21" customHeight="1">
      <c r="A17" s="113" t="s">
        <v>20</v>
      </c>
      <c r="B17" s="179" t="s">
        <v>176</v>
      </c>
      <c r="C17" s="180" t="s">
        <v>12</v>
      </c>
      <c r="D17" s="180">
        <v>1</v>
      </c>
      <c r="E17" s="122"/>
      <c r="F17" s="117">
        <f t="shared" si="0"/>
        <v>0</v>
      </c>
    </row>
    <row r="18" spans="1:6" ht="25.5">
      <c r="A18" s="113" t="s">
        <v>21</v>
      </c>
      <c r="B18" s="179" t="s">
        <v>177</v>
      </c>
      <c r="C18" s="180" t="s">
        <v>12</v>
      </c>
      <c r="D18" s="180">
        <v>1</v>
      </c>
      <c r="E18" s="122"/>
      <c r="F18" s="117">
        <f t="shared" si="0"/>
        <v>0</v>
      </c>
    </row>
    <row r="19" spans="1:6" ht="21" customHeight="1">
      <c r="A19" s="113" t="s">
        <v>22</v>
      </c>
      <c r="B19" s="179" t="s">
        <v>178</v>
      </c>
      <c r="C19" s="180" t="s">
        <v>12</v>
      </c>
      <c r="D19" s="180">
        <v>1</v>
      </c>
      <c r="E19" s="122"/>
      <c r="F19" s="117">
        <f t="shared" si="0"/>
        <v>0</v>
      </c>
    </row>
    <row r="20" spans="1:6" ht="21" customHeight="1">
      <c r="A20" s="113" t="s">
        <v>26</v>
      </c>
      <c r="B20" s="179" t="s">
        <v>179</v>
      </c>
      <c r="C20" s="180" t="s">
        <v>12</v>
      </c>
      <c r="D20" s="180">
        <v>1</v>
      </c>
      <c r="E20" s="122"/>
      <c r="F20" s="117">
        <f t="shared" si="0"/>
        <v>0</v>
      </c>
    </row>
    <row r="21" spans="1:6" ht="21" customHeight="1">
      <c r="A21" s="113" t="s">
        <v>27</v>
      </c>
      <c r="B21" s="179" t="s">
        <v>180</v>
      </c>
      <c r="C21" s="180" t="s">
        <v>12</v>
      </c>
      <c r="D21" s="180">
        <v>1</v>
      </c>
      <c r="E21" s="122"/>
      <c r="F21" s="117">
        <f t="shared" si="0"/>
        <v>0</v>
      </c>
    </row>
    <row r="22" spans="1:6" ht="21" customHeight="1">
      <c r="A22" s="113" t="s">
        <v>29</v>
      </c>
      <c r="B22" s="179" t="s">
        <v>181</v>
      </c>
      <c r="C22" s="180" t="s">
        <v>12</v>
      </c>
      <c r="D22" s="180">
        <v>4</v>
      </c>
      <c r="E22" s="122"/>
      <c r="F22" s="117">
        <f t="shared" si="0"/>
        <v>0</v>
      </c>
    </row>
    <row r="23" spans="1:6" ht="21" customHeight="1">
      <c r="A23" s="113" t="s">
        <v>30</v>
      </c>
      <c r="B23" s="167" t="s">
        <v>182</v>
      </c>
      <c r="C23" s="180" t="s">
        <v>12</v>
      </c>
      <c r="D23" s="180">
        <v>8</v>
      </c>
      <c r="E23" s="122"/>
      <c r="F23" s="117">
        <f t="shared" si="0"/>
        <v>0</v>
      </c>
    </row>
    <row r="24" spans="1:6" ht="21" customHeight="1">
      <c r="A24" s="113" t="s">
        <v>31</v>
      </c>
      <c r="B24" s="179" t="s">
        <v>183</v>
      </c>
      <c r="C24" s="180" t="s">
        <v>197</v>
      </c>
      <c r="D24" s="180">
        <v>2</v>
      </c>
      <c r="E24" s="122"/>
      <c r="F24" s="117">
        <f t="shared" si="0"/>
        <v>0</v>
      </c>
    </row>
    <row r="25" spans="1:6" ht="21" customHeight="1">
      <c r="A25" s="113" t="s">
        <v>32</v>
      </c>
      <c r="B25" s="179" t="s">
        <v>184</v>
      </c>
      <c r="C25" s="180" t="s">
        <v>197</v>
      </c>
      <c r="D25" s="180">
        <v>1</v>
      </c>
      <c r="E25" s="122"/>
      <c r="F25" s="117">
        <f t="shared" si="0"/>
        <v>0</v>
      </c>
    </row>
    <row r="26" spans="1:6" ht="21" customHeight="1">
      <c r="A26" s="113" t="s">
        <v>33</v>
      </c>
      <c r="B26" s="179" t="s">
        <v>185</v>
      </c>
      <c r="C26" s="180" t="s">
        <v>197</v>
      </c>
      <c r="D26" s="180">
        <v>2</v>
      </c>
      <c r="E26" s="122"/>
      <c r="F26" s="117">
        <f t="shared" si="0"/>
        <v>0</v>
      </c>
    </row>
    <row r="27" spans="1:6" ht="21" customHeight="1">
      <c r="A27" s="113" t="s">
        <v>34</v>
      </c>
      <c r="B27" s="179" t="s">
        <v>186</v>
      </c>
      <c r="C27" s="180" t="s">
        <v>197</v>
      </c>
      <c r="D27" s="180">
        <v>1</v>
      </c>
      <c r="E27" s="122"/>
      <c r="F27" s="117">
        <f t="shared" si="0"/>
        <v>0</v>
      </c>
    </row>
    <row r="28" spans="1:6" ht="21" customHeight="1">
      <c r="A28" s="113" t="s">
        <v>44</v>
      </c>
      <c r="B28" s="179" t="s">
        <v>187</v>
      </c>
      <c r="C28" s="180" t="s">
        <v>197</v>
      </c>
      <c r="D28" s="180">
        <v>3</v>
      </c>
      <c r="E28" s="122"/>
      <c r="F28" s="117">
        <f t="shared" si="0"/>
        <v>0</v>
      </c>
    </row>
    <row r="29" spans="1:6" ht="21" customHeight="1">
      <c r="A29" s="113" t="s">
        <v>45</v>
      </c>
      <c r="B29" s="179" t="s">
        <v>188</v>
      </c>
      <c r="C29" s="180" t="s">
        <v>13</v>
      </c>
      <c r="D29" s="180">
        <v>200</v>
      </c>
      <c r="E29" s="122"/>
      <c r="F29" s="117">
        <f t="shared" si="0"/>
        <v>0</v>
      </c>
    </row>
    <row r="30" spans="1:6" ht="21" customHeight="1">
      <c r="A30" s="113" t="s">
        <v>53</v>
      </c>
      <c r="B30" s="179" t="s">
        <v>189</v>
      </c>
      <c r="C30" s="180" t="s">
        <v>13</v>
      </c>
      <c r="D30" s="180">
        <v>100</v>
      </c>
      <c r="E30" s="122"/>
      <c r="F30" s="117">
        <f t="shared" si="0"/>
        <v>0</v>
      </c>
    </row>
    <row r="31" spans="1:6" ht="21" customHeight="1">
      <c r="A31" s="113" t="s">
        <v>54</v>
      </c>
      <c r="B31" s="179" t="s">
        <v>190</v>
      </c>
      <c r="C31" s="180" t="s">
        <v>197</v>
      </c>
      <c r="D31" s="180">
        <v>2</v>
      </c>
      <c r="E31" s="122"/>
      <c r="F31" s="117">
        <f t="shared" si="0"/>
        <v>0</v>
      </c>
    </row>
    <row r="32" spans="1:6" ht="21" customHeight="1">
      <c r="A32" s="113" t="s">
        <v>56</v>
      </c>
      <c r="B32" s="179" t="s">
        <v>191</v>
      </c>
      <c r="C32" s="180" t="s">
        <v>197</v>
      </c>
      <c r="D32" s="180">
        <v>1</v>
      </c>
      <c r="E32" s="122"/>
      <c r="F32" s="117">
        <f t="shared" si="0"/>
        <v>0</v>
      </c>
    </row>
    <row r="33" spans="1:6" ht="21" customHeight="1">
      <c r="A33" s="113" t="s">
        <v>79</v>
      </c>
      <c r="B33" s="179" t="s">
        <v>192</v>
      </c>
      <c r="C33" s="180" t="s">
        <v>197</v>
      </c>
      <c r="D33" s="180">
        <v>3</v>
      </c>
      <c r="E33" s="122"/>
      <c r="F33" s="117">
        <f t="shared" si="0"/>
        <v>0</v>
      </c>
    </row>
    <row r="34" spans="1:6" ht="21" customHeight="1">
      <c r="A34" s="113" t="s">
        <v>80</v>
      </c>
      <c r="B34" s="179" t="s">
        <v>193</v>
      </c>
      <c r="C34" s="180" t="s">
        <v>197</v>
      </c>
      <c r="D34" s="180">
        <v>3</v>
      </c>
      <c r="E34" s="122"/>
      <c r="F34" s="117">
        <f t="shared" si="0"/>
        <v>0</v>
      </c>
    </row>
    <row r="35" spans="1:6" ht="21" customHeight="1">
      <c r="A35" s="113" t="s">
        <v>81</v>
      </c>
      <c r="B35" s="179" t="s">
        <v>194</v>
      </c>
      <c r="C35" s="180" t="s">
        <v>197</v>
      </c>
      <c r="D35" s="180">
        <v>3</v>
      </c>
      <c r="E35" s="122"/>
      <c r="F35" s="117">
        <f t="shared" si="0"/>
        <v>0</v>
      </c>
    </row>
    <row r="36" spans="1:6" ht="21" customHeight="1">
      <c r="A36" s="113" t="s">
        <v>82</v>
      </c>
      <c r="B36" s="179" t="s">
        <v>195</v>
      </c>
      <c r="C36" s="180" t="s">
        <v>197</v>
      </c>
      <c r="D36" s="180">
        <v>3</v>
      </c>
      <c r="E36" s="122"/>
      <c r="F36" s="117">
        <f t="shared" si="0"/>
        <v>0</v>
      </c>
    </row>
    <row r="37" spans="1:6" ht="38.25">
      <c r="A37" s="113" t="s">
        <v>83</v>
      </c>
      <c r="B37" s="179" t="s">
        <v>196</v>
      </c>
      <c r="C37" s="180" t="s">
        <v>197</v>
      </c>
      <c r="D37" s="180">
        <v>3</v>
      </c>
      <c r="E37" s="122"/>
      <c r="F37" s="117">
        <f t="shared" si="0"/>
        <v>0</v>
      </c>
    </row>
    <row r="38" spans="1:6">
      <c r="A38" s="113"/>
      <c r="B38" s="158"/>
      <c r="C38" s="114"/>
      <c r="D38" s="159"/>
      <c r="E38" s="160"/>
      <c r="F38" s="178"/>
    </row>
    <row r="39" spans="1:6" ht="20.25" customHeight="1" thickBot="1">
      <c r="A39" s="884" t="s">
        <v>213</v>
      </c>
      <c r="B39" s="885"/>
      <c r="C39" s="885"/>
      <c r="D39" s="885"/>
      <c r="E39" s="886"/>
      <c r="F39" s="157">
        <f>SUM(F11:F37)</f>
        <v>0</v>
      </c>
    </row>
    <row r="40" spans="1:6">
      <c r="A40" s="25"/>
      <c r="B40" s="25"/>
      <c r="C40" s="29"/>
      <c r="D40" s="59"/>
      <c r="E40" s="85"/>
      <c r="F40" s="7"/>
    </row>
    <row r="41" spans="1:6">
      <c r="A41" s="25"/>
      <c r="B41" s="25"/>
      <c r="C41" s="29"/>
      <c r="D41" s="59"/>
      <c r="E41" s="85"/>
      <c r="F41" s="7"/>
    </row>
    <row r="42" spans="1:6" ht="18">
      <c r="A42" s="881"/>
      <c r="B42" s="881"/>
      <c r="C42" s="881"/>
      <c r="D42" s="881"/>
      <c r="E42" s="881"/>
      <c r="F42" s="18"/>
    </row>
    <row r="43" spans="1:6">
      <c r="A43" s="25"/>
      <c r="B43" s="26"/>
      <c r="C43" s="29"/>
      <c r="D43" s="59"/>
      <c r="E43" s="85"/>
      <c r="F43" s="7"/>
    </row>
    <row r="44" spans="1:6">
      <c r="A44" s="23"/>
      <c r="B44" s="24"/>
      <c r="C44" s="32"/>
      <c r="D44" s="59"/>
      <c r="E44" s="85"/>
      <c r="F44" s="7"/>
    </row>
    <row r="45" spans="1:6">
      <c r="A45" s="25"/>
      <c r="B45" s="28"/>
      <c r="C45" s="32"/>
      <c r="D45" s="59"/>
      <c r="E45" s="85"/>
      <c r="F45" s="7"/>
    </row>
    <row r="46" spans="1:6">
      <c r="A46" s="25"/>
      <c r="B46" s="28"/>
      <c r="C46" s="32"/>
      <c r="D46" s="59"/>
      <c r="E46" s="85"/>
      <c r="F46" s="7"/>
    </row>
    <row r="47" spans="1:6">
      <c r="A47" s="25"/>
      <c r="B47" s="28"/>
      <c r="C47" s="32"/>
      <c r="D47" s="59"/>
      <c r="E47" s="85"/>
      <c r="F47" s="7"/>
    </row>
    <row r="48" spans="1:6" s="71" customFormat="1">
      <c r="A48" s="25"/>
      <c r="B48" s="28"/>
      <c r="C48" s="32"/>
      <c r="D48" s="59"/>
      <c r="E48" s="85"/>
      <c r="F48" s="7"/>
    </row>
    <row r="49" spans="1:7" s="71" customFormat="1">
      <c r="A49" s="25"/>
      <c r="B49" s="28"/>
      <c r="C49" s="32"/>
      <c r="D49" s="59"/>
      <c r="E49" s="85"/>
      <c r="F49" s="7"/>
    </row>
    <row r="50" spans="1:7">
      <c r="A50" s="25"/>
      <c r="B50" s="28"/>
      <c r="C50" s="32"/>
      <c r="D50" s="59"/>
      <c r="E50" s="85"/>
      <c r="F50" s="7"/>
    </row>
    <row r="51" spans="1:7">
      <c r="A51" s="25"/>
      <c r="B51" s="28"/>
      <c r="C51" s="32"/>
      <c r="D51" s="59"/>
      <c r="E51" s="85"/>
      <c r="F51" s="7"/>
    </row>
    <row r="52" spans="1:7">
      <c r="A52" s="25"/>
      <c r="B52" s="28"/>
      <c r="C52" s="32"/>
      <c r="D52" s="59"/>
      <c r="E52" s="85"/>
      <c r="F52" s="7"/>
    </row>
    <row r="53" spans="1:7">
      <c r="A53" s="25"/>
      <c r="B53" s="26"/>
      <c r="C53" s="29"/>
      <c r="D53" s="59"/>
      <c r="E53" s="85"/>
      <c r="F53" s="7"/>
    </row>
    <row r="54" spans="1:7">
      <c r="A54" s="25"/>
      <c r="B54" s="25"/>
      <c r="C54" s="32"/>
      <c r="D54" s="59"/>
      <c r="E54" s="85"/>
      <c r="F54" s="7"/>
    </row>
    <row r="55" spans="1:7">
      <c r="A55" s="27"/>
      <c r="B55" s="30"/>
      <c r="C55" s="32"/>
      <c r="D55" s="59"/>
      <c r="E55" s="85"/>
      <c r="F55" s="7"/>
    </row>
    <row r="56" spans="1:7">
      <c r="A56" s="25"/>
      <c r="B56" s="26"/>
      <c r="C56" s="32"/>
      <c r="D56" s="59"/>
      <c r="E56" s="85"/>
      <c r="F56" s="7"/>
    </row>
    <row r="57" spans="1:7">
      <c r="A57" s="25"/>
      <c r="B57" s="26"/>
      <c r="C57" s="32"/>
      <c r="D57" s="59"/>
      <c r="E57" s="85"/>
      <c r="F57" s="7"/>
    </row>
    <row r="58" spans="1:7">
      <c r="A58" s="25"/>
      <c r="B58" s="25"/>
      <c r="C58" s="32"/>
      <c r="D58" s="59"/>
      <c r="E58" s="85"/>
      <c r="F58" s="7"/>
    </row>
    <row r="59" spans="1:7">
      <c r="A59" s="25"/>
      <c r="B59" s="26"/>
      <c r="C59" s="29"/>
      <c r="D59" s="59"/>
      <c r="E59" s="85"/>
      <c r="F59" s="7"/>
    </row>
    <row r="60" spans="1:7" ht="18">
      <c r="A60" s="25"/>
      <c r="B60" s="26"/>
      <c r="C60" s="32"/>
      <c r="D60" s="59"/>
      <c r="E60" s="85"/>
      <c r="F60" s="7"/>
      <c r="G60" s="16"/>
    </row>
    <row r="61" spans="1:7" ht="18">
      <c r="A61" s="25"/>
      <c r="B61" s="26"/>
      <c r="C61" s="32"/>
      <c r="D61" s="59"/>
      <c r="E61" s="85"/>
      <c r="F61" s="7"/>
      <c r="G61" s="16"/>
    </row>
    <row r="62" spans="1:7" ht="18">
      <c r="A62" s="25"/>
      <c r="B62" s="33"/>
      <c r="C62" s="32"/>
      <c r="D62" s="59"/>
      <c r="E62" s="85"/>
      <c r="F62" s="7"/>
      <c r="G62" s="16"/>
    </row>
    <row r="63" spans="1:7" ht="18.75" customHeight="1">
      <c r="A63" s="25"/>
      <c r="B63" s="26"/>
      <c r="C63" s="29"/>
      <c r="D63" s="59"/>
      <c r="E63" s="85"/>
      <c r="F63" s="7"/>
      <c r="G63" s="16"/>
    </row>
    <row r="64" spans="1:7" ht="18">
      <c r="A64" s="25"/>
      <c r="B64" s="26"/>
      <c r="C64" s="32"/>
      <c r="D64" s="59"/>
      <c r="E64" s="85"/>
      <c r="F64" s="7"/>
      <c r="G64" s="16"/>
    </row>
    <row r="65" spans="1:7" ht="18">
      <c r="A65" s="25"/>
      <c r="B65" s="26"/>
      <c r="C65" s="32"/>
      <c r="D65" s="59"/>
      <c r="E65" s="85"/>
      <c r="F65" s="7"/>
      <c r="G65" s="16"/>
    </row>
    <row r="66" spans="1:7" ht="18">
      <c r="A66" s="25"/>
      <c r="B66" s="25"/>
      <c r="C66" s="32"/>
      <c r="D66" s="59"/>
      <c r="E66" s="85"/>
      <c r="F66" s="7"/>
      <c r="G66" s="16"/>
    </row>
    <row r="67" spans="1:7" ht="18">
      <c r="A67" s="25"/>
      <c r="B67" s="26"/>
      <c r="C67" s="29"/>
      <c r="D67" s="59"/>
      <c r="E67" s="85"/>
      <c r="F67" s="7"/>
      <c r="G67" s="16"/>
    </row>
    <row r="68" spans="1:7" ht="18">
      <c r="A68" s="25"/>
      <c r="B68" s="54"/>
      <c r="C68" s="32"/>
      <c r="D68" s="59"/>
      <c r="E68" s="85"/>
      <c r="F68" s="7"/>
      <c r="G68" s="16"/>
    </row>
    <row r="69" spans="1:7" ht="18">
      <c r="A69" s="25"/>
      <c r="B69" s="26"/>
      <c r="C69" s="32"/>
      <c r="D69" s="59"/>
      <c r="E69" s="85"/>
      <c r="F69" s="7"/>
      <c r="G69" s="16"/>
    </row>
    <row r="70" spans="1:7" ht="18">
      <c r="A70" s="25"/>
      <c r="B70" s="25"/>
      <c r="C70" s="32"/>
      <c r="D70" s="59"/>
      <c r="E70" s="85"/>
      <c r="F70" s="7"/>
      <c r="G70" s="16"/>
    </row>
    <row r="71" spans="1:7" ht="18">
      <c r="A71" s="25"/>
      <c r="B71" s="25"/>
      <c r="C71" s="32"/>
      <c r="D71" s="59"/>
      <c r="E71" s="85"/>
      <c r="F71" s="7"/>
      <c r="G71" s="16"/>
    </row>
    <row r="72" spans="1:7" ht="18">
      <c r="A72" s="25"/>
      <c r="B72" s="25"/>
      <c r="C72" s="32"/>
      <c r="D72" s="59"/>
      <c r="E72" s="85"/>
      <c r="F72" s="7"/>
      <c r="G72" s="16"/>
    </row>
    <row r="73" spans="1:7" ht="18">
      <c r="A73" s="25"/>
      <c r="B73" s="26"/>
      <c r="C73" s="29"/>
      <c r="D73" s="59"/>
      <c r="E73" s="85"/>
      <c r="F73" s="7"/>
      <c r="G73" s="16"/>
    </row>
    <row r="74" spans="1:7" ht="18">
      <c r="A74" s="25"/>
      <c r="B74" s="26"/>
      <c r="C74" s="32"/>
      <c r="D74" s="59"/>
      <c r="E74" s="85"/>
      <c r="F74" s="7"/>
      <c r="G74" s="16"/>
    </row>
    <row r="75" spans="1:7" ht="18">
      <c r="A75" s="25"/>
      <c r="B75" s="30"/>
      <c r="C75" s="32"/>
      <c r="D75" s="59"/>
      <c r="E75" s="85"/>
      <c r="F75" s="7"/>
      <c r="G75" s="16"/>
    </row>
    <row r="76" spans="1:7" ht="18">
      <c r="A76" s="25"/>
      <c r="B76" s="26"/>
      <c r="C76" s="32"/>
      <c r="D76" s="59"/>
      <c r="E76" s="85"/>
      <c r="F76" s="7"/>
      <c r="G76" s="16"/>
    </row>
    <row r="77" spans="1:7" ht="18">
      <c r="A77" s="25"/>
      <c r="B77" s="26"/>
      <c r="C77" s="32"/>
      <c r="D77" s="59"/>
      <c r="E77" s="85"/>
      <c r="F77" s="7"/>
      <c r="G77" s="16"/>
    </row>
    <row r="78" spans="1:7" ht="18">
      <c r="A78" s="881"/>
      <c r="B78" s="881"/>
      <c r="C78" s="881"/>
      <c r="D78" s="881"/>
      <c r="E78" s="881"/>
      <c r="F78" s="18"/>
      <c r="G78" s="16"/>
    </row>
    <row r="79" spans="1:7" ht="18">
      <c r="A79" s="25"/>
      <c r="B79" s="26"/>
      <c r="C79" s="29"/>
      <c r="D79" s="59"/>
      <c r="E79" s="85"/>
      <c r="F79" s="7"/>
      <c r="G79" s="16"/>
    </row>
    <row r="80" spans="1:7" ht="18">
      <c r="A80" s="23"/>
      <c r="B80" s="24"/>
      <c r="C80" s="29"/>
      <c r="D80" s="59"/>
      <c r="E80" s="85"/>
      <c r="F80" s="7"/>
      <c r="G80" s="16"/>
    </row>
    <row r="81" spans="1:7" ht="18">
      <c r="A81" s="20"/>
      <c r="B81" s="31"/>
      <c r="C81" s="29"/>
      <c r="D81" s="59"/>
      <c r="E81" s="85"/>
      <c r="F81" s="7"/>
      <c r="G81" s="16"/>
    </row>
    <row r="82" spans="1:7" ht="18">
      <c r="A82" s="20"/>
      <c r="B82" s="20"/>
      <c r="C82" s="34"/>
      <c r="D82" s="59"/>
      <c r="E82" s="85"/>
      <c r="F82" s="7"/>
      <c r="G82" s="16"/>
    </row>
    <row r="83" spans="1:7" ht="18">
      <c r="A83" s="20"/>
      <c r="B83" s="35"/>
      <c r="C83" s="34"/>
      <c r="D83" s="59"/>
      <c r="E83" s="85"/>
      <c r="F83" s="7"/>
      <c r="G83" s="16"/>
    </row>
    <row r="84" spans="1:7" ht="18">
      <c r="A84" s="20"/>
      <c r="B84" s="36"/>
      <c r="C84" s="34"/>
      <c r="D84" s="59"/>
      <c r="E84" s="85"/>
      <c r="F84" s="7"/>
      <c r="G84" s="16"/>
    </row>
    <row r="85" spans="1:7" ht="18">
      <c r="A85" s="20"/>
      <c r="B85" s="36"/>
      <c r="C85" s="34"/>
      <c r="D85" s="59"/>
      <c r="E85" s="85"/>
      <c r="F85" s="7"/>
      <c r="G85" s="16"/>
    </row>
    <row r="86" spans="1:7" ht="18">
      <c r="A86" s="20"/>
      <c r="B86" s="37"/>
      <c r="C86" s="34"/>
      <c r="D86" s="59"/>
      <c r="E86" s="85"/>
      <c r="F86" s="7"/>
      <c r="G86" s="16"/>
    </row>
    <row r="87" spans="1:7" ht="18">
      <c r="A87" s="20"/>
      <c r="B87" s="37"/>
      <c r="C87" s="34"/>
      <c r="D87" s="59"/>
      <c r="E87" s="85"/>
      <c r="F87" s="7"/>
      <c r="G87" s="16"/>
    </row>
    <row r="88" spans="1:7" ht="18">
      <c r="A88" s="38"/>
      <c r="B88" s="37"/>
      <c r="C88" s="34"/>
      <c r="D88" s="59"/>
      <c r="E88" s="85"/>
      <c r="F88" s="7"/>
      <c r="G88" s="16"/>
    </row>
    <row r="89" spans="1:7" ht="18">
      <c r="A89" s="20"/>
      <c r="B89" s="37"/>
      <c r="C89" s="34"/>
      <c r="D89" s="59"/>
      <c r="E89" s="85"/>
      <c r="F89" s="7"/>
      <c r="G89" s="16"/>
    </row>
    <row r="90" spans="1:7" ht="18">
      <c r="A90" s="20"/>
      <c r="B90" s="31"/>
      <c r="C90" s="34"/>
      <c r="D90" s="59"/>
      <c r="E90" s="85"/>
      <c r="F90" s="7"/>
      <c r="G90" s="16"/>
    </row>
    <row r="91" spans="1:7" ht="18">
      <c r="A91" s="20"/>
      <c r="B91" s="31"/>
      <c r="C91" s="34"/>
      <c r="D91" s="59"/>
      <c r="E91" s="85"/>
      <c r="F91" s="7"/>
      <c r="G91" s="16"/>
    </row>
    <row r="92" spans="1:7" ht="18">
      <c r="A92" s="20"/>
      <c r="B92" s="20"/>
      <c r="C92" s="34"/>
      <c r="D92" s="59"/>
      <c r="E92" s="85"/>
      <c r="F92" s="7"/>
      <c r="G92" s="16"/>
    </row>
    <row r="93" spans="1:7" ht="18">
      <c r="A93" s="20"/>
      <c r="B93" s="37"/>
      <c r="C93" s="34"/>
      <c r="D93" s="59"/>
      <c r="E93" s="85"/>
      <c r="F93" s="7"/>
      <c r="G93" s="16"/>
    </row>
    <row r="94" spans="1:7" ht="18">
      <c r="A94" s="20"/>
      <c r="B94" s="31"/>
      <c r="C94" s="34"/>
      <c r="D94" s="59"/>
      <c r="E94" s="85"/>
      <c r="F94" s="7"/>
      <c r="G94" s="16"/>
    </row>
    <row r="95" spans="1:7" ht="18">
      <c r="A95" s="20"/>
      <c r="B95" s="35"/>
      <c r="C95" s="34"/>
      <c r="D95" s="59"/>
      <c r="E95" s="85"/>
      <c r="F95" s="7"/>
      <c r="G95" s="16"/>
    </row>
    <row r="96" spans="1:7" ht="18">
      <c r="A96" s="26"/>
      <c r="B96" s="54"/>
      <c r="C96" s="55"/>
      <c r="D96" s="59"/>
      <c r="E96" s="85"/>
      <c r="F96" s="7"/>
      <c r="G96" s="16"/>
    </row>
    <row r="97" spans="1:7" ht="18">
      <c r="A97" s="26"/>
      <c r="B97" s="54"/>
      <c r="C97" s="55"/>
      <c r="D97" s="59"/>
      <c r="E97" s="85"/>
      <c r="F97" s="7"/>
      <c r="G97" s="16"/>
    </row>
    <row r="98" spans="1:7" ht="18">
      <c r="A98" s="26"/>
      <c r="B98" s="54"/>
      <c r="C98" s="55"/>
      <c r="D98" s="59"/>
      <c r="E98" s="85"/>
      <c r="F98" s="7"/>
      <c r="G98" s="16"/>
    </row>
    <row r="99" spans="1:7" ht="18.75" customHeight="1">
      <c r="A99" s="26"/>
      <c r="B99" s="54"/>
      <c r="C99" s="55"/>
      <c r="D99" s="59"/>
      <c r="E99" s="85"/>
      <c r="F99" s="7"/>
      <c r="G99" s="16"/>
    </row>
    <row r="100" spans="1:7" ht="18">
      <c r="A100" s="26"/>
      <c r="B100" s="54"/>
      <c r="C100" s="55"/>
      <c r="D100" s="59"/>
      <c r="E100" s="85"/>
      <c r="F100" s="7"/>
      <c r="G100" s="16"/>
    </row>
    <row r="101" spans="1:7" ht="18">
      <c r="A101" s="20"/>
      <c r="B101" s="26"/>
      <c r="C101" s="29"/>
      <c r="D101" s="59"/>
      <c r="E101" s="85"/>
      <c r="F101" s="7"/>
      <c r="G101" s="16"/>
    </row>
    <row r="102" spans="1:7" ht="18">
      <c r="A102" s="20"/>
      <c r="B102" s="20"/>
      <c r="C102" s="34"/>
      <c r="D102" s="59"/>
      <c r="E102" s="85"/>
      <c r="F102" s="7"/>
      <c r="G102" s="16"/>
    </row>
    <row r="103" spans="1:7" ht="18">
      <c r="A103" s="20"/>
      <c r="B103" s="35"/>
      <c r="C103" s="34"/>
      <c r="D103" s="59"/>
      <c r="E103" s="85"/>
      <c r="F103" s="7"/>
      <c r="G103" s="16"/>
    </row>
    <row r="104" spans="1:7" ht="18">
      <c r="A104" s="20"/>
      <c r="B104" s="31"/>
      <c r="C104" s="34"/>
      <c r="D104" s="59"/>
      <c r="E104" s="85"/>
      <c r="F104" s="7"/>
      <c r="G104" s="16"/>
    </row>
    <row r="105" spans="1:7" ht="18">
      <c r="A105" s="20"/>
      <c r="B105" s="31"/>
      <c r="C105" s="34"/>
      <c r="D105" s="59"/>
      <c r="E105" s="85"/>
      <c r="F105" s="7"/>
      <c r="G105" s="16"/>
    </row>
    <row r="106" spans="1:7" ht="18">
      <c r="A106" s="20"/>
      <c r="B106" s="20"/>
      <c r="C106" s="34"/>
      <c r="D106" s="59"/>
      <c r="E106" s="85"/>
      <c r="F106" s="7"/>
      <c r="G106" s="16"/>
    </row>
    <row r="107" spans="1:7" ht="18">
      <c r="A107" s="25"/>
      <c r="B107" s="26"/>
      <c r="C107" s="29"/>
      <c r="D107" s="59"/>
      <c r="E107" s="85"/>
      <c r="F107" s="7"/>
      <c r="G107" s="16"/>
    </row>
    <row r="108" spans="1:7" ht="18">
      <c r="A108" s="881"/>
      <c r="B108" s="881"/>
      <c r="C108" s="881"/>
      <c r="D108" s="881"/>
      <c r="E108" s="881"/>
      <c r="F108" s="18"/>
      <c r="G108" s="16"/>
    </row>
    <row r="109" spans="1:7" ht="18">
      <c r="A109" s="25"/>
      <c r="B109" s="26"/>
      <c r="C109" s="29"/>
      <c r="D109" s="59"/>
      <c r="E109" s="85"/>
      <c r="F109" s="7"/>
      <c r="G109" s="16"/>
    </row>
    <row r="110" spans="1:7" ht="18">
      <c r="A110" s="23"/>
      <c r="B110" s="24"/>
      <c r="C110" s="29"/>
      <c r="D110" s="59"/>
      <c r="E110" s="85"/>
      <c r="F110" s="7"/>
      <c r="G110" s="16"/>
    </row>
    <row r="111" spans="1:7" ht="18">
      <c r="A111" s="25"/>
      <c r="B111" s="26"/>
      <c r="C111" s="29"/>
      <c r="D111" s="59"/>
      <c r="E111" s="85"/>
      <c r="F111" s="7"/>
      <c r="G111" s="16"/>
    </row>
    <row r="112" spans="1:7" ht="18">
      <c r="A112" s="20"/>
      <c r="B112" s="39"/>
      <c r="C112" s="21"/>
      <c r="D112" s="59"/>
      <c r="E112" s="85"/>
      <c r="F112" s="7"/>
      <c r="G112" s="16"/>
    </row>
    <row r="113" spans="1:7" ht="18">
      <c r="A113" s="20"/>
      <c r="B113" s="39"/>
      <c r="C113" s="21"/>
      <c r="D113" s="59"/>
      <c r="E113" s="85"/>
      <c r="F113" s="7"/>
      <c r="G113" s="16"/>
    </row>
    <row r="114" spans="1:7" ht="18">
      <c r="A114" s="20"/>
      <c r="B114" s="39"/>
      <c r="C114" s="21"/>
      <c r="D114" s="59"/>
      <c r="E114" s="85"/>
      <c r="F114" s="7"/>
      <c r="G114" s="16"/>
    </row>
    <row r="115" spans="1:7" ht="18">
      <c r="A115" s="20"/>
      <c r="B115" s="39"/>
      <c r="C115" s="21"/>
      <c r="D115" s="59"/>
      <c r="E115" s="85"/>
      <c r="F115" s="7"/>
      <c r="G115" s="16"/>
    </row>
    <row r="116" spans="1:7" ht="18">
      <c r="A116" s="22"/>
      <c r="B116" s="40"/>
      <c r="C116" s="21"/>
      <c r="D116" s="59"/>
      <c r="E116" s="85"/>
      <c r="F116" s="7"/>
      <c r="G116" s="16"/>
    </row>
    <row r="117" spans="1:7" ht="18">
      <c r="A117" s="25"/>
      <c r="B117" s="40"/>
      <c r="C117" s="29"/>
      <c r="D117" s="59"/>
      <c r="E117" s="85"/>
      <c r="F117" s="7"/>
      <c r="G117" s="16"/>
    </row>
    <row r="118" spans="1:7" ht="18">
      <c r="A118" s="22"/>
      <c r="B118" s="41"/>
      <c r="C118" s="21"/>
      <c r="D118" s="59"/>
      <c r="E118" s="85"/>
      <c r="F118" s="7"/>
      <c r="G118" s="16"/>
    </row>
    <row r="119" spans="1:7" ht="18">
      <c r="A119" s="22"/>
      <c r="B119" s="42"/>
      <c r="C119" s="21"/>
      <c r="D119" s="59"/>
      <c r="E119" s="85"/>
      <c r="F119" s="7"/>
      <c r="G119" s="16"/>
    </row>
    <row r="120" spans="1:7" ht="18">
      <c r="A120" s="20"/>
      <c r="B120" s="43"/>
      <c r="C120" s="44"/>
      <c r="D120" s="59"/>
      <c r="E120" s="85"/>
      <c r="F120" s="7"/>
      <c r="G120" s="16"/>
    </row>
    <row r="121" spans="1:7" ht="18">
      <c r="A121" s="20"/>
      <c r="B121" s="43"/>
      <c r="C121" s="44"/>
      <c r="D121" s="59"/>
      <c r="E121" s="85"/>
      <c r="F121" s="7"/>
      <c r="G121" s="16"/>
    </row>
    <row r="122" spans="1:7" ht="18">
      <c r="A122" s="22"/>
      <c r="B122" s="43"/>
      <c r="C122" s="44"/>
      <c r="D122" s="59"/>
      <c r="E122" s="85"/>
      <c r="F122" s="7"/>
      <c r="G122" s="16"/>
    </row>
    <row r="123" spans="1:7" ht="18">
      <c r="A123" s="25"/>
      <c r="B123" s="40"/>
      <c r="C123" s="29"/>
      <c r="D123" s="59"/>
      <c r="E123" s="85"/>
      <c r="F123" s="7"/>
      <c r="G123" s="16"/>
    </row>
    <row r="124" spans="1:7" ht="18">
      <c r="A124" s="22"/>
      <c r="B124" s="41"/>
      <c r="C124" s="29"/>
      <c r="D124" s="59"/>
      <c r="E124" s="85"/>
      <c r="F124" s="7"/>
      <c r="G124" s="16"/>
    </row>
    <row r="125" spans="1:7" ht="18">
      <c r="A125" s="25"/>
      <c r="B125" s="40"/>
      <c r="C125" s="29"/>
      <c r="D125" s="59"/>
      <c r="E125" s="85"/>
      <c r="F125" s="7"/>
      <c r="G125" s="16"/>
    </row>
    <row r="126" spans="1:7" ht="18">
      <c r="A126" s="22"/>
      <c r="B126" s="43"/>
      <c r="C126" s="45"/>
      <c r="D126" s="59"/>
      <c r="E126" s="85"/>
      <c r="F126" s="7"/>
      <c r="G126" s="16"/>
    </row>
    <row r="127" spans="1:7" ht="18">
      <c r="A127" s="22"/>
      <c r="B127" s="43"/>
      <c r="C127" s="45"/>
      <c r="D127" s="59"/>
      <c r="E127" s="85"/>
      <c r="F127" s="7"/>
      <c r="G127" s="16"/>
    </row>
    <row r="128" spans="1:7" ht="18">
      <c r="A128" s="22"/>
      <c r="B128" s="43"/>
      <c r="C128" s="44"/>
      <c r="D128" s="59"/>
      <c r="E128" s="85"/>
      <c r="F128" s="7"/>
      <c r="G128" s="16"/>
    </row>
    <row r="129" spans="1:7" ht="18.75" customHeight="1">
      <c r="A129" s="22"/>
      <c r="B129" s="43"/>
      <c r="C129" s="44"/>
      <c r="D129" s="59"/>
      <c r="E129" s="85"/>
      <c r="F129" s="7"/>
      <c r="G129" s="16"/>
    </row>
    <row r="130" spans="1:7" ht="18">
      <c r="A130" s="22"/>
      <c r="B130" s="43"/>
      <c r="C130" s="44"/>
      <c r="D130" s="59"/>
      <c r="E130" s="85"/>
      <c r="F130" s="7"/>
      <c r="G130" s="16"/>
    </row>
    <row r="131" spans="1:7" ht="18">
      <c r="A131" s="22"/>
      <c r="B131" s="43"/>
      <c r="C131" s="44"/>
      <c r="D131" s="59"/>
      <c r="E131" s="85"/>
      <c r="F131" s="7"/>
      <c r="G131" s="16"/>
    </row>
    <row r="132" spans="1:7" ht="18">
      <c r="A132" s="22"/>
      <c r="B132" s="43"/>
      <c r="C132" s="44"/>
      <c r="D132" s="59"/>
      <c r="E132" s="85"/>
      <c r="F132" s="7"/>
      <c r="G132" s="16"/>
    </row>
    <row r="133" spans="1:7" ht="18">
      <c r="A133" s="22"/>
      <c r="B133" s="43"/>
      <c r="C133" s="44"/>
      <c r="D133" s="59"/>
      <c r="E133" s="85"/>
      <c r="F133" s="7"/>
      <c r="G133" s="16"/>
    </row>
    <row r="134" spans="1:7" ht="18">
      <c r="A134" s="22"/>
      <c r="B134" s="43"/>
      <c r="C134" s="44"/>
      <c r="D134" s="59"/>
      <c r="E134" s="85"/>
      <c r="F134" s="7"/>
      <c r="G134" s="16"/>
    </row>
    <row r="135" spans="1:7" ht="18">
      <c r="A135" s="22"/>
      <c r="B135" s="43"/>
      <c r="C135" s="44"/>
      <c r="D135" s="59"/>
      <c r="E135" s="85"/>
      <c r="F135" s="7"/>
      <c r="G135" s="16"/>
    </row>
    <row r="136" spans="1:7" ht="18">
      <c r="A136" s="20"/>
      <c r="B136" s="43"/>
      <c r="C136" s="44"/>
      <c r="D136" s="59"/>
      <c r="E136" s="85"/>
      <c r="F136" s="7"/>
      <c r="G136" s="16"/>
    </row>
    <row r="137" spans="1:7" ht="18">
      <c r="A137" s="20"/>
      <c r="B137" s="43"/>
      <c r="C137" s="44"/>
      <c r="D137" s="59"/>
      <c r="E137" s="85"/>
      <c r="F137" s="7"/>
      <c r="G137" s="16"/>
    </row>
    <row r="138" spans="1:7" ht="18">
      <c r="A138" s="20"/>
      <c r="B138" s="40"/>
      <c r="C138" s="21"/>
      <c r="D138" s="59"/>
      <c r="E138" s="85"/>
      <c r="F138" s="7"/>
      <c r="G138" s="16"/>
    </row>
    <row r="139" spans="1:7" ht="18">
      <c r="A139" s="20"/>
      <c r="B139" s="40"/>
      <c r="C139" s="21"/>
      <c r="D139" s="59"/>
      <c r="E139" s="85"/>
      <c r="F139" s="7"/>
      <c r="G139" s="16"/>
    </row>
    <row r="140" spans="1:7" ht="18">
      <c r="A140" s="20"/>
      <c r="B140" s="40"/>
      <c r="C140" s="21"/>
      <c r="D140" s="59"/>
      <c r="E140" s="85"/>
      <c r="F140" s="7"/>
      <c r="G140" s="16"/>
    </row>
    <row r="141" spans="1:7" ht="18">
      <c r="A141" s="20"/>
      <c r="B141" s="40"/>
      <c r="C141" s="21"/>
      <c r="D141" s="59"/>
      <c r="E141" s="85"/>
      <c r="F141" s="7"/>
      <c r="G141" s="16"/>
    </row>
    <row r="142" spans="1:7" ht="18">
      <c r="A142" s="20"/>
      <c r="B142" s="40"/>
      <c r="C142" s="21"/>
      <c r="D142" s="59"/>
      <c r="E142" s="85"/>
      <c r="F142" s="7"/>
      <c r="G142" s="16"/>
    </row>
    <row r="143" spans="1:7" ht="18">
      <c r="A143" s="20"/>
      <c r="B143" s="40"/>
      <c r="C143" s="21"/>
      <c r="D143" s="59"/>
      <c r="E143" s="85"/>
      <c r="F143" s="7"/>
      <c r="G143" s="16"/>
    </row>
    <row r="144" spans="1:7" ht="18">
      <c r="A144" s="20"/>
      <c r="B144" s="40"/>
      <c r="C144" s="21"/>
      <c r="D144" s="59"/>
      <c r="E144" s="85"/>
      <c r="F144" s="7"/>
      <c r="G144" s="16"/>
    </row>
    <row r="145" spans="1:7" ht="18">
      <c r="A145" s="20"/>
      <c r="B145" s="31"/>
      <c r="C145" s="21"/>
      <c r="D145" s="59"/>
      <c r="E145" s="85"/>
      <c r="F145" s="7"/>
      <c r="G145" s="16"/>
    </row>
    <row r="146" spans="1:7" ht="18">
      <c r="A146" s="881"/>
      <c r="B146" s="881"/>
      <c r="C146" s="881"/>
      <c r="D146" s="881"/>
      <c r="E146" s="881"/>
      <c r="F146" s="18"/>
      <c r="G146" s="16"/>
    </row>
    <row r="147" spans="1:7" ht="18">
      <c r="A147" s="48"/>
      <c r="B147" s="64"/>
      <c r="C147" s="95"/>
      <c r="D147" s="52"/>
      <c r="E147" s="88"/>
      <c r="F147" s="18"/>
      <c r="G147" s="16"/>
    </row>
    <row r="148" spans="1:7" ht="18">
      <c r="A148" s="48"/>
      <c r="B148" s="64"/>
      <c r="C148" s="95"/>
      <c r="D148" s="52"/>
      <c r="E148" s="88"/>
      <c r="F148" s="18"/>
      <c r="G148" s="16"/>
    </row>
    <row r="149" spans="1:7" ht="18">
      <c r="A149" s="882"/>
      <c r="B149" s="882"/>
      <c r="C149" s="882"/>
      <c r="D149" s="882"/>
      <c r="E149" s="882"/>
      <c r="F149" s="46"/>
      <c r="G149" s="16"/>
    </row>
    <row r="150" spans="1:7" ht="18">
      <c r="A150" s="31"/>
      <c r="B150" s="47"/>
      <c r="C150" s="2"/>
      <c r="D150" s="59"/>
      <c r="E150" s="85"/>
      <c r="F150" s="7"/>
      <c r="G150" s="16"/>
    </row>
    <row r="151" spans="1:7" ht="18">
      <c r="A151" s="883"/>
      <c r="B151" s="883"/>
      <c r="C151" s="883"/>
      <c r="D151" s="883"/>
      <c r="E151" s="883"/>
      <c r="F151" s="883"/>
      <c r="G151" s="16"/>
    </row>
    <row r="152" spans="1:7" ht="18">
      <c r="A152" s="880"/>
      <c r="B152" s="880"/>
      <c r="C152" s="880"/>
      <c r="D152" s="880"/>
      <c r="E152" s="880"/>
      <c r="F152" s="18"/>
      <c r="G152" s="16"/>
    </row>
    <row r="153" spans="1:7" ht="18">
      <c r="A153" s="5"/>
      <c r="B153" s="1"/>
      <c r="C153" s="2"/>
      <c r="D153" s="59"/>
      <c r="E153" s="85"/>
      <c r="F153" s="7"/>
      <c r="G153" s="16"/>
    </row>
    <row r="154" spans="1:7" ht="18">
      <c r="A154" s="5"/>
      <c r="B154" s="1"/>
      <c r="C154" s="2"/>
      <c r="D154" s="59"/>
      <c r="E154" s="85"/>
      <c r="F154" s="7"/>
      <c r="G154" s="16"/>
    </row>
    <row r="155" spans="1:7" ht="18">
      <c r="A155" s="5"/>
      <c r="B155" s="1"/>
      <c r="C155" s="2"/>
      <c r="D155" s="59"/>
      <c r="E155" s="85"/>
      <c r="F155" s="7"/>
      <c r="G155" s="16"/>
    </row>
    <row r="156" spans="1:7" ht="18">
      <c r="A156" s="5"/>
      <c r="B156" s="1"/>
      <c r="C156" s="2"/>
      <c r="D156" s="59"/>
      <c r="E156" s="85"/>
      <c r="F156" s="7"/>
      <c r="G156" s="16"/>
    </row>
    <row r="157" spans="1:7" ht="18">
      <c r="A157" s="5"/>
      <c r="B157" s="1"/>
      <c r="C157" s="2"/>
      <c r="D157" s="59"/>
      <c r="E157" s="85"/>
      <c r="F157" s="7"/>
      <c r="G157" s="16"/>
    </row>
    <row r="158" spans="1:7" ht="18">
      <c r="A158" s="5"/>
      <c r="B158" s="1"/>
      <c r="C158" s="2"/>
      <c r="D158" s="59"/>
      <c r="E158" s="85"/>
      <c r="F158" s="7"/>
      <c r="G158" s="16"/>
    </row>
    <row r="159" spans="1:7" ht="18">
      <c r="A159" s="5"/>
      <c r="B159" s="1"/>
      <c r="C159" s="2"/>
      <c r="D159" s="59"/>
      <c r="E159" s="85"/>
      <c r="F159" s="7"/>
      <c r="G159" s="16"/>
    </row>
    <row r="160" spans="1:7" ht="18">
      <c r="A160" s="5"/>
      <c r="B160" s="1"/>
      <c r="C160" s="2"/>
      <c r="D160" s="59"/>
      <c r="E160" s="85"/>
      <c r="F160" s="7"/>
      <c r="G160" s="16"/>
    </row>
    <row r="161" spans="1:7" ht="18">
      <c r="A161" s="5"/>
      <c r="B161" s="1"/>
      <c r="C161" s="2"/>
      <c r="D161" s="59"/>
      <c r="E161" s="85"/>
      <c r="F161" s="7"/>
      <c r="G161" s="16"/>
    </row>
    <row r="162" spans="1:7" ht="18">
      <c r="A162" s="5"/>
      <c r="B162" s="1"/>
      <c r="C162" s="2"/>
      <c r="D162" s="59"/>
      <c r="E162" s="85"/>
      <c r="F162" s="7"/>
      <c r="G162" s="16"/>
    </row>
    <row r="163" spans="1:7" ht="18">
      <c r="A163" s="5"/>
      <c r="B163" s="1"/>
      <c r="C163" s="2"/>
      <c r="D163" s="59"/>
      <c r="E163" s="85"/>
      <c r="F163" s="7"/>
      <c r="G163" s="16"/>
    </row>
    <row r="164" spans="1:7" ht="18">
      <c r="A164" s="5"/>
      <c r="B164" s="1"/>
      <c r="C164" s="2"/>
      <c r="D164" s="59"/>
      <c r="E164" s="85"/>
      <c r="F164" s="7"/>
      <c r="G164" s="16"/>
    </row>
    <row r="165" spans="1:7" ht="18">
      <c r="A165" s="5"/>
      <c r="B165" s="1"/>
      <c r="C165" s="2"/>
      <c r="D165" s="59"/>
      <c r="E165" s="85"/>
      <c r="F165" s="7"/>
      <c r="G165" s="16"/>
    </row>
    <row r="166" spans="1:7" ht="18">
      <c r="A166" s="5"/>
      <c r="B166" s="1"/>
      <c r="C166" s="2"/>
      <c r="D166" s="59"/>
      <c r="E166" s="85"/>
      <c r="F166" s="7"/>
      <c r="G166" s="16"/>
    </row>
    <row r="167" spans="1:7" ht="18.75" customHeight="1">
      <c r="A167" s="5"/>
      <c r="B167" s="1"/>
      <c r="C167" s="2"/>
      <c r="D167" s="59"/>
      <c r="E167" s="85"/>
      <c r="F167" s="7"/>
      <c r="G167" s="16"/>
    </row>
    <row r="168" spans="1:7" ht="18.75" customHeight="1">
      <c r="A168" s="5"/>
      <c r="B168" s="1"/>
      <c r="C168" s="2"/>
      <c r="D168" s="59"/>
      <c r="E168" s="85"/>
      <c r="F168" s="7"/>
      <c r="G168" s="16"/>
    </row>
    <row r="169" spans="1:7" ht="18.75" customHeight="1">
      <c r="A169" s="5"/>
      <c r="B169" s="1"/>
      <c r="C169" s="2"/>
      <c r="D169" s="59"/>
      <c r="E169" s="85"/>
      <c r="F169" s="7"/>
      <c r="G169" s="16"/>
    </row>
    <row r="170" spans="1:7" ht="18.75" customHeight="1">
      <c r="A170" s="5"/>
      <c r="B170" s="1"/>
      <c r="C170" s="2"/>
      <c r="D170" s="59"/>
      <c r="E170" s="85"/>
      <c r="F170" s="7"/>
      <c r="G170" s="16"/>
    </row>
    <row r="171" spans="1:7" ht="18">
      <c r="A171" s="5"/>
      <c r="B171" s="1"/>
      <c r="C171" s="2"/>
      <c r="D171" s="59"/>
      <c r="E171" s="85"/>
      <c r="F171" s="7"/>
      <c r="G171" s="16"/>
    </row>
    <row r="172" spans="1:7">
      <c r="A172" s="5"/>
      <c r="B172" s="1"/>
      <c r="C172" s="2"/>
      <c r="D172" s="59"/>
      <c r="E172" s="85"/>
      <c r="F172" s="7"/>
    </row>
    <row r="173" spans="1:7">
      <c r="A173" s="5"/>
      <c r="B173" s="1"/>
      <c r="C173" s="2"/>
      <c r="D173" s="59"/>
      <c r="E173" s="85"/>
      <c r="F173" s="7"/>
    </row>
    <row r="174" spans="1:7">
      <c r="A174" s="5"/>
      <c r="B174" s="1"/>
      <c r="C174" s="2"/>
      <c r="D174" s="59"/>
      <c r="E174" s="85"/>
      <c r="F174" s="7"/>
    </row>
    <row r="175" spans="1:7">
      <c r="A175" s="5"/>
      <c r="B175" s="1"/>
      <c r="C175" s="2"/>
      <c r="D175" s="59"/>
      <c r="E175" s="85"/>
      <c r="F175" s="7"/>
    </row>
    <row r="176" spans="1:7">
      <c r="A176" s="5"/>
      <c r="B176" s="1"/>
      <c r="C176" s="2"/>
      <c r="D176" s="59"/>
      <c r="E176" s="85"/>
      <c r="F176" s="7"/>
    </row>
    <row r="177" spans="1:6">
      <c r="A177" s="5"/>
      <c r="B177" s="1"/>
      <c r="C177" s="2"/>
      <c r="D177" s="59"/>
      <c r="E177" s="85"/>
      <c r="F177" s="7"/>
    </row>
    <row r="178" spans="1:6">
      <c r="A178" s="5"/>
      <c r="B178" s="1"/>
      <c r="C178" s="2"/>
      <c r="D178" s="59"/>
      <c r="E178" s="85"/>
      <c r="F178" s="7"/>
    </row>
    <row r="179" spans="1:6">
      <c r="A179" s="5"/>
      <c r="B179" s="1"/>
      <c r="C179" s="2"/>
      <c r="D179" s="59"/>
      <c r="E179" s="85"/>
      <c r="F179" s="7"/>
    </row>
    <row r="180" spans="1:6">
      <c r="A180" s="5"/>
      <c r="B180" s="1"/>
      <c r="C180" s="2"/>
      <c r="D180" s="59"/>
      <c r="E180" s="85"/>
      <c r="F180" s="7"/>
    </row>
    <row r="181" spans="1:6">
      <c r="A181" s="5"/>
      <c r="B181" s="1"/>
      <c r="C181" s="2"/>
      <c r="D181" s="59"/>
      <c r="E181" s="85"/>
      <c r="F181" s="7"/>
    </row>
    <row r="182" spans="1:6">
      <c r="A182" s="5"/>
      <c r="B182" s="1"/>
      <c r="C182" s="2"/>
      <c r="D182" s="59"/>
      <c r="E182" s="85"/>
      <c r="F182" s="7"/>
    </row>
    <row r="183" spans="1:6">
      <c r="A183" s="5"/>
      <c r="B183" s="1"/>
      <c r="C183" s="2"/>
      <c r="D183" s="59"/>
      <c r="E183" s="85"/>
      <c r="F183" s="7"/>
    </row>
    <row r="184" spans="1:6">
      <c r="A184" s="5"/>
      <c r="B184" s="1"/>
      <c r="C184" s="2"/>
      <c r="D184" s="59"/>
      <c r="E184" s="85"/>
      <c r="F184" s="7"/>
    </row>
    <row r="185" spans="1:6">
      <c r="A185" s="5"/>
      <c r="B185" s="1"/>
      <c r="C185" s="2"/>
      <c r="D185" s="59"/>
      <c r="E185" s="85"/>
      <c r="F185" s="7"/>
    </row>
    <row r="186" spans="1:6">
      <c r="A186" s="5"/>
      <c r="B186" s="1"/>
      <c r="C186" s="2"/>
      <c r="D186" s="59"/>
      <c r="E186" s="85"/>
      <c r="F186" s="7"/>
    </row>
    <row r="187" spans="1:6">
      <c r="A187" s="5"/>
      <c r="B187" s="1"/>
      <c r="C187" s="2"/>
      <c r="D187" s="59"/>
      <c r="E187" s="85"/>
      <c r="F187" s="7"/>
    </row>
    <row r="188" spans="1:6">
      <c r="A188" s="5"/>
      <c r="B188" s="1"/>
      <c r="C188" s="2"/>
      <c r="D188" s="59"/>
      <c r="E188" s="85"/>
      <c r="F188" s="7"/>
    </row>
    <row r="189" spans="1:6">
      <c r="A189" s="5"/>
      <c r="B189" s="1"/>
      <c r="C189" s="2"/>
      <c r="D189" s="59"/>
      <c r="E189" s="85"/>
      <c r="F189" s="7"/>
    </row>
    <row r="190" spans="1:6">
      <c r="A190" s="5"/>
      <c r="B190" s="1"/>
      <c r="C190" s="2"/>
      <c r="D190" s="59"/>
      <c r="E190" s="85"/>
      <c r="F190" s="7"/>
    </row>
    <row r="191" spans="1:6">
      <c r="A191" s="5"/>
      <c r="B191" s="1"/>
      <c r="C191" s="2"/>
      <c r="D191" s="59"/>
      <c r="E191" s="85"/>
      <c r="F191" s="7"/>
    </row>
    <row r="192" spans="1:6">
      <c r="A192" s="5"/>
      <c r="B192" s="1"/>
      <c r="C192" s="2"/>
      <c r="D192" s="59"/>
      <c r="E192" s="85"/>
      <c r="F192" s="7"/>
    </row>
    <row r="193" spans="1:6">
      <c r="A193" s="5"/>
      <c r="B193" s="1"/>
      <c r="C193" s="2"/>
      <c r="D193" s="59"/>
      <c r="E193" s="85"/>
      <c r="F193" s="7"/>
    </row>
    <row r="194" spans="1:6">
      <c r="A194" s="5"/>
      <c r="B194" s="1"/>
      <c r="C194" s="2"/>
      <c r="D194" s="59"/>
      <c r="E194" s="85"/>
      <c r="F194" s="7"/>
    </row>
    <row r="195" spans="1:6">
      <c r="A195" s="5"/>
      <c r="B195" s="1"/>
      <c r="C195" s="2"/>
      <c r="D195" s="59"/>
      <c r="E195" s="85"/>
      <c r="F195" s="7"/>
    </row>
    <row r="196" spans="1:6">
      <c r="A196" s="5"/>
      <c r="B196" s="1"/>
      <c r="C196" s="2"/>
      <c r="D196" s="59"/>
      <c r="E196" s="85"/>
      <c r="F196" s="7"/>
    </row>
    <row r="197" spans="1:6">
      <c r="A197" s="5"/>
      <c r="B197" s="1"/>
      <c r="C197" s="2"/>
      <c r="D197" s="59"/>
      <c r="E197" s="85"/>
      <c r="F197" s="7"/>
    </row>
    <row r="198" spans="1:6">
      <c r="A198" s="5"/>
      <c r="B198" s="1"/>
      <c r="C198" s="2"/>
      <c r="D198" s="59"/>
      <c r="E198" s="85"/>
      <c r="F198" s="7"/>
    </row>
    <row r="199" spans="1:6">
      <c r="A199" s="5"/>
      <c r="B199" s="1"/>
      <c r="C199" s="2"/>
      <c r="D199" s="59"/>
      <c r="E199" s="85"/>
      <c r="F199" s="7"/>
    </row>
    <row r="200" spans="1:6">
      <c r="A200" s="5"/>
      <c r="B200" s="1"/>
      <c r="C200" s="2"/>
      <c r="D200" s="59"/>
      <c r="E200" s="85"/>
      <c r="F200" s="7"/>
    </row>
    <row r="201" spans="1:6">
      <c r="A201" s="5"/>
      <c r="B201" s="1"/>
      <c r="C201" s="2"/>
      <c r="D201" s="59"/>
      <c r="E201" s="85"/>
      <c r="F201" s="7"/>
    </row>
    <row r="202" spans="1:6">
      <c r="A202" s="5"/>
      <c r="B202" s="1"/>
      <c r="C202" s="2"/>
      <c r="D202" s="59"/>
      <c r="E202" s="85"/>
      <c r="F202" s="7"/>
    </row>
    <row r="203" spans="1:6">
      <c r="A203" s="5"/>
      <c r="B203" s="1"/>
      <c r="C203" s="2"/>
      <c r="D203" s="59"/>
      <c r="E203" s="85"/>
      <c r="F203" s="7"/>
    </row>
    <row r="204" spans="1:6">
      <c r="A204" s="5"/>
      <c r="B204" s="1"/>
      <c r="C204" s="2"/>
      <c r="D204" s="59"/>
      <c r="E204" s="85"/>
      <c r="F204" s="7"/>
    </row>
    <row r="205" spans="1:6">
      <c r="A205" s="5"/>
      <c r="B205" s="1"/>
      <c r="C205" s="2"/>
      <c r="D205" s="59"/>
      <c r="E205" s="85"/>
      <c r="F205" s="7"/>
    </row>
    <row r="206" spans="1:6">
      <c r="A206" s="5"/>
      <c r="B206" s="1"/>
      <c r="C206" s="2"/>
      <c r="D206" s="59"/>
      <c r="E206" s="85"/>
      <c r="F206" s="7"/>
    </row>
    <row r="207" spans="1:6">
      <c r="A207" s="5"/>
      <c r="B207" s="1"/>
      <c r="C207" s="2"/>
      <c r="D207" s="59"/>
      <c r="E207" s="85"/>
      <c r="F207" s="7"/>
    </row>
    <row r="208" spans="1:6">
      <c r="A208" s="5"/>
      <c r="B208" s="1"/>
      <c r="C208" s="2"/>
      <c r="D208" s="59"/>
      <c r="E208" s="85"/>
      <c r="F208" s="7"/>
    </row>
    <row r="209" spans="1:6">
      <c r="A209" s="5"/>
      <c r="B209" s="1"/>
      <c r="C209" s="2"/>
      <c r="D209" s="59"/>
      <c r="E209" s="85"/>
      <c r="F209" s="7"/>
    </row>
    <row r="210" spans="1:6">
      <c r="A210" s="5"/>
      <c r="B210" s="1"/>
      <c r="C210" s="2"/>
      <c r="D210" s="59"/>
      <c r="E210" s="85"/>
      <c r="F210" s="7"/>
    </row>
    <row r="211" spans="1:6">
      <c r="A211" s="5"/>
      <c r="B211" s="1"/>
      <c r="C211" s="2"/>
      <c r="D211" s="59"/>
      <c r="E211" s="85"/>
      <c r="F211" s="7"/>
    </row>
    <row r="212" spans="1:6">
      <c r="A212" s="5"/>
      <c r="B212" s="1"/>
      <c r="C212" s="2"/>
      <c r="D212" s="59"/>
      <c r="E212" s="85"/>
      <c r="F212" s="7"/>
    </row>
    <row r="213" spans="1:6">
      <c r="A213" s="5"/>
      <c r="B213" s="1"/>
      <c r="C213" s="2"/>
      <c r="D213" s="59"/>
      <c r="E213" s="85"/>
      <c r="F213" s="7"/>
    </row>
    <row r="214" spans="1:6">
      <c r="A214" s="5"/>
      <c r="B214" s="1"/>
      <c r="C214" s="2"/>
      <c r="D214" s="59"/>
      <c r="E214" s="85"/>
      <c r="F214" s="7"/>
    </row>
    <row r="215" spans="1:6">
      <c r="A215" s="5"/>
      <c r="B215" s="1"/>
      <c r="C215" s="2"/>
      <c r="D215" s="59"/>
      <c r="E215" s="85"/>
      <c r="F215" s="7"/>
    </row>
    <row r="216" spans="1:6">
      <c r="A216" s="5"/>
      <c r="B216" s="1"/>
      <c r="C216" s="2"/>
      <c r="D216" s="59"/>
      <c r="E216" s="85"/>
      <c r="F216" s="7"/>
    </row>
    <row r="217" spans="1:6">
      <c r="A217" s="5"/>
      <c r="B217" s="1"/>
      <c r="C217" s="2"/>
      <c r="D217" s="59"/>
      <c r="E217" s="85"/>
      <c r="F217" s="7"/>
    </row>
    <row r="218" spans="1:6">
      <c r="A218" s="5"/>
      <c r="B218" s="1"/>
      <c r="C218" s="2"/>
      <c r="D218" s="59"/>
      <c r="E218" s="85"/>
      <c r="F218" s="7"/>
    </row>
    <row r="219" spans="1:6">
      <c r="A219" s="5"/>
      <c r="B219" s="1"/>
      <c r="C219" s="2"/>
      <c r="D219" s="59"/>
      <c r="E219" s="85"/>
      <c r="F219" s="7"/>
    </row>
    <row r="220" spans="1:6">
      <c r="A220" s="5"/>
      <c r="B220" s="1"/>
      <c r="C220" s="2"/>
      <c r="D220" s="59"/>
      <c r="E220" s="85"/>
      <c r="F220" s="7"/>
    </row>
    <row r="221" spans="1:6">
      <c r="A221" s="5"/>
      <c r="B221" s="1"/>
      <c r="C221" s="2"/>
      <c r="D221" s="59"/>
      <c r="E221" s="85"/>
      <c r="F221" s="7"/>
    </row>
    <row r="222" spans="1:6">
      <c r="A222" s="5"/>
      <c r="B222" s="1"/>
      <c r="C222" s="2"/>
      <c r="D222" s="59"/>
      <c r="E222" s="85"/>
      <c r="F222" s="7"/>
    </row>
    <row r="223" spans="1:6">
      <c r="A223" s="5"/>
      <c r="B223" s="1"/>
      <c r="C223" s="2"/>
      <c r="D223" s="59"/>
      <c r="E223" s="85"/>
      <c r="F223" s="7"/>
    </row>
    <row r="224" spans="1:6">
      <c r="A224" s="5"/>
      <c r="B224" s="1"/>
      <c r="C224" s="2"/>
      <c r="D224" s="59"/>
      <c r="E224" s="85"/>
      <c r="F224" s="7"/>
    </row>
    <row r="225" spans="1:6">
      <c r="A225" s="5"/>
      <c r="B225" s="1"/>
      <c r="C225" s="2"/>
      <c r="D225" s="59"/>
      <c r="E225" s="85"/>
      <c r="F225" s="7"/>
    </row>
    <row r="226" spans="1:6">
      <c r="A226" s="5"/>
      <c r="B226" s="1"/>
      <c r="C226" s="2"/>
      <c r="D226" s="59"/>
      <c r="E226" s="85"/>
      <c r="F226" s="7"/>
    </row>
    <row r="227" spans="1:6">
      <c r="A227" s="5"/>
      <c r="B227" s="1"/>
      <c r="C227" s="2"/>
      <c r="D227" s="59"/>
      <c r="E227" s="85"/>
      <c r="F227" s="7"/>
    </row>
    <row r="228" spans="1:6">
      <c r="A228" s="5"/>
      <c r="B228" s="1"/>
      <c r="C228" s="2"/>
      <c r="D228" s="59"/>
      <c r="E228" s="85"/>
      <c r="F228" s="7"/>
    </row>
    <row r="229" spans="1:6">
      <c r="A229" s="5"/>
      <c r="B229" s="1"/>
      <c r="C229" s="2"/>
      <c r="D229" s="59"/>
      <c r="E229" s="85"/>
      <c r="F229" s="7"/>
    </row>
    <row r="230" spans="1:6">
      <c r="A230" s="5"/>
      <c r="B230" s="1"/>
      <c r="C230" s="2"/>
      <c r="D230" s="59"/>
      <c r="E230" s="85"/>
      <c r="F230" s="7"/>
    </row>
    <row r="231" spans="1:6">
      <c r="A231" s="5"/>
      <c r="B231" s="1"/>
      <c r="C231" s="2"/>
      <c r="D231" s="59"/>
      <c r="E231" s="85"/>
      <c r="F231" s="7"/>
    </row>
    <row r="232" spans="1:6">
      <c r="A232" s="5"/>
      <c r="B232" s="1"/>
      <c r="C232" s="2"/>
      <c r="D232" s="59"/>
      <c r="E232" s="85"/>
      <c r="F232" s="7"/>
    </row>
    <row r="233" spans="1:6">
      <c r="A233" s="5"/>
      <c r="B233" s="1"/>
      <c r="C233" s="2"/>
      <c r="D233" s="59"/>
      <c r="E233" s="85"/>
      <c r="F233" s="7"/>
    </row>
    <row r="234" spans="1:6">
      <c r="A234" s="5"/>
      <c r="B234" s="1"/>
      <c r="C234" s="2"/>
      <c r="D234" s="59"/>
      <c r="E234" s="85"/>
      <c r="F234" s="7"/>
    </row>
    <row r="235" spans="1:6">
      <c r="A235" s="5"/>
      <c r="B235" s="1"/>
      <c r="C235" s="2"/>
      <c r="D235" s="59"/>
      <c r="E235" s="85"/>
      <c r="F235" s="7"/>
    </row>
    <row r="236" spans="1:6">
      <c r="A236" s="5"/>
      <c r="B236" s="1"/>
      <c r="C236" s="2"/>
      <c r="D236" s="59"/>
      <c r="E236" s="85"/>
      <c r="F236" s="7"/>
    </row>
    <row r="237" spans="1:6">
      <c r="A237" s="5"/>
      <c r="B237" s="1"/>
      <c r="C237" s="2"/>
      <c r="D237" s="59"/>
      <c r="E237" s="85"/>
      <c r="F237" s="7"/>
    </row>
    <row r="238" spans="1:6">
      <c r="A238" s="5"/>
      <c r="B238" s="1"/>
      <c r="C238" s="2"/>
      <c r="D238" s="59"/>
      <c r="E238" s="85"/>
      <c r="F238" s="7"/>
    </row>
    <row r="239" spans="1:6">
      <c r="A239" s="5"/>
      <c r="B239" s="1"/>
      <c r="C239" s="2"/>
      <c r="D239" s="59"/>
      <c r="E239" s="85"/>
      <c r="F239" s="7"/>
    </row>
    <row r="240" spans="1:6">
      <c r="A240" s="5"/>
      <c r="B240" s="1"/>
      <c r="C240" s="2"/>
      <c r="D240" s="59"/>
      <c r="E240" s="85"/>
      <c r="F240" s="7"/>
    </row>
    <row r="241" spans="1:6">
      <c r="A241" s="5"/>
      <c r="B241" s="1"/>
      <c r="C241" s="2"/>
      <c r="D241" s="59"/>
      <c r="E241" s="85"/>
      <c r="F241" s="7"/>
    </row>
    <row r="242" spans="1:6">
      <c r="A242" s="5"/>
      <c r="B242" s="1"/>
      <c r="C242" s="2"/>
      <c r="D242" s="59"/>
      <c r="E242" s="85"/>
      <c r="F242" s="7"/>
    </row>
    <row r="243" spans="1:6">
      <c r="A243" s="5"/>
      <c r="B243" s="1"/>
      <c r="C243" s="2"/>
      <c r="D243" s="59"/>
      <c r="E243" s="85"/>
      <c r="F243" s="7"/>
    </row>
    <row r="244" spans="1:6">
      <c r="A244" s="5"/>
      <c r="B244" s="1"/>
      <c r="C244" s="2"/>
      <c r="D244" s="59"/>
      <c r="E244" s="85"/>
      <c r="F244" s="7"/>
    </row>
    <row r="245" spans="1:6">
      <c r="A245" s="5"/>
      <c r="B245" s="1"/>
      <c r="C245" s="2"/>
      <c r="D245" s="59"/>
      <c r="E245" s="85"/>
      <c r="F245" s="7"/>
    </row>
    <row r="246" spans="1:6">
      <c r="A246" s="5"/>
      <c r="B246" s="1"/>
      <c r="C246" s="2"/>
      <c r="D246" s="59"/>
      <c r="E246" s="85"/>
      <c r="F246" s="7"/>
    </row>
    <row r="247" spans="1:6">
      <c r="A247" s="5"/>
      <c r="B247" s="1"/>
      <c r="C247" s="2"/>
      <c r="D247" s="59"/>
      <c r="E247" s="85"/>
      <c r="F247" s="7"/>
    </row>
    <row r="248" spans="1:6">
      <c r="A248" s="5"/>
      <c r="B248" s="1"/>
      <c r="C248" s="2"/>
      <c r="D248" s="59"/>
      <c r="E248" s="85"/>
      <c r="F248" s="7"/>
    </row>
    <row r="249" spans="1:6">
      <c r="A249" s="5"/>
      <c r="B249" s="1"/>
      <c r="C249" s="2"/>
      <c r="D249" s="59"/>
      <c r="E249" s="85"/>
      <c r="F249" s="7"/>
    </row>
    <row r="250" spans="1:6">
      <c r="A250" s="5"/>
      <c r="B250" s="1"/>
      <c r="C250" s="2"/>
      <c r="D250" s="59"/>
      <c r="E250" s="85"/>
      <c r="F250" s="7"/>
    </row>
    <row r="251" spans="1:6">
      <c r="A251" s="5"/>
      <c r="B251" s="1"/>
      <c r="C251" s="2"/>
      <c r="D251" s="59"/>
      <c r="E251" s="85"/>
      <c r="F251" s="7"/>
    </row>
    <row r="252" spans="1:6">
      <c r="A252" s="5"/>
      <c r="B252" s="1"/>
      <c r="C252" s="2"/>
      <c r="D252" s="59"/>
      <c r="E252" s="85"/>
      <c r="F252" s="7"/>
    </row>
    <row r="253" spans="1:6">
      <c r="A253" s="5"/>
      <c r="B253" s="1"/>
      <c r="C253" s="2"/>
      <c r="D253" s="59"/>
      <c r="E253" s="85"/>
      <c r="F253" s="7"/>
    </row>
    <row r="254" spans="1:6">
      <c r="A254" s="5"/>
      <c r="B254" s="1"/>
      <c r="C254" s="2"/>
      <c r="D254" s="59"/>
      <c r="E254" s="85"/>
      <c r="F254" s="7"/>
    </row>
    <row r="255" spans="1:6">
      <c r="A255" s="5"/>
      <c r="B255" s="1"/>
      <c r="C255" s="2"/>
      <c r="D255" s="59"/>
      <c r="E255" s="85"/>
      <c r="F255" s="7"/>
    </row>
    <row r="256" spans="1:6">
      <c r="A256" s="5"/>
      <c r="B256" s="1"/>
      <c r="C256" s="2"/>
      <c r="D256" s="59"/>
      <c r="E256" s="85"/>
      <c r="F256" s="7"/>
    </row>
    <row r="257" spans="1:6">
      <c r="A257" s="5"/>
      <c r="B257" s="1"/>
      <c r="C257" s="2"/>
      <c r="D257" s="59"/>
      <c r="E257" s="85"/>
      <c r="F257" s="7"/>
    </row>
    <row r="258" spans="1:6">
      <c r="A258" s="5"/>
      <c r="B258" s="1"/>
      <c r="C258" s="2"/>
      <c r="D258" s="59"/>
      <c r="E258" s="85"/>
      <c r="F258" s="7"/>
    </row>
    <row r="259" spans="1:6">
      <c r="A259" s="5"/>
      <c r="B259" s="1"/>
      <c r="C259" s="2"/>
      <c r="D259" s="59"/>
      <c r="E259" s="85"/>
      <c r="F259" s="7"/>
    </row>
    <row r="260" spans="1:6">
      <c r="A260" s="5"/>
      <c r="B260" s="1"/>
      <c r="C260" s="2"/>
      <c r="D260" s="59"/>
      <c r="E260" s="85"/>
      <c r="F260" s="7"/>
    </row>
    <row r="261" spans="1:6">
      <c r="A261" s="5"/>
      <c r="B261" s="1"/>
      <c r="C261" s="2"/>
      <c r="D261" s="59"/>
      <c r="E261" s="85"/>
      <c r="F261" s="7"/>
    </row>
    <row r="262" spans="1:6">
      <c r="A262" s="5"/>
      <c r="B262" s="1"/>
      <c r="C262" s="2"/>
      <c r="D262" s="59"/>
      <c r="E262" s="85"/>
      <c r="F262" s="7"/>
    </row>
    <row r="263" spans="1:6">
      <c r="A263" s="5"/>
      <c r="B263" s="1"/>
      <c r="C263" s="2"/>
      <c r="D263" s="59"/>
      <c r="E263" s="85"/>
      <c r="F263" s="7"/>
    </row>
    <row r="264" spans="1:6">
      <c r="A264" s="5"/>
      <c r="B264" s="1"/>
      <c r="C264" s="2"/>
      <c r="D264" s="59"/>
      <c r="E264" s="85"/>
      <c r="F264" s="7"/>
    </row>
    <row r="265" spans="1:6">
      <c r="A265" s="5"/>
      <c r="B265" s="1"/>
      <c r="C265" s="2"/>
      <c r="D265" s="59"/>
      <c r="E265" s="85"/>
      <c r="F265" s="7"/>
    </row>
    <row r="266" spans="1:6">
      <c r="A266" s="5"/>
      <c r="B266" s="1"/>
      <c r="C266" s="2"/>
      <c r="D266" s="59"/>
      <c r="E266" s="85"/>
      <c r="F266" s="7"/>
    </row>
    <row r="267" spans="1:6">
      <c r="A267" s="5"/>
      <c r="B267" s="1"/>
      <c r="C267" s="2"/>
      <c r="D267" s="59"/>
      <c r="E267" s="85"/>
      <c r="F267" s="7"/>
    </row>
    <row r="268" spans="1:6">
      <c r="A268" s="5"/>
      <c r="B268" s="1"/>
      <c r="C268" s="2"/>
      <c r="D268" s="59"/>
      <c r="E268" s="85"/>
      <c r="F268" s="7"/>
    </row>
    <row r="269" spans="1:6">
      <c r="A269" s="5"/>
      <c r="B269" s="1"/>
      <c r="C269" s="2"/>
      <c r="D269" s="59"/>
      <c r="E269" s="85"/>
      <c r="F269" s="7"/>
    </row>
    <row r="270" spans="1:6">
      <c r="A270" s="5"/>
      <c r="B270" s="1"/>
      <c r="C270" s="2"/>
      <c r="D270" s="59"/>
      <c r="E270" s="85"/>
      <c r="F270" s="7"/>
    </row>
    <row r="271" spans="1:6">
      <c r="A271" s="5"/>
      <c r="B271" s="1"/>
      <c r="C271" s="2"/>
      <c r="D271" s="59"/>
      <c r="E271" s="85"/>
      <c r="F271" s="7"/>
    </row>
    <row r="272" spans="1:6">
      <c r="A272" s="5"/>
      <c r="B272" s="1"/>
      <c r="C272" s="2"/>
      <c r="D272" s="59"/>
      <c r="E272" s="85"/>
      <c r="F272" s="7"/>
    </row>
    <row r="273" spans="1:6">
      <c r="A273" s="5"/>
      <c r="B273" s="1"/>
      <c r="C273" s="2"/>
      <c r="D273" s="59"/>
      <c r="E273" s="85"/>
      <c r="F273" s="7"/>
    </row>
    <row r="274" spans="1:6">
      <c r="A274" s="5"/>
      <c r="B274" s="1"/>
      <c r="C274" s="2"/>
      <c r="D274" s="59"/>
      <c r="E274" s="85"/>
      <c r="F274" s="7"/>
    </row>
    <row r="275" spans="1:6">
      <c r="A275" s="5"/>
      <c r="B275" s="1"/>
      <c r="C275" s="2"/>
      <c r="D275" s="59"/>
      <c r="E275" s="85"/>
      <c r="F275" s="7"/>
    </row>
    <row r="276" spans="1:6">
      <c r="A276" s="5"/>
      <c r="B276" s="1"/>
      <c r="C276" s="2"/>
      <c r="D276" s="59"/>
      <c r="E276" s="85"/>
      <c r="F276" s="7"/>
    </row>
    <row r="277" spans="1:6">
      <c r="A277" s="5"/>
      <c r="B277" s="1"/>
      <c r="C277" s="2"/>
      <c r="D277" s="59"/>
      <c r="E277" s="85"/>
      <c r="F277" s="7"/>
    </row>
    <row r="278" spans="1:6">
      <c r="A278" s="5"/>
      <c r="B278" s="1"/>
      <c r="C278" s="2"/>
      <c r="D278" s="59"/>
      <c r="E278" s="85"/>
      <c r="F278" s="7"/>
    </row>
    <row r="279" spans="1:6">
      <c r="A279" s="5"/>
      <c r="B279" s="1"/>
      <c r="C279" s="2"/>
      <c r="D279" s="59"/>
      <c r="E279" s="85"/>
      <c r="F279" s="7"/>
    </row>
    <row r="280" spans="1:6">
      <c r="A280" s="5"/>
      <c r="B280" s="1"/>
      <c r="C280" s="2"/>
      <c r="D280" s="59"/>
      <c r="E280" s="85"/>
      <c r="F280" s="7"/>
    </row>
    <row r="281" spans="1:6">
      <c r="A281" s="5"/>
      <c r="B281" s="1"/>
      <c r="C281" s="2"/>
      <c r="D281" s="59"/>
      <c r="E281" s="85"/>
      <c r="F281" s="7"/>
    </row>
    <row r="282" spans="1:6">
      <c r="A282" s="5"/>
      <c r="B282" s="1"/>
      <c r="C282" s="2"/>
      <c r="D282" s="59"/>
      <c r="E282" s="85"/>
      <c r="F282" s="7"/>
    </row>
    <row r="283" spans="1:6">
      <c r="A283" s="5"/>
      <c r="B283" s="1"/>
      <c r="C283" s="2"/>
      <c r="D283" s="59"/>
      <c r="E283" s="85"/>
      <c r="F283" s="7"/>
    </row>
    <row r="284" spans="1:6">
      <c r="A284" s="5"/>
      <c r="B284" s="1"/>
      <c r="C284" s="2"/>
      <c r="D284" s="59"/>
      <c r="E284" s="85"/>
      <c r="F284" s="7"/>
    </row>
    <row r="285" spans="1:6">
      <c r="A285" s="5"/>
      <c r="B285" s="1"/>
      <c r="C285" s="2"/>
      <c r="D285" s="59"/>
      <c r="E285" s="85"/>
      <c r="F285" s="7"/>
    </row>
    <row r="286" spans="1:6">
      <c r="A286" s="5"/>
      <c r="B286" s="1"/>
      <c r="C286" s="2"/>
      <c r="D286" s="59"/>
      <c r="E286" s="85"/>
      <c r="F286" s="7"/>
    </row>
    <row r="287" spans="1:6">
      <c r="A287" s="5"/>
      <c r="B287" s="1"/>
      <c r="C287" s="2"/>
      <c r="D287" s="59"/>
      <c r="E287" s="85"/>
      <c r="F287" s="7"/>
    </row>
    <row r="288" spans="1:6">
      <c r="A288" s="5"/>
      <c r="B288" s="1"/>
      <c r="C288" s="2"/>
      <c r="D288" s="59"/>
      <c r="E288" s="85"/>
      <c r="F288" s="7"/>
    </row>
    <row r="289" spans="1:6">
      <c r="A289" s="5"/>
      <c r="B289" s="1"/>
      <c r="C289" s="2"/>
      <c r="D289" s="59"/>
      <c r="E289" s="85"/>
      <c r="F289" s="7"/>
    </row>
    <row r="290" spans="1:6">
      <c r="A290" s="5"/>
      <c r="B290" s="1"/>
      <c r="C290" s="2"/>
      <c r="D290" s="59"/>
      <c r="E290" s="85"/>
      <c r="F290" s="7"/>
    </row>
    <row r="291" spans="1:6">
      <c r="A291" s="5"/>
      <c r="B291" s="1"/>
      <c r="C291" s="2"/>
      <c r="D291" s="59"/>
      <c r="E291" s="85"/>
      <c r="F291" s="7"/>
    </row>
    <row r="292" spans="1:6">
      <c r="A292" s="5"/>
      <c r="B292" s="1"/>
      <c r="C292" s="2"/>
      <c r="D292" s="59"/>
      <c r="E292" s="85"/>
      <c r="F292" s="7"/>
    </row>
    <row r="293" spans="1:6">
      <c r="A293" s="5"/>
      <c r="B293" s="1"/>
      <c r="C293" s="2"/>
      <c r="D293" s="59"/>
      <c r="E293" s="85"/>
      <c r="F293" s="7"/>
    </row>
    <row r="294" spans="1:6">
      <c r="A294" s="5"/>
      <c r="B294" s="1"/>
      <c r="C294" s="2"/>
      <c r="D294" s="59"/>
      <c r="E294" s="85"/>
      <c r="F294" s="7"/>
    </row>
    <row r="295" spans="1:6">
      <c r="A295" s="5"/>
      <c r="B295" s="1"/>
      <c r="C295" s="2"/>
      <c r="D295" s="59"/>
      <c r="E295" s="85"/>
      <c r="F295" s="7"/>
    </row>
    <row r="296" spans="1:6">
      <c r="A296" s="5"/>
      <c r="B296" s="1"/>
      <c r="C296" s="2"/>
      <c r="D296" s="59"/>
      <c r="E296" s="85"/>
      <c r="F296" s="7"/>
    </row>
    <row r="297" spans="1:6">
      <c r="A297" s="5"/>
      <c r="B297" s="1"/>
      <c r="C297" s="2"/>
      <c r="D297" s="59"/>
      <c r="E297" s="85"/>
      <c r="F297" s="7"/>
    </row>
    <row r="298" spans="1:6">
      <c r="A298" s="5"/>
      <c r="B298" s="1"/>
      <c r="C298" s="2"/>
      <c r="D298" s="59"/>
      <c r="E298" s="85"/>
      <c r="F298" s="7"/>
    </row>
    <row r="299" spans="1:6">
      <c r="A299" s="5"/>
      <c r="B299" s="1"/>
      <c r="C299" s="2"/>
      <c r="D299" s="59"/>
      <c r="E299" s="85"/>
      <c r="F299" s="7"/>
    </row>
    <row r="300" spans="1:6">
      <c r="A300" s="5"/>
      <c r="B300" s="1"/>
      <c r="C300" s="2"/>
      <c r="D300" s="59"/>
      <c r="E300" s="85"/>
      <c r="F300" s="7"/>
    </row>
    <row r="301" spans="1:6">
      <c r="A301" s="5"/>
      <c r="B301" s="1"/>
      <c r="C301" s="2"/>
      <c r="D301" s="59"/>
      <c r="E301" s="85"/>
      <c r="F301" s="7"/>
    </row>
    <row r="302" spans="1:6">
      <c r="A302" s="5"/>
      <c r="B302" s="1"/>
      <c r="C302" s="2"/>
      <c r="D302" s="59"/>
      <c r="E302" s="85"/>
      <c r="F302" s="7"/>
    </row>
    <row r="303" spans="1:6">
      <c r="A303" s="5"/>
      <c r="B303" s="1"/>
      <c r="C303" s="2"/>
      <c r="D303" s="59"/>
      <c r="E303" s="85"/>
      <c r="F303" s="7"/>
    </row>
    <row r="304" spans="1:6">
      <c r="A304" s="5"/>
      <c r="B304" s="1"/>
      <c r="C304" s="2"/>
      <c r="D304" s="59"/>
      <c r="E304" s="85"/>
      <c r="F304" s="7"/>
    </row>
    <row r="305" spans="1:6">
      <c r="A305" s="5"/>
      <c r="B305" s="1"/>
      <c r="C305" s="2"/>
      <c r="D305" s="59"/>
      <c r="E305" s="85"/>
      <c r="F305" s="7"/>
    </row>
    <row r="306" spans="1:6">
      <c r="A306" s="5"/>
      <c r="B306" s="1"/>
      <c r="C306" s="2"/>
      <c r="D306" s="59"/>
      <c r="E306" s="85"/>
      <c r="F306" s="7"/>
    </row>
    <row r="307" spans="1:6">
      <c r="A307" s="5"/>
      <c r="B307" s="1"/>
      <c r="C307" s="2"/>
      <c r="D307" s="59"/>
      <c r="E307" s="85"/>
      <c r="F307" s="7"/>
    </row>
    <row r="308" spans="1:6">
      <c r="A308" s="5"/>
      <c r="B308" s="1"/>
      <c r="C308" s="2"/>
      <c r="D308" s="59"/>
      <c r="E308" s="85"/>
      <c r="F308" s="7"/>
    </row>
    <row r="309" spans="1:6">
      <c r="A309" s="5"/>
      <c r="B309" s="1"/>
      <c r="C309" s="2"/>
      <c r="D309" s="59"/>
      <c r="E309" s="85"/>
      <c r="F309" s="7"/>
    </row>
    <row r="310" spans="1:6">
      <c r="A310" s="5"/>
      <c r="B310" s="1"/>
      <c r="C310" s="2"/>
      <c r="D310" s="59"/>
      <c r="E310" s="85"/>
      <c r="F310" s="7"/>
    </row>
    <row r="311" spans="1:6">
      <c r="A311" s="5"/>
      <c r="B311" s="1"/>
      <c r="C311" s="2"/>
      <c r="D311" s="59"/>
      <c r="E311" s="85"/>
      <c r="F311" s="7"/>
    </row>
    <row r="312" spans="1:6">
      <c r="A312" s="5"/>
      <c r="B312" s="1"/>
      <c r="C312" s="2"/>
      <c r="D312" s="59"/>
      <c r="E312" s="85"/>
      <c r="F312" s="7"/>
    </row>
    <row r="313" spans="1:6">
      <c r="A313" s="5"/>
      <c r="B313" s="1"/>
      <c r="C313" s="2"/>
      <c r="D313" s="59"/>
      <c r="E313" s="85"/>
      <c r="F313" s="7"/>
    </row>
    <row r="314" spans="1:6">
      <c r="A314" s="5"/>
      <c r="B314" s="1"/>
      <c r="C314" s="2"/>
      <c r="D314" s="59"/>
      <c r="E314" s="85"/>
      <c r="F314" s="7"/>
    </row>
    <row r="315" spans="1:6">
      <c r="A315" s="5"/>
      <c r="B315" s="1"/>
      <c r="C315" s="2"/>
      <c r="D315" s="59"/>
      <c r="E315" s="85"/>
      <c r="F315" s="7"/>
    </row>
    <row r="316" spans="1:6">
      <c r="A316" s="5"/>
      <c r="B316" s="1"/>
      <c r="C316" s="2"/>
      <c r="D316" s="59"/>
      <c r="E316" s="85"/>
      <c r="F316" s="7"/>
    </row>
    <row r="317" spans="1:6">
      <c r="A317" s="5"/>
      <c r="B317" s="1"/>
      <c r="C317" s="2"/>
      <c r="D317" s="59"/>
      <c r="E317" s="85"/>
      <c r="F317" s="7"/>
    </row>
    <row r="318" spans="1:6">
      <c r="A318" s="5"/>
      <c r="B318" s="1"/>
      <c r="C318" s="2"/>
      <c r="D318" s="59"/>
      <c r="E318" s="85"/>
      <c r="F318" s="7"/>
    </row>
    <row r="319" spans="1:6">
      <c r="A319" s="5"/>
      <c r="B319" s="1"/>
      <c r="C319" s="2"/>
      <c r="D319" s="59"/>
      <c r="E319" s="85"/>
      <c r="F319" s="7"/>
    </row>
    <row r="320" spans="1:6">
      <c r="A320" s="5"/>
      <c r="B320" s="1"/>
      <c r="C320" s="2"/>
      <c r="D320" s="59"/>
      <c r="E320" s="85"/>
      <c r="F320" s="7"/>
    </row>
    <row r="321" spans="1:6">
      <c r="A321" s="5"/>
      <c r="B321" s="1"/>
      <c r="C321" s="2"/>
      <c r="D321" s="59"/>
      <c r="E321" s="85"/>
      <c r="F321" s="7"/>
    </row>
    <row r="322" spans="1:6">
      <c r="A322" s="5"/>
      <c r="B322" s="1"/>
      <c r="C322" s="2"/>
      <c r="D322" s="59"/>
      <c r="E322" s="85"/>
      <c r="F322" s="7"/>
    </row>
    <row r="323" spans="1:6">
      <c r="A323" s="5"/>
      <c r="B323" s="1"/>
      <c r="C323" s="2"/>
      <c r="D323" s="59"/>
      <c r="E323" s="85"/>
      <c r="F323" s="7"/>
    </row>
    <row r="324" spans="1:6">
      <c r="A324" s="5"/>
      <c r="B324" s="1"/>
      <c r="C324" s="2"/>
      <c r="D324" s="59"/>
      <c r="E324" s="85"/>
      <c r="F324" s="7"/>
    </row>
    <row r="325" spans="1:6">
      <c r="A325" s="5"/>
      <c r="B325" s="1"/>
      <c r="C325" s="2"/>
      <c r="D325" s="59"/>
      <c r="E325" s="85"/>
      <c r="F325" s="7"/>
    </row>
    <row r="326" spans="1:6">
      <c r="A326" s="5"/>
      <c r="B326" s="1"/>
      <c r="C326" s="2"/>
      <c r="D326" s="59"/>
      <c r="E326" s="85"/>
      <c r="F326" s="7"/>
    </row>
    <row r="327" spans="1:6">
      <c r="A327" s="5"/>
      <c r="B327" s="1"/>
      <c r="C327" s="2"/>
      <c r="D327" s="59"/>
      <c r="E327" s="85"/>
      <c r="F327" s="7"/>
    </row>
    <row r="328" spans="1:6">
      <c r="A328" s="5"/>
      <c r="B328" s="1"/>
      <c r="C328" s="2"/>
      <c r="D328" s="59"/>
      <c r="E328" s="85"/>
      <c r="F328" s="7"/>
    </row>
    <row r="329" spans="1:6">
      <c r="A329" s="5"/>
      <c r="B329" s="1"/>
      <c r="C329" s="2"/>
      <c r="D329" s="59"/>
      <c r="E329" s="85"/>
      <c r="F329" s="7"/>
    </row>
    <row r="330" spans="1:6">
      <c r="A330" s="5"/>
      <c r="B330" s="1"/>
      <c r="C330" s="2"/>
      <c r="D330" s="59"/>
      <c r="E330" s="85"/>
      <c r="F330" s="7"/>
    </row>
    <row r="331" spans="1:6">
      <c r="A331" s="5"/>
      <c r="B331" s="1"/>
      <c r="C331" s="2"/>
      <c r="D331" s="59"/>
      <c r="E331" s="85"/>
      <c r="F331" s="7"/>
    </row>
    <row r="332" spans="1:6">
      <c r="A332" s="5"/>
      <c r="B332" s="1"/>
      <c r="C332" s="2"/>
      <c r="D332" s="59"/>
      <c r="E332" s="85"/>
      <c r="F332" s="7"/>
    </row>
    <row r="333" spans="1:6">
      <c r="A333" s="5"/>
      <c r="B333" s="1"/>
      <c r="C333" s="2"/>
      <c r="D333" s="59"/>
      <c r="E333" s="85"/>
      <c r="F333" s="7"/>
    </row>
    <row r="334" spans="1:6">
      <c r="A334" s="5"/>
      <c r="B334" s="1"/>
      <c r="C334" s="2"/>
      <c r="D334" s="59"/>
      <c r="E334" s="85"/>
      <c r="F334" s="7"/>
    </row>
    <row r="335" spans="1:6">
      <c r="A335" s="5"/>
      <c r="B335" s="1"/>
      <c r="C335" s="2"/>
      <c r="D335" s="59"/>
      <c r="E335" s="85"/>
      <c r="F335" s="7"/>
    </row>
    <row r="336" spans="1:6">
      <c r="A336" s="5"/>
      <c r="B336" s="1"/>
      <c r="C336" s="2"/>
      <c r="D336" s="59"/>
      <c r="E336" s="85"/>
      <c r="F336" s="7"/>
    </row>
    <row r="337" spans="1:6">
      <c r="A337" s="5"/>
      <c r="B337" s="1"/>
      <c r="C337" s="2"/>
      <c r="D337" s="59"/>
      <c r="E337" s="85"/>
      <c r="F337" s="7"/>
    </row>
    <row r="338" spans="1:6">
      <c r="A338" s="5"/>
      <c r="B338" s="1"/>
      <c r="C338" s="2"/>
      <c r="D338" s="59"/>
      <c r="E338" s="85"/>
      <c r="F338" s="7"/>
    </row>
    <row r="339" spans="1:6">
      <c r="A339" s="5"/>
      <c r="B339" s="1"/>
      <c r="C339" s="2"/>
      <c r="D339" s="59"/>
      <c r="E339" s="85"/>
      <c r="F339" s="7"/>
    </row>
    <row r="340" spans="1:6">
      <c r="A340" s="5"/>
      <c r="B340" s="1"/>
      <c r="C340" s="2"/>
      <c r="D340" s="59"/>
      <c r="E340" s="85"/>
      <c r="F340" s="7"/>
    </row>
    <row r="341" spans="1:6">
      <c r="A341" s="5"/>
      <c r="B341" s="1"/>
      <c r="C341" s="2"/>
      <c r="D341" s="59"/>
      <c r="E341" s="85"/>
      <c r="F341" s="7"/>
    </row>
    <row r="342" spans="1:6">
      <c r="A342" s="5"/>
      <c r="B342" s="1"/>
      <c r="C342" s="2"/>
      <c r="D342" s="59"/>
      <c r="E342" s="85"/>
      <c r="F342" s="7"/>
    </row>
    <row r="343" spans="1:6">
      <c r="A343" s="5"/>
      <c r="B343" s="1"/>
      <c r="C343" s="2"/>
      <c r="D343" s="59"/>
      <c r="E343" s="85"/>
      <c r="F343" s="7"/>
    </row>
    <row r="344" spans="1:6">
      <c r="A344" s="5"/>
      <c r="B344" s="1"/>
      <c r="C344" s="2"/>
      <c r="D344" s="59"/>
      <c r="E344" s="85"/>
      <c r="F344" s="7"/>
    </row>
    <row r="345" spans="1:6">
      <c r="A345" s="5"/>
      <c r="B345" s="1"/>
      <c r="C345" s="2"/>
      <c r="D345" s="59"/>
      <c r="E345" s="85"/>
      <c r="F345" s="7"/>
    </row>
    <row r="346" spans="1:6">
      <c r="A346" s="5"/>
      <c r="B346" s="1"/>
      <c r="C346" s="2"/>
      <c r="D346" s="59"/>
      <c r="E346" s="85"/>
      <c r="F346" s="7"/>
    </row>
    <row r="347" spans="1:6">
      <c r="A347" s="5"/>
      <c r="B347" s="1"/>
      <c r="C347" s="2"/>
      <c r="D347" s="59"/>
      <c r="E347" s="85"/>
      <c r="F347" s="7"/>
    </row>
    <row r="348" spans="1:6">
      <c r="A348" s="5"/>
      <c r="B348" s="1"/>
      <c r="C348" s="2"/>
      <c r="D348" s="59"/>
      <c r="E348" s="85"/>
      <c r="F348" s="7"/>
    </row>
    <row r="349" spans="1:6">
      <c r="A349" s="5"/>
      <c r="B349" s="1"/>
      <c r="C349" s="2"/>
      <c r="D349" s="59"/>
      <c r="E349" s="85"/>
      <c r="F349" s="7"/>
    </row>
    <row r="350" spans="1:6">
      <c r="A350" s="5"/>
      <c r="B350" s="1"/>
      <c r="C350" s="2"/>
      <c r="D350" s="59"/>
      <c r="E350" s="85"/>
      <c r="F350" s="7"/>
    </row>
    <row r="351" spans="1:6">
      <c r="A351" s="5"/>
      <c r="B351" s="1"/>
      <c r="C351" s="2"/>
      <c r="D351" s="59"/>
      <c r="E351" s="85"/>
      <c r="F351" s="7"/>
    </row>
    <row r="352" spans="1:6">
      <c r="A352" s="5"/>
      <c r="B352" s="1"/>
      <c r="C352" s="2"/>
      <c r="D352" s="59"/>
      <c r="E352" s="85"/>
      <c r="F352" s="7"/>
    </row>
    <row r="353" spans="1:6">
      <c r="A353" s="5"/>
      <c r="B353" s="1"/>
      <c r="C353" s="2"/>
      <c r="D353" s="59"/>
      <c r="E353" s="85"/>
      <c r="F353" s="7"/>
    </row>
    <row r="354" spans="1:6">
      <c r="A354" s="5"/>
      <c r="B354" s="1"/>
      <c r="C354" s="2"/>
      <c r="D354" s="59"/>
      <c r="E354" s="85"/>
      <c r="F354" s="7"/>
    </row>
    <row r="355" spans="1:6">
      <c r="A355" s="5"/>
      <c r="B355" s="1"/>
      <c r="C355" s="2"/>
      <c r="D355" s="59"/>
      <c r="E355" s="85"/>
      <c r="F355" s="7"/>
    </row>
    <row r="356" spans="1:6">
      <c r="A356" s="5"/>
      <c r="B356" s="1"/>
      <c r="C356" s="2"/>
      <c r="D356" s="59"/>
      <c r="E356" s="85"/>
      <c r="F356" s="7"/>
    </row>
    <row r="357" spans="1:6">
      <c r="A357" s="5"/>
      <c r="B357" s="1"/>
      <c r="C357" s="2"/>
      <c r="D357" s="59"/>
      <c r="E357" s="85"/>
      <c r="F357" s="7"/>
    </row>
    <row r="358" spans="1:6">
      <c r="A358" s="5"/>
      <c r="B358" s="1"/>
      <c r="C358" s="2"/>
      <c r="D358" s="59"/>
      <c r="E358" s="85"/>
      <c r="F358" s="7"/>
    </row>
    <row r="359" spans="1:6">
      <c r="A359" s="5"/>
      <c r="B359" s="1"/>
      <c r="C359" s="2"/>
      <c r="D359" s="59"/>
      <c r="E359" s="85"/>
      <c r="F359" s="7"/>
    </row>
    <row r="360" spans="1:6">
      <c r="A360" s="5"/>
      <c r="B360" s="1"/>
      <c r="C360" s="2"/>
      <c r="D360" s="59"/>
      <c r="E360" s="85"/>
      <c r="F360" s="7"/>
    </row>
    <row r="361" spans="1:6">
      <c r="A361" s="5"/>
      <c r="B361" s="1"/>
      <c r="C361" s="2"/>
      <c r="D361" s="59"/>
      <c r="E361" s="85"/>
      <c r="F361" s="7"/>
    </row>
    <row r="362" spans="1:6">
      <c r="A362" s="5"/>
      <c r="B362" s="1"/>
      <c r="C362" s="2"/>
      <c r="D362" s="59"/>
      <c r="E362" s="85"/>
      <c r="F362" s="7"/>
    </row>
    <row r="363" spans="1:6">
      <c r="A363" s="5"/>
      <c r="B363" s="1"/>
      <c r="C363" s="2"/>
      <c r="D363" s="59"/>
      <c r="E363" s="85"/>
      <c r="F363" s="7"/>
    </row>
    <row r="364" spans="1:6">
      <c r="A364" s="5"/>
      <c r="B364" s="1"/>
      <c r="C364" s="2"/>
      <c r="D364" s="59"/>
      <c r="E364" s="85"/>
      <c r="F364" s="7"/>
    </row>
    <row r="365" spans="1:6">
      <c r="A365" s="5"/>
      <c r="B365" s="1"/>
      <c r="C365" s="2"/>
      <c r="D365" s="59"/>
      <c r="E365" s="85"/>
      <c r="F365" s="7"/>
    </row>
    <row r="366" spans="1:6">
      <c r="A366" s="5"/>
      <c r="B366" s="1"/>
      <c r="C366" s="2"/>
      <c r="D366" s="59"/>
      <c r="E366" s="85"/>
      <c r="F366" s="7"/>
    </row>
    <row r="367" spans="1:6">
      <c r="A367" s="5"/>
      <c r="B367" s="1"/>
      <c r="C367" s="2"/>
      <c r="D367" s="59"/>
      <c r="E367" s="85"/>
      <c r="F367" s="7"/>
    </row>
    <row r="368" spans="1:6">
      <c r="A368" s="5"/>
      <c r="B368" s="1"/>
      <c r="C368" s="2"/>
      <c r="D368" s="59"/>
      <c r="E368" s="85"/>
      <c r="F368" s="7"/>
    </row>
    <row r="369" spans="1:6">
      <c r="A369" s="5"/>
      <c r="B369" s="1"/>
      <c r="C369" s="2"/>
      <c r="D369" s="59"/>
      <c r="E369" s="85"/>
      <c r="F369" s="7"/>
    </row>
    <row r="370" spans="1:6">
      <c r="A370" s="5"/>
      <c r="B370" s="1"/>
      <c r="C370" s="2"/>
      <c r="D370" s="59"/>
      <c r="E370" s="85"/>
      <c r="F370" s="7"/>
    </row>
    <row r="371" spans="1:6">
      <c r="A371" s="5"/>
      <c r="B371" s="1"/>
      <c r="C371" s="2"/>
      <c r="D371" s="59"/>
      <c r="E371" s="85"/>
      <c r="F371" s="7"/>
    </row>
    <row r="372" spans="1:6">
      <c r="A372" s="5"/>
      <c r="B372" s="1"/>
      <c r="C372" s="2"/>
      <c r="D372" s="59"/>
      <c r="E372" s="85"/>
      <c r="F372" s="7"/>
    </row>
    <row r="373" spans="1:6">
      <c r="A373" s="5"/>
      <c r="B373" s="1"/>
      <c r="C373" s="2"/>
      <c r="D373" s="59"/>
      <c r="E373" s="85"/>
      <c r="F373" s="7"/>
    </row>
    <row r="374" spans="1:6">
      <c r="A374" s="5"/>
      <c r="B374" s="1"/>
      <c r="C374" s="2"/>
      <c r="D374" s="59"/>
      <c r="E374" s="85"/>
      <c r="F374" s="7"/>
    </row>
    <row r="375" spans="1:6">
      <c r="A375" s="5"/>
      <c r="B375" s="1"/>
      <c r="C375" s="2"/>
      <c r="D375" s="59"/>
      <c r="E375" s="85"/>
      <c r="F375" s="7"/>
    </row>
    <row r="376" spans="1:6">
      <c r="A376" s="5"/>
      <c r="B376" s="1"/>
      <c r="C376" s="2"/>
      <c r="D376" s="59"/>
      <c r="E376" s="85"/>
      <c r="F376" s="7"/>
    </row>
    <row r="377" spans="1:6">
      <c r="A377" s="5"/>
      <c r="B377" s="1"/>
      <c r="C377" s="2"/>
      <c r="D377" s="59"/>
      <c r="E377" s="85"/>
      <c r="F377" s="7"/>
    </row>
    <row r="378" spans="1:6">
      <c r="A378" s="5"/>
      <c r="B378" s="1"/>
      <c r="C378" s="2"/>
      <c r="D378" s="59"/>
      <c r="E378" s="85"/>
      <c r="F378" s="7"/>
    </row>
    <row r="379" spans="1:6">
      <c r="A379" s="5"/>
      <c r="B379" s="1"/>
      <c r="C379" s="2"/>
      <c r="D379" s="59"/>
      <c r="E379" s="85"/>
      <c r="F379" s="7"/>
    </row>
    <row r="380" spans="1:6">
      <c r="A380" s="5"/>
      <c r="B380" s="1"/>
      <c r="C380" s="2"/>
      <c r="D380" s="59"/>
      <c r="E380" s="85"/>
      <c r="F380" s="7"/>
    </row>
    <row r="381" spans="1:6">
      <c r="A381" s="5"/>
      <c r="B381" s="1"/>
      <c r="C381" s="2"/>
      <c r="D381" s="59"/>
      <c r="E381" s="85"/>
      <c r="F381" s="7"/>
    </row>
    <row r="382" spans="1:6">
      <c r="A382" s="5"/>
      <c r="B382" s="1"/>
      <c r="C382" s="2"/>
      <c r="D382" s="59"/>
      <c r="E382" s="85"/>
      <c r="F382" s="7"/>
    </row>
    <row r="383" spans="1:6">
      <c r="A383" s="5"/>
      <c r="B383" s="1"/>
      <c r="C383" s="2"/>
      <c r="D383" s="59"/>
      <c r="E383" s="85"/>
      <c r="F383" s="7"/>
    </row>
    <row r="384" spans="1:6">
      <c r="A384" s="5"/>
      <c r="B384" s="1"/>
      <c r="C384" s="2"/>
      <c r="D384" s="59"/>
      <c r="E384" s="85"/>
      <c r="F384" s="7"/>
    </row>
    <row r="385" spans="1:6">
      <c r="A385" s="5"/>
      <c r="B385" s="1"/>
      <c r="C385" s="2"/>
      <c r="D385" s="59"/>
      <c r="E385" s="85"/>
      <c r="F385" s="7"/>
    </row>
    <row r="386" spans="1:6">
      <c r="A386" s="5"/>
      <c r="B386" s="1"/>
      <c r="C386" s="2"/>
      <c r="D386" s="59"/>
      <c r="E386" s="85"/>
      <c r="F386" s="7"/>
    </row>
    <row r="387" spans="1:6">
      <c r="A387" s="5"/>
      <c r="B387" s="1"/>
      <c r="C387" s="2"/>
      <c r="D387" s="59"/>
      <c r="E387" s="85"/>
      <c r="F387" s="7"/>
    </row>
    <row r="388" spans="1:6">
      <c r="A388" s="5"/>
      <c r="B388" s="1"/>
      <c r="C388" s="2"/>
      <c r="D388" s="59"/>
      <c r="E388" s="85"/>
      <c r="F388" s="7"/>
    </row>
    <row r="389" spans="1:6">
      <c r="A389" s="5"/>
      <c r="B389" s="1"/>
      <c r="C389" s="2"/>
      <c r="D389" s="59"/>
      <c r="E389" s="85"/>
      <c r="F389" s="7"/>
    </row>
    <row r="390" spans="1:6">
      <c r="A390" s="5"/>
      <c r="B390" s="1"/>
      <c r="C390" s="2"/>
      <c r="D390" s="59"/>
      <c r="E390" s="85"/>
      <c r="F390" s="7"/>
    </row>
    <row r="391" spans="1:6">
      <c r="A391" s="5"/>
      <c r="B391" s="1"/>
      <c r="C391" s="2"/>
      <c r="D391" s="59"/>
      <c r="E391" s="85"/>
      <c r="F391" s="7"/>
    </row>
    <row r="392" spans="1:6">
      <c r="A392" s="5"/>
      <c r="B392" s="1"/>
      <c r="C392" s="2"/>
      <c r="D392" s="59"/>
      <c r="E392" s="85"/>
      <c r="F392" s="7"/>
    </row>
    <row r="393" spans="1:6">
      <c r="A393" s="5"/>
      <c r="B393" s="1"/>
      <c r="C393" s="2"/>
      <c r="D393" s="59"/>
      <c r="E393" s="85"/>
      <c r="F393" s="7"/>
    </row>
    <row r="394" spans="1:6">
      <c r="A394" s="5"/>
      <c r="B394" s="1"/>
      <c r="C394" s="2"/>
      <c r="D394" s="59"/>
      <c r="E394" s="85"/>
      <c r="F394" s="7"/>
    </row>
    <row r="395" spans="1:6">
      <c r="A395" s="5"/>
      <c r="B395" s="1"/>
      <c r="C395" s="2"/>
      <c r="D395" s="59"/>
      <c r="E395" s="85"/>
      <c r="F395" s="7"/>
    </row>
    <row r="396" spans="1:6">
      <c r="A396" s="5"/>
      <c r="B396" s="1"/>
      <c r="C396" s="2"/>
      <c r="D396" s="59"/>
      <c r="E396" s="85"/>
      <c r="F396" s="7"/>
    </row>
    <row r="397" spans="1:6">
      <c r="A397" s="5"/>
      <c r="B397" s="1"/>
      <c r="C397" s="2"/>
      <c r="D397" s="59"/>
      <c r="E397" s="85"/>
      <c r="F397" s="7"/>
    </row>
    <row r="398" spans="1:6">
      <c r="A398" s="5"/>
      <c r="B398" s="1"/>
      <c r="C398" s="2"/>
      <c r="D398" s="59"/>
      <c r="E398" s="85"/>
      <c r="F398" s="7"/>
    </row>
    <row r="399" spans="1:6">
      <c r="A399" s="5"/>
      <c r="B399" s="1"/>
      <c r="C399" s="2"/>
      <c r="D399" s="59"/>
      <c r="E399" s="85"/>
      <c r="F399" s="7"/>
    </row>
    <row r="400" spans="1:6">
      <c r="A400" s="5"/>
      <c r="B400" s="1"/>
      <c r="C400" s="2"/>
      <c r="D400" s="59"/>
      <c r="E400" s="85"/>
      <c r="F400" s="7"/>
    </row>
    <row r="401" spans="1:6">
      <c r="A401" s="5"/>
      <c r="B401" s="1"/>
      <c r="C401" s="2"/>
      <c r="D401" s="59"/>
      <c r="E401" s="85"/>
      <c r="F401" s="7"/>
    </row>
    <row r="402" spans="1:6">
      <c r="A402" s="5"/>
      <c r="B402" s="1"/>
      <c r="C402" s="2"/>
      <c r="D402" s="59"/>
      <c r="E402" s="85"/>
      <c r="F402" s="7"/>
    </row>
    <row r="403" spans="1:6">
      <c r="A403" s="5"/>
      <c r="B403" s="1"/>
      <c r="C403" s="2"/>
      <c r="D403" s="59"/>
      <c r="E403" s="85"/>
      <c r="F403" s="7"/>
    </row>
    <row r="404" spans="1:6">
      <c r="A404" s="5"/>
      <c r="B404" s="1"/>
      <c r="C404" s="2"/>
      <c r="D404" s="59"/>
      <c r="E404" s="85"/>
      <c r="F404" s="7"/>
    </row>
    <row r="405" spans="1:6">
      <c r="A405" s="5"/>
      <c r="B405" s="1"/>
      <c r="C405" s="2"/>
      <c r="D405" s="59"/>
      <c r="E405" s="85"/>
      <c r="F405" s="7"/>
    </row>
    <row r="406" spans="1:6">
      <c r="A406" s="5"/>
      <c r="B406" s="1"/>
      <c r="C406" s="2"/>
      <c r="D406" s="59"/>
      <c r="E406" s="85"/>
      <c r="F406" s="7"/>
    </row>
    <row r="407" spans="1:6">
      <c r="A407" s="5"/>
      <c r="B407" s="1"/>
      <c r="C407" s="2"/>
      <c r="D407" s="59"/>
      <c r="E407" s="85"/>
      <c r="F407" s="7"/>
    </row>
    <row r="408" spans="1:6">
      <c r="A408" s="5"/>
      <c r="B408" s="1"/>
      <c r="C408" s="2"/>
      <c r="D408" s="59"/>
      <c r="E408" s="85"/>
      <c r="F408" s="7"/>
    </row>
    <row r="409" spans="1:6">
      <c r="A409" s="5"/>
      <c r="B409" s="1"/>
      <c r="C409" s="2"/>
      <c r="D409" s="59"/>
      <c r="E409" s="85"/>
      <c r="F409" s="7"/>
    </row>
    <row r="410" spans="1:6">
      <c r="A410" s="5"/>
      <c r="B410" s="1"/>
      <c r="C410" s="2"/>
      <c r="D410" s="59"/>
      <c r="E410" s="85"/>
      <c r="F410" s="7"/>
    </row>
    <row r="411" spans="1:6">
      <c r="A411" s="5"/>
      <c r="B411" s="1"/>
      <c r="C411" s="2"/>
      <c r="D411" s="59"/>
      <c r="E411" s="85"/>
      <c r="F411" s="7"/>
    </row>
    <row r="412" spans="1:6">
      <c r="A412" s="5"/>
      <c r="B412" s="1"/>
      <c r="C412" s="2"/>
      <c r="D412" s="59"/>
      <c r="E412" s="85"/>
      <c r="F412" s="7"/>
    </row>
    <row r="413" spans="1:6">
      <c r="A413" s="5"/>
      <c r="B413" s="1"/>
      <c r="C413" s="2"/>
      <c r="D413" s="59"/>
      <c r="E413" s="85"/>
      <c r="F413" s="7"/>
    </row>
    <row r="414" spans="1:6">
      <c r="A414" s="5"/>
      <c r="B414" s="1"/>
      <c r="C414" s="2"/>
      <c r="D414" s="59"/>
      <c r="E414" s="85"/>
      <c r="F414" s="7"/>
    </row>
    <row r="415" spans="1:6">
      <c r="A415" s="5"/>
      <c r="B415" s="1"/>
      <c r="C415" s="2"/>
      <c r="D415" s="59"/>
      <c r="E415" s="85"/>
      <c r="F415" s="7"/>
    </row>
    <row r="416" spans="1:6">
      <c r="A416" s="5"/>
      <c r="B416" s="1"/>
      <c r="C416" s="2"/>
      <c r="D416" s="59"/>
      <c r="E416" s="85"/>
      <c r="F416" s="7"/>
    </row>
    <row r="417" spans="1:6">
      <c r="A417" s="5"/>
      <c r="B417" s="1"/>
      <c r="C417" s="2"/>
      <c r="D417" s="59"/>
      <c r="E417" s="85"/>
      <c r="F417" s="7"/>
    </row>
    <row r="418" spans="1:6">
      <c r="A418" s="5"/>
      <c r="B418" s="1"/>
      <c r="C418" s="2"/>
      <c r="D418" s="59"/>
      <c r="E418" s="85"/>
      <c r="F418" s="7"/>
    </row>
    <row r="419" spans="1:6">
      <c r="A419" s="5"/>
      <c r="B419" s="1"/>
      <c r="C419" s="2"/>
      <c r="D419" s="59"/>
      <c r="E419" s="85"/>
      <c r="F419" s="7"/>
    </row>
    <row r="420" spans="1:6">
      <c r="A420" s="5"/>
      <c r="B420" s="1"/>
      <c r="C420" s="2"/>
      <c r="D420" s="59"/>
      <c r="E420" s="85"/>
      <c r="F420" s="7"/>
    </row>
    <row r="421" spans="1:6">
      <c r="A421" s="5"/>
      <c r="B421" s="1"/>
      <c r="C421" s="2"/>
      <c r="D421" s="59"/>
      <c r="E421" s="85"/>
      <c r="F421" s="7"/>
    </row>
    <row r="422" spans="1:6">
      <c r="A422" s="5"/>
      <c r="B422" s="1"/>
      <c r="C422" s="2"/>
      <c r="D422" s="59"/>
      <c r="E422" s="85"/>
      <c r="F422" s="7"/>
    </row>
    <row r="423" spans="1:6">
      <c r="A423" s="5"/>
      <c r="B423" s="1"/>
      <c r="C423" s="2"/>
      <c r="D423" s="59"/>
      <c r="E423" s="85"/>
      <c r="F423" s="7"/>
    </row>
    <row r="424" spans="1:6">
      <c r="A424" s="5"/>
      <c r="B424" s="1"/>
      <c r="C424" s="2"/>
      <c r="D424" s="59"/>
      <c r="E424" s="85"/>
      <c r="F424" s="7"/>
    </row>
    <row r="425" spans="1:6">
      <c r="A425" s="5"/>
      <c r="B425" s="1"/>
      <c r="C425" s="2"/>
      <c r="D425" s="59"/>
      <c r="E425" s="85"/>
      <c r="F425" s="7"/>
    </row>
    <row r="426" spans="1:6">
      <c r="A426" s="5"/>
      <c r="B426" s="1"/>
      <c r="C426" s="2"/>
      <c r="D426" s="59"/>
      <c r="E426" s="85"/>
      <c r="F426" s="7"/>
    </row>
    <row r="427" spans="1:6">
      <c r="A427" s="5"/>
      <c r="B427" s="1"/>
      <c r="C427" s="2"/>
      <c r="D427" s="59"/>
      <c r="E427" s="85"/>
      <c r="F427" s="7"/>
    </row>
    <row r="428" spans="1:6">
      <c r="A428" s="5"/>
      <c r="B428" s="1"/>
      <c r="C428" s="2"/>
      <c r="D428" s="59"/>
      <c r="E428" s="85"/>
      <c r="F428" s="7"/>
    </row>
    <row r="429" spans="1:6">
      <c r="A429" s="5"/>
      <c r="B429" s="1"/>
      <c r="C429" s="2"/>
      <c r="D429" s="59"/>
      <c r="E429" s="85"/>
      <c r="F429" s="7"/>
    </row>
    <row r="430" spans="1:6">
      <c r="A430" s="5"/>
      <c r="B430" s="1"/>
      <c r="C430" s="2"/>
      <c r="D430" s="59"/>
      <c r="E430" s="85"/>
      <c r="F430" s="7"/>
    </row>
    <row r="431" spans="1:6">
      <c r="A431" s="5"/>
      <c r="B431" s="1"/>
      <c r="C431" s="2"/>
      <c r="D431" s="59"/>
      <c r="E431" s="85"/>
      <c r="F431" s="7"/>
    </row>
    <row r="432" spans="1:6">
      <c r="A432" s="5"/>
      <c r="B432" s="1"/>
      <c r="C432" s="2"/>
      <c r="D432" s="59"/>
      <c r="E432" s="85"/>
      <c r="F432" s="7"/>
    </row>
    <row r="433" spans="1:6">
      <c r="A433" s="5"/>
      <c r="B433" s="1"/>
      <c r="C433" s="2"/>
      <c r="D433" s="59"/>
      <c r="E433" s="85"/>
      <c r="F433" s="7"/>
    </row>
    <row r="434" spans="1:6">
      <c r="A434" s="5"/>
      <c r="B434" s="1"/>
      <c r="C434" s="2"/>
      <c r="D434" s="59"/>
      <c r="E434" s="85"/>
      <c r="F434" s="7"/>
    </row>
    <row r="435" spans="1:6">
      <c r="A435" s="5"/>
      <c r="B435" s="1"/>
      <c r="C435" s="2"/>
      <c r="D435" s="59"/>
      <c r="E435" s="85"/>
      <c r="F435" s="7"/>
    </row>
    <row r="436" spans="1:6">
      <c r="A436" s="5"/>
      <c r="B436" s="1"/>
      <c r="C436" s="2"/>
      <c r="D436" s="59"/>
      <c r="E436" s="85"/>
      <c r="F436" s="7"/>
    </row>
    <row r="437" spans="1:6">
      <c r="A437" s="5"/>
      <c r="B437" s="1"/>
      <c r="C437" s="2"/>
      <c r="D437" s="59"/>
      <c r="E437" s="85"/>
      <c r="F437" s="7"/>
    </row>
    <row r="438" spans="1:6">
      <c r="A438" s="5"/>
      <c r="B438" s="1"/>
      <c r="C438" s="2"/>
      <c r="D438" s="59"/>
      <c r="E438" s="85"/>
      <c r="F438" s="7"/>
    </row>
    <row r="439" spans="1:6">
      <c r="A439" s="5"/>
      <c r="B439" s="1"/>
      <c r="C439" s="2"/>
      <c r="D439" s="59"/>
      <c r="E439" s="85"/>
      <c r="F439" s="7"/>
    </row>
    <row r="440" spans="1:6">
      <c r="A440" s="5"/>
      <c r="B440" s="1"/>
      <c r="C440" s="2"/>
      <c r="D440" s="59"/>
      <c r="E440" s="85"/>
      <c r="F440" s="7"/>
    </row>
    <row r="441" spans="1:6">
      <c r="A441" s="5"/>
      <c r="B441" s="1"/>
      <c r="C441" s="2"/>
      <c r="D441" s="59"/>
      <c r="E441" s="85"/>
      <c r="F441" s="7"/>
    </row>
    <row r="442" spans="1:6">
      <c r="A442" s="5"/>
      <c r="B442" s="1"/>
      <c r="C442" s="2"/>
      <c r="D442" s="59"/>
      <c r="E442" s="85"/>
      <c r="F442" s="7"/>
    </row>
    <row r="443" spans="1:6">
      <c r="A443" s="5"/>
      <c r="B443" s="1"/>
      <c r="C443" s="2"/>
      <c r="D443" s="59"/>
      <c r="E443" s="85"/>
      <c r="F443" s="7"/>
    </row>
    <row r="444" spans="1:6">
      <c r="A444" s="5"/>
      <c r="B444" s="1"/>
      <c r="C444" s="2"/>
      <c r="D444" s="59"/>
      <c r="E444" s="85"/>
      <c r="F444" s="7"/>
    </row>
    <row r="445" spans="1:6">
      <c r="A445" s="5"/>
      <c r="B445" s="1"/>
      <c r="C445" s="2"/>
      <c r="D445" s="59"/>
      <c r="E445" s="85"/>
      <c r="F445" s="7"/>
    </row>
    <row r="446" spans="1:6">
      <c r="A446" s="5"/>
      <c r="B446" s="1"/>
      <c r="C446" s="2"/>
      <c r="D446" s="59"/>
      <c r="E446" s="85"/>
      <c r="F446" s="7"/>
    </row>
    <row r="447" spans="1:6">
      <c r="A447" s="5"/>
      <c r="B447" s="1"/>
      <c r="C447" s="2"/>
      <c r="D447" s="59"/>
      <c r="E447" s="85"/>
      <c r="F447" s="7"/>
    </row>
    <row r="448" spans="1:6">
      <c r="A448" s="5"/>
      <c r="B448" s="1"/>
      <c r="C448" s="2"/>
      <c r="D448" s="59"/>
      <c r="E448" s="85"/>
      <c r="F448" s="7"/>
    </row>
    <row r="449" spans="1:6">
      <c r="A449" s="5"/>
      <c r="B449" s="1"/>
      <c r="C449" s="2"/>
      <c r="D449" s="59"/>
      <c r="E449" s="85"/>
      <c r="F449" s="7"/>
    </row>
    <row r="450" spans="1:6">
      <c r="A450" s="5"/>
      <c r="B450" s="1"/>
      <c r="C450" s="2"/>
      <c r="D450" s="59"/>
      <c r="E450" s="85"/>
      <c r="F450" s="7"/>
    </row>
    <row r="451" spans="1:6">
      <c r="A451" s="5"/>
      <c r="B451" s="1"/>
      <c r="C451" s="2"/>
      <c r="D451" s="59"/>
      <c r="E451" s="85"/>
      <c r="F451" s="7"/>
    </row>
    <row r="452" spans="1:6">
      <c r="A452" s="5"/>
      <c r="B452" s="1"/>
      <c r="C452" s="2"/>
      <c r="D452" s="59"/>
      <c r="E452" s="85"/>
      <c r="F452" s="7"/>
    </row>
    <row r="453" spans="1:6">
      <c r="A453" s="5"/>
      <c r="B453" s="1"/>
      <c r="C453" s="2"/>
      <c r="D453" s="59"/>
      <c r="E453" s="85"/>
      <c r="F453" s="7"/>
    </row>
    <row r="454" spans="1:6">
      <c r="A454" s="5"/>
      <c r="B454" s="1"/>
      <c r="C454" s="2"/>
      <c r="D454" s="59"/>
      <c r="E454" s="85"/>
      <c r="F454" s="7"/>
    </row>
    <row r="455" spans="1:6">
      <c r="A455" s="5"/>
      <c r="B455" s="1"/>
      <c r="C455" s="2"/>
      <c r="D455" s="59"/>
      <c r="E455" s="85"/>
      <c r="F455" s="7"/>
    </row>
    <row r="456" spans="1:6">
      <c r="A456" s="5"/>
      <c r="B456" s="1"/>
      <c r="C456" s="2"/>
      <c r="D456" s="59"/>
      <c r="E456" s="85"/>
      <c r="F456" s="7"/>
    </row>
    <row r="457" spans="1:6">
      <c r="A457" s="5"/>
      <c r="B457" s="1"/>
      <c r="C457" s="2"/>
      <c r="D457" s="59"/>
      <c r="E457" s="85"/>
      <c r="F457" s="7"/>
    </row>
    <row r="458" spans="1:6">
      <c r="A458" s="5"/>
      <c r="B458" s="1"/>
      <c r="C458" s="2"/>
      <c r="D458" s="59"/>
      <c r="E458" s="85"/>
      <c r="F458" s="7"/>
    </row>
    <row r="459" spans="1:6">
      <c r="A459" s="5"/>
      <c r="B459" s="1"/>
      <c r="C459" s="2"/>
      <c r="D459" s="59"/>
      <c r="E459" s="85"/>
      <c r="F459" s="7"/>
    </row>
    <row r="460" spans="1:6">
      <c r="A460" s="5"/>
      <c r="B460" s="1"/>
      <c r="C460" s="2"/>
      <c r="D460" s="59"/>
      <c r="E460" s="85"/>
      <c r="F460" s="7"/>
    </row>
    <row r="461" spans="1:6">
      <c r="A461" s="5"/>
      <c r="B461" s="1"/>
      <c r="C461" s="2"/>
      <c r="D461" s="59"/>
      <c r="E461" s="85"/>
      <c r="F461" s="7"/>
    </row>
    <row r="462" spans="1:6">
      <c r="A462" s="5"/>
      <c r="B462" s="1"/>
      <c r="C462" s="2"/>
      <c r="D462" s="59"/>
      <c r="E462" s="85"/>
      <c r="F462" s="7"/>
    </row>
    <row r="463" spans="1:6">
      <c r="A463" s="5"/>
      <c r="B463" s="1"/>
      <c r="C463" s="2"/>
      <c r="D463" s="59"/>
      <c r="E463" s="85"/>
      <c r="F463" s="7"/>
    </row>
    <row r="464" spans="1:6">
      <c r="A464" s="5"/>
      <c r="B464" s="1"/>
      <c r="C464" s="2"/>
      <c r="D464" s="59"/>
      <c r="E464" s="85"/>
      <c r="F464" s="7"/>
    </row>
    <row r="465" spans="1:6">
      <c r="A465" s="5"/>
      <c r="B465" s="1"/>
      <c r="C465" s="2"/>
      <c r="D465" s="59"/>
      <c r="E465" s="85"/>
      <c r="F465" s="7"/>
    </row>
    <row r="466" spans="1:6">
      <c r="A466" s="5"/>
      <c r="B466" s="1"/>
      <c r="C466" s="2"/>
      <c r="D466" s="59"/>
      <c r="E466" s="85"/>
      <c r="F466" s="7"/>
    </row>
    <row r="467" spans="1:6">
      <c r="A467" s="5"/>
      <c r="B467" s="1"/>
      <c r="C467" s="2"/>
      <c r="D467" s="59"/>
      <c r="E467" s="85"/>
      <c r="F467" s="7"/>
    </row>
    <row r="468" spans="1:6">
      <c r="A468" s="5"/>
      <c r="B468" s="1"/>
      <c r="C468" s="2"/>
      <c r="D468" s="59"/>
      <c r="E468" s="85"/>
      <c r="F468" s="7"/>
    </row>
    <row r="469" spans="1:6">
      <c r="A469" s="5"/>
      <c r="B469" s="1"/>
      <c r="C469" s="2"/>
      <c r="D469" s="59"/>
      <c r="E469" s="85"/>
      <c r="F469" s="7"/>
    </row>
    <row r="470" spans="1:6">
      <c r="A470" s="5"/>
      <c r="B470" s="1"/>
      <c r="C470" s="2"/>
      <c r="D470" s="59"/>
      <c r="E470" s="85"/>
      <c r="F470" s="7"/>
    </row>
    <row r="471" spans="1:6">
      <c r="A471" s="5"/>
      <c r="B471" s="1"/>
      <c r="C471" s="2"/>
      <c r="D471" s="59"/>
      <c r="E471" s="85"/>
      <c r="F471" s="7"/>
    </row>
    <row r="472" spans="1:6">
      <c r="A472" s="5"/>
      <c r="B472" s="1"/>
      <c r="C472" s="2"/>
      <c r="D472" s="59"/>
      <c r="E472" s="85"/>
      <c r="F472" s="7"/>
    </row>
    <row r="473" spans="1:6">
      <c r="A473" s="5"/>
      <c r="B473" s="1"/>
      <c r="C473" s="2"/>
      <c r="D473" s="59"/>
      <c r="E473" s="85"/>
      <c r="F473" s="7"/>
    </row>
    <row r="474" spans="1:6">
      <c r="A474" s="5"/>
      <c r="B474" s="1"/>
      <c r="C474" s="2"/>
      <c r="D474" s="59"/>
      <c r="E474" s="85"/>
      <c r="F474" s="7"/>
    </row>
    <row r="475" spans="1:6">
      <c r="A475" s="5"/>
      <c r="B475" s="1"/>
      <c r="C475" s="2"/>
      <c r="D475" s="59"/>
      <c r="E475" s="85"/>
      <c r="F475" s="7"/>
    </row>
    <row r="476" spans="1:6">
      <c r="A476" s="5"/>
      <c r="B476" s="1"/>
      <c r="C476" s="2"/>
      <c r="D476" s="59"/>
      <c r="E476" s="85"/>
      <c r="F476" s="7"/>
    </row>
    <row r="477" spans="1:6">
      <c r="A477" s="5"/>
      <c r="B477" s="1"/>
      <c r="C477" s="2"/>
      <c r="D477" s="59"/>
      <c r="E477" s="85"/>
      <c r="F477" s="7"/>
    </row>
    <row r="478" spans="1:6">
      <c r="A478" s="5"/>
      <c r="B478" s="1"/>
      <c r="C478" s="2"/>
      <c r="D478" s="59"/>
      <c r="E478" s="85"/>
      <c r="F478" s="7"/>
    </row>
    <row r="479" spans="1:6">
      <c r="A479" s="5"/>
      <c r="B479" s="1"/>
      <c r="C479" s="2"/>
      <c r="D479" s="59"/>
      <c r="E479" s="85"/>
      <c r="F479" s="7"/>
    </row>
    <row r="480" spans="1:6">
      <c r="A480" s="5"/>
      <c r="B480" s="1"/>
      <c r="C480" s="2"/>
      <c r="D480" s="59"/>
      <c r="E480" s="85"/>
      <c r="F480" s="7"/>
    </row>
    <row r="481" spans="1:6">
      <c r="A481" s="5"/>
      <c r="B481" s="1"/>
      <c r="C481" s="2"/>
      <c r="D481" s="59"/>
      <c r="E481" s="85"/>
      <c r="F481" s="7"/>
    </row>
    <row r="482" spans="1:6">
      <c r="A482" s="5"/>
      <c r="B482" s="1"/>
      <c r="C482" s="2"/>
      <c r="D482" s="59"/>
      <c r="E482" s="85"/>
      <c r="F482" s="7"/>
    </row>
    <row r="483" spans="1:6">
      <c r="A483" s="5"/>
      <c r="B483" s="1"/>
      <c r="C483" s="2"/>
      <c r="D483" s="59"/>
      <c r="E483" s="85"/>
      <c r="F483" s="7"/>
    </row>
    <row r="484" spans="1:6">
      <c r="A484" s="5"/>
      <c r="B484" s="1"/>
      <c r="C484" s="2"/>
      <c r="D484" s="59"/>
      <c r="E484" s="85"/>
      <c r="F484" s="7"/>
    </row>
    <row r="485" spans="1:6">
      <c r="A485" s="5"/>
      <c r="B485" s="1"/>
      <c r="C485" s="2"/>
      <c r="D485" s="59"/>
      <c r="E485" s="85"/>
      <c r="F485" s="7"/>
    </row>
    <row r="486" spans="1:6">
      <c r="A486" s="5"/>
      <c r="B486" s="1"/>
      <c r="C486" s="2"/>
      <c r="D486" s="59"/>
      <c r="E486" s="85"/>
      <c r="F486" s="7"/>
    </row>
    <row r="487" spans="1:6">
      <c r="A487" s="5"/>
      <c r="B487" s="1"/>
      <c r="C487" s="2"/>
      <c r="D487" s="59"/>
      <c r="E487" s="85"/>
      <c r="F487" s="7"/>
    </row>
    <row r="488" spans="1:6">
      <c r="A488" s="5"/>
      <c r="B488" s="1"/>
      <c r="C488" s="2"/>
      <c r="D488" s="59"/>
      <c r="E488" s="85"/>
      <c r="F488" s="7"/>
    </row>
    <row r="489" spans="1:6">
      <c r="A489" s="5"/>
      <c r="B489" s="1"/>
      <c r="C489" s="2"/>
      <c r="D489" s="59"/>
      <c r="E489" s="85"/>
      <c r="F489" s="7"/>
    </row>
    <row r="490" spans="1:6">
      <c r="A490" s="5"/>
      <c r="B490" s="1"/>
      <c r="C490" s="2"/>
      <c r="D490" s="59"/>
      <c r="E490" s="85"/>
      <c r="F490" s="7"/>
    </row>
    <row r="491" spans="1:6">
      <c r="A491" s="5"/>
      <c r="B491" s="1"/>
      <c r="C491" s="2"/>
      <c r="D491" s="59"/>
      <c r="E491" s="85"/>
      <c r="F491" s="7"/>
    </row>
    <row r="492" spans="1:6">
      <c r="A492" s="5"/>
      <c r="B492" s="1"/>
      <c r="C492" s="2"/>
      <c r="D492" s="59"/>
      <c r="E492" s="85"/>
      <c r="F492" s="7"/>
    </row>
    <row r="493" spans="1:6">
      <c r="A493" s="5"/>
      <c r="B493" s="1"/>
      <c r="C493" s="2"/>
      <c r="D493" s="59"/>
      <c r="E493" s="85"/>
      <c r="F493" s="7"/>
    </row>
    <row r="494" spans="1:6">
      <c r="A494" s="5"/>
      <c r="B494" s="1"/>
      <c r="C494" s="2"/>
      <c r="D494" s="59"/>
      <c r="E494" s="85"/>
      <c r="F494" s="7"/>
    </row>
    <row r="495" spans="1:6">
      <c r="A495" s="5"/>
      <c r="B495" s="1"/>
      <c r="C495" s="2"/>
      <c r="D495" s="59"/>
      <c r="E495" s="85"/>
      <c r="F495" s="7"/>
    </row>
    <row r="496" spans="1:6">
      <c r="A496" s="5"/>
      <c r="B496" s="1"/>
      <c r="C496" s="2"/>
      <c r="D496" s="59"/>
      <c r="E496" s="85"/>
      <c r="F496" s="7"/>
    </row>
    <row r="497" spans="1:6">
      <c r="A497" s="5"/>
      <c r="B497" s="1"/>
      <c r="C497" s="2"/>
      <c r="D497" s="59"/>
      <c r="E497" s="85"/>
      <c r="F497" s="7"/>
    </row>
    <row r="498" spans="1:6">
      <c r="A498" s="5"/>
      <c r="B498" s="1"/>
      <c r="C498" s="2"/>
      <c r="D498" s="59"/>
      <c r="E498" s="85"/>
      <c r="F498" s="7"/>
    </row>
    <row r="499" spans="1:6">
      <c r="A499" s="5"/>
      <c r="B499" s="1"/>
      <c r="C499" s="2"/>
      <c r="D499" s="59"/>
      <c r="E499" s="85"/>
      <c r="F499" s="7"/>
    </row>
    <row r="500" spans="1:6">
      <c r="A500" s="5"/>
      <c r="B500" s="1"/>
      <c r="C500" s="2"/>
      <c r="D500" s="59"/>
      <c r="E500" s="85"/>
      <c r="F500" s="7"/>
    </row>
    <row r="501" spans="1:6">
      <c r="A501" s="5"/>
      <c r="B501" s="1"/>
      <c r="C501" s="2"/>
      <c r="D501" s="59"/>
      <c r="E501" s="85"/>
      <c r="F501" s="7"/>
    </row>
    <row r="502" spans="1:6">
      <c r="A502" s="5"/>
      <c r="B502" s="1"/>
      <c r="C502" s="2"/>
      <c r="D502" s="59"/>
      <c r="E502" s="85"/>
      <c r="F502" s="7"/>
    </row>
    <row r="503" spans="1:6">
      <c r="A503" s="5"/>
      <c r="B503" s="1"/>
      <c r="C503" s="2"/>
      <c r="D503" s="59"/>
      <c r="E503" s="85"/>
      <c r="F503" s="7"/>
    </row>
    <row r="504" spans="1:6">
      <c r="A504" s="5"/>
      <c r="B504" s="1"/>
      <c r="C504" s="2"/>
      <c r="D504" s="59"/>
      <c r="E504" s="85"/>
      <c r="F504" s="7"/>
    </row>
    <row r="505" spans="1:6">
      <c r="A505" s="5"/>
      <c r="B505" s="1"/>
      <c r="C505" s="2"/>
      <c r="D505" s="59"/>
      <c r="E505" s="85"/>
      <c r="F505" s="7"/>
    </row>
    <row r="506" spans="1:6">
      <c r="A506" s="5"/>
      <c r="B506" s="1"/>
      <c r="C506" s="2"/>
      <c r="D506" s="59"/>
      <c r="E506" s="85"/>
      <c r="F506" s="7"/>
    </row>
    <row r="507" spans="1:6">
      <c r="A507" s="5"/>
      <c r="B507" s="1"/>
      <c r="C507" s="2"/>
      <c r="D507" s="59"/>
      <c r="E507" s="85"/>
      <c r="F507" s="7"/>
    </row>
    <row r="508" spans="1:6">
      <c r="A508" s="5"/>
      <c r="B508" s="1"/>
      <c r="C508" s="2"/>
      <c r="D508" s="59"/>
      <c r="E508" s="85"/>
      <c r="F508" s="7"/>
    </row>
    <row r="509" spans="1:6">
      <c r="A509" s="5"/>
      <c r="B509" s="1"/>
      <c r="C509" s="2"/>
      <c r="D509" s="59"/>
      <c r="E509" s="85"/>
      <c r="F509" s="7"/>
    </row>
    <row r="510" spans="1:6">
      <c r="A510" s="5"/>
      <c r="B510" s="1"/>
      <c r="C510" s="2"/>
      <c r="D510" s="59"/>
      <c r="E510" s="85"/>
      <c r="F510" s="7"/>
    </row>
    <row r="511" spans="1:6">
      <c r="A511" s="5"/>
      <c r="B511" s="1"/>
      <c r="C511" s="2"/>
      <c r="D511" s="59"/>
      <c r="E511" s="85"/>
      <c r="F511" s="7"/>
    </row>
    <row r="512" spans="1:6">
      <c r="A512" s="5"/>
      <c r="B512" s="1"/>
      <c r="C512" s="2"/>
      <c r="D512" s="59"/>
      <c r="E512" s="85"/>
      <c r="F512" s="7"/>
    </row>
    <row r="513" spans="1:6">
      <c r="A513" s="5"/>
      <c r="B513" s="1"/>
      <c r="C513" s="2"/>
      <c r="D513" s="59"/>
      <c r="E513" s="85"/>
      <c r="F513" s="7"/>
    </row>
    <row r="514" spans="1:6">
      <c r="A514" s="5"/>
      <c r="B514" s="1"/>
      <c r="C514" s="2"/>
      <c r="D514" s="59"/>
      <c r="E514" s="85"/>
      <c r="F514" s="7"/>
    </row>
    <row r="515" spans="1:6">
      <c r="A515" s="5"/>
      <c r="B515" s="1"/>
      <c r="C515" s="2"/>
      <c r="D515" s="59"/>
      <c r="E515" s="85"/>
      <c r="F515" s="7"/>
    </row>
    <row r="516" spans="1:6">
      <c r="A516" s="5"/>
      <c r="B516" s="1"/>
      <c r="C516" s="2"/>
      <c r="D516" s="59"/>
      <c r="E516" s="85"/>
      <c r="F516" s="7"/>
    </row>
    <row r="517" spans="1:6">
      <c r="A517" s="5"/>
      <c r="B517" s="1"/>
      <c r="C517" s="2"/>
      <c r="D517" s="59"/>
      <c r="E517" s="85"/>
      <c r="F517" s="7"/>
    </row>
    <row r="518" spans="1:6">
      <c r="A518" s="5"/>
      <c r="B518" s="1"/>
      <c r="C518" s="2"/>
      <c r="D518" s="59"/>
      <c r="E518" s="85"/>
      <c r="F518" s="7"/>
    </row>
    <row r="519" spans="1:6">
      <c r="A519" s="5"/>
      <c r="B519" s="1"/>
      <c r="C519" s="2"/>
      <c r="D519" s="59"/>
      <c r="E519" s="85"/>
      <c r="F519" s="7"/>
    </row>
    <row r="520" spans="1:6">
      <c r="A520" s="5"/>
      <c r="B520" s="1"/>
      <c r="C520" s="2"/>
      <c r="D520" s="59"/>
      <c r="E520" s="85"/>
      <c r="F520" s="7"/>
    </row>
    <row r="521" spans="1:6">
      <c r="A521" s="5"/>
      <c r="B521" s="1"/>
      <c r="C521" s="2"/>
      <c r="D521" s="59"/>
      <c r="E521" s="85"/>
      <c r="F521" s="7"/>
    </row>
    <row r="522" spans="1:6">
      <c r="A522" s="5"/>
      <c r="B522" s="1"/>
      <c r="C522" s="2"/>
      <c r="D522" s="59"/>
      <c r="E522" s="85"/>
      <c r="F522" s="7"/>
    </row>
    <row r="523" spans="1:6">
      <c r="A523" s="5"/>
      <c r="B523" s="1"/>
      <c r="C523" s="2"/>
      <c r="D523" s="59"/>
      <c r="E523" s="85"/>
      <c r="F523" s="7"/>
    </row>
    <row r="524" spans="1:6">
      <c r="A524" s="5"/>
      <c r="B524" s="1"/>
      <c r="C524" s="2"/>
      <c r="D524" s="59"/>
      <c r="E524" s="85"/>
      <c r="F524" s="7"/>
    </row>
    <row r="525" spans="1:6">
      <c r="A525" s="5"/>
      <c r="B525" s="1"/>
      <c r="C525" s="2"/>
      <c r="D525" s="59"/>
      <c r="E525" s="85"/>
      <c r="F525" s="7"/>
    </row>
    <row r="526" spans="1:6">
      <c r="A526" s="5"/>
      <c r="B526" s="1"/>
      <c r="C526" s="2"/>
      <c r="D526" s="59"/>
      <c r="E526" s="85"/>
      <c r="F526" s="7"/>
    </row>
    <row r="527" spans="1:6">
      <c r="A527" s="5"/>
      <c r="B527" s="1"/>
      <c r="C527" s="2"/>
      <c r="D527" s="59"/>
      <c r="E527" s="85"/>
      <c r="F527" s="7"/>
    </row>
    <row r="528" spans="1:6">
      <c r="A528" s="5"/>
      <c r="B528" s="1"/>
      <c r="C528" s="2"/>
      <c r="D528" s="59"/>
      <c r="E528" s="85"/>
      <c r="F528" s="7"/>
    </row>
    <row r="529" spans="1:6">
      <c r="A529" s="5"/>
      <c r="B529" s="1"/>
      <c r="C529" s="2"/>
      <c r="D529" s="59"/>
      <c r="E529" s="85"/>
      <c r="F529" s="7"/>
    </row>
    <row r="530" spans="1:6">
      <c r="A530" s="5"/>
      <c r="B530" s="1"/>
      <c r="C530" s="2"/>
      <c r="D530" s="59"/>
      <c r="E530" s="85"/>
      <c r="F530" s="7"/>
    </row>
    <row r="531" spans="1:6">
      <c r="A531" s="5"/>
      <c r="B531" s="1"/>
      <c r="C531" s="2"/>
      <c r="D531" s="59"/>
      <c r="E531" s="85"/>
      <c r="F531" s="7"/>
    </row>
    <row r="532" spans="1:6">
      <c r="A532" s="5"/>
      <c r="B532" s="1"/>
      <c r="C532" s="2"/>
      <c r="D532" s="59"/>
      <c r="E532" s="85"/>
      <c r="F532" s="7"/>
    </row>
    <row r="533" spans="1:6">
      <c r="A533" s="5"/>
      <c r="B533" s="1"/>
      <c r="C533" s="2"/>
      <c r="D533" s="59"/>
      <c r="E533" s="85"/>
      <c r="F533" s="7"/>
    </row>
    <row r="534" spans="1:6">
      <c r="A534" s="5"/>
      <c r="B534" s="1"/>
      <c r="C534" s="2"/>
      <c r="D534" s="59"/>
      <c r="E534" s="85"/>
      <c r="F534" s="7"/>
    </row>
    <row r="535" spans="1:6">
      <c r="A535" s="5"/>
      <c r="B535" s="1"/>
      <c r="C535" s="2"/>
      <c r="D535" s="59"/>
      <c r="E535" s="85"/>
      <c r="F535" s="7"/>
    </row>
    <row r="536" spans="1:6">
      <c r="A536" s="5"/>
      <c r="B536" s="1"/>
      <c r="C536" s="2"/>
      <c r="D536" s="59"/>
      <c r="E536" s="85"/>
      <c r="F536" s="7"/>
    </row>
    <row r="537" spans="1:6">
      <c r="A537" s="5"/>
      <c r="B537" s="1"/>
      <c r="C537" s="2"/>
      <c r="D537" s="59"/>
      <c r="E537" s="85"/>
      <c r="F537" s="7"/>
    </row>
    <row r="538" spans="1:6">
      <c r="A538" s="5"/>
      <c r="B538" s="1"/>
      <c r="C538" s="2"/>
      <c r="D538" s="59"/>
      <c r="E538" s="85"/>
      <c r="F538" s="7"/>
    </row>
    <row r="539" spans="1:6">
      <c r="A539" s="5"/>
      <c r="B539" s="1"/>
      <c r="C539" s="2"/>
      <c r="D539" s="59"/>
      <c r="E539" s="85"/>
      <c r="F539" s="7"/>
    </row>
    <row r="540" spans="1:6">
      <c r="A540" s="5"/>
      <c r="B540" s="1"/>
      <c r="C540" s="2"/>
      <c r="D540" s="59"/>
      <c r="E540" s="85"/>
      <c r="F540" s="7"/>
    </row>
    <row r="541" spans="1:6">
      <c r="A541" s="5"/>
      <c r="B541" s="1"/>
      <c r="C541" s="2"/>
      <c r="D541" s="59"/>
      <c r="E541" s="85"/>
      <c r="F541" s="7"/>
    </row>
    <row r="542" spans="1:6">
      <c r="A542" s="5"/>
      <c r="B542" s="1"/>
      <c r="C542" s="2"/>
      <c r="D542" s="59"/>
      <c r="E542" s="85"/>
      <c r="F542" s="7"/>
    </row>
    <row r="543" spans="1:6">
      <c r="A543" s="5"/>
      <c r="B543" s="1"/>
      <c r="C543" s="2"/>
      <c r="D543" s="59"/>
      <c r="E543" s="85"/>
      <c r="F543" s="7"/>
    </row>
    <row r="544" spans="1:6">
      <c r="A544" s="5"/>
      <c r="B544" s="1"/>
      <c r="C544" s="2"/>
      <c r="D544" s="59"/>
      <c r="E544" s="85"/>
      <c r="F544" s="7"/>
    </row>
    <row r="545" spans="1:6">
      <c r="A545" s="5"/>
      <c r="B545" s="1"/>
      <c r="C545" s="2"/>
      <c r="D545" s="59"/>
      <c r="E545" s="85"/>
      <c r="F545" s="7"/>
    </row>
    <row r="546" spans="1:6">
      <c r="A546" s="5"/>
      <c r="B546" s="1"/>
      <c r="C546" s="2"/>
      <c r="D546" s="59"/>
      <c r="E546" s="85"/>
      <c r="F546" s="7"/>
    </row>
    <row r="547" spans="1:6">
      <c r="A547" s="5"/>
      <c r="B547" s="1"/>
      <c r="C547" s="2"/>
      <c r="D547" s="59"/>
      <c r="E547" s="85"/>
      <c r="F547" s="7"/>
    </row>
    <row r="548" spans="1:6">
      <c r="A548" s="5"/>
      <c r="B548" s="1"/>
      <c r="C548" s="2"/>
      <c r="D548" s="59"/>
      <c r="E548" s="85"/>
      <c r="F548" s="7"/>
    </row>
    <row r="549" spans="1:6">
      <c r="A549" s="5"/>
      <c r="B549" s="1"/>
      <c r="C549" s="2"/>
      <c r="D549" s="59"/>
      <c r="E549" s="85"/>
      <c r="F549" s="7"/>
    </row>
    <row r="550" spans="1:6">
      <c r="A550" s="5"/>
      <c r="B550" s="1"/>
      <c r="C550" s="2"/>
      <c r="D550" s="59"/>
      <c r="E550" s="85"/>
      <c r="F550" s="7"/>
    </row>
    <row r="551" spans="1:6">
      <c r="A551" s="5"/>
      <c r="B551" s="1"/>
      <c r="C551" s="2"/>
      <c r="D551" s="59"/>
      <c r="E551" s="85"/>
      <c r="F551" s="7"/>
    </row>
    <row r="552" spans="1:6">
      <c r="A552" s="5"/>
      <c r="B552" s="1"/>
      <c r="C552" s="2"/>
      <c r="D552" s="59"/>
      <c r="E552" s="85"/>
      <c r="F552" s="7"/>
    </row>
    <row r="553" spans="1:6">
      <c r="A553" s="5"/>
      <c r="B553" s="1"/>
      <c r="C553" s="2"/>
      <c r="D553" s="59"/>
      <c r="E553" s="85"/>
      <c r="F553" s="7"/>
    </row>
    <row r="554" spans="1:6">
      <c r="A554" s="5"/>
      <c r="B554" s="1"/>
      <c r="C554" s="2"/>
      <c r="D554" s="59"/>
      <c r="E554" s="85"/>
      <c r="F554" s="7"/>
    </row>
    <row r="555" spans="1:6">
      <c r="A555" s="5"/>
      <c r="B555" s="1"/>
      <c r="C555" s="2"/>
      <c r="D555" s="59"/>
      <c r="E555" s="85"/>
      <c r="F555" s="7"/>
    </row>
    <row r="556" spans="1:6">
      <c r="A556" s="5"/>
      <c r="B556" s="1"/>
      <c r="C556" s="2"/>
      <c r="D556" s="59"/>
      <c r="E556" s="85"/>
      <c r="F556" s="7"/>
    </row>
    <row r="557" spans="1:6">
      <c r="A557" s="5"/>
      <c r="B557" s="1"/>
      <c r="C557" s="2"/>
      <c r="D557" s="59"/>
      <c r="E557" s="85"/>
      <c r="F557" s="7"/>
    </row>
    <row r="558" spans="1:6">
      <c r="A558" s="5"/>
      <c r="B558" s="1"/>
      <c r="C558" s="2"/>
      <c r="D558" s="59"/>
      <c r="E558" s="85"/>
      <c r="F558" s="7"/>
    </row>
    <row r="559" spans="1:6">
      <c r="A559" s="5"/>
      <c r="B559" s="1"/>
      <c r="C559" s="2"/>
      <c r="D559" s="59"/>
      <c r="E559" s="85"/>
      <c r="F559" s="7"/>
    </row>
    <row r="560" spans="1:6">
      <c r="A560" s="5"/>
      <c r="B560" s="1"/>
      <c r="C560" s="2"/>
      <c r="D560" s="59"/>
      <c r="E560" s="85"/>
      <c r="F560" s="7"/>
    </row>
    <row r="561" spans="1:6">
      <c r="A561" s="5"/>
      <c r="B561" s="1"/>
      <c r="C561" s="2"/>
      <c r="D561" s="59"/>
      <c r="E561" s="85"/>
      <c r="F561" s="7"/>
    </row>
    <row r="562" spans="1:6">
      <c r="A562" s="5"/>
      <c r="B562" s="1"/>
      <c r="C562" s="2"/>
      <c r="D562" s="59"/>
      <c r="E562" s="85"/>
      <c r="F562" s="7"/>
    </row>
    <row r="563" spans="1:6">
      <c r="A563" s="5"/>
      <c r="B563" s="1"/>
      <c r="C563" s="2"/>
      <c r="D563" s="59"/>
      <c r="E563" s="85"/>
      <c r="F563" s="7"/>
    </row>
    <row r="564" spans="1:6">
      <c r="A564" s="5"/>
      <c r="B564" s="1"/>
      <c r="C564" s="2"/>
      <c r="D564" s="59"/>
      <c r="E564" s="85"/>
      <c r="F564" s="7"/>
    </row>
    <row r="565" spans="1:6">
      <c r="A565" s="5"/>
      <c r="B565" s="1"/>
      <c r="C565" s="2"/>
      <c r="D565" s="59"/>
      <c r="E565" s="85"/>
      <c r="F565" s="7"/>
    </row>
    <row r="566" spans="1:6">
      <c r="A566" s="5"/>
      <c r="B566" s="1"/>
      <c r="C566" s="2"/>
      <c r="D566" s="59"/>
      <c r="E566" s="85"/>
      <c r="F566" s="7"/>
    </row>
    <row r="567" spans="1:6">
      <c r="A567" s="5"/>
      <c r="B567" s="1"/>
      <c r="C567" s="2"/>
      <c r="D567" s="59"/>
      <c r="E567" s="85"/>
      <c r="F567" s="7"/>
    </row>
    <row r="568" spans="1:6">
      <c r="A568" s="5"/>
      <c r="B568" s="1"/>
      <c r="C568" s="2"/>
      <c r="D568" s="59"/>
      <c r="E568" s="85"/>
      <c r="F568" s="7"/>
    </row>
    <row r="569" spans="1:6">
      <c r="A569" s="5"/>
      <c r="B569" s="1"/>
      <c r="C569" s="2"/>
      <c r="D569" s="59"/>
      <c r="E569" s="85"/>
      <c r="F569" s="7"/>
    </row>
    <row r="570" spans="1:6">
      <c r="A570" s="5"/>
      <c r="B570" s="1"/>
      <c r="C570" s="2"/>
      <c r="D570" s="59"/>
      <c r="E570" s="85"/>
      <c r="F570" s="7"/>
    </row>
    <row r="571" spans="1:6">
      <c r="A571" s="5"/>
      <c r="B571" s="1"/>
      <c r="C571" s="2"/>
      <c r="D571" s="59"/>
      <c r="E571" s="85"/>
      <c r="F571" s="7"/>
    </row>
    <row r="572" spans="1:6">
      <c r="A572" s="5"/>
      <c r="B572" s="1"/>
      <c r="C572" s="2"/>
      <c r="D572" s="59"/>
      <c r="E572" s="85"/>
      <c r="F572" s="7"/>
    </row>
    <row r="573" spans="1:6">
      <c r="A573" s="5"/>
      <c r="B573" s="1"/>
      <c r="C573" s="2"/>
      <c r="D573" s="59"/>
      <c r="E573" s="85"/>
      <c r="F573" s="7"/>
    </row>
    <row r="574" spans="1:6">
      <c r="A574" s="5"/>
      <c r="B574" s="1"/>
      <c r="C574" s="2"/>
      <c r="D574" s="59"/>
      <c r="E574" s="85"/>
      <c r="F574" s="7"/>
    </row>
    <row r="575" spans="1:6">
      <c r="A575" s="5"/>
      <c r="B575" s="1"/>
      <c r="C575" s="2"/>
      <c r="D575" s="59"/>
      <c r="E575" s="85"/>
      <c r="F575" s="7"/>
    </row>
    <row r="576" spans="1:6">
      <c r="A576" s="5"/>
      <c r="B576" s="1"/>
      <c r="C576" s="2"/>
      <c r="D576" s="59"/>
      <c r="E576" s="85"/>
      <c r="F576" s="7"/>
    </row>
    <row r="577" spans="1:6">
      <c r="A577" s="5"/>
      <c r="B577" s="1"/>
      <c r="C577" s="2"/>
      <c r="D577" s="59"/>
      <c r="E577" s="85"/>
      <c r="F577" s="7"/>
    </row>
    <row r="578" spans="1:6">
      <c r="A578" s="5"/>
      <c r="B578" s="1"/>
      <c r="C578" s="2"/>
      <c r="D578" s="59"/>
      <c r="E578" s="85"/>
      <c r="F578" s="7"/>
    </row>
    <row r="579" spans="1:6">
      <c r="A579" s="5"/>
      <c r="B579" s="1"/>
      <c r="C579" s="2"/>
      <c r="D579" s="59"/>
      <c r="E579" s="85"/>
      <c r="F579" s="7"/>
    </row>
    <row r="580" spans="1:6">
      <c r="A580" s="5"/>
      <c r="B580" s="1"/>
      <c r="C580" s="2"/>
      <c r="D580" s="59"/>
      <c r="E580" s="85"/>
      <c r="F580" s="7"/>
    </row>
    <row r="581" spans="1:6">
      <c r="A581" s="5"/>
      <c r="B581" s="1"/>
      <c r="C581" s="2"/>
      <c r="D581" s="59"/>
      <c r="E581" s="85"/>
      <c r="F581" s="7"/>
    </row>
    <row r="582" spans="1:6">
      <c r="A582" s="5"/>
      <c r="B582" s="1"/>
      <c r="C582" s="2"/>
      <c r="D582" s="59"/>
      <c r="E582" s="85"/>
      <c r="F582" s="7"/>
    </row>
    <row r="583" spans="1:6">
      <c r="A583" s="5"/>
      <c r="B583" s="1"/>
      <c r="C583" s="2"/>
      <c r="D583" s="59"/>
      <c r="E583" s="85"/>
      <c r="F583" s="7"/>
    </row>
    <row r="584" spans="1:6">
      <c r="A584" s="5"/>
      <c r="B584" s="1"/>
      <c r="C584" s="2"/>
      <c r="D584" s="59"/>
      <c r="E584" s="85"/>
      <c r="F584" s="7"/>
    </row>
    <row r="585" spans="1:6">
      <c r="A585" s="5"/>
      <c r="B585" s="1"/>
      <c r="C585" s="2"/>
      <c r="D585" s="59"/>
      <c r="E585" s="85"/>
      <c r="F585" s="7"/>
    </row>
    <row r="586" spans="1:6">
      <c r="A586" s="5"/>
      <c r="B586" s="1"/>
      <c r="C586" s="2"/>
      <c r="D586" s="59"/>
      <c r="E586" s="85"/>
      <c r="F586" s="7"/>
    </row>
    <row r="587" spans="1:6">
      <c r="A587" s="5"/>
      <c r="B587" s="1"/>
      <c r="C587" s="2"/>
      <c r="D587" s="59"/>
      <c r="E587" s="85"/>
      <c r="F587" s="7"/>
    </row>
    <row r="588" spans="1:6">
      <c r="A588" s="5"/>
      <c r="B588" s="1"/>
      <c r="C588" s="2"/>
      <c r="D588" s="59"/>
      <c r="E588" s="85"/>
      <c r="F588" s="7"/>
    </row>
    <row r="589" spans="1:6">
      <c r="A589" s="5"/>
      <c r="B589" s="1"/>
      <c r="C589" s="2"/>
      <c r="D589" s="59"/>
      <c r="E589" s="85"/>
      <c r="F589" s="7"/>
    </row>
    <row r="590" spans="1:6">
      <c r="A590" s="5"/>
      <c r="B590" s="1"/>
      <c r="C590" s="2"/>
      <c r="D590" s="59"/>
      <c r="E590" s="85"/>
      <c r="F590" s="7"/>
    </row>
    <row r="591" spans="1:6">
      <c r="A591" s="5"/>
      <c r="B591" s="1"/>
      <c r="C591" s="2"/>
      <c r="D591" s="59"/>
      <c r="E591" s="85"/>
      <c r="F591" s="7"/>
    </row>
    <row r="592" spans="1:6">
      <c r="A592" s="5"/>
      <c r="B592" s="1"/>
      <c r="C592" s="2"/>
      <c r="D592" s="59"/>
      <c r="E592" s="85"/>
      <c r="F592" s="7"/>
    </row>
    <row r="593" spans="1:6">
      <c r="A593" s="5"/>
      <c r="B593" s="1"/>
      <c r="C593" s="2"/>
      <c r="D593" s="59"/>
      <c r="E593" s="85"/>
      <c r="F593" s="7"/>
    </row>
    <row r="594" spans="1:6">
      <c r="A594" s="5"/>
      <c r="B594" s="1"/>
      <c r="C594" s="2"/>
      <c r="D594" s="59"/>
      <c r="E594" s="85"/>
      <c r="F594" s="7"/>
    </row>
    <row r="595" spans="1:6">
      <c r="A595" s="5"/>
      <c r="B595" s="1"/>
      <c r="C595" s="2"/>
      <c r="D595" s="59"/>
      <c r="E595" s="85"/>
      <c r="F595" s="7"/>
    </row>
    <row r="596" spans="1:6">
      <c r="A596" s="5"/>
      <c r="B596" s="1"/>
      <c r="C596" s="2"/>
      <c r="D596" s="59"/>
      <c r="E596" s="85"/>
      <c r="F596" s="7"/>
    </row>
    <row r="597" spans="1:6">
      <c r="A597" s="5"/>
      <c r="B597" s="1"/>
      <c r="C597" s="2"/>
      <c r="D597" s="59"/>
      <c r="E597" s="85"/>
      <c r="F597" s="7"/>
    </row>
    <row r="598" spans="1:6">
      <c r="A598" s="5"/>
      <c r="B598" s="1"/>
      <c r="C598" s="2"/>
      <c r="D598" s="59"/>
      <c r="E598" s="85"/>
      <c r="F598" s="7"/>
    </row>
    <row r="599" spans="1:6">
      <c r="A599" s="5"/>
      <c r="B599" s="1"/>
      <c r="C599" s="2"/>
      <c r="D599" s="59"/>
      <c r="E599" s="85"/>
      <c r="F599" s="7"/>
    </row>
    <row r="600" spans="1:6">
      <c r="A600" s="5"/>
      <c r="B600" s="1"/>
      <c r="C600" s="2"/>
      <c r="D600" s="59"/>
      <c r="E600" s="85"/>
      <c r="F600" s="7"/>
    </row>
    <row r="601" spans="1:6">
      <c r="A601" s="5"/>
      <c r="B601" s="1"/>
      <c r="C601" s="2"/>
      <c r="D601" s="59"/>
      <c r="E601" s="85"/>
      <c r="F601" s="7"/>
    </row>
    <row r="602" spans="1:6">
      <c r="A602" s="5"/>
      <c r="B602" s="1"/>
      <c r="C602" s="2"/>
      <c r="D602" s="59"/>
      <c r="E602" s="85"/>
      <c r="F602" s="7"/>
    </row>
    <row r="603" spans="1:6">
      <c r="A603" s="5"/>
      <c r="B603" s="1"/>
      <c r="C603" s="2"/>
      <c r="D603" s="59"/>
      <c r="E603" s="85"/>
      <c r="F603" s="7"/>
    </row>
    <row r="604" spans="1:6">
      <c r="A604" s="5"/>
      <c r="B604" s="1"/>
      <c r="C604" s="2"/>
      <c r="D604" s="59"/>
      <c r="E604" s="85"/>
      <c r="F604" s="7"/>
    </row>
    <row r="605" spans="1:6">
      <c r="A605" s="5"/>
      <c r="B605" s="1"/>
      <c r="C605" s="2"/>
      <c r="D605" s="59"/>
      <c r="E605" s="85"/>
      <c r="F605" s="7"/>
    </row>
    <row r="606" spans="1:6">
      <c r="A606" s="5"/>
      <c r="B606" s="1"/>
      <c r="C606" s="2"/>
      <c r="D606" s="59"/>
      <c r="E606" s="85"/>
      <c r="F606" s="7"/>
    </row>
    <row r="607" spans="1:6">
      <c r="A607" s="5"/>
      <c r="B607" s="1"/>
      <c r="C607" s="2"/>
      <c r="D607" s="59"/>
      <c r="E607" s="85"/>
      <c r="F607" s="7"/>
    </row>
    <row r="608" spans="1:6">
      <c r="A608" s="5"/>
      <c r="B608" s="1"/>
      <c r="C608" s="2"/>
      <c r="D608" s="59"/>
      <c r="E608" s="85"/>
      <c r="F608" s="7"/>
    </row>
    <row r="609" spans="1:6">
      <c r="A609" s="5"/>
      <c r="B609" s="1"/>
      <c r="C609" s="2"/>
      <c r="D609" s="59"/>
      <c r="E609" s="85"/>
      <c r="F609" s="7"/>
    </row>
    <row r="610" spans="1:6">
      <c r="A610" s="5"/>
      <c r="B610" s="1"/>
      <c r="C610" s="2"/>
      <c r="D610" s="59"/>
      <c r="E610" s="85"/>
      <c r="F610" s="7"/>
    </row>
    <row r="611" spans="1:6">
      <c r="A611" s="5"/>
      <c r="B611" s="1"/>
      <c r="C611" s="2"/>
      <c r="D611" s="59"/>
      <c r="E611" s="85"/>
      <c r="F611" s="7"/>
    </row>
    <row r="612" spans="1:6">
      <c r="A612" s="5"/>
      <c r="B612" s="1"/>
      <c r="C612" s="2"/>
      <c r="D612" s="59"/>
      <c r="E612" s="85"/>
      <c r="F612" s="7"/>
    </row>
    <row r="613" spans="1:6">
      <c r="A613" s="5"/>
      <c r="B613" s="1"/>
      <c r="C613" s="2"/>
      <c r="D613" s="59"/>
      <c r="E613" s="85"/>
      <c r="F613" s="7"/>
    </row>
    <row r="614" spans="1:6">
      <c r="A614" s="5"/>
      <c r="B614" s="1"/>
      <c r="C614" s="2"/>
      <c r="D614" s="59"/>
      <c r="E614" s="85"/>
      <c r="F614" s="7"/>
    </row>
    <row r="615" spans="1:6">
      <c r="A615" s="5"/>
      <c r="B615" s="1"/>
      <c r="C615" s="2"/>
      <c r="D615" s="59"/>
      <c r="E615" s="85"/>
      <c r="F615" s="7"/>
    </row>
    <row r="616" spans="1:6">
      <c r="A616" s="5"/>
      <c r="B616" s="1"/>
      <c r="C616" s="2"/>
      <c r="D616" s="59"/>
      <c r="E616" s="85"/>
      <c r="F616" s="7"/>
    </row>
    <row r="617" spans="1:6">
      <c r="A617" s="5"/>
      <c r="B617" s="1"/>
      <c r="C617" s="2"/>
      <c r="D617" s="59"/>
      <c r="E617" s="85"/>
      <c r="F617" s="7"/>
    </row>
    <row r="618" spans="1:6">
      <c r="A618" s="5"/>
      <c r="B618" s="1"/>
      <c r="C618" s="2"/>
      <c r="D618" s="59"/>
      <c r="E618" s="85"/>
      <c r="F618" s="7"/>
    </row>
    <row r="619" spans="1:6">
      <c r="A619" s="5"/>
      <c r="B619" s="1"/>
      <c r="C619" s="2"/>
      <c r="D619" s="59"/>
      <c r="E619" s="85"/>
      <c r="F619" s="7"/>
    </row>
    <row r="620" spans="1:6">
      <c r="A620" s="5"/>
      <c r="B620" s="1"/>
      <c r="C620" s="2"/>
      <c r="D620" s="59"/>
      <c r="E620" s="85"/>
      <c r="F620" s="7"/>
    </row>
    <row r="621" spans="1:6">
      <c r="A621" s="5"/>
      <c r="B621" s="1"/>
      <c r="C621" s="2"/>
      <c r="D621" s="59"/>
      <c r="E621" s="85"/>
      <c r="F621" s="7"/>
    </row>
    <row r="622" spans="1:6">
      <c r="A622" s="5"/>
      <c r="B622" s="1"/>
      <c r="C622" s="2"/>
      <c r="D622" s="59"/>
      <c r="E622" s="85"/>
      <c r="F622" s="7"/>
    </row>
    <row r="623" spans="1:6">
      <c r="A623" s="5"/>
      <c r="B623" s="1"/>
      <c r="C623" s="2"/>
      <c r="D623" s="59"/>
      <c r="E623" s="85"/>
      <c r="F623" s="7"/>
    </row>
    <row r="624" spans="1:6">
      <c r="A624" s="5"/>
      <c r="B624" s="1"/>
      <c r="C624" s="2"/>
      <c r="D624" s="59"/>
      <c r="E624" s="85"/>
      <c r="F624" s="7"/>
    </row>
    <row r="625" spans="1:6">
      <c r="A625" s="5"/>
      <c r="B625" s="1"/>
      <c r="C625" s="2"/>
      <c r="D625" s="59"/>
      <c r="E625" s="85"/>
      <c r="F625" s="7"/>
    </row>
    <row r="626" spans="1:6">
      <c r="A626" s="5"/>
      <c r="B626" s="1"/>
      <c r="C626" s="2"/>
      <c r="D626" s="59"/>
      <c r="E626" s="85"/>
      <c r="F626" s="7"/>
    </row>
    <row r="627" spans="1:6">
      <c r="A627" s="5"/>
      <c r="B627" s="1"/>
      <c r="C627" s="2"/>
      <c r="D627" s="59"/>
      <c r="E627" s="85"/>
      <c r="F627" s="7"/>
    </row>
    <row r="628" spans="1:6">
      <c r="A628" s="5"/>
      <c r="B628" s="1"/>
      <c r="C628" s="2"/>
      <c r="D628" s="59"/>
      <c r="E628" s="85"/>
      <c r="F628" s="7"/>
    </row>
    <row r="629" spans="1:6">
      <c r="A629" s="5"/>
      <c r="B629" s="1"/>
      <c r="C629" s="2"/>
      <c r="D629" s="59"/>
      <c r="E629" s="85"/>
      <c r="F629" s="7"/>
    </row>
    <row r="630" spans="1:6">
      <c r="A630" s="5"/>
      <c r="B630" s="1"/>
      <c r="C630" s="2"/>
      <c r="D630" s="59"/>
      <c r="E630" s="85"/>
      <c r="F630" s="7"/>
    </row>
    <row r="631" spans="1:6">
      <c r="A631" s="5"/>
      <c r="B631" s="1"/>
      <c r="C631" s="2"/>
      <c r="D631" s="59"/>
      <c r="E631" s="85"/>
      <c r="F631" s="7"/>
    </row>
    <row r="632" spans="1:6">
      <c r="A632" s="5"/>
      <c r="B632" s="1"/>
      <c r="C632" s="2"/>
      <c r="D632" s="59"/>
      <c r="E632" s="85"/>
      <c r="F632" s="7"/>
    </row>
    <row r="633" spans="1:6">
      <c r="A633" s="5"/>
      <c r="B633" s="1"/>
      <c r="C633" s="2"/>
      <c r="D633" s="59"/>
      <c r="E633" s="85"/>
      <c r="F633" s="7"/>
    </row>
    <row r="634" spans="1:6">
      <c r="A634" s="5"/>
      <c r="B634" s="1"/>
      <c r="C634" s="2"/>
      <c r="D634" s="59"/>
      <c r="E634" s="85"/>
      <c r="F634" s="7"/>
    </row>
    <row r="635" spans="1:6">
      <c r="A635" s="5"/>
      <c r="B635" s="1"/>
      <c r="C635" s="2"/>
      <c r="D635" s="59"/>
      <c r="E635" s="85"/>
      <c r="F635" s="7"/>
    </row>
    <row r="636" spans="1:6">
      <c r="A636" s="5"/>
      <c r="B636" s="1"/>
      <c r="C636" s="2"/>
      <c r="D636" s="59"/>
      <c r="E636" s="85"/>
      <c r="F636" s="7"/>
    </row>
    <row r="637" spans="1:6">
      <c r="A637" s="5"/>
      <c r="B637" s="1"/>
      <c r="C637" s="2"/>
      <c r="D637" s="59"/>
      <c r="E637" s="85"/>
      <c r="F637" s="7"/>
    </row>
    <row r="638" spans="1:6">
      <c r="A638" s="5"/>
      <c r="B638" s="1"/>
      <c r="C638" s="2"/>
      <c r="D638" s="59"/>
      <c r="E638" s="85"/>
      <c r="F638" s="7"/>
    </row>
    <row r="639" spans="1:6">
      <c r="A639" s="5"/>
      <c r="B639" s="1"/>
      <c r="C639" s="2"/>
      <c r="D639" s="59"/>
      <c r="E639" s="85"/>
      <c r="F639" s="7"/>
    </row>
    <row r="640" spans="1:6">
      <c r="A640" s="5"/>
      <c r="B640" s="1"/>
      <c r="C640" s="2"/>
      <c r="D640" s="59"/>
      <c r="E640" s="85"/>
      <c r="F640" s="7"/>
    </row>
    <row r="641" spans="1:6">
      <c r="A641" s="5"/>
      <c r="B641" s="1"/>
      <c r="C641" s="2"/>
      <c r="D641" s="59"/>
      <c r="E641" s="85"/>
      <c r="F641" s="7"/>
    </row>
    <row r="642" spans="1:6">
      <c r="A642" s="5"/>
      <c r="B642" s="1"/>
      <c r="C642" s="2"/>
      <c r="D642" s="59"/>
      <c r="E642" s="85"/>
      <c r="F642" s="7"/>
    </row>
    <row r="643" spans="1:6">
      <c r="A643" s="5"/>
      <c r="B643" s="1"/>
      <c r="C643" s="2"/>
      <c r="D643" s="59"/>
      <c r="E643" s="85"/>
      <c r="F643" s="7"/>
    </row>
    <row r="644" spans="1:6">
      <c r="A644" s="5"/>
      <c r="B644" s="1"/>
      <c r="C644" s="2"/>
      <c r="D644" s="59"/>
      <c r="E644" s="85"/>
      <c r="F644" s="7"/>
    </row>
    <row r="645" spans="1:6">
      <c r="A645" s="5"/>
      <c r="B645" s="1"/>
      <c r="C645" s="2"/>
      <c r="D645" s="59"/>
      <c r="E645" s="85"/>
      <c r="F645" s="7"/>
    </row>
    <row r="646" spans="1:6">
      <c r="A646" s="5"/>
      <c r="B646" s="1"/>
      <c r="C646" s="2"/>
      <c r="D646" s="59"/>
      <c r="E646" s="85"/>
      <c r="F646" s="7"/>
    </row>
    <row r="647" spans="1:6">
      <c r="A647" s="5"/>
      <c r="B647" s="1"/>
      <c r="C647" s="2"/>
      <c r="D647" s="59"/>
      <c r="E647" s="85"/>
      <c r="F647" s="7"/>
    </row>
    <row r="648" spans="1:6">
      <c r="A648" s="5"/>
      <c r="B648" s="1"/>
      <c r="C648" s="2"/>
      <c r="D648" s="59"/>
      <c r="E648" s="85"/>
      <c r="F648" s="7"/>
    </row>
    <row r="649" spans="1:6">
      <c r="A649" s="5"/>
      <c r="B649" s="1"/>
      <c r="C649" s="2"/>
      <c r="D649" s="59"/>
      <c r="E649" s="85"/>
      <c r="F649" s="7"/>
    </row>
    <row r="650" spans="1:6">
      <c r="A650" s="5"/>
      <c r="B650" s="1"/>
      <c r="C650" s="2"/>
      <c r="D650" s="59"/>
      <c r="E650" s="85"/>
      <c r="F650" s="7"/>
    </row>
    <row r="651" spans="1:6">
      <c r="A651" s="5"/>
      <c r="B651" s="1"/>
      <c r="C651" s="2"/>
      <c r="D651" s="59"/>
      <c r="E651" s="85"/>
      <c r="F651" s="7"/>
    </row>
    <row r="652" spans="1:6">
      <c r="A652" s="5"/>
      <c r="B652" s="1"/>
      <c r="C652" s="2"/>
      <c r="D652" s="59"/>
      <c r="E652" s="85"/>
      <c r="F652" s="7"/>
    </row>
    <row r="653" spans="1:6">
      <c r="A653" s="5"/>
      <c r="B653" s="1"/>
      <c r="C653" s="2"/>
      <c r="D653" s="59"/>
      <c r="E653" s="85"/>
      <c r="F653" s="7"/>
    </row>
    <row r="654" spans="1:6">
      <c r="A654" s="5"/>
      <c r="B654" s="1"/>
      <c r="C654" s="2"/>
      <c r="D654" s="59"/>
      <c r="E654" s="85"/>
      <c r="F654" s="7"/>
    </row>
    <row r="655" spans="1:6">
      <c r="A655" s="5"/>
      <c r="B655" s="1"/>
      <c r="C655" s="2"/>
      <c r="D655" s="59"/>
      <c r="E655" s="85"/>
      <c r="F655" s="7"/>
    </row>
    <row r="656" spans="1:6">
      <c r="A656" s="5"/>
      <c r="B656" s="1"/>
      <c r="C656" s="2"/>
      <c r="D656" s="59"/>
      <c r="E656" s="85"/>
      <c r="F656" s="7"/>
    </row>
    <row r="657" spans="1:6">
      <c r="A657" s="5"/>
      <c r="B657" s="1"/>
      <c r="C657" s="2"/>
      <c r="D657" s="59"/>
      <c r="E657" s="85"/>
      <c r="F657" s="7"/>
    </row>
    <row r="658" spans="1:6">
      <c r="A658" s="5"/>
      <c r="B658" s="1"/>
      <c r="C658" s="2"/>
      <c r="D658" s="59"/>
      <c r="E658" s="85"/>
      <c r="F658" s="7"/>
    </row>
    <row r="659" spans="1:6">
      <c r="A659" s="5"/>
      <c r="B659" s="1"/>
      <c r="C659" s="2"/>
      <c r="D659" s="59"/>
      <c r="E659" s="85"/>
      <c r="F659" s="7"/>
    </row>
    <row r="660" spans="1:6">
      <c r="A660" s="5"/>
      <c r="B660" s="1"/>
      <c r="C660" s="2"/>
      <c r="D660" s="59"/>
      <c r="E660" s="85"/>
      <c r="F660" s="7"/>
    </row>
    <row r="661" spans="1:6">
      <c r="A661" s="5"/>
      <c r="B661" s="1"/>
      <c r="C661" s="2"/>
      <c r="D661" s="59"/>
      <c r="E661" s="85"/>
      <c r="F661" s="7"/>
    </row>
    <row r="662" spans="1:6">
      <c r="A662" s="5"/>
      <c r="B662" s="1"/>
      <c r="C662" s="2"/>
      <c r="D662" s="59"/>
      <c r="E662" s="85"/>
      <c r="F662" s="7"/>
    </row>
    <row r="663" spans="1:6">
      <c r="A663" s="5"/>
      <c r="B663" s="1"/>
      <c r="C663" s="2"/>
      <c r="D663" s="59"/>
      <c r="E663" s="85"/>
      <c r="F663" s="7"/>
    </row>
    <row r="664" spans="1:6">
      <c r="A664" s="5"/>
      <c r="B664" s="1"/>
      <c r="C664" s="2"/>
      <c r="D664" s="59"/>
      <c r="E664" s="85"/>
      <c r="F664" s="7"/>
    </row>
    <row r="665" spans="1:6">
      <c r="A665" s="5"/>
      <c r="B665" s="1"/>
      <c r="C665" s="2"/>
      <c r="D665" s="59"/>
      <c r="E665" s="85"/>
      <c r="F665" s="7"/>
    </row>
    <row r="666" spans="1:6">
      <c r="A666" s="5"/>
      <c r="B666" s="1"/>
      <c r="C666" s="2"/>
      <c r="D666" s="59"/>
      <c r="E666" s="85"/>
      <c r="F666" s="7"/>
    </row>
    <row r="667" spans="1:6">
      <c r="A667" s="5"/>
      <c r="B667" s="1"/>
      <c r="C667" s="2"/>
      <c r="D667" s="59"/>
      <c r="E667" s="85"/>
      <c r="F667" s="7"/>
    </row>
    <row r="668" spans="1:6">
      <c r="A668" s="5"/>
      <c r="B668" s="1"/>
      <c r="C668" s="2"/>
      <c r="D668" s="59"/>
      <c r="E668" s="85"/>
      <c r="F668" s="7"/>
    </row>
    <row r="669" spans="1:6">
      <c r="A669" s="5"/>
      <c r="B669" s="1"/>
      <c r="C669" s="2"/>
      <c r="D669" s="59"/>
      <c r="E669" s="85"/>
      <c r="F669" s="7"/>
    </row>
    <row r="670" spans="1:6">
      <c r="A670" s="5"/>
      <c r="B670" s="1"/>
      <c r="C670" s="2"/>
      <c r="D670" s="59"/>
      <c r="E670" s="85"/>
      <c r="F670" s="7"/>
    </row>
    <row r="671" spans="1:6">
      <c r="A671" s="5"/>
      <c r="B671" s="1"/>
      <c r="C671" s="2"/>
      <c r="D671" s="59"/>
      <c r="E671" s="85"/>
      <c r="F671" s="7"/>
    </row>
    <row r="672" spans="1:6">
      <c r="A672" s="5"/>
      <c r="B672" s="1"/>
      <c r="C672" s="2"/>
      <c r="D672" s="59"/>
      <c r="E672" s="85"/>
      <c r="F672" s="7"/>
    </row>
    <row r="673" spans="1:6">
      <c r="A673" s="5"/>
      <c r="B673" s="1"/>
      <c r="C673" s="2"/>
      <c r="D673" s="59"/>
      <c r="E673" s="85"/>
      <c r="F673" s="7"/>
    </row>
    <row r="674" spans="1:6">
      <c r="A674" s="5"/>
      <c r="B674" s="1"/>
      <c r="C674" s="2"/>
      <c r="D674" s="59"/>
      <c r="E674" s="85"/>
      <c r="F674" s="7"/>
    </row>
    <row r="675" spans="1:6">
      <c r="A675" s="5"/>
      <c r="B675" s="1"/>
      <c r="C675" s="2"/>
      <c r="D675" s="59"/>
      <c r="E675" s="85"/>
      <c r="F675" s="7"/>
    </row>
    <row r="676" spans="1:6">
      <c r="A676" s="5"/>
      <c r="B676" s="1"/>
      <c r="C676" s="2"/>
      <c r="D676" s="59"/>
      <c r="E676" s="85"/>
      <c r="F676" s="7"/>
    </row>
    <row r="677" spans="1:6">
      <c r="A677" s="5"/>
      <c r="B677" s="1"/>
      <c r="C677" s="2"/>
      <c r="D677" s="59"/>
      <c r="E677" s="85"/>
      <c r="F677" s="7"/>
    </row>
    <row r="678" spans="1:6">
      <c r="A678" s="5"/>
      <c r="B678" s="1"/>
      <c r="C678" s="2"/>
      <c r="D678" s="59"/>
      <c r="E678" s="85"/>
      <c r="F678" s="7"/>
    </row>
    <row r="679" spans="1:6">
      <c r="A679" s="5"/>
      <c r="B679" s="1"/>
      <c r="C679" s="2"/>
      <c r="D679" s="59"/>
      <c r="E679" s="85"/>
      <c r="F679" s="7"/>
    </row>
    <row r="680" spans="1:6">
      <c r="A680" s="5"/>
      <c r="B680" s="1"/>
      <c r="C680" s="2"/>
      <c r="D680" s="59"/>
      <c r="E680" s="85"/>
      <c r="F680" s="7"/>
    </row>
    <row r="681" spans="1:6">
      <c r="A681" s="5"/>
      <c r="B681" s="1"/>
      <c r="C681" s="2"/>
      <c r="D681" s="59"/>
      <c r="E681" s="85"/>
      <c r="F681" s="7"/>
    </row>
    <row r="682" spans="1:6">
      <c r="A682" s="5"/>
      <c r="B682" s="1"/>
      <c r="C682" s="2"/>
      <c r="D682" s="59"/>
      <c r="E682" s="85"/>
      <c r="F682" s="7"/>
    </row>
    <row r="683" spans="1:6">
      <c r="A683" s="5"/>
      <c r="B683" s="1"/>
      <c r="C683" s="2"/>
      <c r="D683" s="59"/>
      <c r="E683" s="85"/>
      <c r="F683" s="7"/>
    </row>
    <row r="684" spans="1:6">
      <c r="A684" s="5"/>
      <c r="B684" s="1"/>
      <c r="C684" s="2"/>
      <c r="D684" s="59"/>
      <c r="E684" s="85"/>
      <c r="F684" s="7"/>
    </row>
    <row r="685" spans="1:6">
      <c r="A685" s="5"/>
      <c r="B685" s="1"/>
      <c r="C685" s="2"/>
      <c r="D685" s="59"/>
      <c r="E685" s="85"/>
      <c r="F685" s="7"/>
    </row>
    <row r="686" spans="1:6">
      <c r="A686" s="5"/>
      <c r="B686" s="1"/>
      <c r="C686" s="2"/>
      <c r="D686" s="59"/>
      <c r="E686" s="85"/>
      <c r="F686" s="7"/>
    </row>
    <row r="687" spans="1:6">
      <c r="A687" s="5"/>
      <c r="B687" s="1"/>
      <c r="C687" s="2"/>
      <c r="D687" s="59"/>
      <c r="E687" s="85"/>
      <c r="F687" s="7"/>
    </row>
    <row r="688" spans="1:6">
      <c r="A688" s="5"/>
      <c r="B688" s="1"/>
      <c r="C688" s="2"/>
      <c r="D688" s="59"/>
      <c r="E688" s="85"/>
      <c r="F688" s="7"/>
    </row>
    <row r="689" spans="1:6">
      <c r="A689" s="5"/>
      <c r="B689" s="1"/>
      <c r="C689" s="2"/>
      <c r="D689" s="59"/>
      <c r="E689" s="85"/>
      <c r="F689" s="7"/>
    </row>
    <row r="690" spans="1:6">
      <c r="A690" s="5"/>
      <c r="B690" s="1"/>
      <c r="C690" s="2"/>
      <c r="D690" s="59"/>
      <c r="E690" s="85"/>
      <c r="F690" s="7"/>
    </row>
    <row r="691" spans="1:6">
      <c r="A691" s="5"/>
      <c r="B691" s="1"/>
      <c r="C691" s="2"/>
      <c r="D691" s="59"/>
      <c r="E691" s="85"/>
      <c r="F691" s="7"/>
    </row>
    <row r="692" spans="1:6">
      <c r="A692" s="5"/>
      <c r="B692" s="1"/>
      <c r="C692" s="2"/>
      <c r="D692" s="59"/>
      <c r="E692" s="85"/>
      <c r="F692" s="7"/>
    </row>
    <row r="693" spans="1:6">
      <c r="A693" s="5"/>
      <c r="B693" s="1"/>
      <c r="C693" s="2"/>
      <c r="D693" s="59"/>
      <c r="E693" s="85"/>
      <c r="F693" s="7"/>
    </row>
    <row r="694" spans="1:6">
      <c r="A694" s="5"/>
      <c r="B694" s="1"/>
      <c r="C694" s="2"/>
      <c r="D694" s="59"/>
      <c r="E694" s="85"/>
      <c r="F694" s="7"/>
    </row>
    <row r="695" spans="1:6">
      <c r="A695" s="5"/>
      <c r="B695" s="1"/>
      <c r="C695" s="2"/>
      <c r="D695" s="59"/>
      <c r="E695" s="85"/>
      <c r="F695" s="7"/>
    </row>
    <row r="696" spans="1:6">
      <c r="A696" s="5"/>
      <c r="B696" s="1"/>
      <c r="C696" s="2"/>
      <c r="D696" s="59"/>
      <c r="E696" s="85"/>
      <c r="F696" s="7"/>
    </row>
    <row r="697" spans="1:6">
      <c r="A697" s="5"/>
      <c r="B697" s="1"/>
      <c r="C697" s="2"/>
      <c r="D697" s="59"/>
      <c r="E697" s="85"/>
      <c r="F697" s="7"/>
    </row>
    <row r="698" spans="1:6">
      <c r="A698" s="5"/>
      <c r="B698" s="1"/>
      <c r="C698" s="2"/>
      <c r="D698" s="59"/>
      <c r="E698" s="85"/>
      <c r="F698" s="7"/>
    </row>
    <row r="699" spans="1:6">
      <c r="A699" s="5"/>
      <c r="B699" s="1"/>
      <c r="C699" s="2"/>
      <c r="D699" s="59"/>
      <c r="E699" s="85"/>
      <c r="F699" s="7"/>
    </row>
    <row r="700" spans="1:6">
      <c r="A700" s="5"/>
      <c r="B700" s="1"/>
      <c r="C700" s="2"/>
      <c r="D700" s="59"/>
      <c r="E700" s="85"/>
      <c r="F700" s="7"/>
    </row>
    <row r="701" spans="1:6">
      <c r="A701" s="5"/>
      <c r="B701" s="1"/>
      <c r="C701" s="2"/>
      <c r="D701" s="59"/>
      <c r="E701" s="85"/>
      <c r="F701" s="7"/>
    </row>
    <row r="702" spans="1:6">
      <c r="A702" s="5"/>
      <c r="B702" s="1"/>
      <c r="C702" s="2"/>
      <c r="D702" s="59"/>
      <c r="E702" s="85"/>
      <c r="F702" s="7"/>
    </row>
    <row r="703" spans="1:6">
      <c r="A703" s="5"/>
      <c r="B703" s="1"/>
      <c r="C703" s="2"/>
      <c r="D703" s="59"/>
      <c r="E703" s="85"/>
      <c r="F703" s="7"/>
    </row>
    <row r="704" spans="1:6">
      <c r="A704" s="5"/>
      <c r="B704" s="1"/>
      <c r="C704" s="2"/>
      <c r="D704" s="59"/>
      <c r="E704" s="85"/>
      <c r="F704" s="7"/>
    </row>
    <row r="705" spans="1:6">
      <c r="A705" s="5"/>
      <c r="B705" s="1"/>
      <c r="C705" s="2"/>
      <c r="D705" s="59"/>
      <c r="E705" s="85"/>
      <c r="F705" s="7"/>
    </row>
    <row r="706" spans="1:6">
      <c r="A706" s="5"/>
      <c r="B706" s="1"/>
      <c r="C706" s="2"/>
      <c r="D706" s="59"/>
      <c r="E706" s="85"/>
      <c r="F706" s="7"/>
    </row>
    <row r="707" spans="1:6">
      <c r="A707" s="5"/>
      <c r="B707" s="1"/>
      <c r="C707" s="2"/>
      <c r="D707" s="59"/>
      <c r="E707" s="85"/>
      <c r="F707" s="7"/>
    </row>
    <row r="708" spans="1:6">
      <c r="A708" s="5"/>
      <c r="B708" s="1"/>
      <c r="C708" s="2"/>
      <c r="D708" s="59"/>
      <c r="E708" s="85"/>
      <c r="F708" s="7"/>
    </row>
    <row r="709" spans="1:6">
      <c r="A709" s="5"/>
      <c r="B709" s="1"/>
      <c r="C709" s="2"/>
      <c r="D709" s="59"/>
      <c r="E709" s="85"/>
      <c r="F709" s="7"/>
    </row>
    <row r="710" spans="1:6">
      <c r="A710" s="5"/>
      <c r="B710" s="1"/>
      <c r="C710" s="2"/>
      <c r="D710" s="59"/>
      <c r="E710" s="85"/>
      <c r="F710" s="7"/>
    </row>
    <row r="711" spans="1:6">
      <c r="A711" s="5"/>
      <c r="B711" s="1"/>
      <c r="C711" s="2"/>
      <c r="D711" s="59"/>
      <c r="E711" s="85"/>
      <c r="F711" s="7"/>
    </row>
    <row r="712" spans="1:6">
      <c r="A712" s="5"/>
      <c r="B712" s="1"/>
      <c r="C712" s="2"/>
      <c r="D712" s="59"/>
      <c r="E712" s="85"/>
      <c r="F712" s="7"/>
    </row>
    <row r="713" spans="1:6">
      <c r="A713" s="5"/>
      <c r="B713" s="1"/>
      <c r="C713" s="2"/>
      <c r="D713" s="59"/>
      <c r="E713" s="85"/>
      <c r="F713" s="7"/>
    </row>
    <row r="714" spans="1:6">
      <c r="A714" s="5"/>
      <c r="B714" s="1"/>
      <c r="C714" s="2"/>
      <c r="D714" s="59"/>
      <c r="E714" s="85"/>
      <c r="F714" s="7"/>
    </row>
    <row r="715" spans="1:6">
      <c r="A715" s="5"/>
      <c r="B715" s="1"/>
      <c r="C715" s="2"/>
      <c r="D715" s="59"/>
      <c r="E715" s="85"/>
      <c r="F715" s="7"/>
    </row>
    <row r="716" spans="1:6">
      <c r="A716" s="5"/>
      <c r="B716" s="1"/>
      <c r="C716" s="2"/>
      <c r="D716" s="59"/>
      <c r="E716" s="85"/>
      <c r="F716" s="7"/>
    </row>
    <row r="717" spans="1:6">
      <c r="A717" s="5"/>
      <c r="B717" s="1"/>
      <c r="C717" s="2"/>
      <c r="D717" s="59"/>
      <c r="E717" s="85"/>
      <c r="F717" s="7"/>
    </row>
    <row r="718" spans="1:6">
      <c r="A718" s="5"/>
      <c r="B718" s="1"/>
      <c r="C718" s="2"/>
      <c r="D718" s="59"/>
      <c r="E718" s="85"/>
      <c r="F718" s="7"/>
    </row>
    <row r="719" spans="1:6">
      <c r="A719" s="5"/>
      <c r="B719" s="1"/>
      <c r="C719" s="2"/>
      <c r="D719" s="59"/>
      <c r="E719" s="85"/>
      <c r="F719" s="7"/>
    </row>
    <row r="720" spans="1:6">
      <c r="A720" s="5"/>
      <c r="B720" s="1"/>
      <c r="C720" s="2"/>
      <c r="D720" s="59"/>
      <c r="E720" s="85"/>
      <c r="F720" s="7"/>
    </row>
    <row r="721" spans="1:6">
      <c r="A721" s="5"/>
      <c r="B721" s="1"/>
      <c r="C721" s="2"/>
      <c r="D721" s="59"/>
      <c r="E721" s="85"/>
      <c r="F721" s="7"/>
    </row>
    <row r="722" spans="1:6">
      <c r="A722" s="5"/>
      <c r="B722" s="1"/>
      <c r="C722" s="2"/>
      <c r="D722" s="59"/>
      <c r="E722" s="85"/>
      <c r="F722" s="7"/>
    </row>
    <row r="723" spans="1:6">
      <c r="A723" s="5"/>
      <c r="B723" s="1"/>
      <c r="C723" s="2"/>
      <c r="D723" s="59"/>
      <c r="E723" s="85"/>
      <c r="F723" s="7"/>
    </row>
    <row r="724" spans="1:6">
      <c r="A724" s="5"/>
      <c r="B724" s="1"/>
      <c r="C724" s="2"/>
      <c r="D724" s="59"/>
      <c r="E724" s="85"/>
      <c r="F724" s="7"/>
    </row>
    <row r="725" spans="1:6">
      <c r="A725" s="5"/>
      <c r="B725" s="1"/>
      <c r="C725" s="2"/>
      <c r="D725" s="59"/>
      <c r="E725" s="85"/>
      <c r="F725" s="7"/>
    </row>
    <row r="726" spans="1:6">
      <c r="A726" s="5"/>
      <c r="B726" s="1"/>
      <c r="C726" s="2"/>
      <c r="D726" s="59"/>
      <c r="E726" s="85"/>
      <c r="F726" s="7"/>
    </row>
    <row r="727" spans="1:6">
      <c r="A727" s="5"/>
      <c r="B727" s="1"/>
      <c r="C727" s="2"/>
      <c r="D727" s="59"/>
      <c r="E727" s="85"/>
      <c r="F727" s="7"/>
    </row>
    <row r="728" spans="1:6">
      <c r="A728" s="5"/>
      <c r="B728" s="1"/>
      <c r="C728" s="2"/>
      <c r="D728" s="59"/>
      <c r="E728" s="85"/>
      <c r="F728" s="7"/>
    </row>
    <row r="729" spans="1:6">
      <c r="A729" s="5"/>
      <c r="B729" s="1"/>
      <c r="C729" s="2"/>
      <c r="D729" s="59"/>
      <c r="E729" s="85"/>
      <c r="F729" s="7"/>
    </row>
    <row r="730" spans="1:6">
      <c r="A730" s="5"/>
      <c r="B730" s="1"/>
      <c r="C730" s="2"/>
      <c r="D730" s="59"/>
      <c r="E730" s="85"/>
      <c r="F730" s="7"/>
    </row>
    <row r="731" spans="1:6">
      <c r="A731" s="5"/>
      <c r="B731" s="1"/>
      <c r="C731" s="2"/>
      <c r="D731" s="59"/>
      <c r="E731" s="85"/>
      <c r="F731" s="7"/>
    </row>
    <row r="732" spans="1:6">
      <c r="A732" s="5"/>
      <c r="B732" s="1"/>
      <c r="C732" s="2"/>
      <c r="D732" s="59"/>
      <c r="E732" s="85"/>
      <c r="F732" s="7"/>
    </row>
    <row r="733" spans="1:6">
      <c r="A733" s="5"/>
      <c r="B733" s="1"/>
      <c r="C733" s="2"/>
      <c r="D733" s="59"/>
      <c r="E733" s="85"/>
      <c r="F733" s="7"/>
    </row>
    <row r="734" spans="1:6">
      <c r="A734" s="5"/>
      <c r="B734" s="1"/>
      <c r="C734" s="2"/>
      <c r="D734" s="59"/>
      <c r="E734" s="85"/>
      <c r="F734" s="7"/>
    </row>
    <row r="735" spans="1:6">
      <c r="A735" s="5"/>
      <c r="B735" s="1"/>
      <c r="C735" s="2"/>
      <c r="D735" s="59"/>
      <c r="E735" s="85"/>
      <c r="F735" s="7"/>
    </row>
    <row r="736" spans="1:6">
      <c r="A736" s="5"/>
      <c r="B736" s="1"/>
      <c r="C736" s="2"/>
      <c r="D736" s="59"/>
      <c r="E736" s="85"/>
      <c r="F736" s="7"/>
    </row>
    <row r="737" spans="1:6">
      <c r="A737" s="5"/>
      <c r="B737" s="1"/>
      <c r="C737" s="2"/>
      <c r="D737" s="59"/>
      <c r="E737" s="85"/>
      <c r="F737" s="7"/>
    </row>
    <row r="738" spans="1:6">
      <c r="A738" s="5"/>
      <c r="B738" s="1"/>
      <c r="C738" s="2"/>
      <c r="D738" s="59"/>
      <c r="E738" s="85"/>
      <c r="F738" s="7"/>
    </row>
    <row r="739" spans="1:6">
      <c r="A739" s="5"/>
      <c r="B739" s="1"/>
      <c r="C739" s="2"/>
      <c r="D739" s="59"/>
      <c r="E739" s="85"/>
      <c r="F739" s="7"/>
    </row>
    <row r="740" spans="1:6">
      <c r="A740" s="5"/>
      <c r="B740" s="1"/>
      <c r="C740" s="2"/>
      <c r="D740" s="59"/>
      <c r="E740" s="85"/>
      <c r="F740" s="7"/>
    </row>
    <row r="741" spans="1:6">
      <c r="A741" s="5"/>
      <c r="B741" s="1"/>
      <c r="C741" s="2"/>
      <c r="D741" s="59"/>
      <c r="E741" s="85"/>
      <c r="F741" s="7"/>
    </row>
    <row r="742" spans="1:6">
      <c r="A742" s="5"/>
      <c r="B742" s="1"/>
      <c r="C742" s="2"/>
      <c r="D742" s="59"/>
      <c r="E742" s="85"/>
      <c r="F742" s="7"/>
    </row>
    <row r="743" spans="1:6">
      <c r="A743" s="5"/>
      <c r="B743" s="1"/>
      <c r="C743" s="2"/>
      <c r="D743" s="59"/>
      <c r="E743" s="85"/>
      <c r="F743" s="7"/>
    </row>
    <row r="744" spans="1:6">
      <c r="A744" s="5"/>
      <c r="B744" s="1"/>
      <c r="C744" s="2"/>
      <c r="D744" s="59"/>
      <c r="E744" s="85"/>
      <c r="F744" s="7"/>
    </row>
    <row r="745" spans="1:6">
      <c r="A745" s="5"/>
      <c r="B745" s="1"/>
      <c r="C745" s="2"/>
      <c r="D745" s="59"/>
      <c r="E745" s="85"/>
      <c r="F745" s="7"/>
    </row>
    <row r="746" spans="1:6">
      <c r="A746" s="5"/>
      <c r="B746" s="1"/>
      <c r="C746" s="2"/>
      <c r="D746" s="59"/>
      <c r="E746" s="85"/>
      <c r="F746" s="7"/>
    </row>
    <row r="747" spans="1:6">
      <c r="A747" s="5"/>
      <c r="B747" s="1"/>
      <c r="C747" s="2"/>
      <c r="D747" s="59"/>
      <c r="E747" s="85"/>
      <c r="F747" s="7"/>
    </row>
    <row r="748" spans="1:6">
      <c r="A748" s="5"/>
      <c r="B748" s="1"/>
      <c r="C748" s="2"/>
      <c r="D748" s="59"/>
      <c r="E748" s="85"/>
      <c r="F748" s="7"/>
    </row>
    <row r="749" spans="1:6">
      <c r="A749" s="5"/>
      <c r="B749" s="1"/>
      <c r="C749" s="2"/>
      <c r="D749" s="59"/>
      <c r="E749" s="85"/>
      <c r="F749" s="7"/>
    </row>
    <row r="750" spans="1:6">
      <c r="A750" s="5"/>
      <c r="B750" s="1"/>
      <c r="C750" s="2"/>
      <c r="D750" s="59"/>
      <c r="E750" s="85"/>
      <c r="F750" s="7"/>
    </row>
    <row r="751" spans="1:6">
      <c r="A751" s="5"/>
      <c r="B751" s="1"/>
      <c r="C751" s="2"/>
      <c r="D751" s="59"/>
      <c r="E751" s="85"/>
      <c r="F751" s="7"/>
    </row>
    <row r="752" spans="1:6">
      <c r="A752" s="5"/>
      <c r="B752" s="1"/>
      <c r="C752" s="2"/>
      <c r="D752" s="59"/>
      <c r="E752" s="85"/>
      <c r="F752" s="7"/>
    </row>
    <row r="753" spans="1:6">
      <c r="A753" s="5"/>
      <c r="B753" s="1"/>
      <c r="C753" s="2"/>
      <c r="D753" s="59"/>
      <c r="E753" s="85"/>
      <c r="F753" s="7"/>
    </row>
    <row r="754" spans="1:6">
      <c r="A754" s="5"/>
      <c r="B754" s="1"/>
      <c r="C754" s="2"/>
      <c r="D754" s="59"/>
      <c r="E754" s="85"/>
      <c r="F754" s="7"/>
    </row>
    <row r="755" spans="1:6">
      <c r="A755" s="5"/>
      <c r="B755" s="1"/>
      <c r="C755" s="2"/>
      <c r="D755" s="59"/>
      <c r="E755" s="85"/>
      <c r="F755" s="7"/>
    </row>
    <row r="756" spans="1:6">
      <c r="A756" s="5"/>
      <c r="B756" s="1"/>
      <c r="C756" s="2"/>
      <c r="D756" s="59"/>
      <c r="E756" s="85"/>
      <c r="F756" s="7"/>
    </row>
    <row r="757" spans="1:6">
      <c r="A757" s="5"/>
      <c r="B757" s="1"/>
      <c r="C757" s="2"/>
      <c r="D757" s="59"/>
      <c r="E757" s="85"/>
      <c r="F757" s="7"/>
    </row>
    <row r="758" spans="1:6">
      <c r="A758" s="5"/>
      <c r="B758" s="1"/>
      <c r="C758" s="2"/>
      <c r="D758" s="59"/>
      <c r="E758" s="85"/>
      <c r="F758" s="7"/>
    </row>
    <row r="759" spans="1:6">
      <c r="A759" s="5"/>
      <c r="B759" s="1"/>
      <c r="C759" s="2"/>
      <c r="D759" s="59"/>
      <c r="E759" s="85"/>
      <c r="F759" s="7"/>
    </row>
    <row r="760" spans="1:6">
      <c r="A760" s="5"/>
      <c r="B760" s="1"/>
      <c r="C760" s="2"/>
      <c r="D760" s="59"/>
      <c r="E760" s="85"/>
      <c r="F760" s="7"/>
    </row>
    <row r="761" spans="1:6">
      <c r="A761" s="5"/>
      <c r="B761" s="1"/>
      <c r="C761" s="2"/>
      <c r="D761" s="59"/>
      <c r="E761" s="85"/>
      <c r="F761" s="7"/>
    </row>
    <row r="762" spans="1:6">
      <c r="A762" s="5"/>
      <c r="B762" s="1"/>
      <c r="C762" s="2"/>
      <c r="D762" s="59"/>
      <c r="E762" s="85"/>
      <c r="F762" s="7"/>
    </row>
    <row r="763" spans="1:6">
      <c r="A763" s="5"/>
      <c r="B763" s="1"/>
      <c r="C763" s="2"/>
      <c r="D763" s="59"/>
      <c r="E763" s="85"/>
      <c r="F763" s="7"/>
    </row>
    <row r="764" spans="1:6">
      <c r="A764" s="5"/>
      <c r="B764" s="1"/>
      <c r="C764" s="2"/>
      <c r="D764" s="59"/>
      <c r="E764" s="85"/>
      <c r="F764" s="7"/>
    </row>
    <row r="765" spans="1:6">
      <c r="A765" s="5"/>
      <c r="B765" s="1"/>
      <c r="C765" s="2"/>
      <c r="D765" s="59"/>
      <c r="E765" s="85"/>
      <c r="F765" s="7"/>
    </row>
    <row r="766" spans="1:6">
      <c r="A766" s="5"/>
      <c r="B766" s="1"/>
      <c r="C766" s="2"/>
      <c r="D766" s="59"/>
      <c r="E766" s="85"/>
      <c r="F766" s="7"/>
    </row>
    <row r="767" spans="1:6">
      <c r="A767" s="5"/>
      <c r="B767" s="1"/>
      <c r="C767" s="2"/>
      <c r="D767" s="59"/>
      <c r="E767" s="85"/>
      <c r="F767" s="7"/>
    </row>
    <row r="768" spans="1:6">
      <c r="A768" s="5"/>
      <c r="B768" s="1"/>
      <c r="C768" s="2"/>
      <c r="D768" s="59"/>
      <c r="E768" s="85"/>
      <c r="F768" s="7"/>
    </row>
    <row r="769" spans="1:6">
      <c r="A769" s="5"/>
      <c r="B769" s="1"/>
      <c r="C769" s="2"/>
      <c r="D769" s="59"/>
      <c r="E769" s="85"/>
      <c r="F769" s="7"/>
    </row>
    <row r="770" spans="1:6">
      <c r="A770" s="5"/>
      <c r="B770" s="1"/>
      <c r="C770" s="2"/>
      <c r="D770" s="59"/>
      <c r="E770" s="85"/>
      <c r="F770" s="7"/>
    </row>
    <row r="771" spans="1:6">
      <c r="A771" s="5"/>
      <c r="B771" s="1"/>
      <c r="C771" s="2"/>
      <c r="D771" s="59"/>
      <c r="E771" s="85"/>
      <c r="F771" s="7"/>
    </row>
    <row r="772" spans="1:6">
      <c r="A772" s="5"/>
      <c r="B772" s="1"/>
      <c r="C772" s="2"/>
      <c r="D772" s="59"/>
      <c r="E772" s="85"/>
      <c r="F772" s="7"/>
    </row>
    <row r="773" spans="1:6">
      <c r="A773" s="5"/>
      <c r="B773" s="1"/>
      <c r="C773" s="2"/>
      <c r="D773" s="59"/>
      <c r="E773" s="85"/>
      <c r="F773" s="7"/>
    </row>
    <row r="774" spans="1:6">
      <c r="A774" s="5"/>
      <c r="B774" s="1"/>
      <c r="C774" s="2"/>
      <c r="D774" s="59"/>
      <c r="E774" s="85"/>
      <c r="F774" s="7"/>
    </row>
    <row r="775" spans="1:6">
      <c r="A775" s="5"/>
      <c r="B775" s="1"/>
      <c r="C775" s="2"/>
      <c r="D775" s="59"/>
      <c r="E775" s="85"/>
      <c r="F775" s="7"/>
    </row>
    <row r="776" spans="1:6">
      <c r="A776" s="5"/>
      <c r="B776" s="1"/>
      <c r="C776" s="2"/>
      <c r="D776" s="59"/>
      <c r="E776" s="85"/>
      <c r="F776" s="7"/>
    </row>
    <row r="777" spans="1:6">
      <c r="A777" s="5"/>
      <c r="B777" s="1"/>
      <c r="C777" s="2"/>
      <c r="D777" s="59"/>
      <c r="E777" s="85"/>
      <c r="F777" s="7"/>
    </row>
    <row r="778" spans="1:6">
      <c r="A778" s="5"/>
      <c r="B778" s="1"/>
      <c r="C778" s="2"/>
      <c r="D778" s="59"/>
      <c r="E778" s="85"/>
      <c r="F778" s="7"/>
    </row>
    <row r="779" spans="1:6">
      <c r="A779" s="5"/>
      <c r="B779" s="1"/>
      <c r="C779" s="2"/>
      <c r="D779" s="59"/>
      <c r="E779" s="85"/>
      <c r="F779" s="7"/>
    </row>
    <row r="780" spans="1:6">
      <c r="A780" s="5"/>
      <c r="B780" s="1"/>
      <c r="C780" s="2"/>
      <c r="D780" s="59"/>
      <c r="E780" s="85"/>
      <c r="F780" s="7"/>
    </row>
    <row r="781" spans="1:6">
      <c r="A781" s="5"/>
      <c r="B781" s="1"/>
      <c r="C781" s="2"/>
      <c r="D781" s="59"/>
      <c r="E781" s="85"/>
      <c r="F781" s="7"/>
    </row>
    <row r="782" spans="1:6">
      <c r="A782" s="5"/>
      <c r="B782" s="1"/>
      <c r="C782" s="2"/>
      <c r="D782" s="59"/>
      <c r="E782" s="85"/>
      <c r="F782" s="7"/>
    </row>
    <row r="783" spans="1:6">
      <c r="A783" s="5"/>
      <c r="B783" s="1"/>
      <c r="C783" s="2"/>
      <c r="D783" s="59"/>
      <c r="E783" s="85"/>
      <c r="F783" s="7"/>
    </row>
    <row r="784" spans="1:6">
      <c r="A784" s="5"/>
      <c r="B784" s="1"/>
      <c r="C784" s="2"/>
      <c r="D784" s="59"/>
      <c r="E784" s="85"/>
      <c r="F784" s="7"/>
    </row>
    <row r="785" spans="1:6">
      <c r="A785" s="5"/>
      <c r="B785" s="1"/>
      <c r="C785" s="2"/>
      <c r="D785" s="59"/>
      <c r="E785" s="85"/>
      <c r="F785" s="7"/>
    </row>
    <row r="786" spans="1:6">
      <c r="A786" s="5"/>
      <c r="B786" s="1"/>
      <c r="C786" s="2"/>
      <c r="D786" s="59"/>
      <c r="E786" s="85"/>
      <c r="F786" s="7"/>
    </row>
    <row r="787" spans="1:6">
      <c r="A787" s="5"/>
      <c r="B787" s="1"/>
      <c r="C787" s="2"/>
      <c r="D787" s="59"/>
      <c r="E787" s="85"/>
      <c r="F787" s="7"/>
    </row>
    <row r="788" spans="1:6">
      <c r="A788" s="5"/>
      <c r="B788" s="1"/>
      <c r="C788" s="2"/>
      <c r="D788" s="59"/>
      <c r="E788" s="85"/>
      <c r="F788" s="7"/>
    </row>
    <row r="789" spans="1:6">
      <c r="A789" s="5"/>
      <c r="B789" s="1"/>
      <c r="C789" s="2"/>
      <c r="D789" s="59"/>
      <c r="E789" s="85"/>
      <c r="F789" s="7"/>
    </row>
    <row r="790" spans="1:6">
      <c r="A790" s="5"/>
      <c r="B790" s="1"/>
      <c r="C790" s="2"/>
      <c r="D790" s="59"/>
      <c r="E790" s="85"/>
      <c r="F790" s="7"/>
    </row>
    <row r="791" spans="1:6">
      <c r="A791" s="5"/>
      <c r="B791" s="1"/>
      <c r="C791" s="2"/>
      <c r="D791" s="59"/>
      <c r="E791" s="85"/>
      <c r="F791" s="7"/>
    </row>
    <row r="792" spans="1:6">
      <c r="A792" s="5"/>
      <c r="B792" s="1"/>
      <c r="C792" s="2"/>
      <c r="D792" s="59"/>
      <c r="E792" s="85"/>
      <c r="F792" s="7"/>
    </row>
    <row r="793" spans="1:6">
      <c r="A793" s="5"/>
      <c r="B793" s="1"/>
      <c r="C793" s="2"/>
      <c r="D793" s="59"/>
      <c r="E793" s="85"/>
      <c r="F793" s="7"/>
    </row>
    <row r="794" spans="1:6">
      <c r="A794" s="5"/>
      <c r="B794" s="1"/>
      <c r="C794" s="2"/>
      <c r="D794" s="59"/>
      <c r="E794" s="85"/>
      <c r="F794" s="7"/>
    </row>
    <row r="795" spans="1:6">
      <c r="A795" s="5"/>
      <c r="B795" s="1"/>
      <c r="C795" s="2"/>
      <c r="D795" s="59"/>
      <c r="E795" s="85"/>
      <c r="F795" s="7"/>
    </row>
    <row r="796" spans="1:6">
      <c r="A796" s="5"/>
      <c r="B796" s="1"/>
      <c r="C796" s="2"/>
      <c r="D796" s="59"/>
      <c r="E796" s="85"/>
      <c r="F796" s="7"/>
    </row>
    <row r="797" spans="1:6">
      <c r="A797" s="5"/>
      <c r="B797" s="1"/>
      <c r="C797" s="2"/>
      <c r="D797" s="59"/>
      <c r="E797" s="85"/>
      <c r="F797" s="7"/>
    </row>
    <row r="798" spans="1:6">
      <c r="A798" s="5"/>
      <c r="B798" s="1"/>
      <c r="C798" s="2"/>
      <c r="D798" s="59"/>
      <c r="E798" s="85"/>
      <c r="F798" s="7"/>
    </row>
    <row r="799" spans="1:6">
      <c r="A799" s="5"/>
      <c r="B799" s="1"/>
      <c r="C799" s="2"/>
      <c r="D799" s="59"/>
      <c r="E799" s="85"/>
      <c r="F799" s="7"/>
    </row>
    <row r="800" spans="1:6">
      <c r="A800" s="5"/>
      <c r="B800" s="1"/>
      <c r="C800" s="2"/>
      <c r="D800" s="59"/>
      <c r="E800" s="85"/>
      <c r="F800" s="7"/>
    </row>
    <row r="801" spans="1:6">
      <c r="A801" s="5"/>
      <c r="B801" s="1"/>
      <c r="C801" s="2"/>
      <c r="D801" s="59"/>
      <c r="E801" s="85"/>
      <c r="F801" s="7"/>
    </row>
    <row r="802" spans="1:6">
      <c r="A802" s="5"/>
      <c r="B802" s="1"/>
      <c r="C802" s="2"/>
      <c r="D802" s="59"/>
      <c r="E802" s="85"/>
      <c r="F802" s="7"/>
    </row>
    <row r="803" spans="1:6">
      <c r="A803" s="5"/>
      <c r="B803" s="1"/>
      <c r="C803" s="2"/>
      <c r="D803" s="59"/>
      <c r="E803" s="85"/>
      <c r="F803" s="7"/>
    </row>
    <row r="804" spans="1:6">
      <c r="A804" s="5"/>
      <c r="B804" s="1"/>
      <c r="C804" s="2"/>
      <c r="D804" s="59"/>
      <c r="E804" s="85"/>
      <c r="F804" s="7"/>
    </row>
    <row r="805" spans="1:6">
      <c r="A805" s="5"/>
      <c r="B805" s="1"/>
      <c r="C805" s="2"/>
      <c r="D805" s="59"/>
      <c r="E805" s="85"/>
      <c r="F805" s="7"/>
    </row>
    <row r="806" spans="1:6">
      <c r="A806" s="5"/>
      <c r="B806" s="1"/>
      <c r="C806" s="2"/>
      <c r="D806" s="59"/>
      <c r="E806" s="85"/>
      <c r="F806" s="7"/>
    </row>
    <row r="807" spans="1:6">
      <c r="A807" s="5"/>
      <c r="B807" s="1"/>
      <c r="C807" s="2"/>
      <c r="D807" s="59"/>
      <c r="E807" s="85"/>
      <c r="F807" s="7"/>
    </row>
    <row r="808" spans="1:6">
      <c r="A808" s="5"/>
      <c r="B808" s="1"/>
      <c r="C808" s="2"/>
      <c r="D808" s="59"/>
      <c r="E808" s="85"/>
      <c r="F808" s="7"/>
    </row>
    <row r="809" spans="1:6">
      <c r="A809" s="5"/>
      <c r="B809" s="1"/>
      <c r="C809" s="2"/>
      <c r="D809" s="59"/>
      <c r="E809" s="85"/>
      <c r="F809" s="7"/>
    </row>
    <row r="810" spans="1:6">
      <c r="A810" s="5"/>
      <c r="B810" s="1"/>
      <c r="C810" s="2"/>
      <c r="D810" s="59"/>
      <c r="E810" s="85"/>
      <c r="F810" s="7"/>
    </row>
    <row r="811" spans="1:6">
      <c r="A811" s="5"/>
      <c r="B811" s="1"/>
      <c r="C811" s="2"/>
      <c r="D811" s="59"/>
      <c r="E811" s="85"/>
      <c r="F811" s="7"/>
    </row>
    <row r="812" spans="1:6">
      <c r="A812" s="5"/>
      <c r="B812" s="1"/>
      <c r="C812" s="2"/>
      <c r="D812" s="59"/>
      <c r="E812" s="85"/>
      <c r="F812" s="7"/>
    </row>
    <row r="813" spans="1:6">
      <c r="A813" s="5"/>
      <c r="B813" s="1"/>
      <c r="C813" s="2"/>
      <c r="D813" s="59"/>
      <c r="E813" s="85"/>
      <c r="F813" s="7"/>
    </row>
    <row r="814" spans="1:6">
      <c r="A814" s="5"/>
      <c r="B814" s="1"/>
      <c r="C814" s="2"/>
      <c r="D814" s="59"/>
      <c r="E814" s="85"/>
      <c r="F814" s="7"/>
    </row>
    <row r="815" spans="1:6">
      <c r="A815" s="5"/>
      <c r="B815" s="1"/>
      <c r="C815" s="2"/>
      <c r="D815" s="59"/>
      <c r="E815" s="85"/>
      <c r="F815" s="7"/>
    </row>
    <row r="816" spans="1:6">
      <c r="A816" s="5"/>
      <c r="B816" s="1"/>
      <c r="C816" s="2"/>
      <c r="D816" s="59"/>
      <c r="E816" s="85"/>
      <c r="F816" s="7"/>
    </row>
    <row r="817" spans="1:6">
      <c r="A817" s="5"/>
      <c r="B817" s="1"/>
      <c r="C817" s="2"/>
      <c r="D817" s="59"/>
      <c r="E817" s="85"/>
      <c r="F817" s="7"/>
    </row>
    <row r="818" spans="1:6">
      <c r="A818" s="5"/>
      <c r="B818" s="1"/>
      <c r="C818" s="2"/>
      <c r="D818" s="59"/>
      <c r="E818" s="85"/>
      <c r="F818" s="7"/>
    </row>
    <row r="819" spans="1:6">
      <c r="A819" s="5"/>
      <c r="B819" s="1"/>
      <c r="C819" s="2"/>
      <c r="D819" s="59"/>
      <c r="E819" s="85"/>
      <c r="F819" s="7"/>
    </row>
    <row r="820" spans="1:6">
      <c r="A820" s="5"/>
      <c r="B820" s="1"/>
      <c r="C820" s="2"/>
      <c r="D820" s="59"/>
      <c r="E820" s="85"/>
      <c r="F820" s="7"/>
    </row>
    <row r="821" spans="1:6">
      <c r="A821" s="5"/>
      <c r="B821" s="1"/>
      <c r="C821" s="2"/>
      <c r="D821" s="59"/>
      <c r="E821" s="85"/>
      <c r="F821" s="7"/>
    </row>
    <row r="822" spans="1:6">
      <c r="A822" s="5"/>
      <c r="B822" s="1"/>
      <c r="C822" s="2"/>
      <c r="D822" s="59"/>
      <c r="E822" s="85"/>
      <c r="F822" s="7"/>
    </row>
    <row r="823" spans="1:6">
      <c r="A823" s="5"/>
      <c r="B823" s="1"/>
      <c r="C823" s="2"/>
      <c r="D823" s="59"/>
      <c r="E823" s="85"/>
      <c r="F823" s="7"/>
    </row>
    <row r="824" spans="1:6">
      <c r="A824" s="5"/>
      <c r="B824" s="1"/>
      <c r="C824" s="2"/>
      <c r="D824" s="59"/>
      <c r="E824" s="85"/>
      <c r="F824" s="7"/>
    </row>
    <row r="825" spans="1:6">
      <c r="A825" s="5"/>
      <c r="B825" s="1"/>
      <c r="C825" s="2"/>
      <c r="D825" s="59"/>
      <c r="E825" s="85"/>
      <c r="F825" s="7"/>
    </row>
    <row r="826" spans="1:6">
      <c r="A826" s="5"/>
      <c r="B826" s="1"/>
      <c r="C826" s="2"/>
      <c r="D826" s="59"/>
      <c r="E826" s="85"/>
      <c r="F826" s="7"/>
    </row>
    <row r="827" spans="1:6">
      <c r="A827" s="5"/>
      <c r="B827" s="1"/>
      <c r="C827" s="2"/>
      <c r="D827" s="59"/>
      <c r="E827" s="85"/>
      <c r="F827" s="7"/>
    </row>
    <row r="828" spans="1:6">
      <c r="A828" s="5"/>
      <c r="B828" s="1"/>
      <c r="C828" s="2"/>
      <c r="D828" s="59"/>
      <c r="E828" s="85"/>
      <c r="F828" s="7"/>
    </row>
    <row r="829" spans="1:6">
      <c r="A829" s="5"/>
      <c r="B829" s="1"/>
      <c r="C829" s="2"/>
      <c r="D829" s="59"/>
      <c r="E829" s="85"/>
      <c r="F829" s="7"/>
    </row>
    <row r="830" spans="1:6">
      <c r="A830" s="5"/>
      <c r="B830" s="1"/>
      <c r="C830" s="2"/>
      <c r="D830" s="59"/>
      <c r="E830" s="85"/>
      <c r="F830" s="7"/>
    </row>
    <row r="831" spans="1:6">
      <c r="A831" s="5"/>
      <c r="B831" s="1"/>
      <c r="C831" s="2"/>
      <c r="D831" s="59"/>
      <c r="E831" s="85"/>
      <c r="F831" s="7"/>
    </row>
    <row r="832" spans="1:6">
      <c r="A832" s="5"/>
      <c r="B832" s="1"/>
      <c r="C832" s="2"/>
      <c r="D832" s="59"/>
      <c r="E832" s="85"/>
      <c r="F832" s="7"/>
    </row>
    <row r="833" spans="1:6">
      <c r="A833" s="5"/>
      <c r="B833" s="1"/>
      <c r="C833" s="2"/>
      <c r="D833" s="59"/>
      <c r="E833" s="85"/>
      <c r="F833" s="7"/>
    </row>
    <row r="834" spans="1:6">
      <c r="A834" s="5"/>
      <c r="B834" s="1"/>
      <c r="C834" s="2"/>
      <c r="D834" s="59"/>
      <c r="E834" s="85"/>
      <c r="F834" s="7"/>
    </row>
    <row r="835" spans="1:6">
      <c r="A835" s="5"/>
      <c r="B835" s="1"/>
      <c r="C835" s="2"/>
      <c r="D835" s="59"/>
      <c r="E835" s="85"/>
      <c r="F835" s="7"/>
    </row>
    <row r="836" spans="1:6">
      <c r="A836" s="5"/>
      <c r="B836" s="1"/>
      <c r="C836" s="2"/>
      <c r="D836" s="59"/>
      <c r="E836" s="85"/>
      <c r="F836" s="7"/>
    </row>
    <row r="837" spans="1:6">
      <c r="A837" s="5"/>
      <c r="B837" s="1"/>
      <c r="C837" s="2"/>
      <c r="D837" s="59"/>
      <c r="E837" s="85"/>
      <c r="F837" s="7"/>
    </row>
    <row r="838" spans="1:6">
      <c r="A838" s="5"/>
      <c r="B838" s="1"/>
      <c r="C838" s="2"/>
      <c r="D838" s="59"/>
      <c r="E838" s="85"/>
      <c r="F838" s="7"/>
    </row>
    <row r="839" spans="1:6">
      <c r="A839" s="5"/>
      <c r="B839" s="1"/>
      <c r="C839" s="2"/>
      <c r="D839" s="59"/>
      <c r="E839" s="85"/>
      <c r="F839" s="7"/>
    </row>
    <row r="840" spans="1:6">
      <c r="A840" s="5"/>
      <c r="B840" s="1"/>
      <c r="C840" s="2"/>
      <c r="D840" s="59"/>
      <c r="E840" s="85"/>
      <c r="F840" s="7"/>
    </row>
    <row r="841" spans="1:6">
      <c r="A841" s="5"/>
      <c r="B841" s="1"/>
      <c r="C841" s="2"/>
      <c r="D841" s="59"/>
      <c r="E841" s="85"/>
      <c r="F841" s="7"/>
    </row>
    <row r="842" spans="1:6">
      <c r="A842" s="5"/>
      <c r="B842" s="1"/>
      <c r="C842" s="2"/>
      <c r="D842" s="59"/>
      <c r="E842" s="85"/>
      <c r="F842" s="7"/>
    </row>
    <row r="843" spans="1:6">
      <c r="A843" s="5"/>
      <c r="B843" s="1"/>
      <c r="C843" s="2"/>
      <c r="D843" s="59"/>
      <c r="E843" s="85"/>
      <c r="F843" s="7"/>
    </row>
    <row r="844" spans="1:6">
      <c r="A844" s="5"/>
      <c r="B844" s="1"/>
      <c r="C844" s="2"/>
      <c r="D844" s="59"/>
      <c r="E844" s="85"/>
      <c r="F844" s="7"/>
    </row>
    <row r="845" spans="1:6">
      <c r="A845" s="5"/>
      <c r="B845" s="1"/>
      <c r="C845" s="2"/>
      <c r="D845" s="59"/>
      <c r="E845" s="85"/>
      <c r="F845" s="7"/>
    </row>
    <row r="846" spans="1:6">
      <c r="A846" s="5"/>
      <c r="B846" s="1"/>
      <c r="C846" s="2"/>
      <c r="D846" s="59"/>
      <c r="E846" s="85"/>
      <c r="F846" s="7"/>
    </row>
    <row r="847" spans="1:6">
      <c r="A847" s="5"/>
      <c r="B847" s="1"/>
      <c r="C847" s="2"/>
      <c r="D847" s="59"/>
      <c r="E847" s="85"/>
      <c r="F847" s="7"/>
    </row>
    <row r="848" spans="1:6">
      <c r="A848" s="5"/>
      <c r="B848" s="1"/>
      <c r="C848" s="2"/>
      <c r="D848" s="59"/>
      <c r="E848" s="85"/>
      <c r="F848" s="7"/>
    </row>
    <row r="849" spans="1:6">
      <c r="A849" s="5"/>
      <c r="B849" s="1"/>
      <c r="C849" s="2"/>
      <c r="D849" s="59"/>
      <c r="E849" s="85"/>
      <c r="F849" s="7"/>
    </row>
    <row r="850" spans="1:6">
      <c r="A850" s="5"/>
      <c r="B850" s="1"/>
      <c r="C850" s="2"/>
      <c r="D850" s="59"/>
      <c r="E850" s="85"/>
      <c r="F850" s="7"/>
    </row>
    <row r="851" spans="1:6">
      <c r="A851" s="5"/>
      <c r="B851" s="1"/>
      <c r="C851" s="2"/>
      <c r="D851" s="59"/>
      <c r="E851" s="85"/>
      <c r="F851" s="7"/>
    </row>
    <row r="852" spans="1:6">
      <c r="A852" s="5"/>
      <c r="B852" s="1"/>
      <c r="C852" s="2"/>
      <c r="D852" s="59"/>
      <c r="E852" s="85"/>
      <c r="F852" s="7"/>
    </row>
    <row r="853" spans="1:6">
      <c r="A853" s="5"/>
      <c r="B853" s="1"/>
      <c r="C853" s="2"/>
      <c r="D853" s="59"/>
      <c r="E853" s="85"/>
      <c r="F853" s="7"/>
    </row>
    <row r="854" spans="1:6">
      <c r="A854" s="5"/>
      <c r="B854" s="1"/>
      <c r="C854" s="2"/>
      <c r="D854" s="59"/>
      <c r="E854" s="85"/>
      <c r="F854" s="7"/>
    </row>
    <row r="855" spans="1:6">
      <c r="A855" s="5"/>
      <c r="B855" s="1"/>
      <c r="C855" s="2"/>
      <c r="D855" s="59"/>
      <c r="E855" s="85"/>
      <c r="F855" s="7"/>
    </row>
    <row r="856" spans="1:6">
      <c r="A856" s="5"/>
      <c r="B856" s="1"/>
      <c r="C856" s="2"/>
      <c r="D856" s="59"/>
      <c r="E856" s="85"/>
      <c r="F856" s="7"/>
    </row>
    <row r="857" spans="1:6">
      <c r="A857" s="5"/>
      <c r="B857" s="1"/>
      <c r="C857" s="2"/>
      <c r="D857" s="59"/>
      <c r="E857" s="85"/>
      <c r="F857" s="7"/>
    </row>
    <row r="858" spans="1:6">
      <c r="A858" s="5"/>
      <c r="B858" s="1"/>
      <c r="C858" s="2"/>
      <c r="D858" s="59"/>
      <c r="E858" s="85"/>
      <c r="F858" s="7"/>
    </row>
    <row r="859" spans="1:6">
      <c r="A859" s="5"/>
      <c r="B859" s="1"/>
      <c r="C859" s="2"/>
      <c r="D859" s="59"/>
      <c r="E859" s="85"/>
      <c r="F859" s="7"/>
    </row>
    <row r="860" spans="1:6">
      <c r="A860" s="5"/>
      <c r="B860" s="1"/>
      <c r="C860" s="2"/>
      <c r="D860" s="59"/>
      <c r="E860" s="85"/>
      <c r="F860" s="7"/>
    </row>
    <row r="861" spans="1:6">
      <c r="A861" s="5"/>
      <c r="B861" s="1"/>
      <c r="C861" s="2"/>
      <c r="D861" s="59"/>
      <c r="E861" s="85"/>
      <c r="F861" s="7"/>
    </row>
    <row r="862" spans="1:6">
      <c r="A862" s="5"/>
      <c r="B862" s="1"/>
      <c r="C862" s="2"/>
      <c r="D862" s="59"/>
      <c r="E862" s="85"/>
      <c r="F862" s="7"/>
    </row>
    <row r="863" spans="1:6">
      <c r="A863" s="5"/>
      <c r="B863" s="1"/>
      <c r="C863" s="2"/>
      <c r="D863" s="59"/>
      <c r="E863" s="85"/>
      <c r="F863" s="7"/>
    </row>
    <row r="864" spans="1:6">
      <c r="A864" s="5"/>
      <c r="B864" s="1"/>
      <c r="C864" s="2"/>
      <c r="D864" s="59"/>
      <c r="E864" s="85"/>
      <c r="F864" s="7"/>
    </row>
    <row r="865" spans="1:6">
      <c r="A865" s="5"/>
      <c r="B865" s="1"/>
      <c r="C865" s="2"/>
      <c r="D865" s="59"/>
      <c r="E865" s="85"/>
      <c r="F865" s="7"/>
    </row>
    <row r="866" spans="1:6">
      <c r="A866" s="5"/>
      <c r="B866" s="1"/>
      <c r="C866" s="2"/>
      <c r="D866" s="59"/>
      <c r="E866" s="85"/>
      <c r="F866" s="7"/>
    </row>
    <row r="867" spans="1:6">
      <c r="A867" s="5"/>
      <c r="B867" s="1"/>
      <c r="C867" s="2"/>
      <c r="D867" s="59"/>
      <c r="E867" s="85"/>
      <c r="F867" s="7"/>
    </row>
    <row r="868" spans="1:6">
      <c r="A868" s="5"/>
      <c r="B868" s="1"/>
      <c r="C868" s="2"/>
      <c r="D868" s="59"/>
      <c r="E868" s="85"/>
      <c r="F868" s="7"/>
    </row>
    <row r="869" spans="1:6">
      <c r="A869" s="5"/>
      <c r="B869" s="1"/>
      <c r="C869" s="2"/>
      <c r="D869" s="59"/>
      <c r="E869" s="85"/>
      <c r="F869" s="7"/>
    </row>
    <row r="870" spans="1:6">
      <c r="A870" s="5"/>
      <c r="B870" s="1"/>
      <c r="C870" s="2"/>
      <c r="D870" s="59"/>
      <c r="E870" s="85"/>
      <c r="F870" s="7"/>
    </row>
    <row r="871" spans="1:6">
      <c r="A871" s="5"/>
      <c r="B871" s="1"/>
      <c r="C871" s="2"/>
      <c r="D871" s="59"/>
      <c r="E871" s="85"/>
      <c r="F871" s="7"/>
    </row>
    <row r="872" spans="1:6">
      <c r="A872" s="5"/>
      <c r="B872" s="1"/>
      <c r="C872" s="2"/>
      <c r="D872" s="59"/>
      <c r="E872" s="85"/>
      <c r="F872" s="7"/>
    </row>
    <row r="873" spans="1:6">
      <c r="A873" s="5"/>
      <c r="B873" s="1"/>
      <c r="C873" s="2"/>
      <c r="D873" s="59"/>
      <c r="E873" s="85"/>
      <c r="F873" s="7"/>
    </row>
    <row r="874" spans="1:6">
      <c r="A874" s="5"/>
      <c r="B874" s="1"/>
      <c r="C874" s="2"/>
      <c r="D874" s="59"/>
      <c r="E874" s="85"/>
      <c r="F874" s="7"/>
    </row>
    <row r="875" spans="1:6">
      <c r="A875" s="5"/>
      <c r="B875" s="1"/>
      <c r="C875" s="2"/>
      <c r="D875" s="59"/>
      <c r="E875" s="85"/>
      <c r="F875" s="7"/>
    </row>
    <row r="876" spans="1:6">
      <c r="A876" s="5"/>
      <c r="B876" s="1"/>
      <c r="C876" s="2"/>
      <c r="D876" s="59"/>
      <c r="E876" s="85"/>
      <c r="F876" s="7"/>
    </row>
    <row r="877" spans="1:6">
      <c r="A877" s="5"/>
      <c r="B877" s="1"/>
      <c r="C877" s="2"/>
      <c r="D877" s="59"/>
      <c r="E877" s="85"/>
      <c r="F877" s="7"/>
    </row>
    <row r="878" spans="1:6">
      <c r="A878" s="5"/>
      <c r="B878" s="1"/>
      <c r="C878" s="2"/>
      <c r="D878" s="59"/>
      <c r="E878" s="85"/>
      <c r="F878" s="7"/>
    </row>
    <row r="879" spans="1:6">
      <c r="A879" s="5"/>
      <c r="B879" s="1"/>
      <c r="C879" s="2"/>
      <c r="D879" s="59"/>
      <c r="E879" s="85"/>
      <c r="F879" s="7"/>
    </row>
    <row r="880" spans="1:6">
      <c r="A880" s="5"/>
      <c r="B880" s="1"/>
      <c r="C880" s="2"/>
      <c r="D880" s="59"/>
      <c r="E880" s="85"/>
      <c r="F880" s="7"/>
    </row>
    <row r="881" spans="1:6">
      <c r="A881" s="5"/>
      <c r="B881" s="1"/>
      <c r="C881" s="2"/>
      <c r="D881" s="59"/>
      <c r="E881" s="85"/>
      <c r="F881" s="7"/>
    </row>
    <row r="882" spans="1:6">
      <c r="A882" s="5"/>
      <c r="B882" s="1"/>
      <c r="C882" s="2"/>
      <c r="D882" s="59"/>
      <c r="E882" s="85"/>
      <c r="F882" s="7"/>
    </row>
    <row r="883" spans="1:6">
      <c r="A883" s="5"/>
      <c r="B883" s="1"/>
      <c r="C883" s="2"/>
      <c r="D883" s="59"/>
      <c r="E883" s="85"/>
      <c r="F883" s="7"/>
    </row>
    <row r="884" spans="1:6">
      <c r="A884" s="5"/>
      <c r="B884" s="1"/>
      <c r="C884" s="2"/>
      <c r="D884" s="59"/>
      <c r="E884" s="85"/>
      <c r="F884" s="7"/>
    </row>
    <row r="885" spans="1:6">
      <c r="A885" s="5"/>
      <c r="B885" s="1"/>
      <c r="C885" s="2"/>
      <c r="D885" s="59"/>
      <c r="E885" s="85"/>
      <c r="F885" s="7"/>
    </row>
    <row r="886" spans="1:6">
      <c r="A886" s="5"/>
      <c r="B886" s="1"/>
      <c r="C886" s="2"/>
      <c r="D886" s="59"/>
      <c r="E886" s="85"/>
      <c r="F886" s="7"/>
    </row>
    <row r="887" spans="1:6">
      <c r="A887" s="5"/>
      <c r="B887" s="1"/>
      <c r="C887" s="2"/>
      <c r="D887" s="59"/>
      <c r="E887" s="85"/>
      <c r="F887" s="7"/>
    </row>
    <row r="888" spans="1:6">
      <c r="A888" s="5"/>
      <c r="B888" s="1"/>
      <c r="C888" s="2"/>
      <c r="D888" s="59"/>
      <c r="E888" s="85"/>
      <c r="F888" s="7"/>
    </row>
    <row r="889" spans="1:6">
      <c r="A889" s="5"/>
      <c r="B889" s="1"/>
      <c r="C889" s="2"/>
      <c r="D889" s="59"/>
      <c r="E889" s="85"/>
      <c r="F889" s="7"/>
    </row>
    <row r="890" spans="1:6">
      <c r="A890" s="5"/>
      <c r="B890" s="1"/>
      <c r="C890" s="2"/>
      <c r="D890" s="59"/>
      <c r="E890" s="85"/>
      <c r="F890" s="7"/>
    </row>
    <row r="891" spans="1:6">
      <c r="A891" s="5"/>
      <c r="B891" s="1"/>
      <c r="C891" s="2"/>
      <c r="D891" s="59"/>
      <c r="E891" s="85"/>
      <c r="F891" s="7"/>
    </row>
    <row r="892" spans="1:6">
      <c r="A892" s="5"/>
      <c r="B892" s="1"/>
      <c r="C892" s="2"/>
      <c r="D892" s="59"/>
      <c r="E892" s="85"/>
      <c r="F892" s="7"/>
    </row>
    <row r="893" spans="1:6">
      <c r="A893" s="5"/>
      <c r="B893" s="1"/>
      <c r="C893" s="2"/>
      <c r="D893" s="59"/>
      <c r="E893" s="85"/>
      <c r="F893" s="7"/>
    </row>
    <row r="894" spans="1:6">
      <c r="A894" s="5"/>
      <c r="B894" s="1"/>
      <c r="C894" s="2"/>
      <c r="D894" s="59"/>
      <c r="E894" s="85"/>
      <c r="F894" s="7"/>
    </row>
    <row r="895" spans="1:6">
      <c r="A895" s="5"/>
      <c r="B895" s="1"/>
      <c r="C895" s="2"/>
      <c r="D895" s="59"/>
      <c r="E895" s="85"/>
      <c r="F895" s="7"/>
    </row>
    <row r="896" spans="1:6">
      <c r="A896" s="5"/>
      <c r="B896" s="1"/>
      <c r="C896" s="2"/>
      <c r="D896" s="59"/>
      <c r="E896" s="85"/>
      <c r="F896" s="7"/>
    </row>
    <row r="897" spans="1:6">
      <c r="A897" s="5"/>
      <c r="B897" s="1"/>
      <c r="C897" s="2"/>
      <c r="D897" s="59"/>
      <c r="E897" s="85"/>
      <c r="F897" s="7"/>
    </row>
    <row r="898" spans="1:6">
      <c r="A898" s="5"/>
      <c r="B898" s="1"/>
      <c r="C898" s="2"/>
      <c r="D898" s="59"/>
      <c r="E898" s="85"/>
      <c r="F898" s="7"/>
    </row>
    <row r="899" spans="1:6">
      <c r="A899" s="5"/>
      <c r="B899" s="1"/>
      <c r="C899" s="2"/>
      <c r="D899" s="59"/>
      <c r="E899" s="85"/>
      <c r="F899" s="7"/>
    </row>
    <row r="900" spans="1:6">
      <c r="A900" s="5"/>
      <c r="B900" s="1"/>
      <c r="C900" s="2"/>
      <c r="D900" s="59"/>
      <c r="E900" s="85"/>
      <c r="F900" s="7"/>
    </row>
    <row r="901" spans="1:6">
      <c r="A901" s="5"/>
      <c r="B901" s="1"/>
      <c r="C901" s="2"/>
      <c r="D901" s="59"/>
      <c r="E901" s="85"/>
      <c r="F901" s="7"/>
    </row>
    <row r="902" spans="1:6">
      <c r="A902" s="5"/>
      <c r="B902" s="1"/>
      <c r="C902" s="2"/>
      <c r="D902" s="59"/>
      <c r="E902" s="85"/>
      <c r="F902" s="7"/>
    </row>
    <row r="903" spans="1:6">
      <c r="A903" s="5"/>
      <c r="B903" s="1"/>
      <c r="C903" s="2"/>
      <c r="D903" s="59"/>
      <c r="E903" s="85"/>
      <c r="F903" s="7"/>
    </row>
    <row r="904" spans="1:6">
      <c r="A904" s="5"/>
      <c r="B904" s="1"/>
      <c r="C904" s="2"/>
      <c r="D904" s="59"/>
      <c r="E904" s="85"/>
      <c r="F904" s="7"/>
    </row>
    <row r="905" spans="1:6">
      <c r="A905" s="5"/>
      <c r="B905" s="1"/>
      <c r="C905" s="2"/>
      <c r="D905" s="59"/>
      <c r="E905" s="85"/>
      <c r="F905" s="7"/>
    </row>
    <row r="906" spans="1:6">
      <c r="A906" s="5"/>
      <c r="B906" s="1"/>
      <c r="C906" s="2"/>
      <c r="D906" s="59"/>
      <c r="E906" s="85"/>
      <c r="F906" s="7"/>
    </row>
    <row r="907" spans="1:6">
      <c r="A907" s="5"/>
      <c r="B907" s="1"/>
      <c r="C907" s="2"/>
      <c r="D907" s="59"/>
      <c r="E907" s="85"/>
      <c r="F907" s="7"/>
    </row>
    <row r="908" spans="1:6">
      <c r="A908" s="5"/>
      <c r="B908" s="1"/>
      <c r="C908" s="2"/>
      <c r="D908" s="59"/>
      <c r="E908" s="85"/>
      <c r="F908" s="7"/>
    </row>
    <row r="909" spans="1:6">
      <c r="A909" s="5"/>
      <c r="B909" s="1"/>
      <c r="C909" s="2"/>
      <c r="D909" s="59"/>
      <c r="E909" s="85"/>
      <c r="F909" s="7"/>
    </row>
    <row r="910" spans="1:6">
      <c r="A910" s="5"/>
      <c r="B910" s="1"/>
      <c r="C910" s="2"/>
      <c r="D910" s="59"/>
      <c r="E910" s="85"/>
      <c r="F910" s="7"/>
    </row>
    <row r="911" spans="1:6">
      <c r="A911" s="5"/>
      <c r="B911" s="1"/>
      <c r="C911" s="2"/>
      <c r="D911" s="59"/>
      <c r="E911" s="85"/>
      <c r="F911" s="7"/>
    </row>
    <row r="912" spans="1:6">
      <c r="A912" s="5"/>
      <c r="B912" s="1"/>
      <c r="C912" s="2"/>
      <c r="D912" s="59"/>
      <c r="E912" s="85"/>
      <c r="F912" s="7"/>
    </row>
    <row r="913" spans="1:6">
      <c r="A913" s="5"/>
      <c r="B913" s="1"/>
      <c r="C913" s="2"/>
      <c r="D913" s="59"/>
      <c r="E913" s="85"/>
      <c r="F913" s="7"/>
    </row>
    <row r="914" spans="1:6">
      <c r="A914" s="5"/>
      <c r="B914" s="1"/>
      <c r="C914" s="2"/>
      <c r="D914" s="59"/>
      <c r="E914" s="85"/>
      <c r="F914" s="7"/>
    </row>
    <row r="915" spans="1:6">
      <c r="A915" s="5"/>
      <c r="B915" s="1"/>
      <c r="C915" s="2"/>
      <c r="D915" s="59"/>
      <c r="E915" s="85"/>
      <c r="F915" s="7"/>
    </row>
    <row r="916" spans="1:6">
      <c r="A916" s="5"/>
      <c r="B916" s="1"/>
      <c r="C916" s="2"/>
      <c r="D916" s="59"/>
      <c r="E916" s="85"/>
      <c r="F916" s="7"/>
    </row>
    <row r="917" spans="1:6">
      <c r="A917" s="5"/>
      <c r="B917" s="1"/>
      <c r="C917" s="2"/>
      <c r="D917" s="59"/>
      <c r="E917" s="85"/>
      <c r="F917" s="7"/>
    </row>
    <row r="918" spans="1:6">
      <c r="A918" s="5"/>
      <c r="B918" s="1"/>
      <c r="C918" s="2"/>
      <c r="D918" s="59"/>
      <c r="E918" s="85"/>
      <c r="F918" s="7"/>
    </row>
    <row r="919" spans="1:6">
      <c r="A919" s="5"/>
      <c r="B919" s="1"/>
      <c r="C919" s="2"/>
      <c r="D919" s="59"/>
      <c r="E919" s="85"/>
      <c r="F919" s="7"/>
    </row>
    <row r="920" spans="1:6">
      <c r="A920" s="5"/>
      <c r="B920" s="1"/>
      <c r="C920" s="2"/>
      <c r="D920" s="59"/>
      <c r="E920" s="85"/>
      <c r="F920" s="7"/>
    </row>
    <row r="921" spans="1:6">
      <c r="A921" s="5"/>
      <c r="B921" s="1"/>
      <c r="C921" s="2"/>
      <c r="D921" s="59"/>
      <c r="E921" s="85"/>
      <c r="F921" s="7"/>
    </row>
    <row r="922" spans="1:6">
      <c r="A922" s="5"/>
      <c r="B922" s="1"/>
      <c r="C922" s="2"/>
      <c r="D922" s="59"/>
      <c r="E922" s="85"/>
      <c r="F922" s="7"/>
    </row>
    <row r="923" spans="1:6">
      <c r="A923" s="5"/>
      <c r="B923" s="1"/>
      <c r="C923" s="2"/>
      <c r="D923" s="59"/>
      <c r="E923" s="85"/>
      <c r="F923" s="7"/>
    </row>
    <row r="924" spans="1:6">
      <c r="A924" s="5"/>
      <c r="B924" s="1"/>
      <c r="C924" s="2"/>
      <c r="D924" s="59"/>
      <c r="E924" s="85"/>
      <c r="F924" s="7"/>
    </row>
    <row r="925" spans="1:6">
      <c r="A925" s="5"/>
      <c r="B925" s="1"/>
      <c r="C925" s="2"/>
      <c r="D925" s="59"/>
      <c r="E925" s="85"/>
      <c r="F925" s="7"/>
    </row>
    <row r="926" spans="1:6">
      <c r="A926" s="5"/>
      <c r="B926" s="1"/>
      <c r="C926" s="2"/>
      <c r="D926" s="59"/>
      <c r="E926" s="85"/>
      <c r="F926" s="7"/>
    </row>
    <row r="927" spans="1:6">
      <c r="A927" s="5"/>
      <c r="B927" s="1"/>
      <c r="C927" s="2"/>
      <c r="D927" s="59"/>
      <c r="E927" s="85"/>
      <c r="F927" s="7"/>
    </row>
    <row r="928" spans="1:6">
      <c r="A928" s="5"/>
      <c r="B928" s="1"/>
      <c r="C928" s="2"/>
      <c r="D928" s="59"/>
      <c r="E928" s="85"/>
      <c r="F928" s="7"/>
    </row>
    <row r="929" spans="1:6">
      <c r="A929" s="5"/>
      <c r="B929" s="1"/>
      <c r="C929" s="2"/>
      <c r="D929" s="59"/>
      <c r="E929" s="85"/>
      <c r="F929" s="7"/>
    </row>
    <row r="930" spans="1:6">
      <c r="A930" s="5"/>
      <c r="B930" s="1"/>
      <c r="C930" s="2"/>
      <c r="D930" s="59"/>
      <c r="E930" s="85"/>
      <c r="F930" s="7"/>
    </row>
    <row r="931" spans="1:6">
      <c r="A931" s="5"/>
      <c r="B931" s="1"/>
      <c r="C931" s="2"/>
      <c r="D931" s="59"/>
      <c r="E931" s="85"/>
      <c r="F931" s="7"/>
    </row>
    <row r="932" spans="1:6">
      <c r="A932" s="5"/>
      <c r="B932" s="1"/>
      <c r="C932" s="2"/>
      <c r="D932" s="59"/>
      <c r="E932" s="85"/>
      <c r="F932" s="7"/>
    </row>
    <row r="933" spans="1:6">
      <c r="A933" s="5"/>
      <c r="B933" s="1"/>
      <c r="C933" s="2"/>
      <c r="D933" s="59"/>
      <c r="E933" s="85"/>
      <c r="F933" s="7"/>
    </row>
    <row r="934" spans="1:6">
      <c r="A934" s="5"/>
      <c r="B934" s="1"/>
      <c r="C934" s="2"/>
      <c r="D934" s="59"/>
      <c r="E934" s="85"/>
      <c r="F934" s="7"/>
    </row>
    <row r="935" spans="1:6">
      <c r="A935" s="5"/>
      <c r="B935" s="1"/>
      <c r="C935" s="2"/>
      <c r="D935" s="59"/>
      <c r="E935" s="85"/>
      <c r="F935" s="7"/>
    </row>
    <row r="936" spans="1:6">
      <c r="A936" s="5"/>
      <c r="B936" s="1"/>
      <c r="C936" s="2"/>
      <c r="D936" s="59"/>
      <c r="E936" s="85"/>
      <c r="F936" s="7"/>
    </row>
    <row r="937" spans="1:6">
      <c r="A937" s="5"/>
      <c r="B937" s="1"/>
      <c r="C937" s="2"/>
      <c r="D937" s="59"/>
      <c r="E937" s="85"/>
      <c r="F937" s="7"/>
    </row>
    <row r="938" spans="1:6">
      <c r="A938" s="5"/>
      <c r="B938" s="1"/>
      <c r="C938" s="2"/>
      <c r="D938" s="59"/>
      <c r="E938" s="85"/>
      <c r="F938" s="7"/>
    </row>
    <row r="939" spans="1:6">
      <c r="A939" s="5"/>
      <c r="B939" s="1"/>
      <c r="C939" s="2"/>
      <c r="D939" s="59"/>
      <c r="E939" s="85"/>
      <c r="F939" s="7"/>
    </row>
    <row r="940" spans="1:6">
      <c r="A940" s="5"/>
      <c r="B940" s="1"/>
      <c r="C940" s="2"/>
      <c r="D940" s="59"/>
      <c r="E940" s="85"/>
      <c r="F940" s="7"/>
    </row>
    <row r="941" spans="1:6">
      <c r="A941" s="5"/>
      <c r="B941" s="1"/>
      <c r="C941" s="2"/>
      <c r="D941" s="59"/>
      <c r="E941" s="85"/>
      <c r="F941" s="7"/>
    </row>
    <row r="942" spans="1:6">
      <c r="A942" s="5"/>
      <c r="B942" s="1"/>
      <c r="C942" s="2"/>
      <c r="D942" s="59"/>
      <c r="E942" s="85"/>
      <c r="F942" s="7"/>
    </row>
    <row r="943" spans="1:6">
      <c r="A943" s="5"/>
      <c r="B943" s="1"/>
      <c r="C943" s="2"/>
      <c r="D943" s="59"/>
      <c r="E943" s="85"/>
      <c r="F943" s="7"/>
    </row>
    <row r="944" spans="1:6">
      <c r="A944" s="5"/>
      <c r="B944" s="1"/>
      <c r="C944" s="2"/>
      <c r="D944" s="59"/>
      <c r="E944" s="85"/>
      <c r="F944" s="7"/>
    </row>
    <row r="945" spans="1:6">
      <c r="A945" s="5"/>
      <c r="B945" s="1"/>
      <c r="C945" s="2"/>
      <c r="D945" s="59"/>
      <c r="E945" s="85"/>
      <c r="F945" s="7"/>
    </row>
    <row r="946" spans="1:6">
      <c r="A946" s="5"/>
      <c r="B946" s="1"/>
      <c r="C946" s="2"/>
      <c r="D946" s="59"/>
      <c r="E946" s="85"/>
      <c r="F946" s="7"/>
    </row>
    <row r="947" spans="1:6">
      <c r="A947" s="5"/>
      <c r="B947" s="1"/>
      <c r="C947" s="2"/>
      <c r="D947" s="59"/>
      <c r="E947" s="85"/>
      <c r="F947" s="7"/>
    </row>
    <row r="948" spans="1:6">
      <c r="A948" s="5"/>
      <c r="B948" s="1"/>
      <c r="C948" s="2"/>
      <c r="D948" s="59"/>
      <c r="E948" s="85"/>
      <c r="F948" s="7"/>
    </row>
    <row r="949" spans="1:6">
      <c r="A949" s="5"/>
      <c r="B949" s="1"/>
      <c r="C949" s="2"/>
      <c r="D949" s="59"/>
      <c r="E949" s="85"/>
      <c r="F949" s="7"/>
    </row>
    <row r="950" spans="1:6">
      <c r="A950" s="5"/>
      <c r="B950" s="1"/>
      <c r="C950" s="2"/>
      <c r="D950" s="59"/>
      <c r="E950" s="85"/>
      <c r="F950" s="7"/>
    </row>
    <row r="951" spans="1:6">
      <c r="A951" s="5"/>
      <c r="B951" s="1"/>
      <c r="C951" s="2"/>
      <c r="D951" s="59"/>
      <c r="E951" s="85"/>
      <c r="F951" s="7"/>
    </row>
    <row r="952" spans="1:6">
      <c r="A952" s="5"/>
      <c r="B952" s="1"/>
      <c r="C952" s="2"/>
      <c r="D952" s="59"/>
      <c r="E952" s="85"/>
      <c r="F952" s="7"/>
    </row>
    <row r="953" spans="1:6">
      <c r="A953" s="5"/>
      <c r="B953" s="1"/>
      <c r="C953" s="2"/>
      <c r="D953" s="59"/>
      <c r="E953" s="85"/>
      <c r="F953" s="7"/>
    </row>
    <row r="954" spans="1:6">
      <c r="A954" s="5"/>
      <c r="B954" s="1"/>
      <c r="C954" s="2"/>
      <c r="D954" s="59"/>
      <c r="E954" s="85"/>
      <c r="F954" s="7"/>
    </row>
    <row r="955" spans="1:6">
      <c r="A955" s="5"/>
      <c r="B955" s="1"/>
      <c r="C955" s="2"/>
      <c r="D955" s="59"/>
      <c r="E955" s="85"/>
      <c r="F955" s="7"/>
    </row>
    <row r="956" spans="1:6">
      <c r="A956" s="5"/>
      <c r="B956" s="1"/>
      <c r="C956" s="2"/>
      <c r="D956" s="59"/>
      <c r="E956" s="85"/>
      <c r="F956" s="7"/>
    </row>
    <row r="957" spans="1:6">
      <c r="A957" s="5"/>
      <c r="B957" s="1"/>
      <c r="C957" s="2"/>
      <c r="D957" s="59"/>
      <c r="E957" s="85"/>
      <c r="F957" s="7"/>
    </row>
    <row r="958" spans="1:6">
      <c r="A958" s="5"/>
      <c r="B958" s="1"/>
      <c r="C958" s="2"/>
      <c r="D958" s="59"/>
      <c r="E958" s="85"/>
      <c r="F958" s="7"/>
    </row>
    <row r="959" spans="1:6">
      <c r="A959" s="5"/>
      <c r="B959" s="1"/>
      <c r="C959" s="2"/>
      <c r="D959" s="59"/>
      <c r="E959" s="85"/>
      <c r="F959" s="7"/>
    </row>
    <row r="960" spans="1:6">
      <c r="A960" s="5"/>
      <c r="B960" s="1"/>
      <c r="C960" s="2"/>
      <c r="D960" s="59"/>
      <c r="E960" s="85"/>
      <c r="F960" s="7"/>
    </row>
    <row r="961" spans="1:6">
      <c r="A961" s="5"/>
      <c r="B961" s="1"/>
      <c r="C961" s="2"/>
      <c r="D961" s="59"/>
      <c r="E961" s="85"/>
      <c r="F961" s="7"/>
    </row>
    <row r="962" spans="1:6">
      <c r="A962" s="5"/>
      <c r="B962" s="1"/>
      <c r="C962" s="2"/>
      <c r="D962" s="59"/>
      <c r="E962" s="85"/>
      <c r="F962" s="7"/>
    </row>
    <row r="963" spans="1:6">
      <c r="A963" s="5"/>
      <c r="B963" s="1"/>
      <c r="C963" s="2"/>
      <c r="D963" s="59"/>
      <c r="E963" s="85"/>
      <c r="F963" s="7"/>
    </row>
    <row r="964" spans="1:6">
      <c r="A964" s="5"/>
      <c r="B964" s="1"/>
      <c r="C964" s="2"/>
      <c r="D964" s="59"/>
      <c r="E964" s="85"/>
      <c r="F964" s="7"/>
    </row>
    <row r="965" spans="1:6">
      <c r="A965" s="5"/>
      <c r="B965" s="1"/>
      <c r="C965" s="2"/>
      <c r="D965" s="59"/>
      <c r="E965" s="85"/>
      <c r="F965" s="7"/>
    </row>
    <row r="966" spans="1:6">
      <c r="A966" s="5"/>
      <c r="B966" s="1"/>
      <c r="C966" s="2"/>
      <c r="D966" s="59"/>
      <c r="E966" s="85"/>
      <c r="F966" s="7"/>
    </row>
    <row r="967" spans="1:6">
      <c r="A967" s="5"/>
      <c r="B967" s="1"/>
      <c r="C967" s="2"/>
      <c r="D967" s="59"/>
      <c r="E967" s="85"/>
      <c r="F967" s="7"/>
    </row>
    <row r="968" spans="1:6">
      <c r="A968" s="5"/>
      <c r="B968" s="1"/>
      <c r="C968" s="2"/>
      <c r="D968" s="59"/>
      <c r="E968" s="85"/>
      <c r="F968" s="7"/>
    </row>
    <row r="969" spans="1:6">
      <c r="A969" s="5"/>
      <c r="B969" s="1"/>
      <c r="C969" s="2"/>
      <c r="D969" s="59"/>
      <c r="E969" s="85"/>
      <c r="F969" s="7"/>
    </row>
    <row r="970" spans="1:6">
      <c r="A970" s="5"/>
      <c r="B970" s="1"/>
      <c r="C970" s="2"/>
      <c r="D970" s="59"/>
      <c r="E970" s="85"/>
      <c r="F970" s="7"/>
    </row>
    <row r="971" spans="1:6">
      <c r="A971" s="5"/>
      <c r="B971" s="1"/>
      <c r="C971" s="2"/>
      <c r="D971" s="59"/>
      <c r="E971" s="85"/>
      <c r="F971" s="7"/>
    </row>
    <row r="972" spans="1:6">
      <c r="A972" s="5"/>
      <c r="B972" s="1"/>
      <c r="C972" s="2"/>
      <c r="D972" s="59"/>
      <c r="E972" s="85"/>
      <c r="F972" s="7"/>
    </row>
    <row r="973" spans="1:6">
      <c r="A973" s="5"/>
      <c r="B973" s="1"/>
      <c r="C973" s="2"/>
      <c r="D973" s="59"/>
      <c r="E973" s="85"/>
      <c r="F973" s="7"/>
    </row>
    <row r="974" spans="1:6">
      <c r="A974" s="5"/>
      <c r="B974" s="1"/>
      <c r="C974" s="2"/>
      <c r="D974" s="59"/>
      <c r="E974" s="85"/>
      <c r="F974" s="7"/>
    </row>
    <row r="975" spans="1:6">
      <c r="A975" s="5"/>
      <c r="B975" s="1"/>
      <c r="C975" s="2"/>
      <c r="D975" s="59"/>
      <c r="E975" s="85"/>
      <c r="F975" s="7"/>
    </row>
    <row r="976" spans="1:6">
      <c r="A976" s="5"/>
      <c r="B976" s="1"/>
      <c r="C976" s="2"/>
      <c r="D976" s="59"/>
      <c r="E976" s="85"/>
      <c r="F976" s="7"/>
    </row>
    <row r="977" spans="1:6">
      <c r="A977" s="5"/>
      <c r="B977" s="1"/>
      <c r="C977" s="2"/>
      <c r="D977" s="59"/>
      <c r="E977" s="85"/>
      <c r="F977" s="7"/>
    </row>
    <row r="978" spans="1:6">
      <c r="A978" s="5"/>
      <c r="B978" s="1"/>
      <c r="C978" s="2"/>
      <c r="D978" s="59"/>
      <c r="E978" s="85"/>
      <c r="F978" s="7"/>
    </row>
    <row r="979" spans="1:6">
      <c r="A979" s="5"/>
      <c r="B979" s="1"/>
      <c r="C979" s="2"/>
      <c r="D979" s="59"/>
      <c r="E979" s="85"/>
      <c r="F979" s="7"/>
    </row>
    <row r="980" spans="1:6">
      <c r="A980" s="5"/>
      <c r="B980" s="1"/>
      <c r="C980" s="2"/>
      <c r="D980" s="59"/>
      <c r="E980" s="85"/>
      <c r="F980" s="7"/>
    </row>
    <row r="981" spans="1:6">
      <c r="A981" s="5"/>
      <c r="B981" s="1"/>
      <c r="C981" s="2"/>
      <c r="D981" s="59"/>
      <c r="E981" s="85"/>
      <c r="F981" s="7"/>
    </row>
    <row r="982" spans="1:6">
      <c r="A982" s="5"/>
      <c r="B982" s="1"/>
      <c r="C982" s="2"/>
      <c r="D982" s="59"/>
      <c r="E982" s="85"/>
      <c r="F982" s="7"/>
    </row>
    <row r="983" spans="1:6">
      <c r="A983" s="5"/>
      <c r="B983" s="1"/>
      <c r="C983" s="2"/>
      <c r="D983" s="59"/>
      <c r="E983" s="85"/>
      <c r="F983" s="7"/>
    </row>
    <row r="984" spans="1:6">
      <c r="A984" s="5"/>
      <c r="B984" s="1"/>
      <c r="C984" s="2"/>
      <c r="D984" s="59"/>
      <c r="E984" s="85"/>
      <c r="F984" s="7"/>
    </row>
    <row r="985" spans="1:6">
      <c r="A985" s="5"/>
      <c r="B985" s="1"/>
      <c r="C985" s="2"/>
      <c r="D985" s="59"/>
      <c r="E985" s="85"/>
      <c r="F985" s="7"/>
    </row>
    <row r="986" spans="1:6">
      <c r="A986" s="5"/>
      <c r="B986" s="1"/>
      <c r="C986" s="2"/>
      <c r="D986" s="59"/>
      <c r="E986" s="85"/>
      <c r="F986" s="7"/>
    </row>
    <row r="987" spans="1:6">
      <c r="A987" s="5"/>
      <c r="B987" s="1"/>
      <c r="C987" s="2"/>
      <c r="D987" s="59"/>
      <c r="E987" s="85"/>
      <c r="F987" s="7"/>
    </row>
    <row r="988" spans="1:6">
      <c r="A988" s="5"/>
      <c r="B988" s="1"/>
      <c r="C988" s="2"/>
      <c r="D988" s="59"/>
      <c r="E988" s="85"/>
      <c r="F988" s="7"/>
    </row>
    <row r="989" spans="1:6">
      <c r="A989" s="5"/>
      <c r="B989" s="1"/>
      <c r="C989" s="2"/>
      <c r="D989" s="59"/>
      <c r="E989" s="85"/>
      <c r="F989" s="7"/>
    </row>
    <row r="990" spans="1:6">
      <c r="A990" s="5"/>
      <c r="B990" s="1"/>
      <c r="C990" s="2"/>
      <c r="D990" s="59"/>
      <c r="E990" s="85"/>
      <c r="F990" s="7"/>
    </row>
    <row r="991" spans="1:6">
      <c r="A991" s="5"/>
      <c r="B991" s="1"/>
      <c r="C991" s="2"/>
      <c r="D991" s="59"/>
      <c r="E991" s="85"/>
      <c r="F991" s="7"/>
    </row>
    <row r="992" spans="1:6">
      <c r="A992" s="5"/>
      <c r="B992" s="1"/>
      <c r="C992" s="2"/>
      <c r="D992" s="59"/>
      <c r="E992" s="85"/>
      <c r="F992" s="7"/>
    </row>
    <row r="993" spans="1:6">
      <c r="A993" s="5"/>
      <c r="B993" s="1"/>
      <c r="C993" s="2"/>
      <c r="D993" s="59"/>
      <c r="E993" s="85"/>
      <c r="F993" s="7"/>
    </row>
    <row r="994" spans="1:6">
      <c r="A994" s="5"/>
      <c r="B994" s="1"/>
      <c r="C994" s="2"/>
      <c r="D994" s="59"/>
      <c r="E994" s="85"/>
      <c r="F994" s="7"/>
    </row>
    <row r="995" spans="1:6">
      <c r="A995" s="5"/>
      <c r="B995" s="1"/>
      <c r="C995" s="2"/>
      <c r="D995" s="59"/>
      <c r="E995" s="85"/>
      <c r="F995" s="7"/>
    </row>
    <row r="996" spans="1:6">
      <c r="A996" s="5"/>
      <c r="B996" s="1"/>
      <c r="C996" s="2"/>
      <c r="D996" s="59"/>
      <c r="E996" s="85"/>
      <c r="F996" s="7"/>
    </row>
    <row r="997" spans="1:6">
      <c r="A997" s="5"/>
      <c r="B997" s="1"/>
      <c r="C997" s="2"/>
      <c r="D997" s="59"/>
      <c r="E997" s="85"/>
      <c r="F997" s="7"/>
    </row>
    <row r="998" spans="1:6">
      <c r="A998" s="5"/>
      <c r="B998" s="1"/>
      <c r="C998" s="2"/>
      <c r="D998" s="59"/>
      <c r="E998" s="85"/>
      <c r="F998" s="7"/>
    </row>
    <row r="999" spans="1:6">
      <c r="A999" s="5"/>
      <c r="B999" s="1"/>
      <c r="C999" s="2"/>
      <c r="D999" s="59"/>
      <c r="E999" s="85"/>
      <c r="F999" s="7"/>
    </row>
    <row r="1000" spans="1:6">
      <c r="A1000" s="5"/>
      <c r="B1000" s="1"/>
      <c r="C1000" s="2"/>
      <c r="D1000" s="59"/>
      <c r="E1000" s="85"/>
      <c r="F1000" s="7"/>
    </row>
    <row r="1001" spans="1:6">
      <c r="A1001" s="5"/>
      <c r="B1001" s="1"/>
      <c r="C1001" s="2"/>
      <c r="D1001" s="59"/>
      <c r="E1001" s="85"/>
      <c r="F1001" s="7"/>
    </row>
    <row r="1002" spans="1:6">
      <c r="A1002" s="5"/>
      <c r="B1002" s="1"/>
      <c r="C1002" s="2"/>
      <c r="D1002" s="59"/>
      <c r="E1002" s="85"/>
      <c r="F1002" s="7"/>
    </row>
    <row r="1003" spans="1:6">
      <c r="A1003" s="5"/>
      <c r="B1003" s="1"/>
      <c r="C1003" s="2"/>
      <c r="D1003" s="59"/>
      <c r="E1003" s="85"/>
      <c r="F1003" s="7"/>
    </row>
    <row r="1004" spans="1:6">
      <c r="A1004" s="5"/>
      <c r="B1004" s="1"/>
      <c r="C1004" s="2"/>
      <c r="D1004" s="59"/>
      <c r="E1004" s="85"/>
      <c r="F1004" s="7"/>
    </row>
    <row r="1005" spans="1:6">
      <c r="A1005" s="5"/>
      <c r="B1005" s="1"/>
      <c r="C1005" s="2"/>
      <c r="D1005" s="59"/>
      <c r="E1005" s="85"/>
      <c r="F1005" s="7"/>
    </row>
    <row r="1006" spans="1:6">
      <c r="A1006" s="5"/>
      <c r="B1006" s="1"/>
      <c r="C1006" s="2"/>
      <c r="D1006" s="59"/>
      <c r="E1006" s="85"/>
      <c r="F1006" s="7"/>
    </row>
    <row r="1007" spans="1:6">
      <c r="A1007" s="5"/>
      <c r="B1007" s="1"/>
      <c r="C1007" s="2"/>
      <c r="D1007" s="59"/>
      <c r="E1007" s="85"/>
      <c r="F1007" s="7"/>
    </row>
    <row r="1008" spans="1:6">
      <c r="A1008" s="5"/>
      <c r="B1008" s="1"/>
      <c r="C1008" s="2"/>
      <c r="D1008" s="59"/>
      <c r="E1008" s="85"/>
      <c r="F1008" s="7"/>
    </row>
    <row r="1009" spans="1:6">
      <c r="A1009" s="5"/>
      <c r="B1009" s="1"/>
      <c r="C1009" s="2"/>
      <c r="D1009" s="59"/>
      <c r="E1009" s="85"/>
      <c r="F1009" s="7"/>
    </row>
    <row r="1010" spans="1:6">
      <c r="A1010" s="5"/>
      <c r="B1010" s="1"/>
      <c r="C1010" s="2"/>
      <c r="D1010" s="59"/>
      <c r="E1010" s="85"/>
      <c r="F1010" s="7"/>
    </row>
    <row r="1011" spans="1:6">
      <c r="A1011" s="5"/>
      <c r="B1011" s="1"/>
      <c r="C1011" s="2"/>
      <c r="D1011" s="59"/>
      <c r="E1011" s="85"/>
      <c r="F1011" s="7"/>
    </row>
    <row r="1012" spans="1:6">
      <c r="A1012" s="5"/>
      <c r="B1012" s="1"/>
      <c r="C1012" s="2"/>
      <c r="D1012" s="59"/>
      <c r="E1012" s="85"/>
      <c r="F1012" s="7"/>
    </row>
    <row r="1013" spans="1:6">
      <c r="A1013" s="5"/>
      <c r="B1013" s="1"/>
      <c r="C1013" s="2"/>
      <c r="D1013" s="59"/>
      <c r="E1013" s="85"/>
      <c r="F1013" s="7"/>
    </row>
    <row r="1014" spans="1:6">
      <c r="A1014" s="5"/>
      <c r="B1014" s="1"/>
      <c r="C1014" s="2"/>
      <c r="D1014" s="59"/>
      <c r="E1014" s="85"/>
      <c r="F1014" s="7"/>
    </row>
    <row r="1015" spans="1:6">
      <c r="A1015" s="5"/>
      <c r="B1015" s="1"/>
      <c r="C1015" s="2"/>
      <c r="D1015" s="59"/>
      <c r="E1015" s="85"/>
      <c r="F1015" s="7"/>
    </row>
    <row r="1016" spans="1:6">
      <c r="A1016" s="5"/>
      <c r="B1016" s="1"/>
      <c r="C1016" s="2"/>
      <c r="D1016" s="59"/>
      <c r="E1016" s="85"/>
      <c r="F1016" s="7"/>
    </row>
    <row r="1017" spans="1:6">
      <c r="A1017" s="5"/>
      <c r="B1017" s="1"/>
      <c r="C1017" s="2"/>
      <c r="D1017" s="59"/>
      <c r="E1017" s="85"/>
      <c r="F1017" s="7"/>
    </row>
    <row r="1018" spans="1:6">
      <c r="A1018" s="5"/>
      <c r="B1018" s="1"/>
      <c r="C1018" s="2"/>
      <c r="D1018" s="59"/>
      <c r="E1018" s="85"/>
      <c r="F1018" s="7"/>
    </row>
    <row r="1019" spans="1:6">
      <c r="A1019" s="5"/>
      <c r="B1019" s="1"/>
      <c r="C1019" s="2"/>
      <c r="D1019" s="59"/>
      <c r="E1019" s="85"/>
      <c r="F1019" s="7"/>
    </row>
    <row r="1020" spans="1:6">
      <c r="A1020" s="5"/>
      <c r="B1020" s="1"/>
      <c r="C1020" s="2"/>
      <c r="D1020" s="59"/>
      <c r="E1020" s="85"/>
      <c r="F1020" s="7"/>
    </row>
    <row r="1021" spans="1:6">
      <c r="A1021" s="5"/>
      <c r="B1021" s="1"/>
      <c r="C1021" s="2"/>
      <c r="D1021" s="59"/>
      <c r="E1021" s="85"/>
      <c r="F1021" s="7"/>
    </row>
    <row r="1022" spans="1:6">
      <c r="A1022" s="5"/>
      <c r="B1022" s="1"/>
      <c r="C1022" s="2"/>
      <c r="D1022" s="59"/>
      <c r="E1022" s="85"/>
      <c r="F1022" s="7"/>
    </row>
    <row r="1023" spans="1:6">
      <c r="A1023" s="5"/>
      <c r="B1023" s="1"/>
      <c r="C1023" s="2"/>
      <c r="D1023" s="59"/>
      <c r="E1023" s="85"/>
      <c r="F1023" s="7"/>
    </row>
    <row r="1024" spans="1:6">
      <c r="A1024" s="5"/>
      <c r="B1024" s="1"/>
      <c r="C1024" s="2"/>
      <c r="D1024" s="59"/>
      <c r="E1024" s="85"/>
      <c r="F1024" s="7"/>
    </row>
    <row r="1025" spans="1:6">
      <c r="A1025" s="5"/>
      <c r="B1025" s="1"/>
      <c r="C1025" s="2"/>
      <c r="D1025" s="59"/>
      <c r="E1025" s="85"/>
      <c r="F1025" s="7"/>
    </row>
    <row r="1026" spans="1:6">
      <c r="A1026" s="5"/>
      <c r="B1026" s="1"/>
      <c r="C1026" s="2"/>
      <c r="D1026" s="59"/>
      <c r="E1026" s="85"/>
      <c r="F1026" s="7"/>
    </row>
    <row r="1027" spans="1:6">
      <c r="A1027" s="5"/>
      <c r="B1027" s="1"/>
      <c r="C1027" s="2"/>
      <c r="D1027" s="59"/>
      <c r="E1027" s="85"/>
      <c r="F1027" s="7"/>
    </row>
    <row r="1028" spans="1:6">
      <c r="A1028" s="5"/>
      <c r="B1028" s="1"/>
      <c r="C1028" s="2"/>
      <c r="D1028" s="59"/>
      <c r="E1028" s="85"/>
      <c r="F1028" s="7"/>
    </row>
    <row r="1029" spans="1:6">
      <c r="A1029" s="5"/>
      <c r="B1029" s="1"/>
      <c r="C1029" s="2"/>
      <c r="D1029" s="59"/>
      <c r="E1029" s="85"/>
      <c r="F1029" s="7"/>
    </row>
    <row r="1030" spans="1:6">
      <c r="A1030" s="5"/>
      <c r="B1030" s="1"/>
      <c r="C1030" s="2"/>
      <c r="D1030" s="59"/>
      <c r="E1030" s="85"/>
      <c r="F1030" s="7"/>
    </row>
    <row r="1031" spans="1:6">
      <c r="A1031" s="5"/>
      <c r="B1031" s="1"/>
      <c r="C1031" s="2"/>
      <c r="D1031" s="59"/>
      <c r="E1031" s="85"/>
      <c r="F1031" s="7"/>
    </row>
    <row r="1032" spans="1:6">
      <c r="A1032" s="5"/>
      <c r="B1032" s="1"/>
      <c r="C1032" s="2"/>
      <c r="D1032" s="59"/>
      <c r="E1032" s="85"/>
      <c r="F1032" s="7"/>
    </row>
    <row r="1033" spans="1:6">
      <c r="A1033" s="5"/>
      <c r="B1033" s="1"/>
      <c r="C1033" s="2"/>
      <c r="D1033" s="59"/>
      <c r="E1033" s="85"/>
      <c r="F1033" s="7"/>
    </row>
    <row r="1034" spans="1:6">
      <c r="A1034" s="5"/>
      <c r="B1034" s="1"/>
      <c r="C1034" s="2"/>
      <c r="D1034" s="59"/>
      <c r="E1034" s="85"/>
      <c r="F1034" s="7"/>
    </row>
    <row r="1035" spans="1:6">
      <c r="A1035" s="5"/>
      <c r="B1035" s="1"/>
      <c r="C1035" s="2"/>
      <c r="D1035" s="59"/>
      <c r="E1035" s="85"/>
      <c r="F1035" s="7"/>
    </row>
    <row r="1036" spans="1:6">
      <c r="A1036" s="5"/>
      <c r="B1036" s="1"/>
      <c r="C1036" s="2"/>
      <c r="D1036" s="59"/>
      <c r="E1036" s="85"/>
      <c r="F1036" s="7"/>
    </row>
    <row r="1037" spans="1:6">
      <c r="A1037" s="5"/>
      <c r="B1037" s="1"/>
      <c r="C1037" s="2"/>
      <c r="D1037" s="59"/>
      <c r="E1037" s="85"/>
      <c r="F1037" s="7"/>
    </row>
    <row r="1038" spans="1:6">
      <c r="A1038" s="5"/>
      <c r="B1038" s="1"/>
      <c r="C1038" s="2"/>
      <c r="D1038" s="59"/>
      <c r="E1038" s="85"/>
      <c r="F1038" s="7"/>
    </row>
    <row r="1039" spans="1:6">
      <c r="A1039" s="5"/>
      <c r="B1039" s="1"/>
      <c r="C1039" s="2"/>
      <c r="D1039" s="59"/>
      <c r="E1039" s="85"/>
      <c r="F1039" s="7"/>
    </row>
    <row r="1040" spans="1:6">
      <c r="A1040" s="5"/>
      <c r="B1040" s="1"/>
      <c r="C1040" s="2"/>
      <c r="D1040" s="59"/>
      <c r="E1040" s="85"/>
      <c r="F1040" s="7"/>
    </row>
    <row r="1041" spans="1:6">
      <c r="A1041" s="5"/>
      <c r="B1041" s="1"/>
      <c r="C1041" s="2"/>
      <c r="D1041" s="59"/>
      <c r="E1041" s="85"/>
      <c r="F1041" s="7"/>
    </row>
    <row r="1042" spans="1:6">
      <c r="A1042" s="5"/>
      <c r="B1042" s="1"/>
      <c r="C1042" s="2"/>
      <c r="D1042" s="59"/>
      <c r="E1042" s="85"/>
      <c r="F1042" s="7"/>
    </row>
    <row r="1043" spans="1:6">
      <c r="A1043" s="5"/>
      <c r="B1043" s="1"/>
      <c r="C1043" s="2"/>
      <c r="D1043" s="59"/>
      <c r="E1043" s="85"/>
      <c r="F1043" s="7"/>
    </row>
    <row r="1044" spans="1:6">
      <c r="A1044" s="5"/>
      <c r="B1044" s="1"/>
      <c r="C1044" s="2"/>
      <c r="D1044" s="59"/>
      <c r="E1044" s="85"/>
      <c r="F1044" s="7"/>
    </row>
    <row r="1045" spans="1:6">
      <c r="A1045" s="5"/>
      <c r="B1045" s="1"/>
      <c r="C1045" s="2"/>
      <c r="D1045" s="59"/>
      <c r="E1045" s="85"/>
      <c r="F1045" s="7"/>
    </row>
    <row r="1046" spans="1:6">
      <c r="A1046" s="5"/>
      <c r="B1046" s="1"/>
      <c r="C1046" s="2"/>
      <c r="D1046" s="59"/>
      <c r="E1046" s="85"/>
      <c r="F1046" s="7"/>
    </row>
    <row r="1047" spans="1:6">
      <c r="A1047" s="5"/>
      <c r="B1047" s="1"/>
      <c r="C1047" s="2"/>
      <c r="D1047" s="59"/>
      <c r="E1047" s="85"/>
      <c r="F1047" s="7"/>
    </row>
    <row r="1048" spans="1:6">
      <c r="A1048" s="5"/>
      <c r="B1048" s="1"/>
      <c r="C1048" s="2"/>
      <c r="D1048" s="59"/>
      <c r="E1048" s="85"/>
      <c r="F1048" s="7"/>
    </row>
    <row r="1049" spans="1:6">
      <c r="A1049" s="5"/>
      <c r="B1049" s="1"/>
      <c r="C1049" s="2"/>
      <c r="D1049" s="59"/>
      <c r="E1049" s="85"/>
      <c r="F1049" s="7"/>
    </row>
    <row r="1050" spans="1:6">
      <c r="A1050" s="5"/>
      <c r="B1050" s="1"/>
      <c r="C1050" s="2"/>
      <c r="D1050" s="59"/>
      <c r="E1050" s="85"/>
      <c r="F1050" s="7"/>
    </row>
    <row r="1051" spans="1:6">
      <c r="A1051" s="5"/>
      <c r="B1051" s="1"/>
      <c r="C1051" s="2"/>
      <c r="D1051" s="59"/>
      <c r="E1051" s="85"/>
      <c r="F1051" s="7"/>
    </row>
    <row r="1052" spans="1:6">
      <c r="A1052" s="5"/>
      <c r="B1052" s="1"/>
      <c r="C1052" s="2"/>
      <c r="D1052" s="59"/>
      <c r="E1052" s="85"/>
      <c r="F1052" s="7"/>
    </row>
    <row r="1053" spans="1:6">
      <c r="A1053" s="5"/>
      <c r="B1053" s="1"/>
      <c r="C1053" s="2"/>
      <c r="D1053" s="59"/>
      <c r="E1053" s="85"/>
      <c r="F1053" s="7"/>
    </row>
    <row r="1054" spans="1:6">
      <c r="A1054" s="5"/>
      <c r="B1054" s="1"/>
      <c r="C1054" s="2"/>
      <c r="D1054" s="59"/>
      <c r="E1054" s="85"/>
      <c r="F1054" s="7"/>
    </row>
    <row r="1055" spans="1:6">
      <c r="A1055" s="5"/>
      <c r="B1055" s="1"/>
      <c r="C1055" s="2"/>
      <c r="D1055" s="59"/>
      <c r="E1055" s="85"/>
      <c r="F1055" s="7"/>
    </row>
    <row r="1056" spans="1:6">
      <c r="A1056" s="5"/>
      <c r="B1056" s="1"/>
      <c r="C1056" s="2"/>
      <c r="D1056" s="59"/>
      <c r="E1056" s="85"/>
      <c r="F1056" s="7"/>
    </row>
    <row r="1057" spans="1:6">
      <c r="A1057" s="5"/>
      <c r="B1057" s="1"/>
      <c r="C1057" s="2"/>
      <c r="D1057" s="59"/>
      <c r="E1057" s="85"/>
      <c r="F1057" s="7"/>
    </row>
    <row r="1058" spans="1:6">
      <c r="A1058" s="5"/>
      <c r="B1058" s="1"/>
      <c r="C1058" s="2"/>
      <c r="D1058" s="59"/>
      <c r="E1058" s="85"/>
      <c r="F1058" s="7"/>
    </row>
    <row r="1059" spans="1:6">
      <c r="A1059" s="5"/>
      <c r="B1059" s="1"/>
      <c r="C1059" s="2"/>
      <c r="D1059" s="59"/>
      <c r="E1059" s="85"/>
      <c r="F1059" s="7"/>
    </row>
    <row r="1060" spans="1:6">
      <c r="A1060" s="5"/>
      <c r="B1060" s="1"/>
      <c r="C1060" s="2"/>
      <c r="D1060" s="59"/>
      <c r="E1060" s="85"/>
      <c r="F1060" s="7"/>
    </row>
    <row r="1061" spans="1:6">
      <c r="A1061" s="5"/>
      <c r="B1061" s="1"/>
      <c r="C1061" s="2"/>
      <c r="D1061" s="59"/>
      <c r="E1061" s="85"/>
      <c r="F1061" s="7"/>
    </row>
    <row r="1062" spans="1:6">
      <c r="A1062" s="5"/>
      <c r="B1062" s="1"/>
      <c r="C1062" s="2"/>
      <c r="D1062" s="59"/>
      <c r="E1062" s="85"/>
      <c r="F1062" s="7"/>
    </row>
    <row r="1063" spans="1:6">
      <c r="A1063" s="5"/>
      <c r="B1063" s="1"/>
      <c r="C1063" s="2"/>
      <c r="D1063" s="59"/>
      <c r="E1063" s="85"/>
      <c r="F1063" s="7"/>
    </row>
    <row r="1064" spans="1:6">
      <c r="A1064" s="5"/>
      <c r="B1064" s="1"/>
      <c r="C1064" s="2"/>
      <c r="D1064" s="59"/>
      <c r="E1064" s="85"/>
      <c r="F1064" s="7"/>
    </row>
    <row r="1065" spans="1:6">
      <c r="A1065" s="5"/>
      <c r="B1065" s="1"/>
      <c r="C1065" s="2"/>
      <c r="D1065" s="59"/>
      <c r="E1065" s="85"/>
      <c r="F1065" s="7"/>
    </row>
    <row r="1066" spans="1:6">
      <c r="A1066" s="5"/>
      <c r="B1066" s="1"/>
      <c r="C1066" s="2"/>
      <c r="D1066" s="59"/>
      <c r="E1066" s="85"/>
      <c r="F1066" s="7"/>
    </row>
    <row r="1067" spans="1:6">
      <c r="A1067" s="5"/>
      <c r="B1067" s="1"/>
      <c r="C1067" s="2"/>
      <c r="D1067" s="59"/>
      <c r="E1067" s="85"/>
      <c r="F1067" s="7"/>
    </row>
    <row r="1068" spans="1:6">
      <c r="A1068" s="5"/>
      <c r="B1068" s="1"/>
      <c r="C1068" s="2"/>
      <c r="D1068" s="59"/>
      <c r="E1068" s="85"/>
      <c r="F1068" s="7"/>
    </row>
    <row r="1069" spans="1:6">
      <c r="A1069" s="5"/>
      <c r="B1069" s="1"/>
      <c r="C1069" s="2"/>
      <c r="D1069" s="59"/>
      <c r="E1069" s="85"/>
      <c r="F1069" s="7"/>
    </row>
    <row r="1070" spans="1:6">
      <c r="A1070" s="5"/>
      <c r="B1070" s="1"/>
      <c r="C1070" s="2"/>
      <c r="D1070" s="59"/>
      <c r="E1070" s="85"/>
      <c r="F1070" s="7"/>
    </row>
    <row r="1071" spans="1:6">
      <c r="A1071" s="5"/>
      <c r="B1071" s="1"/>
      <c r="C1071" s="2"/>
      <c r="D1071" s="59"/>
      <c r="E1071" s="85"/>
      <c r="F1071" s="7"/>
    </row>
    <row r="1072" spans="1:6">
      <c r="A1072" s="5"/>
      <c r="B1072" s="1"/>
      <c r="C1072" s="2"/>
      <c r="D1072" s="59"/>
      <c r="E1072" s="85"/>
      <c r="F1072" s="7"/>
    </row>
    <row r="1073" spans="1:6">
      <c r="A1073" s="5"/>
      <c r="B1073" s="1"/>
      <c r="C1073" s="2"/>
      <c r="D1073" s="59"/>
      <c r="E1073" s="85"/>
      <c r="F1073" s="7"/>
    </row>
    <row r="1074" spans="1:6">
      <c r="A1074" s="5"/>
      <c r="B1074" s="1"/>
      <c r="C1074" s="2"/>
      <c r="D1074" s="59"/>
      <c r="E1074" s="85"/>
      <c r="F1074" s="7"/>
    </row>
    <row r="1075" spans="1:6">
      <c r="A1075" s="5"/>
      <c r="B1075" s="1"/>
      <c r="C1075" s="2"/>
      <c r="D1075" s="59"/>
      <c r="E1075" s="85"/>
      <c r="F1075" s="7"/>
    </row>
    <row r="1076" spans="1:6">
      <c r="A1076" s="5"/>
      <c r="B1076" s="1"/>
      <c r="C1076" s="2"/>
      <c r="D1076" s="59"/>
      <c r="E1076" s="85"/>
      <c r="F1076" s="7"/>
    </row>
    <row r="1077" spans="1:6">
      <c r="A1077" s="5"/>
      <c r="B1077" s="1"/>
      <c r="C1077" s="2"/>
      <c r="D1077" s="59"/>
      <c r="E1077" s="85"/>
      <c r="F1077" s="7"/>
    </row>
    <row r="1078" spans="1:6">
      <c r="A1078" s="5"/>
      <c r="B1078" s="1"/>
      <c r="C1078" s="2"/>
      <c r="D1078" s="59"/>
      <c r="E1078" s="85"/>
      <c r="F1078" s="7"/>
    </row>
    <row r="1079" spans="1:6">
      <c r="A1079" s="5"/>
      <c r="B1079" s="1"/>
      <c r="C1079" s="2"/>
      <c r="D1079" s="59"/>
      <c r="E1079" s="85"/>
      <c r="F1079" s="7"/>
    </row>
    <row r="1080" spans="1:6">
      <c r="A1080" s="5"/>
      <c r="B1080" s="1"/>
      <c r="C1080" s="2"/>
      <c r="D1080" s="59"/>
      <c r="E1080" s="85"/>
      <c r="F1080" s="7"/>
    </row>
    <row r="1081" spans="1:6">
      <c r="A1081" s="5"/>
      <c r="B1081" s="1"/>
      <c r="C1081" s="2"/>
      <c r="D1081" s="59"/>
      <c r="E1081" s="85"/>
      <c r="F1081" s="7"/>
    </row>
    <row r="1082" spans="1:6">
      <c r="A1082" s="5"/>
      <c r="B1082" s="1"/>
      <c r="C1082" s="2"/>
      <c r="D1082" s="59"/>
      <c r="E1082" s="85"/>
      <c r="F1082" s="7"/>
    </row>
    <row r="1083" spans="1:6">
      <c r="A1083" s="5"/>
      <c r="B1083" s="1"/>
      <c r="C1083" s="2"/>
      <c r="D1083" s="59"/>
      <c r="E1083" s="85"/>
      <c r="F1083" s="7"/>
    </row>
    <row r="1084" spans="1:6">
      <c r="A1084" s="5"/>
      <c r="B1084" s="1"/>
      <c r="C1084" s="2"/>
      <c r="D1084" s="59"/>
      <c r="E1084" s="85"/>
      <c r="F1084" s="7"/>
    </row>
    <row r="1085" spans="1:6">
      <c r="A1085" s="5"/>
      <c r="B1085" s="1"/>
      <c r="C1085" s="2"/>
      <c r="D1085" s="59"/>
      <c r="E1085" s="85"/>
      <c r="F1085" s="7"/>
    </row>
    <row r="1086" spans="1:6">
      <c r="A1086" s="5"/>
      <c r="B1086" s="1"/>
      <c r="C1086" s="2"/>
      <c r="D1086" s="59"/>
      <c r="E1086" s="85"/>
      <c r="F1086" s="7"/>
    </row>
    <row r="1087" spans="1:6">
      <c r="A1087" s="5"/>
      <c r="B1087" s="1"/>
      <c r="C1087" s="2"/>
      <c r="D1087" s="59"/>
      <c r="E1087" s="85"/>
      <c r="F1087" s="7"/>
    </row>
    <row r="1088" spans="1:6">
      <c r="A1088" s="5"/>
      <c r="B1088" s="1"/>
      <c r="C1088" s="2"/>
      <c r="D1088" s="59"/>
      <c r="E1088" s="85"/>
      <c r="F1088" s="7"/>
    </row>
    <row r="1089" spans="1:6">
      <c r="A1089" s="5"/>
      <c r="B1089" s="1"/>
      <c r="C1089" s="2"/>
      <c r="D1089" s="59"/>
      <c r="E1089" s="85"/>
      <c r="F1089" s="7"/>
    </row>
    <row r="1090" spans="1:6">
      <c r="A1090" s="5"/>
      <c r="B1090" s="1"/>
      <c r="C1090" s="2"/>
      <c r="D1090" s="59"/>
      <c r="E1090" s="85"/>
      <c r="F1090" s="7"/>
    </row>
    <row r="1091" spans="1:6">
      <c r="A1091" s="5"/>
      <c r="B1091" s="1"/>
      <c r="C1091" s="2"/>
      <c r="D1091" s="59"/>
      <c r="E1091" s="85"/>
      <c r="F1091" s="7"/>
    </row>
    <row r="1092" spans="1:6">
      <c r="A1092" s="5"/>
      <c r="B1092" s="1"/>
      <c r="C1092" s="2"/>
      <c r="D1092" s="59"/>
      <c r="E1092" s="85"/>
      <c r="F1092" s="7"/>
    </row>
    <row r="1093" spans="1:6">
      <c r="A1093" s="5"/>
      <c r="B1093" s="1"/>
      <c r="C1093" s="2"/>
      <c r="D1093" s="59"/>
      <c r="E1093" s="85"/>
      <c r="F1093" s="7"/>
    </row>
    <row r="1094" spans="1:6">
      <c r="A1094" s="5"/>
      <c r="B1094" s="1"/>
      <c r="C1094" s="2"/>
      <c r="D1094" s="59"/>
      <c r="E1094" s="85"/>
      <c r="F1094" s="7"/>
    </row>
    <row r="1095" spans="1:6">
      <c r="A1095" s="5"/>
      <c r="B1095" s="1"/>
      <c r="C1095" s="2"/>
      <c r="D1095" s="59"/>
      <c r="E1095" s="85"/>
      <c r="F1095" s="7"/>
    </row>
    <row r="1096" spans="1:6">
      <c r="A1096" s="5"/>
      <c r="B1096" s="1"/>
      <c r="C1096" s="2"/>
      <c r="D1096" s="59"/>
      <c r="E1096" s="85"/>
      <c r="F1096" s="7"/>
    </row>
    <row r="1097" spans="1:6">
      <c r="A1097" s="5"/>
      <c r="B1097" s="1"/>
      <c r="C1097" s="2"/>
      <c r="D1097" s="59"/>
      <c r="E1097" s="85"/>
      <c r="F1097" s="7"/>
    </row>
    <row r="1098" spans="1:6">
      <c r="A1098" s="5"/>
      <c r="B1098" s="1"/>
      <c r="C1098" s="2"/>
      <c r="D1098" s="59"/>
      <c r="E1098" s="85"/>
      <c r="F1098" s="7"/>
    </row>
    <row r="1099" spans="1:6">
      <c r="A1099" s="5"/>
      <c r="B1099" s="1"/>
      <c r="C1099" s="2"/>
      <c r="D1099" s="59"/>
      <c r="E1099" s="85"/>
      <c r="F1099" s="7"/>
    </row>
    <row r="1100" spans="1:6">
      <c r="A1100" s="5"/>
      <c r="B1100" s="1"/>
      <c r="C1100" s="2"/>
      <c r="D1100" s="59"/>
      <c r="E1100" s="85"/>
      <c r="F1100" s="7"/>
    </row>
    <row r="1101" spans="1:6">
      <c r="A1101" s="5"/>
      <c r="B1101" s="1"/>
      <c r="C1101" s="2"/>
      <c r="D1101" s="59"/>
      <c r="E1101" s="85"/>
      <c r="F1101" s="7"/>
    </row>
    <row r="1102" spans="1:6">
      <c r="A1102" s="5"/>
      <c r="B1102" s="1"/>
      <c r="C1102" s="2"/>
      <c r="D1102" s="59"/>
      <c r="E1102" s="85"/>
      <c r="F1102" s="7"/>
    </row>
    <row r="1103" spans="1:6">
      <c r="A1103" s="5"/>
      <c r="B1103" s="1"/>
      <c r="C1103" s="2"/>
      <c r="D1103" s="59"/>
      <c r="E1103" s="85"/>
      <c r="F1103" s="7"/>
    </row>
    <row r="1104" spans="1:6">
      <c r="A1104" s="5"/>
      <c r="B1104" s="1"/>
      <c r="C1104" s="2"/>
      <c r="D1104" s="59"/>
      <c r="E1104" s="85"/>
      <c r="F1104" s="7"/>
    </row>
    <row r="1105" spans="1:6">
      <c r="A1105" s="5"/>
      <c r="B1105" s="1"/>
      <c r="C1105" s="2"/>
      <c r="D1105" s="59"/>
      <c r="E1105" s="85"/>
      <c r="F1105" s="7"/>
    </row>
    <row r="1106" spans="1:6">
      <c r="A1106" s="5"/>
      <c r="B1106" s="1"/>
      <c r="C1106" s="2"/>
      <c r="D1106" s="59"/>
      <c r="E1106" s="85"/>
      <c r="F1106" s="7"/>
    </row>
    <row r="1107" spans="1:6">
      <c r="A1107" s="5"/>
      <c r="B1107" s="1"/>
      <c r="C1107" s="2"/>
      <c r="D1107" s="59"/>
      <c r="E1107" s="85"/>
      <c r="F1107" s="7"/>
    </row>
    <row r="1108" spans="1:6">
      <c r="A1108" s="5"/>
      <c r="B1108" s="1"/>
      <c r="C1108" s="2"/>
      <c r="D1108" s="59"/>
      <c r="E1108" s="85"/>
      <c r="F1108" s="7"/>
    </row>
    <row r="1109" spans="1:6">
      <c r="A1109" s="5"/>
      <c r="B1109" s="1"/>
      <c r="C1109" s="2"/>
      <c r="D1109" s="59"/>
      <c r="E1109" s="85"/>
      <c r="F1109" s="7"/>
    </row>
    <row r="1110" spans="1:6">
      <c r="A1110" s="5"/>
      <c r="B1110" s="1"/>
      <c r="C1110" s="2"/>
      <c r="D1110" s="59"/>
      <c r="E1110" s="85"/>
      <c r="F1110" s="7"/>
    </row>
    <row r="1111" spans="1:6">
      <c r="A1111" s="5"/>
      <c r="B1111" s="1"/>
      <c r="C1111" s="2"/>
      <c r="D1111" s="59"/>
      <c r="E1111" s="85"/>
      <c r="F1111" s="7"/>
    </row>
    <row r="1112" spans="1:6">
      <c r="A1112" s="5"/>
      <c r="B1112" s="1"/>
      <c r="C1112" s="2"/>
      <c r="D1112" s="59"/>
      <c r="E1112" s="85"/>
      <c r="F1112" s="7"/>
    </row>
    <row r="1113" spans="1:6">
      <c r="A1113" s="5"/>
      <c r="B1113" s="1"/>
      <c r="C1113" s="2"/>
      <c r="D1113" s="59"/>
      <c r="E1113" s="85"/>
      <c r="F1113" s="7"/>
    </row>
    <row r="1114" spans="1:6">
      <c r="A1114" s="5"/>
      <c r="B1114" s="1"/>
      <c r="C1114" s="2"/>
      <c r="D1114" s="59"/>
      <c r="E1114" s="85"/>
      <c r="F1114" s="7"/>
    </row>
    <row r="1115" spans="1:6">
      <c r="A1115" s="5"/>
      <c r="B1115" s="1"/>
      <c r="C1115" s="2"/>
      <c r="D1115" s="59"/>
      <c r="E1115" s="85"/>
      <c r="F1115" s="7"/>
    </row>
    <row r="1116" spans="1:6">
      <c r="A1116" s="5"/>
      <c r="B1116" s="1"/>
      <c r="C1116" s="2"/>
      <c r="D1116" s="59"/>
      <c r="E1116" s="85"/>
      <c r="F1116" s="7"/>
    </row>
    <row r="1117" spans="1:6">
      <c r="A1117" s="5"/>
      <c r="B1117" s="1"/>
      <c r="C1117" s="2"/>
      <c r="D1117" s="59"/>
      <c r="E1117" s="85"/>
      <c r="F1117" s="7"/>
    </row>
    <row r="1118" spans="1:6">
      <c r="A1118" s="5"/>
      <c r="B1118" s="1"/>
      <c r="C1118" s="2"/>
      <c r="D1118" s="59"/>
      <c r="E1118" s="85"/>
      <c r="F1118" s="7"/>
    </row>
    <row r="1119" spans="1:6">
      <c r="A1119" s="5"/>
      <c r="B1119" s="1"/>
      <c r="C1119" s="2"/>
      <c r="D1119" s="59"/>
      <c r="E1119" s="85"/>
      <c r="F1119" s="7"/>
    </row>
    <row r="1120" spans="1:6">
      <c r="A1120" s="5"/>
      <c r="B1120" s="1"/>
      <c r="C1120" s="2"/>
      <c r="D1120" s="59"/>
      <c r="E1120" s="85"/>
      <c r="F1120" s="7"/>
    </row>
    <row r="1121" spans="1:6">
      <c r="A1121" s="5"/>
      <c r="B1121" s="1"/>
      <c r="C1121" s="2"/>
      <c r="D1121" s="59"/>
      <c r="E1121" s="85"/>
      <c r="F1121" s="7"/>
    </row>
    <row r="1122" spans="1:6">
      <c r="A1122" s="5"/>
      <c r="B1122" s="1"/>
      <c r="C1122" s="2"/>
      <c r="D1122" s="59"/>
      <c r="E1122" s="85"/>
      <c r="F1122" s="7"/>
    </row>
    <row r="1123" spans="1:6">
      <c r="A1123" s="5"/>
      <c r="B1123" s="1"/>
      <c r="C1123" s="2"/>
      <c r="D1123" s="59"/>
      <c r="E1123" s="85"/>
      <c r="F1123" s="7"/>
    </row>
    <row r="1124" spans="1:6">
      <c r="A1124" s="5"/>
      <c r="B1124" s="1"/>
      <c r="C1124" s="2"/>
      <c r="D1124" s="59"/>
      <c r="E1124" s="85"/>
      <c r="F1124" s="7"/>
    </row>
    <row r="1125" spans="1:6">
      <c r="A1125" s="5"/>
      <c r="B1125" s="1"/>
      <c r="C1125" s="2"/>
      <c r="D1125" s="59"/>
      <c r="E1125" s="85"/>
      <c r="F1125" s="7"/>
    </row>
    <row r="1126" spans="1:6">
      <c r="A1126" s="5"/>
      <c r="B1126" s="1"/>
      <c r="C1126" s="2"/>
      <c r="D1126" s="59"/>
      <c r="E1126" s="85"/>
      <c r="F1126" s="7"/>
    </row>
    <row r="1127" spans="1:6">
      <c r="A1127" s="5"/>
      <c r="B1127" s="1"/>
      <c r="C1127" s="2"/>
      <c r="D1127" s="59"/>
      <c r="E1127" s="85"/>
      <c r="F1127" s="7"/>
    </row>
    <row r="1128" spans="1:6">
      <c r="A1128" s="5"/>
      <c r="B1128" s="1"/>
      <c r="C1128" s="2"/>
      <c r="D1128" s="59"/>
      <c r="E1128" s="85"/>
      <c r="F1128" s="7"/>
    </row>
    <row r="1129" spans="1:6">
      <c r="A1129" s="5"/>
      <c r="B1129" s="1"/>
      <c r="C1129" s="2"/>
      <c r="D1129" s="59"/>
      <c r="E1129" s="85"/>
      <c r="F1129" s="7"/>
    </row>
    <row r="1130" spans="1:6">
      <c r="A1130" s="5"/>
      <c r="B1130" s="1"/>
      <c r="C1130" s="2"/>
      <c r="D1130" s="59"/>
      <c r="E1130" s="85"/>
      <c r="F1130" s="7"/>
    </row>
    <row r="1131" spans="1:6">
      <c r="A1131" s="5"/>
      <c r="B1131" s="1"/>
      <c r="C1131" s="2"/>
      <c r="D1131" s="59"/>
      <c r="E1131" s="85"/>
      <c r="F1131" s="7"/>
    </row>
    <row r="1132" spans="1:6">
      <c r="A1132" s="5"/>
      <c r="B1132" s="1"/>
      <c r="C1132" s="2"/>
      <c r="D1132" s="59"/>
      <c r="E1132" s="85"/>
      <c r="F1132" s="7"/>
    </row>
    <row r="1133" spans="1:6">
      <c r="A1133" s="5"/>
      <c r="B1133" s="1"/>
      <c r="C1133" s="2"/>
      <c r="D1133" s="59"/>
      <c r="E1133" s="85"/>
      <c r="F1133" s="7"/>
    </row>
    <row r="1134" spans="1:6">
      <c r="A1134" s="5"/>
      <c r="B1134" s="1"/>
      <c r="C1134" s="2"/>
      <c r="D1134" s="59"/>
      <c r="E1134" s="85"/>
      <c r="F1134" s="7"/>
    </row>
    <row r="1135" spans="1:6">
      <c r="A1135" s="5"/>
      <c r="B1135" s="1"/>
      <c r="C1135" s="2"/>
      <c r="D1135" s="59"/>
      <c r="E1135" s="85"/>
      <c r="F1135" s="7"/>
    </row>
    <row r="1136" spans="1:6">
      <c r="A1136" s="5"/>
      <c r="B1136" s="1"/>
      <c r="C1136" s="2"/>
      <c r="D1136" s="59"/>
      <c r="E1136" s="85"/>
      <c r="F1136" s="7"/>
    </row>
    <row r="1137" spans="1:6">
      <c r="A1137" s="5"/>
      <c r="B1137" s="1"/>
      <c r="C1137" s="2"/>
      <c r="D1137" s="59"/>
      <c r="E1137" s="85"/>
      <c r="F1137" s="7"/>
    </row>
    <row r="1138" spans="1:6">
      <c r="A1138" s="5"/>
      <c r="B1138" s="1"/>
      <c r="C1138" s="2"/>
      <c r="D1138" s="59"/>
      <c r="E1138" s="85"/>
      <c r="F1138" s="7"/>
    </row>
    <row r="1139" spans="1:6">
      <c r="A1139" s="5"/>
      <c r="B1139" s="1"/>
      <c r="C1139" s="2"/>
      <c r="D1139" s="59"/>
      <c r="E1139" s="85"/>
      <c r="F1139" s="7"/>
    </row>
    <row r="1140" spans="1:6">
      <c r="A1140" s="5"/>
      <c r="B1140" s="1"/>
      <c r="C1140" s="2"/>
      <c r="D1140" s="59"/>
      <c r="E1140" s="85"/>
      <c r="F1140" s="7"/>
    </row>
    <row r="1141" spans="1:6">
      <c r="A1141" s="5"/>
      <c r="B1141" s="1"/>
      <c r="C1141" s="2"/>
      <c r="D1141" s="59"/>
      <c r="E1141" s="85"/>
      <c r="F1141" s="7"/>
    </row>
    <row r="1142" spans="1:6">
      <c r="A1142" s="5"/>
      <c r="B1142" s="1"/>
      <c r="C1142" s="2"/>
      <c r="D1142" s="59"/>
      <c r="E1142" s="85"/>
      <c r="F1142" s="7"/>
    </row>
    <row r="1143" spans="1:6">
      <c r="A1143" s="5"/>
      <c r="B1143" s="1"/>
      <c r="C1143" s="2"/>
      <c r="D1143" s="59"/>
      <c r="E1143" s="85"/>
      <c r="F1143" s="7"/>
    </row>
    <row r="1144" spans="1:6">
      <c r="A1144" s="5"/>
      <c r="B1144" s="1"/>
      <c r="C1144" s="2"/>
      <c r="D1144" s="59"/>
      <c r="E1144" s="85"/>
      <c r="F1144" s="7"/>
    </row>
    <row r="1145" spans="1:6">
      <c r="A1145" s="5"/>
      <c r="B1145" s="1"/>
      <c r="C1145" s="2"/>
      <c r="D1145" s="59"/>
      <c r="E1145" s="85"/>
      <c r="F1145" s="7"/>
    </row>
    <row r="1146" spans="1:6">
      <c r="A1146" s="5"/>
      <c r="B1146" s="1"/>
      <c r="C1146" s="2"/>
      <c r="D1146" s="59"/>
      <c r="E1146" s="85"/>
      <c r="F1146" s="7"/>
    </row>
    <row r="1147" spans="1:6">
      <c r="A1147" s="5"/>
      <c r="B1147" s="1"/>
      <c r="C1147" s="2"/>
      <c r="D1147" s="59"/>
      <c r="E1147" s="85"/>
      <c r="F1147" s="7"/>
    </row>
    <row r="1148" spans="1:6">
      <c r="A1148" s="5"/>
      <c r="B1148" s="1"/>
      <c r="C1148" s="2"/>
      <c r="D1148" s="59"/>
      <c r="E1148" s="85"/>
      <c r="F1148" s="7"/>
    </row>
    <row r="1149" spans="1:6">
      <c r="A1149" s="5"/>
      <c r="B1149" s="1"/>
      <c r="C1149" s="2"/>
      <c r="D1149" s="59"/>
      <c r="E1149" s="85"/>
      <c r="F1149" s="7"/>
    </row>
    <row r="1150" spans="1:6">
      <c r="A1150" s="5"/>
      <c r="B1150" s="1"/>
      <c r="C1150" s="2"/>
      <c r="D1150" s="59"/>
      <c r="E1150" s="85"/>
      <c r="F1150" s="7"/>
    </row>
    <row r="1151" spans="1:6">
      <c r="A1151" s="5"/>
      <c r="B1151" s="1"/>
      <c r="C1151" s="2"/>
      <c r="D1151" s="59"/>
      <c r="E1151" s="85"/>
      <c r="F1151" s="7"/>
    </row>
    <row r="1152" spans="1:6">
      <c r="A1152" s="5"/>
      <c r="B1152" s="1"/>
      <c r="C1152" s="2"/>
      <c r="D1152" s="59"/>
      <c r="E1152" s="85"/>
      <c r="F1152" s="7"/>
    </row>
    <row r="1153" spans="1:6">
      <c r="A1153" s="5"/>
      <c r="B1153" s="1"/>
      <c r="C1153" s="2"/>
      <c r="D1153" s="59"/>
      <c r="E1153" s="85"/>
      <c r="F1153" s="7"/>
    </row>
    <row r="1154" spans="1:6">
      <c r="A1154" s="5"/>
      <c r="B1154" s="1"/>
      <c r="C1154" s="2"/>
      <c r="D1154" s="59"/>
      <c r="E1154" s="85"/>
      <c r="F1154" s="7"/>
    </row>
    <row r="1155" spans="1:6">
      <c r="A1155" s="5"/>
      <c r="B1155" s="1"/>
      <c r="C1155" s="2"/>
      <c r="D1155" s="59"/>
      <c r="E1155" s="85"/>
      <c r="F1155" s="7"/>
    </row>
    <row r="1156" spans="1:6">
      <c r="A1156" s="5"/>
      <c r="B1156" s="1"/>
      <c r="C1156" s="2"/>
      <c r="D1156" s="59"/>
      <c r="E1156" s="85"/>
      <c r="F1156" s="7"/>
    </row>
    <row r="1157" spans="1:6">
      <c r="A1157" s="5"/>
      <c r="B1157" s="1"/>
      <c r="C1157" s="2"/>
      <c r="D1157" s="59"/>
      <c r="E1157" s="85"/>
      <c r="F1157" s="7"/>
    </row>
    <row r="1158" spans="1:6">
      <c r="A1158" s="5"/>
      <c r="B1158" s="1"/>
      <c r="C1158" s="2"/>
      <c r="D1158" s="59"/>
      <c r="E1158" s="85"/>
      <c r="F1158" s="7"/>
    </row>
    <row r="1159" spans="1:6">
      <c r="A1159" s="5"/>
      <c r="B1159" s="1"/>
      <c r="C1159" s="2"/>
      <c r="D1159" s="59"/>
      <c r="E1159" s="85"/>
      <c r="F1159" s="7"/>
    </row>
    <row r="1160" spans="1:6">
      <c r="A1160" s="5"/>
      <c r="B1160" s="1"/>
      <c r="C1160" s="2"/>
      <c r="D1160" s="59"/>
      <c r="E1160" s="85"/>
      <c r="F1160" s="7"/>
    </row>
    <row r="1161" spans="1:6">
      <c r="A1161" s="5"/>
      <c r="B1161" s="1"/>
      <c r="C1161" s="2"/>
      <c r="D1161" s="59"/>
      <c r="E1161" s="85"/>
      <c r="F1161" s="7"/>
    </row>
    <row r="1162" spans="1:6">
      <c r="A1162" s="5"/>
      <c r="B1162" s="1"/>
      <c r="C1162" s="2"/>
      <c r="D1162" s="59"/>
      <c r="E1162" s="85"/>
      <c r="F1162" s="7"/>
    </row>
    <row r="1163" spans="1:6">
      <c r="A1163" s="5"/>
      <c r="B1163" s="1"/>
      <c r="C1163" s="2"/>
      <c r="D1163" s="59"/>
      <c r="E1163" s="85"/>
      <c r="F1163" s="7"/>
    </row>
    <row r="1164" spans="1:6">
      <c r="A1164" s="5"/>
      <c r="B1164" s="1"/>
      <c r="C1164" s="2"/>
      <c r="D1164" s="59"/>
      <c r="E1164" s="85"/>
      <c r="F1164" s="7"/>
    </row>
    <row r="1165" spans="1:6">
      <c r="A1165" s="5"/>
      <c r="B1165" s="1"/>
      <c r="C1165" s="2"/>
      <c r="D1165" s="59"/>
      <c r="E1165" s="85"/>
      <c r="F1165" s="7"/>
    </row>
    <row r="1166" spans="1:6">
      <c r="A1166" s="5"/>
      <c r="B1166" s="1"/>
      <c r="C1166" s="2"/>
      <c r="D1166" s="59"/>
      <c r="E1166" s="85"/>
      <c r="F1166" s="7"/>
    </row>
    <row r="1167" spans="1:6">
      <c r="A1167" s="5"/>
      <c r="B1167" s="1"/>
      <c r="C1167" s="2"/>
      <c r="D1167" s="59"/>
      <c r="E1167" s="85"/>
      <c r="F1167" s="7"/>
    </row>
    <row r="1168" spans="1:6">
      <c r="A1168" s="5"/>
      <c r="B1168" s="1"/>
      <c r="C1168" s="2"/>
      <c r="D1168" s="59"/>
      <c r="E1168" s="85"/>
      <c r="F1168" s="7"/>
    </row>
    <row r="1169" spans="1:6">
      <c r="A1169" s="5"/>
      <c r="B1169" s="1"/>
      <c r="C1169" s="2"/>
      <c r="D1169" s="59"/>
      <c r="E1169" s="85"/>
      <c r="F1169" s="7"/>
    </row>
    <row r="1170" spans="1:6">
      <c r="A1170" s="5"/>
      <c r="B1170" s="1"/>
      <c r="C1170" s="2"/>
      <c r="D1170" s="59"/>
      <c r="E1170" s="85"/>
      <c r="F1170" s="7"/>
    </row>
    <row r="1171" spans="1:6">
      <c r="A1171" s="5"/>
      <c r="B1171" s="1"/>
      <c r="C1171" s="2"/>
      <c r="D1171" s="59"/>
      <c r="E1171" s="85"/>
      <c r="F1171" s="7"/>
    </row>
    <row r="1172" spans="1:6">
      <c r="A1172" s="5"/>
      <c r="B1172" s="1"/>
      <c r="C1172" s="2"/>
      <c r="D1172" s="59"/>
      <c r="E1172" s="85"/>
      <c r="F1172" s="7"/>
    </row>
    <row r="1173" spans="1:6">
      <c r="A1173" s="5"/>
      <c r="B1173" s="1"/>
      <c r="C1173" s="2"/>
      <c r="D1173" s="59"/>
      <c r="E1173" s="85"/>
      <c r="F1173" s="7"/>
    </row>
    <row r="1174" spans="1:6">
      <c r="A1174" s="5"/>
      <c r="B1174" s="1"/>
      <c r="C1174" s="2"/>
      <c r="D1174" s="59"/>
      <c r="E1174" s="85"/>
      <c r="F1174" s="7"/>
    </row>
    <row r="1175" spans="1:6">
      <c r="A1175" s="5"/>
      <c r="B1175" s="1"/>
      <c r="C1175" s="2"/>
      <c r="D1175" s="59"/>
      <c r="E1175" s="85"/>
      <c r="F1175" s="7"/>
    </row>
    <row r="1176" spans="1:6">
      <c r="A1176" s="5"/>
      <c r="B1176" s="1"/>
      <c r="C1176" s="2"/>
      <c r="D1176" s="59"/>
      <c r="E1176" s="85"/>
      <c r="F1176" s="7"/>
    </row>
    <row r="1177" spans="1:6">
      <c r="A1177" s="5"/>
      <c r="B1177" s="1"/>
      <c r="C1177" s="2"/>
      <c r="D1177" s="59"/>
      <c r="E1177" s="85"/>
      <c r="F1177" s="7"/>
    </row>
    <row r="1178" spans="1:6">
      <c r="A1178" s="5"/>
      <c r="B1178" s="1"/>
      <c r="C1178" s="2"/>
      <c r="D1178" s="59"/>
      <c r="E1178" s="85"/>
      <c r="F1178" s="7"/>
    </row>
    <row r="1179" spans="1:6">
      <c r="A1179" s="5"/>
      <c r="B1179" s="1"/>
      <c r="C1179" s="2"/>
      <c r="D1179" s="59"/>
      <c r="E1179" s="85"/>
      <c r="F1179" s="7"/>
    </row>
    <row r="1180" spans="1:6">
      <c r="A1180" s="5"/>
      <c r="B1180" s="1"/>
      <c r="C1180" s="2"/>
      <c r="D1180" s="59"/>
      <c r="E1180" s="85"/>
      <c r="F1180" s="7"/>
    </row>
    <row r="1181" spans="1:6">
      <c r="A1181" s="5"/>
      <c r="B1181" s="1"/>
      <c r="C1181" s="2"/>
      <c r="D1181" s="59"/>
      <c r="E1181" s="85"/>
      <c r="F1181" s="7"/>
    </row>
    <row r="1182" spans="1:6">
      <c r="A1182" s="5"/>
      <c r="B1182" s="1"/>
      <c r="C1182" s="2"/>
      <c r="D1182" s="59"/>
      <c r="E1182" s="85"/>
      <c r="F1182" s="7"/>
    </row>
    <row r="1183" spans="1:6">
      <c r="A1183" s="5"/>
      <c r="B1183" s="1"/>
      <c r="C1183" s="2"/>
      <c r="D1183" s="59"/>
      <c r="E1183" s="85"/>
      <c r="F1183" s="7"/>
    </row>
    <row r="1184" spans="1:6">
      <c r="A1184" s="5"/>
      <c r="B1184" s="1"/>
      <c r="C1184" s="2"/>
      <c r="D1184" s="59"/>
      <c r="E1184" s="85"/>
      <c r="F1184" s="7"/>
    </row>
    <row r="1185" spans="1:6">
      <c r="A1185" s="5"/>
      <c r="B1185" s="1"/>
      <c r="C1185" s="2"/>
      <c r="D1185" s="59"/>
      <c r="E1185" s="85"/>
      <c r="F1185" s="7"/>
    </row>
    <row r="1186" spans="1:6">
      <c r="A1186" s="5"/>
      <c r="B1186" s="1"/>
      <c r="C1186" s="2"/>
      <c r="D1186" s="59"/>
      <c r="E1186" s="85"/>
      <c r="F1186" s="7"/>
    </row>
    <row r="1187" spans="1:6">
      <c r="A1187" s="5"/>
      <c r="B1187" s="1"/>
      <c r="C1187" s="2"/>
      <c r="D1187" s="59"/>
      <c r="E1187" s="85"/>
      <c r="F1187" s="7"/>
    </row>
    <row r="1188" spans="1:6">
      <c r="A1188" s="5"/>
      <c r="B1188" s="1"/>
      <c r="C1188" s="2"/>
      <c r="D1188" s="59"/>
      <c r="E1188" s="85"/>
      <c r="F1188" s="7"/>
    </row>
    <row r="1189" spans="1:6">
      <c r="A1189" s="5"/>
      <c r="B1189" s="1"/>
      <c r="C1189" s="2"/>
      <c r="D1189" s="59"/>
      <c r="E1189" s="85"/>
      <c r="F1189" s="7"/>
    </row>
    <row r="1190" spans="1:6">
      <c r="A1190" s="5"/>
      <c r="B1190" s="1"/>
      <c r="C1190" s="2"/>
      <c r="D1190" s="59"/>
      <c r="E1190" s="85"/>
      <c r="F1190" s="7"/>
    </row>
    <row r="1191" spans="1:6">
      <c r="A1191" s="5"/>
      <c r="B1191" s="1"/>
      <c r="C1191" s="2"/>
      <c r="D1191" s="59"/>
      <c r="E1191" s="85"/>
      <c r="F1191" s="7"/>
    </row>
    <row r="1192" spans="1:6">
      <c r="A1192" s="5"/>
      <c r="B1192" s="1"/>
      <c r="C1192" s="2"/>
      <c r="D1192" s="59"/>
      <c r="E1192" s="85"/>
      <c r="F1192" s="7"/>
    </row>
    <row r="1193" spans="1:6">
      <c r="A1193" s="5"/>
      <c r="B1193" s="1"/>
      <c r="C1193" s="2"/>
      <c r="D1193" s="59"/>
      <c r="E1193" s="85"/>
      <c r="F1193" s="7"/>
    </row>
    <row r="1194" spans="1:6">
      <c r="A1194" s="5"/>
      <c r="B1194" s="1"/>
      <c r="C1194" s="2"/>
      <c r="D1194" s="59"/>
      <c r="E1194" s="85"/>
      <c r="F1194" s="7"/>
    </row>
    <row r="1195" spans="1:6">
      <c r="A1195" s="5"/>
      <c r="B1195" s="1"/>
      <c r="C1195" s="2"/>
      <c r="D1195" s="59"/>
      <c r="E1195" s="85"/>
      <c r="F1195" s="7"/>
    </row>
    <row r="1196" spans="1:6">
      <c r="A1196" s="5"/>
      <c r="B1196" s="1"/>
      <c r="C1196" s="2"/>
      <c r="D1196" s="59"/>
      <c r="E1196" s="85"/>
      <c r="F1196" s="7"/>
    </row>
    <row r="1197" spans="1:6">
      <c r="A1197" s="5"/>
      <c r="B1197" s="1"/>
      <c r="C1197" s="2"/>
      <c r="D1197" s="59"/>
      <c r="E1197" s="85"/>
      <c r="F1197" s="7"/>
    </row>
    <row r="1198" spans="1:6">
      <c r="A1198" s="5"/>
      <c r="B1198" s="1"/>
      <c r="C1198" s="2"/>
      <c r="D1198" s="59"/>
      <c r="E1198" s="85"/>
      <c r="F1198" s="7"/>
    </row>
    <row r="1199" spans="1:6">
      <c r="A1199" s="5"/>
      <c r="B1199" s="1"/>
      <c r="C1199" s="2"/>
      <c r="D1199" s="59"/>
      <c r="E1199" s="85"/>
      <c r="F1199" s="7"/>
    </row>
    <row r="1200" spans="1:6">
      <c r="A1200" s="5"/>
      <c r="B1200" s="1"/>
      <c r="C1200" s="2"/>
      <c r="D1200" s="59"/>
      <c r="E1200" s="85"/>
      <c r="F1200" s="7"/>
    </row>
    <row r="1201" spans="1:6">
      <c r="A1201" s="5"/>
      <c r="B1201" s="1"/>
      <c r="C1201" s="2"/>
      <c r="D1201" s="59"/>
      <c r="E1201" s="85"/>
      <c r="F1201" s="7"/>
    </row>
    <row r="1202" spans="1:6">
      <c r="A1202" s="5"/>
      <c r="B1202" s="1"/>
      <c r="C1202" s="2"/>
      <c r="D1202" s="59"/>
      <c r="E1202" s="85"/>
      <c r="F1202" s="7"/>
    </row>
    <row r="1203" spans="1:6">
      <c r="A1203" s="5"/>
      <c r="B1203" s="1"/>
      <c r="C1203" s="2"/>
      <c r="D1203" s="59"/>
      <c r="E1203" s="85"/>
      <c r="F1203" s="7"/>
    </row>
    <row r="1204" spans="1:6">
      <c r="A1204" s="5"/>
      <c r="B1204" s="1"/>
      <c r="C1204" s="2"/>
      <c r="D1204" s="59"/>
      <c r="E1204" s="85"/>
      <c r="F1204" s="7"/>
    </row>
    <row r="1205" spans="1:6">
      <c r="A1205" s="5"/>
      <c r="B1205" s="1"/>
      <c r="C1205" s="2"/>
      <c r="D1205" s="59"/>
      <c r="E1205" s="85"/>
      <c r="F1205" s="7"/>
    </row>
    <row r="1206" spans="1:6">
      <c r="A1206" s="5"/>
      <c r="B1206" s="1"/>
      <c r="C1206" s="2"/>
      <c r="D1206" s="59"/>
      <c r="E1206" s="85"/>
      <c r="F1206" s="7"/>
    </row>
    <row r="1207" spans="1:6">
      <c r="A1207" s="5"/>
      <c r="B1207" s="1"/>
      <c r="C1207" s="2"/>
      <c r="D1207" s="59"/>
      <c r="E1207" s="85"/>
      <c r="F1207" s="7"/>
    </row>
    <row r="1208" spans="1:6">
      <c r="A1208" s="5"/>
      <c r="B1208" s="1"/>
      <c r="C1208" s="2"/>
      <c r="D1208" s="59"/>
      <c r="E1208" s="85"/>
      <c r="F1208" s="7"/>
    </row>
    <row r="1209" spans="1:6">
      <c r="A1209" s="5"/>
      <c r="B1209" s="1"/>
      <c r="C1209" s="2"/>
      <c r="D1209" s="59"/>
      <c r="E1209" s="85"/>
      <c r="F1209" s="7"/>
    </row>
    <row r="1210" spans="1:6">
      <c r="A1210" s="5"/>
      <c r="B1210" s="1"/>
      <c r="C1210" s="2"/>
      <c r="D1210" s="59"/>
      <c r="E1210" s="85"/>
      <c r="F1210" s="7"/>
    </row>
    <row r="1211" spans="1:6">
      <c r="A1211" s="5"/>
      <c r="B1211" s="1"/>
      <c r="C1211" s="2"/>
      <c r="D1211" s="59"/>
      <c r="E1211" s="85"/>
      <c r="F1211" s="7"/>
    </row>
    <row r="1212" spans="1:6">
      <c r="A1212" s="5"/>
      <c r="B1212" s="1"/>
      <c r="C1212" s="2"/>
      <c r="D1212" s="59"/>
      <c r="E1212" s="85"/>
      <c r="F1212" s="7"/>
    </row>
    <row r="1213" spans="1:6">
      <c r="A1213" s="5"/>
      <c r="B1213" s="1"/>
      <c r="C1213" s="2"/>
      <c r="D1213" s="59"/>
      <c r="E1213" s="85"/>
      <c r="F1213" s="7"/>
    </row>
    <row r="1214" spans="1:6">
      <c r="A1214" s="5"/>
      <c r="B1214" s="1"/>
      <c r="C1214" s="2"/>
      <c r="D1214" s="59"/>
      <c r="E1214" s="85"/>
      <c r="F1214" s="7"/>
    </row>
    <row r="1215" spans="1:6">
      <c r="A1215" s="5"/>
      <c r="B1215" s="1"/>
      <c r="C1215" s="2"/>
      <c r="D1215" s="59"/>
      <c r="E1215" s="85"/>
      <c r="F1215" s="7"/>
    </row>
    <row r="1216" spans="1:6">
      <c r="A1216" s="5"/>
      <c r="B1216" s="1"/>
      <c r="C1216" s="2"/>
      <c r="D1216" s="59"/>
      <c r="E1216" s="85"/>
      <c r="F1216" s="7"/>
    </row>
    <row r="1217" spans="1:6">
      <c r="A1217" s="5"/>
      <c r="B1217" s="1"/>
      <c r="C1217" s="2"/>
      <c r="D1217" s="59"/>
      <c r="E1217" s="85"/>
      <c r="F1217" s="7"/>
    </row>
    <row r="1218" spans="1:6">
      <c r="A1218" s="5"/>
      <c r="B1218" s="1"/>
      <c r="C1218" s="2"/>
      <c r="D1218" s="59"/>
      <c r="E1218" s="85"/>
      <c r="F1218" s="7"/>
    </row>
    <row r="1219" spans="1:6">
      <c r="A1219" s="5"/>
      <c r="B1219" s="1"/>
      <c r="C1219" s="2"/>
      <c r="D1219" s="59"/>
      <c r="E1219" s="85"/>
      <c r="F1219" s="7"/>
    </row>
    <row r="1220" spans="1:6">
      <c r="A1220" s="5"/>
      <c r="B1220" s="1"/>
      <c r="C1220" s="2"/>
      <c r="D1220" s="59"/>
      <c r="E1220" s="85"/>
      <c r="F1220" s="7"/>
    </row>
    <row r="1221" spans="1:6">
      <c r="A1221" s="5"/>
      <c r="B1221" s="1"/>
      <c r="C1221" s="2"/>
      <c r="D1221" s="59"/>
      <c r="E1221" s="85"/>
      <c r="F1221" s="7"/>
    </row>
    <row r="1222" spans="1:6">
      <c r="A1222" s="5"/>
      <c r="B1222" s="1"/>
      <c r="C1222" s="2"/>
      <c r="D1222" s="59"/>
      <c r="E1222" s="85"/>
      <c r="F1222" s="7"/>
    </row>
    <row r="1223" spans="1:6">
      <c r="A1223" s="5"/>
      <c r="B1223" s="1"/>
      <c r="C1223" s="2"/>
      <c r="D1223" s="59"/>
      <c r="E1223" s="85"/>
      <c r="F1223" s="7"/>
    </row>
    <row r="1224" spans="1:6">
      <c r="A1224" s="5"/>
      <c r="B1224" s="1"/>
      <c r="C1224" s="2"/>
      <c r="D1224" s="59"/>
      <c r="E1224" s="85"/>
      <c r="F1224" s="7"/>
    </row>
    <row r="1225" spans="1:6">
      <c r="A1225" s="5"/>
      <c r="B1225" s="1"/>
      <c r="C1225" s="2"/>
      <c r="D1225" s="59"/>
      <c r="E1225" s="85"/>
      <c r="F1225" s="7"/>
    </row>
    <row r="1226" spans="1:6">
      <c r="A1226" s="5"/>
      <c r="B1226" s="1"/>
      <c r="C1226" s="2"/>
      <c r="D1226" s="59"/>
      <c r="E1226" s="85"/>
      <c r="F1226" s="7"/>
    </row>
    <row r="1227" spans="1:6">
      <c r="A1227" s="5"/>
      <c r="B1227" s="1"/>
      <c r="C1227" s="2"/>
      <c r="D1227" s="59"/>
      <c r="E1227" s="85"/>
      <c r="F1227" s="7"/>
    </row>
    <row r="1228" spans="1:6">
      <c r="A1228" s="5"/>
      <c r="B1228" s="1"/>
      <c r="C1228" s="2"/>
      <c r="D1228" s="59"/>
      <c r="E1228" s="85"/>
      <c r="F1228" s="7"/>
    </row>
    <row r="1229" spans="1:6">
      <c r="A1229" s="5"/>
      <c r="B1229" s="1"/>
      <c r="C1229" s="2"/>
      <c r="D1229" s="59"/>
      <c r="E1229" s="85"/>
      <c r="F1229" s="7"/>
    </row>
    <row r="1230" spans="1:6">
      <c r="A1230" s="5"/>
      <c r="B1230" s="1"/>
      <c r="C1230" s="2"/>
      <c r="D1230" s="59"/>
      <c r="E1230" s="85"/>
      <c r="F1230" s="7"/>
    </row>
    <row r="1231" spans="1:6">
      <c r="A1231" s="5"/>
      <c r="B1231" s="1"/>
      <c r="C1231" s="2"/>
      <c r="D1231" s="59"/>
      <c r="E1231" s="85"/>
      <c r="F1231" s="7"/>
    </row>
    <row r="1232" spans="1:6">
      <c r="A1232" s="5"/>
      <c r="B1232" s="1"/>
      <c r="C1232" s="2"/>
      <c r="D1232" s="59"/>
      <c r="E1232" s="85"/>
      <c r="F1232" s="7"/>
    </row>
    <row r="1233" spans="1:6">
      <c r="A1233" s="5"/>
      <c r="B1233" s="1"/>
      <c r="C1233" s="2"/>
      <c r="D1233" s="59"/>
      <c r="E1233" s="85"/>
      <c r="F1233" s="7"/>
    </row>
    <row r="1234" spans="1:6">
      <c r="A1234" s="5"/>
      <c r="B1234" s="1"/>
      <c r="C1234" s="2"/>
      <c r="D1234" s="59"/>
      <c r="E1234" s="85"/>
      <c r="F1234" s="7"/>
    </row>
    <row r="1235" spans="1:6">
      <c r="A1235" s="5"/>
      <c r="B1235" s="1"/>
      <c r="C1235" s="2"/>
      <c r="D1235" s="59"/>
      <c r="E1235" s="85"/>
      <c r="F1235" s="7"/>
    </row>
    <row r="1236" spans="1:6">
      <c r="A1236" s="5"/>
      <c r="B1236" s="1"/>
      <c r="C1236" s="2"/>
      <c r="D1236" s="59"/>
      <c r="E1236" s="85"/>
      <c r="F1236" s="7"/>
    </row>
    <row r="1237" spans="1:6">
      <c r="A1237" s="5"/>
      <c r="B1237" s="1"/>
      <c r="C1237" s="2"/>
      <c r="D1237" s="59"/>
      <c r="E1237" s="85"/>
      <c r="F1237" s="7"/>
    </row>
    <row r="1238" spans="1:6">
      <c r="A1238" s="5"/>
      <c r="B1238" s="1"/>
      <c r="C1238" s="2"/>
      <c r="D1238" s="59"/>
      <c r="E1238" s="85"/>
      <c r="F1238" s="7"/>
    </row>
    <row r="1239" spans="1:6">
      <c r="A1239" s="5"/>
      <c r="B1239" s="1"/>
      <c r="C1239" s="2"/>
      <c r="D1239" s="59"/>
      <c r="E1239" s="85"/>
      <c r="F1239" s="7"/>
    </row>
    <row r="1240" spans="1:6">
      <c r="A1240" s="5"/>
      <c r="B1240" s="1"/>
      <c r="C1240" s="2"/>
      <c r="D1240" s="59"/>
      <c r="E1240" s="85"/>
      <c r="F1240" s="7"/>
    </row>
    <row r="1241" spans="1:6">
      <c r="A1241" s="5"/>
      <c r="B1241" s="1"/>
      <c r="C1241" s="2"/>
      <c r="D1241" s="59"/>
      <c r="E1241" s="85"/>
      <c r="F1241" s="7"/>
    </row>
    <row r="1242" spans="1:6">
      <c r="A1242" s="5"/>
      <c r="B1242" s="1"/>
      <c r="C1242" s="2"/>
      <c r="D1242" s="59"/>
      <c r="E1242" s="85"/>
      <c r="F1242" s="7"/>
    </row>
    <row r="1243" spans="1:6">
      <c r="A1243" s="5"/>
      <c r="B1243" s="1"/>
      <c r="C1243" s="2"/>
      <c r="D1243" s="59"/>
      <c r="E1243" s="85"/>
      <c r="F1243" s="7"/>
    </row>
    <row r="1244" spans="1:6">
      <c r="A1244" s="5"/>
      <c r="B1244" s="1"/>
      <c r="C1244" s="2"/>
      <c r="D1244" s="59"/>
      <c r="E1244" s="85"/>
      <c r="F1244" s="7"/>
    </row>
    <row r="1245" spans="1:6">
      <c r="A1245" s="5"/>
      <c r="B1245" s="1"/>
      <c r="C1245" s="2"/>
      <c r="D1245" s="59"/>
      <c r="E1245" s="85"/>
      <c r="F1245" s="7"/>
    </row>
    <row r="1246" spans="1:6">
      <c r="A1246" s="5"/>
      <c r="B1246" s="1"/>
      <c r="C1246" s="2"/>
      <c r="D1246" s="59"/>
      <c r="E1246" s="85"/>
      <c r="F1246" s="7"/>
    </row>
    <row r="1247" spans="1:6">
      <c r="A1247" s="5"/>
      <c r="B1247" s="1"/>
      <c r="C1247" s="2"/>
      <c r="D1247" s="59"/>
      <c r="E1247" s="85"/>
      <c r="F1247" s="7"/>
    </row>
    <row r="1248" spans="1:6">
      <c r="A1248" s="5"/>
      <c r="B1248" s="1"/>
      <c r="C1248" s="2"/>
      <c r="D1248" s="59"/>
      <c r="E1248" s="85"/>
      <c r="F1248" s="7"/>
    </row>
    <row r="1249" spans="1:6">
      <c r="A1249" s="5"/>
      <c r="B1249" s="1"/>
      <c r="C1249" s="2"/>
      <c r="D1249" s="59"/>
      <c r="E1249" s="85"/>
      <c r="F1249" s="7"/>
    </row>
    <row r="1250" spans="1:6">
      <c r="A1250" s="5"/>
      <c r="B1250" s="1"/>
      <c r="C1250" s="2"/>
      <c r="D1250" s="59"/>
      <c r="E1250" s="85"/>
      <c r="F1250" s="7"/>
    </row>
    <row r="1251" spans="1:6">
      <c r="A1251" s="5"/>
      <c r="B1251" s="1"/>
      <c r="C1251" s="2"/>
      <c r="D1251" s="59"/>
      <c r="E1251" s="85"/>
      <c r="F1251" s="7"/>
    </row>
    <row r="1252" spans="1:6">
      <c r="A1252" s="5"/>
      <c r="B1252" s="1"/>
      <c r="C1252" s="2"/>
      <c r="D1252" s="59"/>
      <c r="E1252" s="85"/>
      <c r="F1252" s="7"/>
    </row>
    <row r="1253" spans="1:6">
      <c r="A1253" s="5"/>
      <c r="B1253" s="1"/>
      <c r="C1253" s="2"/>
      <c r="D1253" s="59"/>
      <c r="E1253" s="85"/>
      <c r="F1253" s="7"/>
    </row>
    <row r="1254" spans="1:6">
      <c r="A1254" s="5"/>
      <c r="B1254" s="1"/>
      <c r="C1254" s="2"/>
      <c r="D1254" s="59"/>
      <c r="E1254" s="85"/>
      <c r="F1254" s="7"/>
    </row>
    <row r="1255" spans="1:6">
      <c r="A1255" s="5"/>
      <c r="B1255" s="1"/>
      <c r="C1255" s="2"/>
      <c r="D1255" s="59"/>
      <c r="E1255" s="85"/>
      <c r="F1255" s="7"/>
    </row>
    <row r="1256" spans="1:6">
      <c r="A1256" s="5"/>
      <c r="B1256" s="1"/>
      <c r="C1256" s="2"/>
      <c r="D1256" s="59"/>
      <c r="E1256" s="85"/>
      <c r="F1256" s="7"/>
    </row>
    <row r="1257" spans="1:6">
      <c r="A1257" s="5"/>
      <c r="B1257" s="1"/>
      <c r="C1257" s="2"/>
      <c r="D1257" s="59"/>
      <c r="E1257" s="85"/>
      <c r="F1257" s="7"/>
    </row>
    <row r="1258" spans="1:6">
      <c r="A1258" s="5"/>
      <c r="B1258" s="1"/>
      <c r="C1258" s="2"/>
      <c r="D1258" s="59"/>
      <c r="E1258" s="85"/>
      <c r="F1258" s="7"/>
    </row>
    <row r="1259" spans="1:6">
      <c r="A1259" s="5"/>
      <c r="B1259" s="1"/>
      <c r="C1259" s="2"/>
      <c r="D1259" s="59"/>
      <c r="E1259" s="85"/>
      <c r="F1259" s="7"/>
    </row>
    <row r="1260" spans="1:6">
      <c r="A1260" s="5"/>
      <c r="B1260" s="1"/>
      <c r="C1260" s="2"/>
      <c r="D1260" s="59"/>
      <c r="E1260" s="85"/>
      <c r="F1260" s="7"/>
    </row>
    <row r="1261" spans="1:6">
      <c r="A1261" s="5"/>
      <c r="B1261" s="1"/>
      <c r="C1261" s="2"/>
      <c r="D1261" s="59"/>
      <c r="E1261" s="85"/>
      <c r="F1261" s="7"/>
    </row>
    <row r="1262" spans="1:6">
      <c r="A1262" s="5"/>
      <c r="B1262" s="1"/>
      <c r="C1262" s="2"/>
      <c r="D1262" s="59"/>
      <c r="E1262" s="85"/>
      <c r="F1262" s="7"/>
    </row>
    <row r="1263" spans="1:6">
      <c r="A1263" s="5"/>
      <c r="B1263" s="1"/>
      <c r="C1263" s="2"/>
      <c r="D1263" s="59"/>
      <c r="E1263" s="85"/>
      <c r="F1263" s="7"/>
    </row>
    <row r="1264" spans="1:6">
      <c r="A1264" s="5"/>
      <c r="B1264" s="1"/>
      <c r="C1264" s="2"/>
      <c r="D1264" s="59"/>
      <c r="E1264" s="85"/>
      <c r="F1264" s="7"/>
    </row>
    <row r="1265" spans="1:6">
      <c r="A1265" s="5"/>
      <c r="B1265" s="1"/>
      <c r="C1265" s="2"/>
      <c r="D1265" s="59"/>
      <c r="E1265" s="85"/>
      <c r="F1265" s="7"/>
    </row>
    <row r="1266" spans="1:6">
      <c r="A1266" s="5"/>
      <c r="B1266" s="1"/>
      <c r="C1266" s="2"/>
      <c r="D1266" s="59"/>
      <c r="E1266" s="85"/>
      <c r="F1266" s="7"/>
    </row>
    <row r="1267" spans="1:6">
      <c r="A1267" s="5"/>
      <c r="B1267" s="1"/>
      <c r="C1267" s="2"/>
      <c r="D1267" s="59"/>
      <c r="E1267" s="85"/>
      <c r="F1267" s="7"/>
    </row>
    <row r="1268" spans="1:6">
      <c r="A1268" s="5"/>
      <c r="B1268" s="1"/>
      <c r="C1268" s="2"/>
      <c r="D1268" s="59"/>
      <c r="E1268" s="85"/>
      <c r="F1268" s="7"/>
    </row>
    <row r="1269" spans="1:6">
      <c r="A1269" s="5"/>
      <c r="B1269" s="1"/>
      <c r="C1269" s="2"/>
      <c r="D1269" s="59"/>
      <c r="E1269" s="85"/>
      <c r="F1269" s="7"/>
    </row>
    <row r="1270" spans="1:6">
      <c r="A1270" s="5"/>
      <c r="B1270" s="1"/>
      <c r="C1270" s="2"/>
      <c r="D1270" s="59"/>
      <c r="E1270" s="85"/>
      <c r="F1270" s="7"/>
    </row>
    <row r="1271" spans="1:6">
      <c r="A1271" s="5"/>
      <c r="B1271" s="1"/>
      <c r="C1271" s="2"/>
      <c r="D1271" s="59"/>
      <c r="E1271" s="85"/>
      <c r="F1271" s="7"/>
    </row>
    <row r="1272" spans="1:6">
      <c r="A1272" s="5"/>
      <c r="B1272" s="1"/>
      <c r="C1272" s="2"/>
      <c r="D1272" s="59"/>
      <c r="E1272" s="85"/>
      <c r="F1272" s="7"/>
    </row>
    <row r="1273" spans="1:6">
      <c r="A1273" s="5"/>
      <c r="B1273" s="1"/>
      <c r="C1273" s="2"/>
      <c r="D1273" s="59"/>
      <c r="E1273" s="85"/>
      <c r="F1273" s="7"/>
    </row>
    <row r="1274" spans="1:6">
      <c r="A1274" s="5"/>
      <c r="B1274" s="1"/>
      <c r="C1274" s="2"/>
      <c r="D1274" s="59"/>
      <c r="E1274" s="85"/>
      <c r="F1274" s="7"/>
    </row>
    <row r="1275" spans="1:6">
      <c r="A1275" s="5"/>
      <c r="B1275" s="1"/>
      <c r="C1275" s="2"/>
      <c r="D1275" s="59"/>
      <c r="E1275" s="85"/>
      <c r="F1275" s="7"/>
    </row>
    <row r="1276" spans="1:6">
      <c r="A1276" s="5"/>
      <c r="B1276" s="1"/>
      <c r="C1276" s="2"/>
      <c r="D1276" s="59"/>
      <c r="E1276" s="85"/>
      <c r="F1276" s="7"/>
    </row>
    <row r="1277" spans="1:6">
      <c r="A1277" s="5"/>
      <c r="B1277" s="1"/>
      <c r="C1277" s="2"/>
      <c r="D1277" s="59"/>
      <c r="E1277" s="85"/>
      <c r="F1277" s="7"/>
    </row>
    <row r="1278" spans="1:6">
      <c r="A1278" s="5"/>
      <c r="B1278" s="1"/>
      <c r="C1278" s="2"/>
      <c r="D1278" s="59"/>
      <c r="E1278" s="85"/>
      <c r="F1278" s="7"/>
    </row>
    <row r="1279" spans="1:6">
      <c r="A1279" s="5"/>
      <c r="B1279" s="1"/>
      <c r="C1279" s="2"/>
      <c r="D1279" s="59"/>
      <c r="E1279" s="85"/>
      <c r="F1279" s="7"/>
    </row>
    <row r="1280" spans="1:6">
      <c r="A1280" s="5"/>
      <c r="B1280" s="1"/>
      <c r="C1280" s="2"/>
      <c r="D1280" s="59"/>
      <c r="E1280" s="85"/>
      <c r="F1280" s="7"/>
    </row>
    <row r="1281" spans="1:6">
      <c r="A1281" s="5"/>
      <c r="B1281" s="1"/>
      <c r="C1281" s="2"/>
      <c r="D1281" s="59"/>
      <c r="E1281" s="85"/>
      <c r="F1281" s="7"/>
    </row>
    <row r="1282" spans="1:6">
      <c r="A1282" s="5"/>
      <c r="B1282" s="1"/>
      <c r="C1282" s="2"/>
      <c r="D1282" s="59"/>
      <c r="E1282" s="85"/>
      <c r="F1282" s="7"/>
    </row>
    <row r="1283" spans="1:6">
      <c r="A1283" s="5"/>
      <c r="B1283" s="1"/>
      <c r="C1283" s="2"/>
      <c r="D1283" s="59"/>
      <c r="E1283" s="85"/>
      <c r="F1283" s="7"/>
    </row>
    <row r="1284" spans="1:6">
      <c r="A1284" s="5"/>
      <c r="B1284" s="1"/>
      <c r="C1284" s="2"/>
      <c r="D1284" s="59"/>
      <c r="E1284" s="85"/>
      <c r="F1284" s="7"/>
    </row>
    <row r="1285" spans="1:6">
      <c r="A1285" s="5"/>
      <c r="B1285" s="1"/>
      <c r="C1285" s="2"/>
      <c r="D1285" s="59"/>
      <c r="E1285" s="85"/>
      <c r="F1285" s="7"/>
    </row>
    <row r="1286" spans="1:6">
      <c r="A1286" s="5"/>
      <c r="B1286" s="1"/>
      <c r="C1286" s="2"/>
      <c r="D1286" s="59"/>
      <c r="E1286" s="85"/>
      <c r="F1286" s="7"/>
    </row>
    <row r="1287" spans="1:6">
      <c r="A1287" s="5"/>
      <c r="B1287" s="1"/>
      <c r="C1287" s="2"/>
      <c r="D1287" s="59"/>
      <c r="E1287" s="85"/>
      <c r="F1287" s="7"/>
    </row>
    <row r="1288" spans="1:6">
      <c r="A1288" s="5"/>
      <c r="B1288" s="1"/>
      <c r="C1288" s="2"/>
      <c r="D1288" s="59"/>
      <c r="E1288" s="85"/>
      <c r="F1288" s="7"/>
    </row>
    <row r="1289" spans="1:6">
      <c r="A1289" s="5"/>
      <c r="B1289" s="1"/>
      <c r="C1289" s="2"/>
      <c r="D1289" s="59"/>
      <c r="E1289" s="85"/>
      <c r="F1289" s="7"/>
    </row>
    <row r="1290" spans="1:6">
      <c r="A1290" s="5"/>
      <c r="B1290" s="1"/>
      <c r="C1290" s="2"/>
      <c r="D1290" s="59"/>
      <c r="E1290" s="85"/>
      <c r="F1290" s="7"/>
    </row>
    <row r="1291" spans="1:6">
      <c r="A1291" s="5"/>
      <c r="B1291" s="1"/>
      <c r="C1291" s="2"/>
      <c r="D1291" s="59"/>
      <c r="E1291" s="85"/>
      <c r="F1291" s="7"/>
    </row>
    <row r="1292" spans="1:6">
      <c r="A1292" s="5"/>
      <c r="B1292" s="1"/>
      <c r="C1292" s="2"/>
      <c r="D1292" s="59"/>
      <c r="E1292" s="85"/>
      <c r="F1292" s="7"/>
    </row>
    <row r="1293" spans="1:6">
      <c r="A1293" s="5"/>
      <c r="B1293" s="1"/>
      <c r="C1293" s="2"/>
      <c r="D1293" s="59"/>
      <c r="E1293" s="85"/>
      <c r="F1293" s="7"/>
    </row>
    <row r="1294" spans="1:6">
      <c r="A1294" s="5"/>
      <c r="B1294" s="1"/>
      <c r="C1294" s="2"/>
      <c r="D1294" s="59"/>
      <c r="E1294" s="85"/>
      <c r="F1294" s="7"/>
    </row>
    <row r="1295" spans="1:6">
      <c r="A1295" s="5"/>
      <c r="B1295" s="1"/>
      <c r="C1295" s="2"/>
      <c r="D1295" s="59"/>
      <c r="E1295" s="85"/>
      <c r="F1295" s="7"/>
    </row>
    <row r="1296" spans="1:6">
      <c r="A1296" s="5"/>
      <c r="B1296" s="1"/>
      <c r="C1296" s="2"/>
      <c r="D1296" s="59"/>
      <c r="E1296" s="85"/>
      <c r="F1296" s="7"/>
    </row>
    <row r="1297" spans="1:6">
      <c r="A1297" s="5"/>
      <c r="B1297" s="1"/>
      <c r="C1297" s="2"/>
      <c r="D1297" s="59"/>
      <c r="E1297" s="85"/>
      <c r="F1297" s="7"/>
    </row>
    <row r="1298" spans="1:6">
      <c r="A1298" s="5"/>
      <c r="B1298" s="1"/>
      <c r="C1298" s="2"/>
      <c r="D1298" s="59"/>
      <c r="E1298" s="85"/>
      <c r="F1298" s="7"/>
    </row>
    <row r="1299" spans="1:6">
      <c r="A1299" s="5"/>
      <c r="B1299" s="1"/>
      <c r="C1299" s="2"/>
      <c r="D1299" s="59"/>
      <c r="E1299" s="85"/>
      <c r="F1299" s="7"/>
    </row>
    <row r="1300" spans="1:6">
      <c r="A1300" s="5"/>
      <c r="B1300" s="1"/>
      <c r="C1300" s="2"/>
      <c r="D1300" s="59"/>
      <c r="E1300" s="85"/>
      <c r="F1300" s="7"/>
    </row>
    <row r="1301" spans="1:6">
      <c r="A1301" s="5"/>
      <c r="B1301" s="1"/>
      <c r="C1301" s="2"/>
      <c r="D1301" s="59"/>
      <c r="E1301" s="85"/>
      <c r="F1301" s="7"/>
    </row>
    <row r="1302" spans="1:6">
      <c r="A1302" s="5"/>
      <c r="B1302" s="1"/>
      <c r="C1302" s="2"/>
      <c r="D1302" s="59"/>
      <c r="E1302" s="85"/>
      <c r="F1302" s="7"/>
    </row>
    <row r="1303" spans="1:6">
      <c r="A1303" s="5"/>
      <c r="B1303" s="1"/>
      <c r="C1303" s="2"/>
      <c r="D1303" s="59"/>
      <c r="E1303" s="85"/>
      <c r="F1303" s="7"/>
    </row>
    <row r="1304" spans="1:6">
      <c r="A1304" s="5"/>
      <c r="B1304" s="1"/>
      <c r="C1304" s="2"/>
      <c r="D1304" s="59"/>
      <c r="E1304" s="85"/>
      <c r="F1304" s="7"/>
    </row>
    <row r="1305" spans="1:6">
      <c r="A1305" s="5"/>
      <c r="B1305" s="1"/>
      <c r="C1305" s="2"/>
      <c r="D1305" s="59"/>
      <c r="E1305" s="85"/>
      <c r="F1305" s="7"/>
    </row>
    <row r="1306" spans="1:6">
      <c r="A1306" s="5"/>
      <c r="B1306" s="1"/>
      <c r="C1306" s="2"/>
      <c r="D1306" s="59"/>
      <c r="E1306" s="85"/>
      <c r="F1306" s="7"/>
    </row>
    <row r="1307" spans="1:6">
      <c r="A1307" s="5"/>
      <c r="B1307" s="1"/>
      <c r="C1307" s="2"/>
      <c r="D1307" s="59"/>
      <c r="E1307" s="85"/>
      <c r="F1307" s="7"/>
    </row>
    <row r="1308" spans="1:6">
      <c r="A1308" s="5"/>
      <c r="B1308" s="1"/>
      <c r="C1308" s="2"/>
      <c r="D1308" s="59"/>
      <c r="E1308" s="85"/>
      <c r="F1308" s="7"/>
    </row>
    <row r="1309" spans="1:6">
      <c r="A1309" s="5"/>
      <c r="B1309" s="1"/>
      <c r="C1309" s="2"/>
      <c r="D1309" s="59"/>
      <c r="E1309" s="85"/>
      <c r="F1309" s="7"/>
    </row>
    <row r="1310" spans="1:6">
      <c r="A1310" s="5"/>
      <c r="B1310" s="1"/>
      <c r="C1310" s="2"/>
      <c r="D1310" s="59"/>
      <c r="E1310" s="85"/>
      <c r="F1310" s="7"/>
    </row>
    <row r="1311" spans="1:6">
      <c r="A1311" s="5"/>
      <c r="B1311" s="1"/>
      <c r="C1311" s="2"/>
      <c r="D1311" s="59"/>
      <c r="E1311" s="85"/>
      <c r="F1311" s="7"/>
    </row>
    <row r="1312" spans="1:6">
      <c r="A1312" s="5"/>
      <c r="B1312" s="1"/>
      <c r="C1312" s="2"/>
      <c r="D1312" s="59"/>
      <c r="E1312" s="85"/>
      <c r="F1312" s="7"/>
    </row>
    <row r="1313" spans="1:6">
      <c r="A1313" s="5"/>
      <c r="B1313" s="1"/>
      <c r="C1313" s="2"/>
      <c r="D1313" s="59"/>
      <c r="E1313" s="85"/>
      <c r="F1313" s="7"/>
    </row>
    <row r="1314" spans="1:6">
      <c r="A1314" s="5"/>
      <c r="B1314" s="1"/>
      <c r="C1314" s="2"/>
      <c r="D1314" s="59"/>
      <c r="E1314" s="85"/>
      <c r="F1314" s="7"/>
    </row>
    <row r="1315" spans="1:6">
      <c r="A1315" s="5"/>
      <c r="B1315" s="1"/>
      <c r="C1315" s="2"/>
      <c r="D1315" s="59"/>
      <c r="E1315" s="85"/>
      <c r="F1315" s="7"/>
    </row>
    <row r="1316" spans="1:6">
      <c r="A1316" s="5"/>
      <c r="B1316" s="1"/>
      <c r="C1316" s="2"/>
      <c r="D1316" s="59"/>
      <c r="E1316" s="85"/>
      <c r="F1316" s="7"/>
    </row>
    <row r="1317" spans="1:6">
      <c r="A1317" s="5"/>
      <c r="B1317" s="1"/>
      <c r="C1317" s="2"/>
      <c r="D1317" s="59"/>
      <c r="E1317" s="85"/>
      <c r="F1317" s="7"/>
    </row>
    <row r="1318" spans="1:6">
      <c r="A1318" s="5"/>
      <c r="B1318" s="1"/>
      <c r="C1318" s="2"/>
      <c r="D1318" s="59"/>
      <c r="E1318" s="85"/>
      <c r="F1318" s="7"/>
    </row>
    <row r="1319" spans="1:6">
      <c r="A1319" s="5"/>
      <c r="B1319" s="1"/>
      <c r="C1319" s="2"/>
      <c r="D1319" s="59"/>
      <c r="E1319" s="85"/>
      <c r="F1319" s="7"/>
    </row>
    <row r="1320" spans="1:6">
      <c r="A1320" s="5"/>
      <c r="B1320" s="1"/>
      <c r="C1320" s="2"/>
      <c r="D1320" s="59"/>
      <c r="E1320" s="85"/>
      <c r="F1320" s="7"/>
    </row>
    <row r="1321" spans="1:6">
      <c r="A1321" s="5"/>
      <c r="B1321" s="1"/>
      <c r="C1321" s="2"/>
      <c r="D1321" s="59"/>
      <c r="E1321" s="85"/>
      <c r="F1321" s="7"/>
    </row>
    <row r="1322" spans="1:6">
      <c r="A1322" s="5"/>
      <c r="B1322" s="1"/>
      <c r="C1322" s="2"/>
      <c r="D1322" s="59"/>
      <c r="E1322" s="85"/>
      <c r="F1322" s="7"/>
    </row>
    <row r="1323" spans="1:6">
      <c r="A1323" s="5"/>
      <c r="B1323" s="1"/>
      <c r="C1323" s="2"/>
      <c r="D1323" s="59"/>
      <c r="E1323" s="85"/>
      <c r="F1323" s="7"/>
    </row>
    <row r="1324" spans="1:6">
      <c r="A1324" s="5"/>
      <c r="B1324" s="1"/>
      <c r="C1324" s="2"/>
      <c r="D1324" s="59"/>
      <c r="E1324" s="85"/>
      <c r="F1324" s="7"/>
    </row>
    <row r="1325" spans="1:6">
      <c r="A1325" s="5"/>
      <c r="B1325" s="1"/>
      <c r="C1325" s="2"/>
      <c r="D1325" s="59"/>
      <c r="E1325" s="85"/>
      <c r="F1325" s="7"/>
    </row>
    <row r="1326" spans="1:6">
      <c r="A1326" s="5"/>
      <c r="B1326" s="1"/>
      <c r="C1326" s="2"/>
      <c r="D1326" s="59"/>
      <c r="E1326" s="85"/>
      <c r="F1326" s="7"/>
    </row>
    <row r="1327" spans="1:6">
      <c r="A1327" s="5"/>
      <c r="B1327" s="1"/>
      <c r="C1327" s="2"/>
      <c r="D1327" s="59"/>
      <c r="E1327" s="85"/>
      <c r="F1327" s="7"/>
    </row>
    <row r="1328" spans="1:6">
      <c r="A1328" s="5"/>
      <c r="B1328" s="1"/>
      <c r="C1328" s="2"/>
      <c r="D1328" s="59"/>
      <c r="E1328" s="85"/>
      <c r="F1328" s="7"/>
    </row>
    <row r="1329" spans="1:6">
      <c r="A1329" s="5"/>
      <c r="B1329" s="1"/>
      <c r="C1329" s="2"/>
      <c r="D1329" s="59"/>
      <c r="E1329" s="85"/>
      <c r="F1329" s="7"/>
    </row>
    <row r="1330" spans="1:6">
      <c r="A1330" s="5"/>
      <c r="B1330" s="1"/>
      <c r="C1330" s="2"/>
      <c r="D1330" s="59"/>
      <c r="E1330" s="85"/>
      <c r="F1330" s="7"/>
    </row>
    <row r="1331" spans="1:6">
      <c r="A1331" s="5"/>
      <c r="B1331" s="1"/>
      <c r="C1331" s="2"/>
      <c r="D1331" s="59"/>
      <c r="E1331" s="85"/>
      <c r="F1331" s="7"/>
    </row>
    <row r="1332" spans="1:6">
      <c r="A1332" s="5"/>
      <c r="B1332" s="1"/>
      <c r="C1332" s="2"/>
      <c r="D1332" s="59"/>
      <c r="E1332" s="85"/>
      <c r="F1332" s="7"/>
    </row>
    <row r="1333" spans="1:6">
      <c r="A1333" s="5"/>
      <c r="B1333" s="1"/>
      <c r="C1333" s="2"/>
      <c r="D1333" s="59"/>
      <c r="E1333" s="85"/>
      <c r="F1333" s="7"/>
    </row>
    <row r="1334" spans="1:6">
      <c r="A1334" s="5"/>
      <c r="B1334" s="1"/>
      <c r="C1334" s="2"/>
      <c r="D1334" s="59"/>
      <c r="E1334" s="85"/>
      <c r="F1334" s="7"/>
    </row>
    <row r="1335" spans="1:6">
      <c r="A1335" s="5"/>
      <c r="B1335" s="1"/>
      <c r="C1335" s="2"/>
      <c r="D1335" s="59"/>
      <c r="E1335" s="85"/>
      <c r="F1335" s="7"/>
    </row>
    <row r="1336" spans="1:6">
      <c r="A1336" s="5"/>
      <c r="B1336" s="1"/>
      <c r="C1336" s="2"/>
      <c r="D1336" s="59"/>
      <c r="E1336" s="85"/>
      <c r="F1336" s="7"/>
    </row>
    <row r="1337" spans="1:6">
      <c r="A1337" s="5"/>
      <c r="B1337" s="1"/>
      <c r="C1337" s="2"/>
      <c r="D1337" s="59"/>
      <c r="E1337" s="85"/>
      <c r="F1337" s="7"/>
    </row>
    <row r="1338" spans="1:6">
      <c r="A1338" s="5"/>
      <c r="B1338" s="1"/>
      <c r="C1338" s="2"/>
      <c r="D1338" s="59"/>
      <c r="E1338" s="85"/>
      <c r="F1338" s="7"/>
    </row>
    <row r="1339" spans="1:6">
      <c r="A1339" s="5"/>
      <c r="B1339" s="1"/>
      <c r="C1339" s="2"/>
      <c r="D1339" s="59"/>
      <c r="E1339" s="85"/>
      <c r="F1339" s="7"/>
    </row>
    <row r="1340" spans="1:6">
      <c r="A1340" s="5"/>
      <c r="B1340" s="1"/>
      <c r="C1340" s="2"/>
      <c r="D1340" s="59"/>
      <c r="E1340" s="85"/>
      <c r="F1340" s="7"/>
    </row>
    <row r="1341" spans="1:6">
      <c r="A1341" s="5"/>
      <c r="B1341" s="1"/>
      <c r="C1341" s="2"/>
      <c r="D1341" s="59"/>
      <c r="E1341" s="85"/>
      <c r="F1341" s="7"/>
    </row>
    <row r="1342" spans="1:6">
      <c r="A1342" s="5"/>
      <c r="B1342" s="1"/>
      <c r="C1342" s="2"/>
      <c r="D1342" s="59"/>
      <c r="E1342" s="85"/>
      <c r="F1342" s="7"/>
    </row>
    <row r="1343" spans="1:6">
      <c r="A1343" s="5"/>
      <c r="B1343" s="1"/>
      <c r="C1343" s="2"/>
      <c r="D1343" s="59"/>
      <c r="E1343" s="85"/>
      <c r="F1343" s="7"/>
    </row>
    <row r="1344" spans="1:6">
      <c r="A1344" s="5"/>
      <c r="B1344" s="1"/>
      <c r="C1344" s="2"/>
      <c r="D1344" s="59"/>
      <c r="E1344" s="85"/>
      <c r="F1344" s="7"/>
    </row>
    <row r="1345" spans="1:6">
      <c r="A1345" s="5"/>
      <c r="B1345" s="1"/>
      <c r="C1345" s="2"/>
      <c r="D1345" s="59"/>
      <c r="E1345" s="85"/>
      <c r="F1345" s="7"/>
    </row>
    <row r="1346" spans="1:6">
      <c r="A1346" s="5"/>
      <c r="B1346" s="1"/>
      <c r="C1346" s="2"/>
      <c r="D1346" s="59"/>
      <c r="E1346" s="85"/>
      <c r="F1346" s="7"/>
    </row>
    <row r="1347" spans="1:6">
      <c r="A1347" s="5"/>
      <c r="B1347" s="1"/>
      <c r="C1347" s="2"/>
      <c r="D1347" s="59"/>
      <c r="E1347" s="85"/>
      <c r="F1347" s="7"/>
    </row>
    <row r="1348" spans="1:6">
      <c r="A1348" s="5"/>
      <c r="B1348" s="1"/>
      <c r="C1348" s="2"/>
      <c r="D1348" s="59"/>
      <c r="E1348" s="85"/>
      <c r="F1348" s="7"/>
    </row>
    <row r="1349" spans="1:6">
      <c r="A1349" s="5"/>
      <c r="B1349" s="1"/>
      <c r="C1349" s="2"/>
      <c r="D1349" s="59"/>
      <c r="E1349" s="85"/>
      <c r="F1349" s="7"/>
    </row>
    <row r="1350" spans="1:6">
      <c r="A1350" s="5"/>
      <c r="B1350" s="1"/>
      <c r="C1350" s="2"/>
      <c r="D1350" s="59"/>
      <c r="E1350" s="85"/>
      <c r="F1350" s="7"/>
    </row>
    <row r="1351" spans="1:6">
      <c r="A1351" s="5"/>
      <c r="B1351" s="1"/>
      <c r="C1351" s="2"/>
      <c r="D1351" s="59"/>
      <c r="E1351" s="85"/>
      <c r="F1351" s="7"/>
    </row>
    <row r="1352" spans="1:6">
      <c r="A1352" s="5"/>
      <c r="B1352" s="1"/>
      <c r="C1352" s="2"/>
      <c r="D1352" s="59"/>
      <c r="E1352" s="85"/>
      <c r="F1352" s="7"/>
    </row>
    <row r="1353" spans="1:6">
      <c r="A1353" s="5"/>
      <c r="B1353" s="1"/>
      <c r="C1353" s="2"/>
      <c r="D1353" s="59"/>
      <c r="E1353" s="85"/>
      <c r="F1353" s="7"/>
    </row>
    <row r="1354" spans="1:6">
      <c r="A1354" s="5"/>
      <c r="B1354" s="1"/>
      <c r="C1354" s="2"/>
      <c r="D1354" s="59"/>
      <c r="E1354" s="85"/>
      <c r="F1354" s="7"/>
    </row>
    <row r="1355" spans="1:6">
      <c r="A1355" s="5"/>
      <c r="B1355" s="1"/>
      <c r="C1355" s="2"/>
      <c r="D1355" s="59"/>
      <c r="E1355" s="85"/>
      <c r="F1355" s="7"/>
    </row>
    <row r="1356" spans="1:6">
      <c r="A1356" s="5"/>
      <c r="B1356" s="1"/>
      <c r="C1356" s="2"/>
      <c r="D1356" s="59"/>
      <c r="E1356" s="85"/>
      <c r="F1356" s="7"/>
    </row>
    <row r="1357" spans="1:6">
      <c r="A1357" s="5"/>
      <c r="B1357" s="1"/>
      <c r="C1357" s="2"/>
      <c r="D1357" s="59"/>
      <c r="E1357" s="85"/>
      <c r="F1357" s="7"/>
    </row>
    <row r="1358" spans="1:6">
      <c r="A1358" s="5"/>
      <c r="B1358" s="1"/>
      <c r="C1358" s="2"/>
      <c r="D1358" s="59"/>
      <c r="E1358" s="85"/>
      <c r="F1358" s="7"/>
    </row>
    <row r="1359" spans="1:6">
      <c r="A1359" s="5"/>
      <c r="B1359" s="1"/>
      <c r="C1359" s="2"/>
      <c r="D1359" s="59"/>
      <c r="E1359" s="85"/>
      <c r="F1359" s="7"/>
    </row>
    <row r="1360" spans="1:6">
      <c r="A1360" s="5"/>
      <c r="B1360" s="1"/>
      <c r="C1360" s="2"/>
      <c r="D1360" s="59"/>
      <c r="E1360" s="85"/>
      <c r="F1360" s="7"/>
    </row>
    <row r="1361" spans="1:6">
      <c r="A1361" s="5"/>
      <c r="B1361" s="1"/>
      <c r="C1361" s="2"/>
      <c r="D1361" s="59"/>
      <c r="E1361" s="85"/>
      <c r="F1361" s="7"/>
    </row>
    <row r="1362" spans="1:6">
      <c r="A1362" s="5"/>
      <c r="B1362" s="1"/>
      <c r="C1362" s="2"/>
      <c r="D1362" s="59"/>
      <c r="E1362" s="85"/>
      <c r="F1362" s="7"/>
    </row>
    <row r="1363" spans="1:6">
      <c r="A1363" s="5"/>
      <c r="B1363" s="1"/>
      <c r="C1363" s="2"/>
      <c r="D1363" s="59"/>
      <c r="E1363" s="85"/>
      <c r="F1363" s="7"/>
    </row>
    <row r="1364" spans="1:6">
      <c r="A1364" s="5"/>
      <c r="B1364" s="1"/>
      <c r="C1364" s="2"/>
      <c r="D1364" s="59"/>
      <c r="E1364" s="85"/>
      <c r="F1364" s="7"/>
    </row>
    <row r="1365" spans="1:6">
      <c r="A1365" s="5"/>
      <c r="B1365" s="1"/>
      <c r="C1365" s="2"/>
      <c r="D1365" s="59"/>
      <c r="E1365" s="85"/>
      <c r="F1365" s="7"/>
    </row>
    <row r="1366" spans="1:6">
      <c r="A1366" s="5"/>
      <c r="B1366" s="1"/>
      <c r="C1366" s="2"/>
      <c r="D1366" s="59"/>
      <c r="E1366" s="85"/>
      <c r="F1366" s="7"/>
    </row>
    <row r="1367" spans="1:6">
      <c r="A1367" s="5"/>
      <c r="B1367" s="1"/>
      <c r="C1367" s="2"/>
      <c r="D1367" s="59"/>
      <c r="E1367" s="85"/>
      <c r="F1367" s="7"/>
    </row>
    <row r="1368" spans="1:6">
      <c r="A1368" s="5"/>
      <c r="B1368" s="1"/>
      <c r="C1368" s="2"/>
      <c r="D1368" s="59"/>
      <c r="E1368" s="85"/>
      <c r="F1368" s="7"/>
    </row>
    <row r="1369" spans="1:6">
      <c r="A1369" s="5"/>
      <c r="B1369" s="1"/>
      <c r="C1369" s="2"/>
      <c r="D1369" s="59"/>
      <c r="E1369" s="85"/>
      <c r="F1369" s="7"/>
    </row>
    <row r="1370" spans="1:6">
      <c r="A1370" s="5"/>
      <c r="B1370" s="1"/>
      <c r="C1370" s="2"/>
      <c r="D1370" s="59"/>
      <c r="E1370" s="85"/>
      <c r="F1370" s="7"/>
    </row>
    <row r="1371" spans="1:6">
      <c r="A1371" s="5"/>
      <c r="B1371" s="1"/>
      <c r="C1371" s="2"/>
      <c r="D1371" s="59"/>
      <c r="E1371" s="85"/>
      <c r="F1371" s="7"/>
    </row>
    <row r="1372" spans="1:6">
      <c r="A1372" s="5"/>
      <c r="B1372" s="1"/>
      <c r="C1372" s="2"/>
      <c r="D1372" s="59"/>
      <c r="E1372" s="85"/>
      <c r="F1372" s="7"/>
    </row>
    <row r="1373" spans="1:6">
      <c r="A1373" s="5"/>
      <c r="B1373" s="1"/>
      <c r="C1373" s="2"/>
      <c r="D1373" s="59"/>
      <c r="E1373" s="85"/>
      <c r="F1373" s="7"/>
    </row>
    <row r="1374" spans="1:6">
      <c r="A1374" s="5"/>
      <c r="B1374" s="1"/>
      <c r="C1374" s="2"/>
      <c r="D1374" s="59"/>
      <c r="E1374" s="85"/>
      <c r="F1374" s="7"/>
    </row>
    <row r="1375" spans="1:6">
      <c r="A1375" s="5"/>
      <c r="B1375" s="1"/>
      <c r="C1375" s="2"/>
      <c r="D1375" s="59"/>
      <c r="E1375" s="85"/>
      <c r="F1375" s="7"/>
    </row>
    <row r="1376" spans="1:6">
      <c r="A1376" s="5"/>
      <c r="B1376" s="1"/>
      <c r="C1376" s="2"/>
      <c r="D1376" s="59"/>
      <c r="E1376" s="85"/>
      <c r="F1376" s="7"/>
    </row>
    <row r="1377" spans="1:6">
      <c r="A1377" s="5"/>
      <c r="B1377" s="1"/>
      <c r="C1377" s="2"/>
      <c r="D1377" s="59"/>
      <c r="E1377" s="85"/>
      <c r="F1377" s="7"/>
    </row>
    <row r="1378" spans="1:6">
      <c r="A1378" s="5"/>
      <c r="B1378" s="1"/>
      <c r="C1378" s="2"/>
      <c r="D1378" s="59"/>
      <c r="E1378" s="85"/>
      <c r="F1378" s="7"/>
    </row>
    <row r="1379" spans="1:6">
      <c r="A1379" s="5"/>
      <c r="B1379" s="1"/>
      <c r="C1379" s="2"/>
      <c r="D1379" s="59"/>
      <c r="E1379" s="85"/>
      <c r="F1379" s="7"/>
    </row>
    <row r="1380" spans="1:6">
      <c r="A1380" s="5"/>
      <c r="B1380" s="1"/>
      <c r="C1380" s="2"/>
      <c r="D1380" s="59"/>
      <c r="E1380" s="85"/>
      <c r="F1380" s="7"/>
    </row>
    <row r="1381" spans="1:6">
      <c r="A1381" s="5"/>
      <c r="B1381" s="1"/>
      <c r="C1381" s="2"/>
      <c r="D1381" s="59"/>
      <c r="E1381" s="85"/>
      <c r="F1381" s="7"/>
    </row>
    <row r="1382" spans="1:6">
      <c r="A1382" s="5"/>
      <c r="B1382" s="1"/>
      <c r="C1382" s="2"/>
      <c r="D1382" s="59"/>
      <c r="E1382" s="85"/>
      <c r="F1382" s="7"/>
    </row>
    <row r="1383" spans="1:6">
      <c r="A1383" s="5"/>
      <c r="B1383" s="1"/>
      <c r="C1383" s="2"/>
      <c r="D1383" s="59"/>
      <c r="E1383" s="85"/>
      <c r="F1383" s="7"/>
    </row>
    <row r="1384" spans="1:6">
      <c r="A1384" s="5"/>
      <c r="B1384" s="1"/>
      <c r="C1384" s="2"/>
      <c r="D1384" s="59"/>
      <c r="E1384" s="85"/>
      <c r="F1384" s="7"/>
    </row>
    <row r="1385" spans="1:6">
      <c r="A1385" s="5"/>
      <c r="B1385" s="1"/>
      <c r="C1385" s="2"/>
      <c r="D1385" s="59"/>
      <c r="E1385" s="85"/>
      <c r="F1385" s="7"/>
    </row>
    <row r="1386" spans="1:6">
      <c r="A1386" s="5"/>
      <c r="B1386" s="1"/>
      <c r="C1386" s="2"/>
      <c r="D1386" s="59"/>
      <c r="E1386" s="85"/>
      <c r="F1386" s="7"/>
    </row>
    <row r="1387" spans="1:6">
      <c r="A1387" s="5"/>
      <c r="B1387" s="1"/>
      <c r="C1387" s="2"/>
      <c r="D1387" s="59"/>
      <c r="E1387" s="85"/>
      <c r="F1387" s="7"/>
    </row>
    <row r="1388" spans="1:6">
      <c r="A1388" s="5"/>
      <c r="B1388" s="1"/>
      <c r="C1388" s="2"/>
      <c r="D1388" s="59"/>
      <c r="E1388" s="85"/>
      <c r="F1388" s="7"/>
    </row>
    <row r="1389" spans="1:6">
      <c r="A1389" s="5"/>
      <c r="B1389" s="1"/>
      <c r="C1389" s="2"/>
      <c r="D1389" s="59"/>
      <c r="E1389" s="85"/>
      <c r="F1389" s="7"/>
    </row>
    <row r="1390" spans="1:6">
      <c r="A1390" s="5"/>
      <c r="B1390" s="1"/>
      <c r="C1390" s="2"/>
      <c r="D1390" s="59"/>
      <c r="E1390" s="85"/>
      <c r="F1390" s="7"/>
    </row>
    <row r="1391" spans="1:6">
      <c r="A1391" s="5"/>
      <c r="B1391" s="1"/>
      <c r="C1391" s="2"/>
      <c r="D1391" s="59"/>
      <c r="E1391" s="85"/>
      <c r="F1391" s="7"/>
    </row>
    <row r="1392" spans="1:6">
      <c r="A1392" s="5"/>
      <c r="B1392" s="1"/>
      <c r="C1392" s="2"/>
      <c r="D1392" s="59"/>
      <c r="E1392" s="85"/>
      <c r="F1392" s="7"/>
    </row>
    <row r="1393" spans="1:6">
      <c r="A1393" s="5"/>
      <c r="B1393" s="1"/>
      <c r="C1393" s="2"/>
      <c r="D1393" s="59"/>
      <c r="E1393" s="85"/>
      <c r="F1393" s="7"/>
    </row>
    <row r="1394" spans="1:6">
      <c r="A1394" s="5"/>
      <c r="B1394" s="1"/>
      <c r="C1394" s="2"/>
      <c r="D1394" s="59"/>
      <c r="E1394" s="85"/>
      <c r="F1394" s="7"/>
    </row>
    <row r="1395" spans="1:6">
      <c r="A1395" s="5"/>
      <c r="B1395" s="1"/>
      <c r="C1395" s="2"/>
      <c r="D1395" s="59"/>
      <c r="E1395" s="85"/>
      <c r="F1395" s="7"/>
    </row>
    <row r="1396" spans="1:6">
      <c r="A1396" s="5"/>
      <c r="B1396" s="1"/>
      <c r="C1396" s="2"/>
      <c r="D1396" s="59"/>
      <c r="E1396" s="85"/>
      <c r="F1396" s="7"/>
    </row>
    <row r="1397" spans="1:6">
      <c r="A1397" s="5"/>
      <c r="B1397" s="1"/>
      <c r="C1397" s="2"/>
      <c r="D1397" s="59"/>
      <c r="E1397" s="85"/>
      <c r="F1397" s="7"/>
    </row>
    <row r="1398" spans="1:6">
      <c r="A1398" s="5"/>
      <c r="B1398" s="1"/>
      <c r="C1398" s="2"/>
      <c r="D1398" s="59"/>
      <c r="E1398" s="85"/>
      <c r="F1398" s="7"/>
    </row>
    <row r="1399" spans="1:6">
      <c r="A1399" s="5"/>
      <c r="B1399" s="1"/>
      <c r="C1399" s="2"/>
      <c r="D1399" s="59"/>
      <c r="E1399" s="85"/>
      <c r="F1399" s="7"/>
    </row>
    <row r="1400" spans="1:6">
      <c r="A1400" s="5"/>
      <c r="B1400" s="1"/>
      <c r="C1400" s="2"/>
      <c r="D1400" s="59"/>
      <c r="E1400" s="85"/>
      <c r="F1400" s="7"/>
    </row>
    <row r="1401" spans="1:6">
      <c r="A1401" s="5"/>
      <c r="B1401" s="1"/>
      <c r="C1401" s="2"/>
      <c r="D1401" s="59"/>
      <c r="E1401" s="85"/>
      <c r="F1401" s="7"/>
    </row>
    <row r="1402" spans="1:6">
      <c r="A1402" s="5"/>
      <c r="B1402" s="1"/>
      <c r="C1402" s="2"/>
      <c r="D1402" s="59"/>
      <c r="E1402" s="85"/>
      <c r="F1402" s="7"/>
    </row>
    <row r="1403" spans="1:6">
      <c r="A1403" s="5"/>
      <c r="B1403" s="1"/>
      <c r="C1403" s="2"/>
      <c r="D1403" s="59"/>
      <c r="E1403" s="85"/>
      <c r="F1403" s="7"/>
    </row>
    <row r="1404" spans="1:6">
      <c r="A1404" s="5"/>
      <c r="B1404" s="1"/>
      <c r="C1404" s="2"/>
      <c r="D1404" s="59"/>
      <c r="E1404" s="85"/>
      <c r="F1404" s="7"/>
    </row>
    <row r="1405" spans="1:6">
      <c r="A1405" s="5"/>
      <c r="B1405" s="1"/>
      <c r="C1405" s="2"/>
      <c r="D1405" s="59"/>
      <c r="E1405" s="85"/>
      <c r="F1405" s="7"/>
    </row>
    <row r="1406" spans="1:6">
      <c r="A1406" s="5"/>
      <c r="B1406" s="1"/>
      <c r="C1406" s="2"/>
      <c r="D1406" s="59"/>
      <c r="E1406" s="85"/>
      <c r="F1406" s="7"/>
    </row>
    <row r="1407" spans="1:6">
      <c r="A1407" s="5"/>
      <c r="B1407" s="1"/>
      <c r="C1407" s="2"/>
      <c r="D1407" s="59"/>
      <c r="E1407" s="85"/>
      <c r="F1407" s="7"/>
    </row>
    <row r="1408" spans="1:6">
      <c r="A1408" s="5"/>
      <c r="B1408" s="1"/>
      <c r="C1408" s="2"/>
      <c r="D1408" s="59"/>
      <c r="E1408" s="85"/>
      <c r="F1408" s="7"/>
    </row>
    <row r="1409" spans="1:6">
      <c r="A1409" s="5"/>
      <c r="B1409" s="1"/>
      <c r="C1409" s="2"/>
      <c r="D1409" s="59"/>
      <c r="E1409" s="85"/>
      <c r="F1409" s="7"/>
    </row>
    <row r="1410" spans="1:6">
      <c r="A1410" s="5"/>
      <c r="B1410" s="1"/>
      <c r="C1410" s="2"/>
      <c r="D1410" s="59"/>
      <c r="E1410" s="85"/>
      <c r="F1410" s="7"/>
    </row>
    <row r="1411" spans="1:6">
      <c r="A1411" s="5"/>
      <c r="B1411" s="1"/>
      <c r="C1411" s="2"/>
      <c r="D1411" s="59"/>
      <c r="E1411" s="85"/>
      <c r="F1411" s="7"/>
    </row>
    <row r="1412" spans="1:6">
      <c r="A1412" s="5"/>
      <c r="B1412" s="1"/>
      <c r="C1412" s="2"/>
      <c r="D1412" s="59"/>
      <c r="E1412" s="85"/>
      <c r="F1412" s="7"/>
    </row>
    <row r="1413" spans="1:6">
      <c r="A1413" s="5"/>
      <c r="B1413" s="1"/>
      <c r="C1413" s="2"/>
      <c r="D1413" s="59"/>
      <c r="E1413" s="85"/>
      <c r="F1413" s="7"/>
    </row>
    <row r="1414" spans="1:6">
      <c r="A1414" s="5"/>
      <c r="B1414" s="1"/>
      <c r="C1414" s="2"/>
      <c r="D1414" s="59"/>
      <c r="E1414" s="85"/>
      <c r="F1414" s="7"/>
    </row>
    <row r="1415" spans="1:6">
      <c r="A1415" s="5"/>
      <c r="B1415" s="1"/>
      <c r="C1415" s="2"/>
      <c r="D1415" s="59"/>
      <c r="E1415" s="85"/>
      <c r="F1415" s="7"/>
    </row>
    <row r="1416" spans="1:6">
      <c r="A1416" s="5"/>
      <c r="B1416" s="1"/>
      <c r="C1416" s="2"/>
      <c r="D1416" s="59"/>
      <c r="E1416" s="85"/>
      <c r="F1416" s="7"/>
    </row>
    <row r="1417" spans="1:6">
      <c r="A1417" s="5"/>
      <c r="B1417" s="1"/>
      <c r="C1417" s="2"/>
      <c r="D1417" s="59"/>
      <c r="E1417" s="85"/>
      <c r="F1417" s="7"/>
    </row>
    <row r="1418" spans="1:6">
      <c r="A1418" s="5"/>
      <c r="B1418" s="1"/>
      <c r="C1418" s="2"/>
      <c r="D1418" s="59"/>
      <c r="E1418" s="85"/>
      <c r="F1418" s="7"/>
    </row>
    <row r="1419" spans="1:6">
      <c r="A1419" s="5"/>
      <c r="B1419" s="1"/>
      <c r="C1419" s="2"/>
      <c r="D1419" s="59"/>
      <c r="E1419" s="85"/>
      <c r="F1419" s="7"/>
    </row>
    <row r="1420" spans="1:6">
      <c r="A1420" s="5"/>
      <c r="B1420" s="1"/>
      <c r="C1420" s="2"/>
      <c r="D1420" s="59"/>
      <c r="E1420" s="85"/>
      <c r="F1420" s="7"/>
    </row>
    <row r="1421" spans="1:6">
      <c r="A1421" s="5"/>
      <c r="B1421" s="1"/>
      <c r="C1421" s="2"/>
      <c r="D1421" s="59"/>
      <c r="E1421" s="85"/>
      <c r="F1421" s="7"/>
    </row>
    <row r="1422" spans="1:6">
      <c r="A1422" s="5"/>
      <c r="B1422" s="1"/>
      <c r="C1422" s="2"/>
      <c r="D1422" s="59"/>
      <c r="E1422" s="85"/>
      <c r="F1422" s="7"/>
    </row>
    <row r="1423" spans="1:6">
      <c r="A1423" s="5"/>
      <c r="B1423" s="1"/>
      <c r="C1423" s="2"/>
      <c r="D1423" s="59"/>
      <c r="E1423" s="85"/>
      <c r="F1423" s="7"/>
    </row>
    <row r="1424" spans="1:6">
      <c r="A1424" s="5"/>
      <c r="B1424" s="1"/>
      <c r="C1424" s="2"/>
      <c r="D1424" s="59"/>
      <c r="E1424" s="85"/>
      <c r="F1424" s="7"/>
    </row>
    <row r="1425" spans="1:6">
      <c r="A1425" s="5"/>
      <c r="B1425" s="1"/>
      <c r="C1425" s="2"/>
      <c r="D1425" s="59"/>
      <c r="E1425" s="85"/>
      <c r="F1425" s="7"/>
    </row>
    <row r="1426" spans="1:6">
      <c r="A1426" s="5"/>
      <c r="B1426" s="1"/>
      <c r="C1426" s="2"/>
      <c r="D1426" s="59"/>
      <c r="E1426" s="85"/>
      <c r="F1426" s="7"/>
    </row>
    <row r="1427" spans="1:6">
      <c r="A1427" s="5"/>
      <c r="B1427" s="1"/>
      <c r="C1427" s="2"/>
      <c r="D1427" s="59"/>
      <c r="E1427" s="85"/>
      <c r="F1427" s="7"/>
    </row>
    <row r="1428" spans="1:6">
      <c r="A1428" s="5"/>
      <c r="B1428" s="1"/>
      <c r="C1428" s="2"/>
      <c r="D1428" s="59"/>
      <c r="E1428" s="85"/>
      <c r="F1428" s="7"/>
    </row>
    <row r="1429" spans="1:6">
      <c r="A1429" s="5"/>
      <c r="B1429" s="1"/>
      <c r="C1429" s="2"/>
      <c r="D1429" s="59"/>
      <c r="E1429" s="85"/>
      <c r="F1429" s="7"/>
    </row>
    <row r="1430" spans="1:6">
      <c r="A1430" s="5"/>
      <c r="B1430" s="1"/>
      <c r="C1430" s="2"/>
      <c r="D1430" s="59"/>
      <c r="E1430" s="85"/>
      <c r="F1430" s="7"/>
    </row>
    <row r="1431" spans="1:6">
      <c r="A1431" s="5"/>
      <c r="B1431" s="1"/>
      <c r="C1431" s="2"/>
      <c r="D1431" s="59"/>
      <c r="E1431" s="85"/>
      <c r="F1431" s="7"/>
    </row>
    <row r="1432" spans="1:6">
      <c r="A1432" s="5"/>
      <c r="B1432" s="1"/>
      <c r="C1432" s="2"/>
      <c r="D1432" s="59"/>
      <c r="E1432" s="85"/>
      <c r="F1432" s="7"/>
    </row>
    <row r="1433" spans="1:6">
      <c r="A1433" s="5"/>
      <c r="B1433" s="1"/>
      <c r="C1433" s="2"/>
      <c r="D1433" s="59"/>
      <c r="E1433" s="85"/>
      <c r="F1433" s="7"/>
    </row>
    <row r="1434" spans="1:6">
      <c r="A1434" s="5"/>
      <c r="B1434" s="1"/>
      <c r="C1434" s="2"/>
      <c r="D1434" s="59"/>
      <c r="E1434" s="85"/>
      <c r="F1434" s="7"/>
    </row>
    <row r="1435" spans="1:6">
      <c r="A1435" s="5"/>
      <c r="B1435" s="1"/>
      <c r="C1435" s="2"/>
      <c r="D1435" s="59"/>
      <c r="E1435" s="85"/>
      <c r="F1435" s="7"/>
    </row>
    <row r="1436" spans="1:6">
      <c r="A1436" s="5"/>
      <c r="B1436" s="1"/>
      <c r="C1436" s="2"/>
      <c r="D1436" s="59"/>
      <c r="E1436" s="85"/>
      <c r="F1436" s="7"/>
    </row>
    <row r="1437" spans="1:6">
      <c r="A1437" s="5"/>
      <c r="B1437" s="1"/>
      <c r="C1437" s="2"/>
      <c r="D1437" s="59"/>
      <c r="E1437" s="85"/>
      <c r="F1437" s="7"/>
    </row>
    <row r="1438" spans="1:6">
      <c r="A1438" s="5"/>
      <c r="B1438" s="1"/>
      <c r="C1438" s="2"/>
      <c r="D1438" s="59"/>
      <c r="E1438" s="85"/>
      <c r="F1438" s="7"/>
    </row>
    <row r="1439" spans="1:6">
      <c r="A1439" s="5"/>
      <c r="B1439" s="1"/>
      <c r="C1439" s="2"/>
      <c r="D1439" s="59"/>
      <c r="E1439" s="85"/>
      <c r="F1439" s="7"/>
    </row>
    <row r="1440" spans="1:6">
      <c r="A1440" s="5"/>
      <c r="B1440" s="1"/>
      <c r="C1440" s="2"/>
      <c r="D1440" s="59"/>
      <c r="E1440" s="85"/>
      <c r="F1440" s="7"/>
    </row>
    <row r="1441" spans="1:6">
      <c r="A1441" s="5"/>
      <c r="B1441" s="1"/>
      <c r="C1441" s="2"/>
      <c r="D1441" s="59"/>
      <c r="E1441" s="85"/>
      <c r="F1441" s="7"/>
    </row>
    <row r="1442" spans="1:6">
      <c r="A1442" s="5"/>
      <c r="B1442" s="1"/>
      <c r="C1442" s="2"/>
      <c r="D1442" s="59"/>
      <c r="E1442" s="85"/>
      <c r="F1442" s="7"/>
    </row>
    <row r="1443" spans="1:6">
      <c r="A1443" s="5"/>
      <c r="B1443" s="1"/>
      <c r="C1443" s="2"/>
      <c r="D1443" s="59"/>
      <c r="E1443" s="85"/>
      <c r="F1443" s="7"/>
    </row>
    <row r="1444" spans="1:6">
      <c r="A1444" s="5"/>
      <c r="B1444" s="1"/>
      <c r="C1444" s="2"/>
      <c r="D1444" s="59"/>
      <c r="E1444" s="85"/>
      <c r="F1444" s="7"/>
    </row>
    <row r="1445" spans="1:6">
      <c r="A1445" s="5"/>
      <c r="B1445" s="1"/>
      <c r="C1445" s="2"/>
      <c r="D1445" s="59"/>
      <c r="E1445" s="85"/>
      <c r="F1445" s="7"/>
    </row>
    <row r="1446" spans="1:6">
      <c r="A1446" s="5"/>
      <c r="B1446" s="1"/>
      <c r="C1446" s="2"/>
      <c r="D1446" s="59"/>
      <c r="E1446" s="85"/>
      <c r="F1446" s="7"/>
    </row>
    <row r="1447" spans="1:6">
      <c r="A1447" s="5"/>
      <c r="B1447" s="1"/>
      <c r="C1447" s="2"/>
      <c r="D1447" s="59"/>
      <c r="E1447" s="85"/>
      <c r="F1447" s="7"/>
    </row>
    <row r="1448" spans="1:6">
      <c r="A1448" s="5"/>
      <c r="B1448" s="1"/>
      <c r="C1448" s="2"/>
      <c r="D1448" s="59"/>
      <c r="E1448" s="85"/>
      <c r="F1448" s="7"/>
    </row>
    <row r="1449" spans="1:6">
      <c r="A1449" s="5"/>
      <c r="B1449" s="1"/>
      <c r="C1449" s="2"/>
      <c r="D1449" s="59"/>
      <c r="E1449" s="85"/>
      <c r="F1449" s="7"/>
    </row>
    <row r="1450" spans="1:6">
      <c r="A1450" s="5"/>
      <c r="B1450" s="1"/>
      <c r="C1450" s="2"/>
      <c r="D1450" s="59"/>
      <c r="E1450" s="85"/>
      <c r="F1450" s="7"/>
    </row>
    <row r="1451" spans="1:6">
      <c r="A1451" s="5"/>
      <c r="B1451" s="1"/>
      <c r="C1451" s="2"/>
      <c r="D1451" s="59"/>
      <c r="E1451" s="85"/>
      <c r="F1451" s="7"/>
    </row>
    <row r="1452" spans="1:6">
      <c r="A1452" s="5"/>
      <c r="B1452" s="1"/>
      <c r="C1452" s="2"/>
      <c r="D1452" s="59"/>
      <c r="E1452" s="85"/>
      <c r="F1452" s="7"/>
    </row>
    <row r="1453" spans="1:6">
      <c r="A1453" s="5"/>
      <c r="B1453" s="1"/>
      <c r="C1453" s="2"/>
      <c r="D1453" s="59"/>
      <c r="E1453" s="85"/>
      <c r="F1453" s="7"/>
    </row>
    <row r="1454" spans="1:6">
      <c r="A1454" s="5"/>
      <c r="B1454" s="1"/>
      <c r="C1454" s="2"/>
      <c r="D1454" s="59"/>
      <c r="E1454" s="85"/>
      <c r="F1454" s="7"/>
    </row>
    <row r="1455" spans="1:6">
      <c r="A1455" s="5"/>
      <c r="B1455" s="1"/>
      <c r="C1455" s="2"/>
      <c r="D1455" s="59"/>
      <c r="E1455" s="85"/>
      <c r="F1455" s="7"/>
    </row>
    <row r="1456" spans="1:6">
      <c r="A1456" s="5"/>
      <c r="B1456" s="1"/>
      <c r="C1456" s="2"/>
      <c r="D1456" s="59"/>
      <c r="E1456" s="85"/>
      <c r="F1456" s="7"/>
    </row>
    <row r="1457" spans="1:6">
      <c r="A1457" s="5"/>
      <c r="B1457" s="1"/>
      <c r="C1457" s="2"/>
      <c r="D1457" s="59"/>
      <c r="E1457" s="85"/>
      <c r="F1457" s="7"/>
    </row>
    <row r="1458" spans="1:6">
      <c r="A1458" s="5"/>
      <c r="B1458" s="1"/>
      <c r="C1458" s="2"/>
      <c r="D1458" s="59"/>
      <c r="E1458" s="85"/>
      <c r="F1458" s="7"/>
    </row>
    <row r="1459" spans="1:6">
      <c r="A1459" s="5"/>
      <c r="B1459" s="1"/>
      <c r="C1459" s="2"/>
      <c r="D1459" s="59"/>
      <c r="E1459" s="85"/>
      <c r="F1459" s="7"/>
    </row>
    <row r="1460" spans="1:6">
      <c r="A1460" s="5"/>
      <c r="B1460" s="1"/>
      <c r="C1460" s="2"/>
      <c r="D1460" s="59"/>
      <c r="E1460" s="85"/>
      <c r="F1460" s="7"/>
    </row>
    <row r="1461" spans="1:6">
      <c r="A1461" s="5"/>
      <c r="B1461" s="1"/>
      <c r="C1461" s="2"/>
      <c r="D1461" s="59"/>
      <c r="E1461" s="85"/>
      <c r="F1461" s="7"/>
    </row>
    <row r="1462" spans="1:6">
      <c r="A1462" s="5"/>
      <c r="B1462" s="1"/>
      <c r="C1462" s="2"/>
      <c r="D1462" s="59"/>
      <c r="E1462" s="85"/>
      <c r="F1462" s="7"/>
    </row>
    <row r="1463" spans="1:6">
      <c r="A1463" s="5"/>
      <c r="B1463" s="1"/>
      <c r="C1463" s="2"/>
      <c r="D1463" s="59"/>
      <c r="E1463" s="85"/>
      <c r="F1463" s="7"/>
    </row>
    <row r="1464" spans="1:6">
      <c r="A1464" s="5"/>
      <c r="B1464" s="1"/>
      <c r="C1464" s="2"/>
      <c r="D1464" s="59"/>
      <c r="E1464" s="85"/>
      <c r="F1464" s="7"/>
    </row>
    <row r="1465" spans="1:6">
      <c r="A1465" s="5"/>
      <c r="B1465" s="1"/>
      <c r="C1465" s="2"/>
      <c r="D1465" s="59"/>
      <c r="E1465" s="85"/>
      <c r="F1465" s="7"/>
    </row>
    <row r="1466" spans="1:6">
      <c r="A1466" s="5"/>
      <c r="B1466" s="1"/>
      <c r="C1466" s="2"/>
      <c r="D1466" s="59"/>
      <c r="E1466" s="85"/>
      <c r="F1466" s="7"/>
    </row>
    <row r="1467" spans="1:6">
      <c r="A1467" s="5"/>
      <c r="B1467" s="1"/>
      <c r="C1467" s="2"/>
      <c r="D1467" s="59"/>
      <c r="E1467" s="85"/>
      <c r="F1467" s="7"/>
    </row>
    <row r="1468" spans="1:6">
      <c r="A1468" s="5"/>
      <c r="B1468" s="1"/>
      <c r="C1468" s="2"/>
      <c r="D1468" s="59"/>
      <c r="E1468" s="85"/>
      <c r="F1468" s="7"/>
    </row>
    <row r="1469" spans="1:6">
      <c r="A1469" s="5"/>
      <c r="B1469" s="1"/>
      <c r="C1469" s="2"/>
      <c r="D1469" s="59"/>
      <c r="E1469" s="85"/>
      <c r="F1469" s="7"/>
    </row>
    <row r="1470" spans="1:6">
      <c r="A1470" s="5"/>
      <c r="B1470" s="1"/>
      <c r="C1470" s="2"/>
      <c r="D1470" s="59"/>
      <c r="E1470" s="85"/>
      <c r="F1470" s="7"/>
    </row>
    <row r="1471" spans="1:6">
      <c r="A1471" s="5"/>
      <c r="B1471" s="1"/>
      <c r="C1471" s="2"/>
      <c r="D1471" s="59"/>
      <c r="E1471" s="85"/>
      <c r="F1471" s="7"/>
    </row>
    <row r="1472" spans="1:6">
      <c r="A1472" s="5"/>
      <c r="B1472" s="1"/>
      <c r="C1472" s="2"/>
      <c r="D1472" s="59"/>
      <c r="E1472" s="85"/>
      <c r="F1472" s="7"/>
    </row>
    <row r="1473" spans="1:6">
      <c r="A1473" s="5"/>
      <c r="B1473" s="1"/>
      <c r="C1473" s="2"/>
      <c r="D1473" s="59"/>
      <c r="E1473" s="85"/>
      <c r="F1473" s="7"/>
    </row>
    <row r="1474" spans="1:6">
      <c r="A1474" s="5"/>
      <c r="B1474" s="1"/>
      <c r="C1474" s="2"/>
      <c r="D1474" s="59"/>
      <c r="E1474" s="85"/>
      <c r="F1474" s="7"/>
    </row>
    <row r="1475" spans="1:6">
      <c r="A1475" s="5"/>
      <c r="B1475" s="1"/>
      <c r="C1475" s="2"/>
      <c r="D1475" s="59"/>
      <c r="E1475" s="85"/>
      <c r="F1475" s="7"/>
    </row>
    <row r="1476" spans="1:6">
      <c r="A1476" s="5"/>
      <c r="B1476" s="1"/>
      <c r="C1476" s="2"/>
      <c r="D1476" s="59"/>
      <c r="E1476" s="85"/>
      <c r="F1476" s="7"/>
    </row>
    <row r="1477" spans="1:6">
      <c r="A1477" s="5"/>
      <c r="B1477" s="1"/>
      <c r="C1477" s="2"/>
      <c r="D1477" s="59"/>
      <c r="E1477" s="85"/>
      <c r="F1477" s="7"/>
    </row>
    <row r="1478" spans="1:6">
      <c r="A1478" s="5"/>
      <c r="B1478" s="1"/>
      <c r="C1478" s="2"/>
      <c r="D1478" s="59"/>
      <c r="E1478" s="85"/>
      <c r="F1478" s="7"/>
    </row>
    <row r="1479" spans="1:6">
      <c r="A1479" s="5"/>
      <c r="B1479" s="1"/>
      <c r="C1479" s="2"/>
      <c r="D1479" s="59"/>
      <c r="E1479" s="85"/>
      <c r="F1479" s="7"/>
    </row>
    <row r="1480" spans="1:6">
      <c r="A1480" s="5"/>
      <c r="B1480" s="1"/>
      <c r="C1480" s="2"/>
      <c r="D1480" s="59"/>
      <c r="E1480" s="85"/>
      <c r="F1480" s="7"/>
    </row>
    <row r="1481" spans="1:6">
      <c r="A1481" s="5"/>
      <c r="B1481" s="1"/>
      <c r="C1481" s="2"/>
      <c r="D1481" s="59"/>
      <c r="E1481" s="85"/>
      <c r="F1481" s="7"/>
    </row>
    <row r="1482" spans="1:6">
      <c r="A1482" s="5"/>
      <c r="B1482" s="1"/>
      <c r="C1482" s="2"/>
      <c r="D1482" s="59"/>
      <c r="E1482" s="85"/>
      <c r="F1482" s="7"/>
    </row>
    <row r="1483" spans="1:6">
      <c r="A1483" s="5"/>
      <c r="B1483" s="1"/>
      <c r="C1483" s="2"/>
      <c r="D1483" s="59"/>
      <c r="E1483" s="85"/>
      <c r="F1483" s="7"/>
    </row>
    <row r="1484" spans="1:6">
      <c r="A1484" s="5"/>
      <c r="B1484" s="1"/>
      <c r="C1484" s="2"/>
      <c r="D1484" s="59"/>
      <c r="E1484" s="85"/>
      <c r="F1484" s="7"/>
    </row>
    <row r="1485" spans="1:6">
      <c r="A1485" s="5"/>
      <c r="B1485" s="1"/>
      <c r="C1485" s="2"/>
      <c r="D1485" s="59"/>
      <c r="E1485" s="85"/>
      <c r="F1485" s="7"/>
    </row>
    <row r="1486" spans="1:6">
      <c r="A1486" s="5"/>
      <c r="B1486" s="1"/>
      <c r="C1486" s="2"/>
      <c r="D1486" s="59"/>
      <c r="E1486" s="85"/>
      <c r="F1486" s="7"/>
    </row>
    <row r="1487" spans="1:6">
      <c r="A1487" s="5"/>
      <c r="B1487" s="1"/>
      <c r="C1487" s="2"/>
      <c r="D1487" s="59"/>
      <c r="E1487" s="85"/>
      <c r="F1487" s="7"/>
    </row>
    <row r="1488" spans="1:6">
      <c r="A1488" s="5"/>
      <c r="B1488" s="1"/>
      <c r="C1488" s="2"/>
      <c r="D1488" s="59"/>
      <c r="E1488" s="85"/>
      <c r="F1488" s="7"/>
    </row>
    <row r="1489" spans="1:6">
      <c r="A1489" s="5"/>
      <c r="B1489" s="1"/>
      <c r="C1489" s="2"/>
      <c r="D1489" s="59"/>
      <c r="E1489" s="85"/>
      <c r="F1489" s="7"/>
    </row>
    <row r="1490" spans="1:6">
      <c r="A1490" s="5"/>
      <c r="B1490" s="1"/>
      <c r="C1490" s="2"/>
      <c r="D1490" s="59"/>
      <c r="E1490" s="85"/>
      <c r="F1490" s="7"/>
    </row>
    <row r="1491" spans="1:6">
      <c r="A1491" s="5"/>
      <c r="B1491" s="1"/>
      <c r="C1491" s="2"/>
      <c r="D1491" s="59"/>
      <c r="E1491" s="85"/>
      <c r="F1491" s="7"/>
    </row>
    <row r="1492" spans="1:6">
      <c r="A1492" s="5"/>
      <c r="B1492" s="1"/>
      <c r="C1492" s="2"/>
      <c r="D1492" s="59"/>
      <c r="E1492" s="85"/>
      <c r="F1492" s="7"/>
    </row>
    <row r="1493" spans="1:6">
      <c r="A1493" s="5"/>
      <c r="B1493" s="1"/>
      <c r="C1493" s="2"/>
      <c r="D1493" s="59"/>
      <c r="E1493" s="85"/>
      <c r="F1493" s="7"/>
    </row>
    <row r="1494" spans="1:6">
      <c r="A1494" s="5"/>
      <c r="B1494" s="1"/>
      <c r="C1494" s="2"/>
      <c r="D1494" s="59"/>
      <c r="E1494" s="85"/>
      <c r="F1494" s="7"/>
    </row>
    <row r="1495" spans="1:6">
      <c r="A1495" s="5"/>
      <c r="B1495" s="1"/>
      <c r="C1495" s="2"/>
      <c r="D1495" s="59"/>
      <c r="E1495" s="85"/>
      <c r="F1495" s="7"/>
    </row>
    <row r="1496" spans="1:6">
      <c r="A1496" s="5"/>
      <c r="B1496" s="1"/>
      <c r="C1496" s="2"/>
      <c r="D1496" s="59"/>
      <c r="E1496" s="85"/>
      <c r="F1496" s="7"/>
    </row>
    <row r="1497" spans="1:6">
      <c r="A1497" s="5"/>
      <c r="B1497" s="1"/>
      <c r="C1497" s="2"/>
      <c r="D1497" s="59"/>
      <c r="E1497" s="85"/>
      <c r="F1497" s="7"/>
    </row>
    <row r="1498" spans="1:6">
      <c r="A1498" s="5"/>
      <c r="B1498" s="1"/>
      <c r="C1498" s="2"/>
      <c r="D1498" s="59"/>
      <c r="E1498" s="85"/>
      <c r="F1498" s="7"/>
    </row>
    <row r="1499" spans="1:6">
      <c r="A1499" s="5"/>
      <c r="B1499" s="1"/>
      <c r="C1499" s="2"/>
      <c r="D1499" s="59"/>
      <c r="E1499" s="85"/>
      <c r="F1499" s="7"/>
    </row>
    <row r="1500" spans="1:6">
      <c r="A1500" s="5"/>
      <c r="B1500" s="1"/>
      <c r="C1500" s="2"/>
      <c r="D1500" s="59"/>
      <c r="E1500" s="85"/>
      <c r="F1500" s="7"/>
    </row>
    <row r="1501" spans="1:6">
      <c r="A1501" s="5"/>
      <c r="B1501" s="1"/>
      <c r="C1501" s="2"/>
      <c r="D1501" s="59"/>
      <c r="E1501" s="85"/>
      <c r="F1501" s="7"/>
    </row>
    <row r="1502" spans="1:6">
      <c r="A1502" s="5"/>
      <c r="B1502" s="1"/>
      <c r="C1502" s="2"/>
      <c r="D1502" s="59"/>
      <c r="E1502" s="85"/>
      <c r="F1502" s="7"/>
    </row>
    <row r="1503" spans="1:6">
      <c r="A1503" s="5"/>
      <c r="B1503" s="1"/>
      <c r="C1503" s="2"/>
      <c r="D1503" s="59"/>
      <c r="E1503" s="85"/>
      <c r="F1503" s="7"/>
    </row>
    <row r="1504" spans="1:6">
      <c r="A1504" s="5"/>
      <c r="B1504" s="1"/>
      <c r="C1504" s="2"/>
      <c r="D1504" s="59"/>
      <c r="E1504" s="85"/>
      <c r="F1504" s="7"/>
    </row>
    <row r="1505" spans="1:6">
      <c r="A1505" s="5"/>
      <c r="B1505" s="1"/>
      <c r="C1505" s="2"/>
      <c r="D1505" s="59"/>
      <c r="E1505" s="85"/>
      <c r="F1505" s="7"/>
    </row>
    <row r="1506" spans="1:6">
      <c r="A1506" s="5"/>
      <c r="B1506" s="1"/>
      <c r="C1506" s="2"/>
      <c r="D1506" s="59"/>
      <c r="E1506" s="85"/>
      <c r="F1506" s="7"/>
    </row>
    <row r="1507" spans="1:6">
      <c r="A1507" s="5"/>
      <c r="B1507" s="1"/>
      <c r="C1507" s="2"/>
      <c r="D1507" s="59"/>
      <c r="E1507" s="85"/>
      <c r="F1507" s="7"/>
    </row>
    <row r="1508" spans="1:6">
      <c r="A1508" s="5"/>
      <c r="B1508" s="1"/>
      <c r="C1508" s="2"/>
      <c r="D1508" s="59"/>
      <c r="E1508" s="85"/>
      <c r="F1508" s="7"/>
    </row>
    <row r="1509" spans="1:6">
      <c r="A1509" s="5"/>
      <c r="B1509" s="1"/>
      <c r="C1509" s="2"/>
      <c r="D1509" s="59"/>
      <c r="E1509" s="85"/>
      <c r="F1509" s="7"/>
    </row>
    <row r="1510" spans="1:6">
      <c r="A1510" s="5"/>
      <c r="B1510" s="1"/>
      <c r="C1510" s="2"/>
      <c r="D1510" s="59"/>
      <c r="E1510" s="85"/>
      <c r="F1510" s="7"/>
    </row>
    <row r="1511" spans="1:6">
      <c r="A1511" s="5"/>
      <c r="B1511" s="1"/>
      <c r="C1511" s="2"/>
      <c r="D1511" s="59"/>
      <c r="E1511" s="85"/>
      <c r="F1511" s="7"/>
    </row>
    <row r="1512" spans="1:6">
      <c r="A1512" s="5"/>
      <c r="B1512" s="1"/>
      <c r="C1512" s="2"/>
      <c r="D1512" s="59"/>
      <c r="E1512" s="85"/>
      <c r="F1512" s="7"/>
    </row>
    <row r="1513" spans="1:6">
      <c r="A1513" s="5"/>
      <c r="B1513" s="1"/>
      <c r="C1513" s="2"/>
      <c r="D1513" s="59"/>
      <c r="E1513" s="85"/>
      <c r="F1513" s="7"/>
    </row>
    <row r="1514" spans="1:6">
      <c r="A1514" s="5"/>
      <c r="B1514" s="1"/>
      <c r="C1514" s="2"/>
      <c r="D1514" s="59"/>
      <c r="E1514" s="85"/>
      <c r="F1514" s="7"/>
    </row>
    <row r="1515" spans="1:6">
      <c r="A1515" s="5"/>
      <c r="B1515" s="1"/>
      <c r="C1515" s="2"/>
      <c r="D1515" s="59"/>
      <c r="E1515" s="85"/>
      <c r="F1515" s="7"/>
    </row>
    <row r="1516" spans="1:6">
      <c r="A1516" s="5"/>
      <c r="B1516" s="1"/>
      <c r="C1516" s="2"/>
      <c r="D1516" s="59"/>
      <c r="E1516" s="85"/>
      <c r="F1516" s="7"/>
    </row>
    <row r="1517" spans="1:6">
      <c r="A1517" s="5"/>
      <c r="B1517" s="1"/>
      <c r="C1517" s="2"/>
      <c r="D1517" s="59"/>
      <c r="E1517" s="85"/>
      <c r="F1517" s="7"/>
    </row>
    <row r="1518" spans="1:6">
      <c r="A1518" s="5"/>
      <c r="B1518" s="1"/>
      <c r="C1518" s="2"/>
      <c r="D1518" s="59"/>
      <c r="E1518" s="85"/>
      <c r="F1518" s="7"/>
    </row>
    <row r="1519" spans="1:6">
      <c r="A1519" s="5"/>
      <c r="B1519" s="1"/>
      <c r="C1519" s="2"/>
      <c r="D1519" s="59"/>
      <c r="E1519" s="85"/>
      <c r="F1519" s="7"/>
    </row>
    <row r="1520" spans="1:6">
      <c r="A1520" s="5"/>
      <c r="B1520" s="1"/>
      <c r="C1520" s="2"/>
      <c r="D1520" s="59"/>
      <c r="E1520" s="85"/>
      <c r="F1520" s="7"/>
    </row>
    <row r="1521" spans="1:6">
      <c r="A1521" s="5"/>
      <c r="B1521" s="1"/>
      <c r="C1521" s="2"/>
      <c r="D1521" s="59"/>
      <c r="E1521" s="85"/>
      <c r="F1521" s="7"/>
    </row>
    <row r="1522" spans="1:6">
      <c r="A1522" s="5"/>
      <c r="B1522" s="1"/>
      <c r="C1522" s="2"/>
      <c r="D1522" s="59"/>
      <c r="E1522" s="85"/>
      <c r="F1522" s="7"/>
    </row>
    <row r="1523" spans="1:6">
      <c r="A1523" s="5"/>
      <c r="B1523" s="1"/>
      <c r="C1523" s="2"/>
      <c r="D1523" s="59"/>
      <c r="E1523" s="85"/>
      <c r="F1523" s="7"/>
    </row>
    <row r="1524" spans="1:6">
      <c r="A1524" s="5"/>
      <c r="B1524" s="1"/>
      <c r="C1524" s="2"/>
      <c r="D1524" s="59"/>
      <c r="E1524" s="85"/>
      <c r="F1524" s="7"/>
    </row>
    <row r="1525" spans="1:6">
      <c r="A1525" s="5"/>
      <c r="B1525" s="1"/>
      <c r="C1525" s="2"/>
      <c r="D1525" s="59"/>
      <c r="E1525" s="85"/>
      <c r="F1525" s="7"/>
    </row>
    <row r="1526" spans="1:6">
      <c r="A1526" s="5"/>
      <c r="B1526" s="1"/>
      <c r="C1526" s="2"/>
      <c r="D1526" s="59"/>
      <c r="E1526" s="85"/>
      <c r="F1526" s="7"/>
    </row>
    <row r="1527" spans="1:6">
      <c r="A1527" s="5"/>
      <c r="B1527" s="1"/>
      <c r="C1527" s="2"/>
      <c r="D1527" s="59"/>
      <c r="E1527" s="85"/>
      <c r="F1527" s="7"/>
    </row>
    <row r="1528" spans="1:6">
      <c r="A1528" s="5"/>
      <c r="B1528" s="1"/>
      <c r="C1528" s="2"/>
      <c r="D1528" s="59"/>
      <c r="E1528" s="85"/>
      <c r="F1528" s="7"/>
    </row>
    <row r="1529" spans="1:6">
      <c r="A1529" s="5"/>
      <c r="B1529" s="1"/>
      <c r="C1529" s="2"/>
      <c r="D1529" s="59"/>
      <c r="E1529" s="85"/>
      <c r="F1529" s="7"/>
    </row>
    <row r="1530" spans="1:6">
      <c r="A1530" s="5"/>
      <c r="B1530" s="1"/>
      <c r="C1530" s="2"/>
      <c r="D1530" s="59"/>
      <c r="E1530" s="85"/>
      <c r="F1530" s="7"/>
    </row>
    <row r="1531" spans="1:6">
      <c r="A1531" s="5"/>
      <c r="B1531" s="1"/>
      <c r="C1531" s="2"/>
      <c r="D1531" s="59"/>
      <c r="E1531" s="85"/>
      <c r="F1531" s="7"/>
    </row>
    <row r="1532" spans="1:6">
      <c r="A1532" s="5"/>
      <c r="B1532" s="1"/>
      <c r="C1532" s="2"/>
      <c r="D1532" s="59"/>
      <c r="E1532" s="85"/>
      <c r="F1532" s="7"/>
    </row>
    <row r="1533" spans="1:6">
      <c r="A1533" s="5"/>
      <c r="B1533" s="1"/>
      <c r="C1533" s="2"/>
      <c r="D1533" s="59"/>
      <c r="E1533" s="85"/>
      <c r="F1533" s="7"/>
    </row>
    <row r="1534" spans="1:6">
      <c r="A1534" s="5"/>
      <c r="B1534" s="1"/>
      <c r="C1534" s="2"/>
      <c r="D1534" s="59"/>
      <c r="E1534" s="85"/>
      <c r="F1534" s="7"/>
    </row>
    <row r="1535" spans="1:6">
      <c r="A1535" s="5"/>
      <c r="B1535" s="1"/>
      <c r="C1535" s="2"/>
      <c r="D1535" s="59"/>
      <c r="E1535" s="85"/>
      <c r="F1535" s="7"/>
    </row>
    <row r="1536" spans="1:6">
      <c r="A1536" s="5"/>
      <c r="B1536" s="1"/>
      <c r="C1536" s="2"/>
      <c r="D1536" s="59"/>
      <c r="E1536" s="85"/>
      <c r="F1536" s="7"/>
    </row>
    <row r="1537" spans="1:6">
      <c r="A1537" s="5"/>
      <c r="B1537" s="1"/>
      <c r="C1537" s="2"/>
      <c r="D1537" s="59"/>
      <c r="E1537" s="85"/>
      <c r="F1537" s="7"/>
    </row>
    <row r="1538" spans="1:6">
      <c r="A1538" s="5"/>
      <c r="B1538" s="1"/>
      <c r="C1538" s="2"/>
      <c r="D1538" s="59"/>
      <c r="E1538" s="85"/>
      <c r="F1538" s="7"/>
    </row>
    <row r="1539" spans="1:6">
      <c r="A1539" s="5"/>
      <c r="B1539" s="1"/>
      <c r="C1539" s="2"/>
      <c r="D1539" s="59"/>
      <c r="E1539" s="85"/>
      <c r="F1539" s="7"/>
    </row>
    <row r="1540" spans="1:6">
      <c r="A1540" s="5"/>
      <c r="B1540" s="1"/>
      <c r="C1540" s="2"/>
      <c r="D1540" s="59"/>
      <c r="E1540" s="85"/>
      <c r="F1540" s="7"/>
    </row>
    <row r="1541" spans="1:6">
      <c r="A1541" s="5"/>
      <c r="B1541" s="1"/>
      <c r="C1541" s="2"/>
      <c r="D1541" s="59"/>
      <c r="E1541" s="85"/>
      <c r="F1541" s="7"/>
    </row>
    <row r="1542" spans="1:6">
      <c r="A1542" s="5"/>
      <c r="B1542" s="1"/>
      <c r="C1542" s="2"/>
      <c r="D1542" s="59"/>
      <c r="E1542" s="85"/>
      <c r="F1542" s="7"/>
    </row>
    <row r="1543" spans="1:6">
      <c r="A1543" s="5"/>
      <c r="B1543" s="1"/>
      <c r="C1543" s="2"/>
      <c r="D1543" s="59"/>
      <c r="E1543" s="85"/>
      <c r="F1543" s="7"/>
    </row>
    <row r="1544" spans="1:6">
      <c r="A1544" s="5"/>
      <c r="B1544" s="1"/>
      <c r="C1544" s="2"/>
      <c r="D1544" s="59"/>
      <c r="E1544" s="85"/>
      <c r="F1544" s="7"/>
    </row>
    <row r="1545" spans="1:6">
      <c r="A1545" s="5"/>
      <c r="B1545" s="1"/>
      <c r="C1545" s="2"/>
      <c r="D1545" s="59"/>
      <c r="E1545" s="85"/>
      <c r="F1545" s="7"/>
    </row>
    <row r="1546" spans="1:6">
      <c r="A1546" s="5"/>
      <c r="B1546" s="1"/>
      <c r="C1546" s="2"/>
      <c r="D1546" s="59"/>
      <c r="E1546" s="85"/>
      <c r="F1546" s="7"/>
    </row>
    <row r="1547" spans="1:6">
      <c r="A1547" s="5"/>
      <c r="B1547" s="1"/>
      <c r="C1547" s="2"/>
      <c r="D1547" s="59"/>
      <c r="E1547" s="85"/>
      <c r="F1547" s="7"/>
    </row>
    <row r="1548" spans="1:6">
      <c r="A1548" s="5"/>
      <c r="B1548" s="1"/>
      <c r="C1548" s="2"/>
      <c r="D1548" s="59"/>
      <c r="E1548" s="85"/>
      <c r="F1548" s="7"/>
    </row>
    <row r="1549" spans="1:6">
      <c r="A1549" s="5"/>
      <c r="B1549" s="1"/>
      <c r="C1549" s="2"/>
      <c r="D1549" s="59"/>
      <c r="E1549" s="85"/>
      <c r="F1549" s="7"/>
    </row>
    <row r="1550" spans="1:6">
      <c r="A1550" s="5"/>
      <c r="B1550" s="1"/>
      <c r="C1550" s="2"/>
      <c r="D1550" s="59"/>
      <c r="E1550" s="85"/>
      <c r="F1550" s="7"/>
    </row>
    <row r="1551" spans="1:6">
      <c r="A1551" s="5"/>
      <c r="B1551" s="1"/>
      <c r="C1551" s="2"/>
      <c r="D1551" s="59"/>
      <c r="E1551" s="85"/>
      <c r="F1551" s="7"/>
    </row>
    <row r="1552" spans="1:6">
      <c r="A1552" s="5"/>
      <c r="B1552" s="1"/>
      <c r="C1552" s="2"/>
      <c r="D1552" s="59"/>
      <c r="E1552" s="85"/>
      <c r="F1552" s="7"/>
    </row>
    <row r="1553" spans="1:6">
      <c r="A1553" s="5"/>
      <c r="B1553" s="1"/>
      <c r="C1553" s="2"/>
      <c r="D1553" s="59"/>
      <c r="E1553" s="85"/>
      <c r="F1553" s="7"/>
    </row>
    <row r="1554" spans="1:6">
      <c r="A1554" s="5"/>
      <c r="B1554" s="1"/>
      <c r="C1554" s="2"/>
      <c r="D1554" s="59"/>
      <c r="E1554" s="85"/>
      <c r="F1554" s="7"/>
    </row>
    <row r="1555" spans="1:6">
      <c r="A1555" s="5"/>
      <c r="B1555" s="1"/>
      <c r="C1555" s="2"/>
      <c r="D1555" s="59"/>
      <c r="E1555" s="85"/>
      <c r="F1555" s="7"/>
    </row>
    <row r="1556" spans="1:6">
      <c r="A1556" s="5"/>
      <c r="B1556" s="1"/>
      <c r="C1556" s="2"/>
      <c r="D1556" s="59"/>
      <c r="E1556" s="85"/>
      <c r="F1556" s="7"/>
    </row>
    <row r="1557" spans="1:6">
      <c r="A1557" s="5"/>
      <c r="B1557" s="1"/>
      <c r="C1557" s="2"/>
      <c r="D1557" s="59"/>
      <c r="E1557" s="85"/>
      <c r="F1557" s="7"/>
    </row>
    <row r="1558" spans="1:6">
      <c r="A1558" s="5"/>
      <c r="B1558" s="1"/>
      <c r="C1558" s="2"/>
      <c r="D1558" s="59"/>
      <c r="E1558" s="85"/>
      <c r="F1558" s="7"/>
    </row>
    <row r="1559" spans="1:6">
      <c r="A1559" s="5"/>
      <c r="B1559" s="1"/>
      <c r="C1559" s="2"/>
      <c r="D1559" s="59"/>
      <c r="E1559" s="85"/>
      <c r="F1559" s="7"/>
    </row>
    <row r="1560" spans="1:6">
      <c r="A1560" s="5"/>
      <c r="B1560" s="1"/>
      <c r="C1560" s="2"/>
      <c r="D1560" s="59"/>
      <c r="E1560" s="85"/>
      <c r="F1560" s="7"/>
    </row>
    <row r="1561" spans="1:6">
      <c r="A1561" s="5"/>
      <c r="B1561" s="1"/>
      <c r="C1561" s="2"/>
      <c r="D1561" s="59"/>
      <c r="E1561" s="85"/>
      <c r="F1561" s="7"/>
    </row>
    <row r="1562" spans="1:6">
      <c r="A1562" s="5"/>
      <c r="B1562" s="1"/>
      <c r="C1562" s="2"/>
      <c r="D1562" s="59"/>
      <c r="E1562" s="85"/>
      <c r="F1562" s="7"/>
    </row>
    <row r="1563" spans="1:6">
      <c r="A1563" s="5"/>
      <c r="B1563" s="1"/>
      <c r="C1563" s="2"/>
      <c r="D1563" s="59"/>
      <c r="E1563" s="85"/>
      <c r="F1563" s="7"/>
    </row>
    <row r="1564" spans="1:6">
      <c r="A1564" s="5"/>
      <c r="B1564" s="1"/>
      <c r="C1564" s="2"/>
      <c r="D1564" s="59"/>
      <c r="E1564" s="85"/>
      <c r="F1564" s="7"/>
    </row>
    <row r="1565" spans="1:6">
      <c r="A1565" s="5"/>
      <c r="B1565" s="1"/>
      <c r="C1565" s="2"/>
      <c r="D1565" s="59"/>
      <c r="E1565" s="85"/>
      <c r="F1565" s="7"/>
    </row>
    <row r="1566" spans="1:6">
      <c r="A1566" s="5"/>
      <c r="B1566" s="1"/>
      <c r="C1566" s="2"/>
      <c r="D1566" s="59"/>
      <c r="E1566" s="85"/>
      <c r="F1566" s="7"/>
    </row>
    <row r="1567" spans="1:6">
      <c r="A1567" s="5"/>
      <c r="B1567" s="1"/>
      <c r="C1567" s="2"/>
      <c r="D1567" s="59"/>
      <c r="E1567" s="85"/>
      <c r="F1567" s="7"/>
    </row>
    <row r="1568" spans="1:6">
      <c r="A1568" s="5"/>
      <c r="B1568" s="1"/>
      <c r="C1568" s="2"/>
      <c r="D1568" s="59"/>
      <c r="E1568" s="85"/>
      <c r="F1568" s="7"/>
    </row>
    <row r="1569" spans="1:6">
      <c r="A1569" s="5"/>
      <c r="B1569" s="1"/>
      <c r="C1569" s="2"/>
      <c r="D1569" s="59"/>
      <c r="E1569" s="85"/>
      <c r="F1569" s="7"/>
    </row>
    <row r="1570" spans="1:6">
      <c r="A1570" s="5"/>
      <c r="B1570" s="1"/>
      <c r="C1570" s="2"/>
      <c r="D1570" s="59"/>
      <c r="E1570" s="85"/>
      <c r="F1570" s="7"/>
    </row>
    <row r="1571" spans="1:6">
      <c r="A1571" s="5"/>
      <c r="B1571" s="1"/>
      <c r="C1571" s="2"/>
      <c r="D1571" s="59"/>
      <c r="E1571" s="85"/>
      <c r="F1571" s="7"/>
    </row>
    <row r="1572" spans="1:6">
      <c r="A1572" s="5"/>
      <c r="B1572" s="1"/>
      <c r="C1572" s="2"/>
      <c r="D1572" s="59"/>
      <c r="E1572" s="85"/>
      <c r="F1572" s="7"/>
    </row>
    <row r="1573" spans="1:6">
      <c r="A1573" s="5"/>
      <c r="B1573" s="1"/>
      <c r="C1573" s="2"/>
      <c r="D1573" s="59"/>
      <c r="E1573" s="85"/>
      <c r="F1573" s="7"/>
    </row>
    <row r="1574" spans="1:6">
      <c r="A1574" s="5"/>
      <c r="B1574" s="1"/>
      <c r="C1574" s="2"/>
      <c r="D1574" s="59"/>
      <c r="E1574" s="85"/>
      <c r="F1574" s="7"/>
    </row>
    <row r="1575" spans="1:6">
      <c r="A1575" s="5"/>
      <c r="B1575" s="1"/>
      <c r="C1575" s="2"/>
      <c r="D1575" s="59"/>
      <c r="E1575" s="85"/>
      <c r="F1575" s="7"/>
    </row>
    <row r="1576" spans="1:6">
      <c r="A1576" s="5"/>
      <c r="B1576" s="1"/>
      <c r="C1576" s="2"/>
      <c r="D1576" s="59"/>
      <c r="E1576" s="85"/>
      <c r="F1576" s="7"/>
    </row>
    <row r="1577" spans="1:6">
      <c r="A1577" s="5"/>
      <c r="B1577" s="1"/>
      <c r="C1577" s="2"/>
      <c r="D1577" s="59"/>
      <c r="E1577" s="85"/>
      <c r="F1577" s="7"/>
    </row>
    <row r="1578" spans="1:6">
      <c r="A1578" s="5"/>
      <c r="B1578" s="1"/>
      <c r="C1578" s="2"/>
      <c r="D1578" s="59"/>
      <c r="E1578" s="85"/>
      <c r="F1578" s="7"/>
    </row>
    <row r="1579" spans="1:6">
      <c r="A1579" s="5"/>
      <c r="B1579" s="1"/>
      <c r="C1579" s="2"/>
      <c r="D1579" s="59"/>
      <c r="E1579" s="85"/>
      <c r="F1579" s="7"/>
    </row>
    <row r="1580" spans="1:6">
      <c r="A1580" s="5"/>
      <c r="B1580" s="1"/>
      <c r="C1580" s="2"/>
      <c r="D1580" s="59"/>
      <c r="E1580" s="85"/>
      <c r="F1580" s="7"/>
    </row>
    <row r="1581" spans="1:6">
      <c r="A1581" s="5"/>
      <c r="B1581" s="1"/>
      <c r="C1581" s="2"/>
      <c r="D1581" s="59"/>
      <c r="E1581" s="85"/>
      <c r="F1581" s="7"/>
    </row>
    <row r="1582" spans="1:6">
      <c r="A1582" s="5"/>
      <c r="B1582" s="1"/>
      <c r="C1582" s="2"/>
      <c r="D1582" s="59"/>
      <c r="E1582" s="85"/>
      <c r="F1582" s="7"/>
    </row>
    <row r="1583" spans="1:6">
      <c r="A1583" s="5"/>
      <c r="B1583" s="1"/>
      <c r="C1583" s="2"/>
      <c r="D1583" s="59"/>
      <c r="E1583" s="85"/>
      <c r="F1583" s="7"/>
    </row>
    <row r="1584" spans="1:6">
      <c r="A1584" s="5"/>
      <c r="B1584" s="1"/>
      <c r="C1584" s="2"/>
      <c r="D1584" s="59"/>
      <c r="E1584" s="85"/>
      <c r="F1584" s="7"/>
    </row>
    <row r="1585" spans="1:6">
      <c r="A1585" s="5"/>
      <c r="B1585" s="1"/>
      <c r="C1585" s="2"/>
      <c r="D1585" s="59"/>
      <c r="E1585" s="85"/>
      <c r="F1585" s="7"/>
    </row>
    <row r="1586" spans="1:6">
      <c r="A1586" s="5"/>
      <c r="B1586" s="1"/>
      <c r="C1586" s="2"/>
      <c r="D1586" s="59"/>
      <c r="E1586" s="85"/>
      <c r="F1586" s="7"/>
    </row>
    <row r="1587" spans="1:6">
      <c r="A1587" s="5"/>
      <c r="B1587" s="1"/>
      <c r="C1587" s="2"/>
      <c r="D1587" s="59"/>
      <c r="E1587" s="85"/>
      <c r="F1587" s="7"/>
    </row>
    <row r="1588" spans="1:6">
      <c r="A1588" s="5"/>
      <c r="B1588" s="1"/>
      <c r="C1588" s="2"/>
      <c r="D1588" s="59"/>
      <c r="E1588" s="85"/>
      <c r="F1588" s="7"/>
    </row>
    <row r="1589" spans="1:6">
      <c r="A1589" s="5"/>
      <c r="B1589" s="1"/>
      <c r="C1589" s="2"/>
      <c r="D1589" s="59"/>
      <c r="E1589" s="85"/>
      <c r="F1589" s="7"/>
    </row>
    <row r="1590" spans="1:6">
      <c r="A1590" s="5"/>
      <c r="B1590" s="1"/>
      <c r="C1590" s="2"/>
      <c r="D1590" s="59"/>
      <c r="E1590" s="85"/>
      <c r="F1590" s="7"/>
    </row>
    <row r="1591" spans="1:6">
      <c r="A1591" s="5"/>
      <c r="B1591" s="1"/>
      <c r="C1591" s="2"/>
      <c r="D1591" s="59"/>
      <c r="E1591" s="85"/>
      <c r="F1591" s="7"/>
    </row>
    <row r="1592" spans="1:6">
      <c r="A1592" s="5"/>
      <c r="B1592" s="1"/>
      <c r="C1592" s="2"/>
      <c r="D1592" s="59"/>
      <c r="E1592" s="85"/>
      <c r="F1592" s="7"/>
    </row>
    <row r="1593" spans="1:6">
      <c r="A1593" s="5"/>
      <c r="B1593" s="1"/>
      <c r="C1593" s="2"/>
      <c r="D1593" s="59"/>
      <c r="E1593" s="85"/>
      <c r="F1593" s="7"/>
    </row>
    <row r="1594" spans="1:6">
      <c r="A1594" s="5"/>
      <c r="B1594" s="1"/>
      <c r="C1594" s="2"/>
      <c r="D1594" s="59"/>
      <c r="E1594" s="85"/>
      <c r="F1594" s="7"/>
    </row>
    <row r="1595" spans="1:6">
      <c r="A1595" s="5"/>
      <c r="B1595" s="1"/>
      <c r="C1595" s="2"/>
      <c r="D1595" s="59"/>
      <c r="E1595" s="85"/>
      <c r="F1595" s="7"/>
    </row>
    <row r="1596" spans="1:6">
      <c r="A1596" s="5"/>
      <c r="B1596" s="1"/>
      <c r="C1596" s="2"/>
      <c r="D1596" s="59"/>
      <c r="E1596" s="85"/>
      <c r="F1596" s="7"/>
    </row>
    <row r="1597" spans="1:6">
      <c r="A1597" s="5"/>
      <c r="B1597" s="1"/>
      <c r="C1597" s="2"/>
      <c r="D1597" s="59"/>
      <c r="E1597" s="85"/>
      <c r="F1597" s="7"/>
    </row>
    <row r="1598" spans="1:6">
      <c r="A1598" s="5"/>
      <c r="B1598" s="1"/>
      <c r="C1598" s="2"/>
      <c r="D1598" s="59"/>
      <c r="E1598" s="85"/>
      <c r="F1598" s="7"/>
    </row>
    <row r="1599" spans="1:6">
      <c r="A1599" s="5"/>
      <c r="B1599" s="1"/>
      <c r="C1599" s="2"/>
      <c r="D1599" s="59"/>
      <c r="E1599" s="85"/>
      <c r="F1599" s="7"/>
    </row>
    <row r="1600" spans="1:6">
      <c r="A1600" s="5"/>
      <c r="B1600" s="1"/>
      <c r="C1600" s="2"/>
      <c r="D1600" s="59"/>
      <c r="E1600" s="85"/>
      <c r="F1600" s="7"/>
    </row>
    <row r="1601" spans="1:6">
      <c r="A1601" s="5"/>
      <c r="B1601" s="1"/>
      <c r="C1601" s="2"/>
      <c r="D1601" s="59"/>
      <c r="E1601" s="85"/>
      <c r="F1601" s="7"/>
    </row>
    <row r="1602" spans="1:6">
      <c r="A1602" s="5"/>
      <c r="B1602" s="1"/>
      <c r="C1602" s="2"/>
      <c r="D1602" s="59"/>
      <c r="E1602" s="85"/>
      <c r="F1602" s="7"/>
    </row>
    <row r="1603" spans="1:6">
      <c r="A1603" s="5"/>
      <c r="B1603" s="1"/>
      <c r="C1603" s="2"/>
      <c r="D1603" s="59"/>
      <c r="E1603" s="85"/>
      <c r="F1603" s="7"/>
    </row>
    <row r="1604" spans="1:6">
      <c r="A1604" s="5"/>
      <c r="B1604" s="1"/>
      <c r="C1604" s="2"/>
      <c r="D1604" s="59"/>
      <c r="E1604" s="85"/>
      <c r="F1604" s="7"/>
    </row>
    <row r="1605" spans="1:6">
      <c r="A1605" s="5"/>
      <c r="B1605" s="1"/>
      <c r="C1605" s="2"/>
      <c r="D1605" s="59"/>
      <c r="E1605" s="85"/>
      <c r="F1605" s="7"/>
    </row>
    <row r="1606" spans="1:6">
      <c r="A1606" s="5"/>
      <c r="B1606" s="1"/>
      <c r="C1606" s="2"/>
      <c r="D1606" s="59"/>
      <c r="E1606" s="85"/>
      <c r="F1606" s="7"/>
    </row>
    <row r="1607" spans="1:6">
      <c r="A1607" s="5"/>
      <c r="B1607" s="1"/>
      <c r="C1607" s="2"/>
      <c r="D1607" s="59"/>
      <c r="E1607" s="85"/>
      <c r="F1607" s="7"/>
    </row>
    <row r="1608" spans="1:6">
      <c r="A1608" s="5"/>
      <c r="B1608" s="1"/>
      <c r="C1608" s="2"/>
      <c r="D1608" s="59"/>
      <c r="E1608" s="85"/>
      <c r="F1608" s="7"/>
    </row>
    <row r="1609" spans="1:6">
      <c r="A1609" s="5"/>
      <c r="B1609" s="1"/>
      <c r="C1609" s="2"/>
      <c r="D1609" s="59"/>
      <c r="E1609" s="85"/>
      <c r="F1609" s="7"/>
    </row>
    <row r="1610" spans="1:6">
      <c r="A1610" s="5"/>
      <c r="B1610" s="1"/>
      <c r="C1610" s="2"/>
      <c r="D1610" s="59"/>
      <c r="E1610" s="85"/>
      <c r="F1610" s="7"/>
    </row>
    <row r="1611" spans="1:6">
      <c r="A1611" s="5"/>
      <c r="B1611" s="1"/>
      <c r="C1611" s="2"/>
      <c r="D1611" s="59"/>
      <c r="E1611" s="85"/>
      <c r="F1611" s="7"/>
    </row>
    <row r="1612" spans="1:6">
      <c r="A1612" s="5"/>
      <c r="B1612" s="1"/>
      <c r="C1612" s="2"/>
      <c r="D1612" s="59"/>
      <c r="E1612" s="85"/>
      <c r="F1612" s="7"/>
    </row>
    <row r="1613" spans="1:6">
      <c r="A1613" s="5"/>
      <c r="B1613" s="1"/>
      <c r="C1613" s="2"/>
      <c r="D1613" s="59"/>
      <c r="E1613" s="85"/>
      <c r="F1613" s="7"/>
    </row>
    <row r="1614" spans="1:6">
      <c r="A1614" s="5"/>
      <c r="B1614" s="1"/>
      <c r="C1614" s="2"/>
      <c r="D1614" s="59"/>
      <c r="E1614" s="85"/>
      <c r="F1614" s="7"/>
    </row>
    <row r="1615" spans="1:6">
      <c r="A1615" s="5"/>
      <c r="B1615" s="1"/>
      <c r="C1615" s="2"/>
      <c r="D1615" s="59"/>
      <c r="E1615" s="85"/>
      <c r="F1615" s="7"/>
    </row>
    <row r="1616" spans="1:6">
      <c r="A1616" s="5"/>
      <c r="B1616" s="1"/>
      <c r="C1616" s="2"/>
      <c r="D1616" s="59"/>
      <c r="E1616" s="85"/>
      <c r="F1616" s="7"/>
    </row>
    <row r="1617" spans="1:6">
      <c r="A1617" s="5"/>
      <c r="B1617" s="1"/>
      <c r="C1617" s="2"/>
      <c r="D1617" s="59"/>
      <c r="E1617" s="85"/>
      <c r="F1617" s="7"/>
    </row>
    <row r="1618" spans="1:6">
      <c r="A1618" s="5"/>
      <c r="B1618" s="1"/>
      <c r="C1618" s="2"/>
      <c r="D1618" s="59"/>
      <c r="E1618" s="85"/>
      <c r="F1618" s="7"/>
    </row>
    <row r="1619" spans="1:6">
      <c r="A1619" s="5"/>
      <c r="B1619" s="1"/>
      <c r="C1619" s="2"/>
      <c r="D1619" s="59"/>
      <c r="E1619" s="85"/>
      <c r="F1619" s="7"/>
    </row>
    <row r="1620" spans="1:6">
      <c r="A1620" s="5"/>
      <c r="B1620" s="1"/>
      <c r="C1620" s="2"/>
      <c r="D1620" s="59"/>
      <c r="E1620" s="85"/>
      <c r="F1620" s="7"/>
    </row>
    <row r="1621" spans="1:6">
      <c r="A1621" s="5"/>
      <c r="B1621" s="1"/>
      <c r="C1621" s="2"/>
      <c r="D1621" s="59"/>
      <c r="E1621" s="85"/>
      <c r="F1621" s="7"/>
    </row>
    <row r="1622" spans="1:6">
      <c r="A1622" s="5"/>
      <c r="B1622" s="1"/>
      <c r="C1622" s="2"/>
      <c r="D1622" s="59"/>
      <c r="E1622" s="85"/>
      <c r="F1622" s="7"/>
    </row>
    <row r="1623" spans="1:6">
      <c r="A1623" s="5"/>
      <c r="B1623" s="1"/>
      <c r="C1623" s="2"/>
      <c r="D1623" s="59"/>
      <c r="E1623" s="85"/>
      <c r="F1623" s="7"/>
    </row>
    <row r="1624" spans="1:6">
      <c r="A1624" s="5"/>
      <c r="B1624" s="1"/>
      <c r="C1624" s="2"/>
      <c r="D1624" s="59"/>
      <c r="E1624" s="85"/>
      <c r="F1624" s="7"/>
    </row>
    <row r="1625" spans="1:6">
      <c r="A1625" s="5"/>
      <c r="B1625" s="1"/>
      <c r="C1625" s="2"/>
      <c r="D1625" s="59"/>
      <c r="E1625" s="85"/>
      <c r="F1625" s="7"/>
    </row>
    <row r="1626" spans="1:6">
      <c r="A1626" s="5"/>
      <c r="B1626" s="1"/>
      <c r="C1626" s="2"/>
      <c r="D1626" s="59"/>
      <c r="E1626" s="85"/>
      <c r="F1626" s="7"/>
    </row>
    <row r="1627" spans="1:6">
      <c r="A1627" s="5"/>
      <c r="B1627" s="1"/>
      <c r="C1627" s="2"/>
      <c r="D1627" s="59"/>
      <c r="E1627" s="85"/>
      <c r="F1627" s="7"/>
    </row>
    <row r="1628" spans="1:6">
      <c r="A1628" s="5"/>
      <c r="B1628" s="1"/>
      <c r="C1628" s="2"/>
      <c r="D1628" s="59"/>
      <c r="E1628" s="85"/>
      <c r="F1628" s="7"/>
    </row>
    <row r="1629" spans="1:6">
      <c r="A1629" s="5"/>
      <c r="B1629" s="1"/>
      <c r="C1629" s="2"/>
      <c r="D1629" s="59"/>
      <c r="E1629" s="85"/>
      <c r="F1629" s="7"/>
    </row>
    <row r="1630" spans="1:6">
      <c r="A1630" s="5"/>
      <c r="B1630" s="1"/>
      <c r="C1630" s="2"/>
      <c r="D1630" s="59"/>
      <c r="E1630" s="85"/>
      <c r="F1630" s="7"/>
    </row>
    <row r="1631" spans="1:6">
      <c r="A1631" s="5"/>
      <c r="B1631" s="1"/>
      <c r="C1631" s="2"/>
      <c r="D1631" s="59"/>
      <c r="E1631" s="85"/>
      <c r="F1631" s="7"/>
    </row>
    <row r="1632" spans="1:6">
      <c r="A1632" s="5"/>
      <c r="B1632" s="1"/>
      <c r="C1632" s="2"/>
      <c r="D1632" s="59"/>
      <c r="E1632" s="85"/>
      <c r="F1632" s="7"/>
    </row>
    <row r="1633" spans="1:6">
      <c r="A1633" s="5"/>
      <c r="B1633" s="1"/>
      <c r="C1633" s="2"/>
      <c r="D1633" s="59"/>
      <c r="E1633" s="85"/>
      <c r="F1633" s="7"/>
    </row>
    <row r="1634" spans="1:6">
      <c r="A1634" s="5"/>
      <c r="B1634" s="1"/>
      <c r="C1634" s="2"/>
      <c r="D1634" s="59"/>
      <c r="E1634" s="85"/>
      <c r="F1634" s="7"/>
    </row>
    <row r="1635" spans="1:6">
      <c r="A1635" s="5"/>
      <c r="B1635" s="1"/>
      <c r="C1635" s="2"/>
      <c r="D1635" s="59"/>
      <c r="E1635" s="85"/>
      <c r="F1635" s="7"/>
    </row>
    <row r="1636" spans="1:6">
      <c r="A1636" s="5"/>
      <c r="B1636" s="1"/>
      <c r="C1636" s="2"/>
      <c r="D1636" s="59"/>
      <c r="E1636" s="85"/>
      <c r="F1636" s="7"/>
    </row>
    <row r="1637" spans="1:6">
      <c r="A1637" s="5"/>
      <c r="B1637" s="1"/>
      <c r="C1637" s="2"/>
      <c r="D1637" s="59"/>
      <c r="E1637" s="85"/>
      <c r="F1637" s="7"/>
    </row>
    <row r="1638" spans="1:6">
      <c r="A1638" s="5"/>
      <c r="B1638" s="1"/>
      <c r="C1638" s="2"/>
      <c r="D1638" s="59"/>
      <c r="E1638" s="85"/>
      <c r="F1638" s="7"/>
    </row>
    <row r="1639" spans="1:6">
      <c r="A1639" s="5"/>
      <c r="B1639" s="1"/>
      <c r="C1639" s="2"/>
      <c r="D1639" s="59"/>
      <c r="E1639" s="85"/>
      <c r="F1639" s="7"/>
    </row>
    <row r="1640" spans="1:6">
      <c r="A1640" s="5"/>
      <c r="B1640" s="1"/>
      <c r="C1640" s="2"/>
      <c r="D1640" s="59"/>
      <c r="E1640" s="85"/>
      <c r="F1640" s="7"/>
    </row>
    <row r="1641" spans="1:6">
      <c r="A1641" s="5"/>
      <c r="B1641" s="1"/>
      <c r="C1641" s="2"/>
      <c r="D1641" s="59"/>
      <c r="E1641" s="85"/>
      <c r="F1641" s="7"/>
    </row>
    <row r="1642" spans="1:6">
      <c r="A1642" s="5"/>
      <c r="B1642" s="1"/>
      <c r="C1642" s="2"/>
      <c r="D1642" s="59"/>
      <c r="E1642" s="85"/>
      <c r="F1642" s="7"/>
    </row>
    <row r="1643" spans="1:6">
      <c r="A1643" s="5"/>
      <c r="B1643" s="1"/>
      <c r="C1643" s="2"/>
      <c r="D1643" s="59"/>
      <c r="E1643" s="85"/>
      <c r="F1643" s="7"/>
    </row>
    <row r="1644" spans="1:6">
      <c r="A1644" s="5"/>
      <c r="B1644" s="1"/>
      <c r="C1644" s="2"/>
      <c r="D1644" s="59"/>
      <c r="E1644" s="85"/>
      <c r="F1644" s="7"/>
    </row>
    <row r="1645" spans="1:6">
      <c r="A1645" s="5"/>
      <c r="B1645" s="1"/>
      <c r="C1645" s="2"/>
      <c r="D1645" s="59"/>
      <c r="E1645" s="85"/>
      <c r="F1645" s="7"/>
    </row>
    <row r="1646" spans="1:6">
      <c r="A1646" s="5"/>
      <c r="B1646" s="1"/>
      <c r="C1646" s="2"/>
      <c r="D1646" s="59"/>
      <c r="E1646" s="85"/>
      <c r="F1646" s="7"/>
    </row>
    <row r="1647" spans="1:6">
      <c r="A1647" s="5"/>
      <c r="B1647" s="1"/>
      <c r="C1647" s="2"/>
      <c r="D1647" s="59"/>
      <c r="E1647" s="85"/>
      <c r="F1647" s="7"/>
    </row>
    <row r="1648" spans="1:6">
      <c r="A1648" s="5"/>
      <c r="B1648" s="1"/>
      <c r="C1648" s="2"/>
      <c r="D1648" s="59"/>
      <c r="E1648" s="85"/>
      <c r="F1648" s="7"/>
    </row>
    <row r="1649" spans="1:6">
      <c r="A1649" s="5"/>
      <c r="B1649" s="1"/>
      <c r="C1649" s="2"/>
      <c r="D1649" s="59"/>
      <c r="E1649" s="85"/>
      <c r="F1649" s="7"/>
    </row>
    <row r="1650" spans="1:6">
      <c r="A1650" s="5"/>
      <c r="B1650" s="1"/>
      <c r="C1650" s="2"/>
      <c r="D1650" s="59"/>
      <c r="E1650" s="85"/>
      <c r="F1650" s="7"/>
    </row>
    <row r="1651" spans="1:6">
      <c r="A1651" s="5"/>
      <c r="B1651" s="1"/>
      <c r="C1651" s="2"/>
      <c r="D1651" s="59"/>
      <c r="E1651" s="85"/>
      <c r="F1651" s="7"/>
    </row>
    <row r="1652" spans="1:6">
      <c r="A1652" s="5"/>
      <c r="B1652" s="1"/>
      <c r="C1652" s="2"/>
      <c r="D1652" s="59"/>
      <c r="E1652" s="85"/>
      <c r="F1652" s="7"/>
    </row>
    <row r="1653" spans="1:6">
      <c r="A1653" s="5"/>
      <c r="B1653" s="1"/>
      <c r="C1653" s="2"/>
      <c r="D1653" s="59"/>
      <c r="E1653" s="85"/>
      <c r="F1653" s="7"/>
    </row>
    <row r="1654" spans="1:6">
      <c r="A1654" s="5"/>
      <c r="B1654" s="1"/>
      <c r="C1654" s="2"/>
      <c r="D1654" s="59"/>
      <c r="E1654" s="85"/>
      <c r="F1654" s="7"/>
    </row>
    <row r="1655" spans="1:6">
      <c r="A1655" s="5"/>
      <c r="B1655" s="1"/>
      <c r="C1655" s="2"/>
      <c r="D1655" s="59"/>
      <c r="E1655" s="85"/>
      <c r="F1655" s="7"/>
    </row>
    <row r="1656" spans="1:6">
      <c r="A1656" s="5"/>
      <c r="B1656" s="1"/>
      <c r="C1656" s="2"/>
      <c r="D1656" s="59"/>
      <c r="E1656" s="85"/>
      <c r="F1656" s="7"/>
    </row>
    <row r="1657" spans="1:6">
      <c r="A1657" s="5"/>
      <c r="B1657" s="1"/>
      <c r="C1657" s="2"/>
      <c r="D1657" s="59"/>
      <c r="E1657" s="85"/>
      <c r="F1657" s="7"/>
    </row>
    <row r="1658" spans="1:6">
      <c r="A1658" s="5"/>
      <c r="B1658" s="1"/>
      <c r="C1658" s="2"/>
      <c r="D1658" s="59"/>
      <c r="E1658" s="85"/>
      <c r="F1658" s="7"/>
    </row>
    <row r="1659" spans="1:6">
      <c r="A1659" s="5"/>
      <c r="B1659" s="1"/>
      <c r="C1659" s="2"/>
      <c r="D1659" s="59"/>
      <c r="E1659" s="85"/>
      <c r="F1659" s="7"/>
    </row>
    <row r="1660" spans="1:6">
      <c r="A1660" s="5"/>
      <c r="B1660" s="1"/>
      <c r="C1660" s="2"/>
      <c r="D1660" s="59"/>
      <c r="E1660" s="85"/>
      <c r="F1660" s="7"/>
    </row>
    <row r="1661" spans="1:6">
      <c r="A1661" s="5"/>
      <c r="B1661" s="1"/>
      <c r="C1661" s="2"/>
      <c r="D1661" s="59"/>
      <c r="E1661" s="85"/>
      <c r="F1661" s="7"/>
    </row>
    <row r="1662" spans="1:6">
      <c r="A1662" s="5"/>
      <c r="B1662" s="1"/>
      <c r="C1662" s="2"/>
      <c r="D1662" s="59"/>
      <c r="E1662" s="85"/>
      <c r="F1662" s="7"/>
    </row>
    <row r="1663" spans="1:6">
      <c r="A1663" s="5"/>
      <c r="B1663" s="1"/>
      <c r="C1663" s="2"/>
      <c r="D1663" s="59"/>
      <c r="E1663" s="85"/>
      <c r="F1663" s="7"/>
    </row>
    <row r="1664" spans="1:6">
      <c r="A1664" s="5"/>
      <c r="B1664" s="1"/>
      <c r="C1664" s="2"/>
      <c r="D1664" s="59"/>
      <c r="E1664" s="85"/>
      <c r="F1664" s="7"/>
    </row>
    <row r="1665" spans="1:6">
      <c r="A1665" s="5"/>
      <c r="B1665" s="1"/>
      <c r="C1665" s="2"/>
      <c r="D1665" s="59"/>
      <c r="E1665" s="85"/>
      <c r="F1665" s="7"/>
    </row>
    <row r="1666" spans="1:6">
      <c r="A1666" s="5"/>
      <c r="B1666" s="1"/>
      <c r="C1666" s="2"/>
      <c r="D1666" s="59"/>
      <c r="E1666" s="85"/>
      <c r="F1666" s="7"/>
    </row>
    <row r="1667" spans="1:6">
      <c r="A1667" s="5"/>
      <c r="B1667" s="1"/>
      <c r="C1667" s="2"/>
      <c r="D1667" s="59"/>
      <c r="E1667" s="85"/>
      <c r="F1667" s="7"/>
    </row>
    <row r="1668" spans="1:6">
      <c r="A1668" s="5"/>
      <c r="B1668" s="1"/>
      <c r="C1668" s="2"/>
      <c r="D1668" s="59"/>
      <c r="E1668" s="85"/>
      <c r="F1668" s="7"/>
    </row>
    <row r="1669" spans="1:6">
      <c r="A1669" s="5"/>
      <c r="B1669" s="1"/>
      <c r="C1669" s="2"/>
      <c r="D1669" s="59"/>
      <c r="E1669" s="85"/>
      <c r="F1669" s="7"/>
    </row>
    <row r="1670" spans="1:6">
      <c r="A1670" s="5"/>
      <c r="B1670" s="1"/>
      <c r="C1670" s="2"/>
      <c r="D1670" s="59"/>
      <c r="E1670" s="85"/>
      <c r="F1670" s="7"/>
    </row>
    <row r="1671" spans="1:6">
      <c r="A1671" s="5"/>
      <c r="B1671" s="1"/>
      <c r="C1671" s="2"/>
      <c r="D1671" s="59"/>
      <c r="E1671" s="85"/>
      <c r="F1671" s="7"/>
    </row>
    <row r="1672" spans="1:6">
      <c r="A1672" s="5"/>
      <c r="B1672" s="1"/>
      <c r="C1672" s="2"/>
      <c r="D1672" s="59"/>
      <c r="E1672" s="85"/>
      <c r="F1672" s="7"/>
    </row>
    <row r="1673" spans="1:6">
      <c r="A1673" s="5"/>
      <c r="B1673" s="1"/>
      <c r="C1673" s="2"/>
      <c r="D1673" s="59"/>
      <c r="E1673" s="85"/>
      <c r="F1673" s="7"/>
    </row>
    <row r="1674" spans="1:6">
      <c r="A1674" s="5"/>
      <c r="B1674" s="1"/>
      <c r="C1674" s="2"/>
      <c r="D1674" s="59"/>
      <c r="E1674" s="85"/>
      <c r="F1674" s="7"/>
    </row>
    <row r="1675" spans="1:6">
      <c r="A1675" s="5"/>
      <c r="B1675" s="1"/>
      <c r="C1675" s="2"/>
      <c r="D1675" s="59"/>
      <c r="E1675" s="85"/>
      <c r="F1675" s="7"/>
    </row>
    <row r="1676" spans="1:6">
      <c r="A1676" s="5"/>
      <c r="B1676" s="1"/>
      <c r="C1676" s="2"/>
      <c r="D1676" s="59"/>
      <c r="E1676" s="85"/>
      <c r="F1676" s="7"/>
    </row>
    <row r="1677" spans="1:6">
      <c r="A1677" s="5"/>
      <c r="B1677" s="1"/>
      <c r="C1677" s="2"/>
      <c r="D1677" s="59"/>
      <c r="E1677" s="85"/>
      <c r="F1677" s="7"/>
    </row>
    <row r="1678" spans="1:6">
      <c r="A1678" s="5"/>
      <c r="B1678" s="1"/>
      <c r="C1678" s="2"/>
      <c r="D1678" s="59"/>
      <c r="E1678" s="85"/>
      <c r="F1678" s="7"/>
    </row>
    <row r="1679" spans="1:6">
      <c r="A1679" s="5"/>
      <c r="B1679" s="1"/>
      <c r="C1679" s="2"/>
      <c r="D1679" s="59"/>
      <c r="E1679" s="85"/>
      <c r="F1679" s="7"/>
    </row>
    <row r="1680" spans="1:6">
      <c r="A1680" s="5"/>
      <c r="B1680" s="1"/>
      <c r="C1680" s="2"/>
      <c r="D1680" s="59"/>
      <c r="E1680" s="85"/>
      <c r="F1680" s="7"/>
    </row>
    <row r="1681" spans="1:6">
      <c r="A1681" s="5"/>
      <c r="B1681" s="1"/>
      <c r="C1681" s="2"/>
      <c r="D1681" s="59"/>
      <c r="E1681" s="85"/>
      <c r="F1681" s="7"/>
    </row>
    <row r="1682" spans="1:6">
      <c r="A1682" s="5"/>
      <c r="B1682" s="1"/>
      <c r="C1682" s="2"/>
      <c r="D1682" s="59"/>
      <c r="E1682" s="85"/>
      <c r="F1682" s="7"/>
    </row>
    <row r="1683" spans="1:6">
      <c r="A1683" s="5"/>
      <c r="B1683" s="1"/>
      <c r="C1683" s="2"/>
      <c r="D1683" s="59"/>
      <c r="E1683" s="85"/>
      <c r="F1683" s="7"/>
    </row>
    <row r="1684" spans="1:6">
      <c r="A1684" s="5"/>
      <c r="B1684" s="1"/>
      <c r="C1684" s="2"/>
      <c r="D1684" s="59"/>
      <c r="E1684" s="85"/>
      <c r="F1684" s="7"/>
    </row>
    <row r="1685" spans="1:6">
      <c r="A1685" s="5"/>
      <c r="B1685" s="1"/>
      <c r="C1685" s="2"/>
      <c r="D1685" s="59"/>
      <c r="E1685" s="85"/>
      <c r="F1685" s="7"/>
    </row>
    <row r="1686" spans="1:6">
      <c r="A1686" s="5"/>
      <c r="B1686" s="1"/>
      <c r="C1686" s="2"/>
      <c r="D1686" s="59"/>
      <c r="E1686" s="85"/>
      <c r="F1686" s="7"/>
    </row>
    <row r="1687" spans="1:6">
      <c r="A1687" s="5"/>
      <c r="B1687" s="1"/>
      <c r="C1687" s="2"/>
      <c r="D1687" s="59"/>
      <c r="E1687" s="85"/>
      <c r="F1687" s="7"/>
    </row>
    <row r="1688" spans="1:6">
      <c r="A1688" s="5"/>
      <c r="B1688" s="1"/>
      <c r="C1688" s="2"/>
      <c r="D1688" s="59"/>
      <c r="E1688" s="85"/>
      <c r="F1688" s="7"/>
    </row>
    <row r="1689" spans="1:6">
      <c r="A1689" s="5"/>
      <c r="B1689" s="1"/>
      <c r="C1689" s="2"/>
      <c r="D1689" s="59"/>
      <c r="E1689" s="85"/>
      <c r="F1689" s="7"/>
    </row>
    <row r="1690" spans="1:6">
      <c r="A1690" s="5"/>
      <c r="B1690" s="1"/>
      <c r="C1690" s="2"/>
      <c r="D1690" s="59"/>
      <c r="E1690" s="85"/>
      <c r="F1690" s="7"/>
    </row>
    <row r="1691" spans="1:6">
      <c r="A1691" s="5"/>
      <c r="B1691" s="1"/>
      <c r="C1691" s="2"/>
      <c r="D1691" s="59"/>
      <c r="E1691" s="85"/>
      <c r="F1691" s="7"/>
    </row>
    <row r="1692" spans="1:6">
      <c r="A1692" s="5"/>
      <c r="B1692" s="1"/>
      <c r="C1692" s="2"/>
      <c r="D1692" s="59"/>
      <c r="E1692" s="85"/>
      <c r="F1692" s="7"/>
    </row>
    <row r="1693" spans="1:6">
      <c r="A1693" s="5"/>
      <c r="B1693" s="1"/>
      <c r="C1693" s="2"/>
      <c r="D1693" s="59"/>
      <c r="E1693" s="85"/>
      <c r="F1693" s="7"/>
    </row>
    <row r="1694" spans="1:6">
      <c r="A1694" s="5"/>
      <c r="B1694" s="1"/>
      <c r="C1694" s="2"/>
      <c r="D1694" s="59"/>
      <c r="E1694" s="85"/>
      <c r="F1694" s="7"/>
    </row>
    <row r="1695" spans="1:6">
      <c r="A1695" s="5"/>
      <c r="B1695" s="1"/>
      <c r="C1695" s="2"/>
      <c r="D1695" s="59"/>
      <c r="E1695" s="85"/>
      <c r="F1695" s="7"/>
    </row>
    <row r="1696" spans="1:6">
      <c r="A1696" s="5"/>
      <c r="B1696" s="1"/>
      <c r="C1696" s="2"/>
      <c r="D1696" s="59"/>
      <c r="E1696" s="85"/>
      <c r="F1696" s="7"/>
    </row>
    <row r="1697" spans="1:6">
      <c r="A1697" s="5"/>
      <c r="B1697" s="1"/>
      <c r="C1697" s="2"/>
      <c r="D1697" s="59"/>
      <c r="E1697" s="85"/>
      <c r="F1697" s="7"/>
    </row>
    <row r="1698" spans="1:6">
      <c r="A1698" s="5"/>
      <c r="B1698" s="1"/>
      <c r="C1698" s="2"/>
      <c r="D1698" s="59"/>
      <c r="E1698" s="85"/>
      <c r="F1698" s="7"/>
    </row>
    <row r="1699" spans="1:6">
      <c r="A1699" s="5"/>
      <c r="B1699" s="1"/>
      <c r="C1699" s="2"/>
      <c r="D1699" s="59"/>
      <c r="E1699" s="85"/>
      <c r="F1699" s="7"/>
    </row>
    <row r="1700" spans="1:6">
      <c r="A1700" s="5"/>
      <c r="B1700" s="1"/>
      <c r="C1700" s="2"/>
      <c r="D1700" s="59"/>
      <c r="E1700" s="85"/>
      <c r="F1700" s="7"/>
    </row>
    <row r="1701" spans="1:6">
      <c r="A1701" s="5"/>
      <c r="B1701" s="1"/>
      <c r="C1701" s="2"/>
      <c r="D1701" s="59"/>
      <c r="E1701" s="85"/>
      <c r="F1701" s="7"/>
    </row>
    <row r="1702" spans="1:6">
      <c r="A1702" s="5"/>
      <c r="B1702" s="1"/>
      <c r="C1702" s="2"/>
      <c r="D1702" s="59"/>
      <c r="E1702" s="85"/>
      <c r="F1702" s="7"/>
    </row>
    <row r="1703" spans="1:6">
      <c r="A1703" s="5"/>
      <c r="B1703" s="1"/>
      <c r="C1703" s="2"/>
      <c r="D1703" s="59"/>
      <c r="E1703" s="85"/>
      <c r="F1703" s="7"/>
    </row>
    <row r="1704" spans="1:6">
      <c r="A1704" s="5"/>
      <c r="B1704" s="1"/>
      <c r="C1704" s="2"/>
      <c r="D1704" s="59"/>
      <c r="E1704" s="85"/>
      <c r="F1704" s="7"/>
    </row>
    <row r="1705" spans="1:6">
      <c r="A1705" s="5"/>
      <c r="B1705" s="1"/>
      <c r="C1705" s="2"/>
      <c r="D1705" s="59"/>
      <c r="E1705" s="85"/>
      <c r="F1705" s="7"/>
    </row>
    <row r="1706" spans="1:6">
      <c r="A1706" s="5"/>
      <c r="B1706" s="1"/>
      <c r="C1706" s="2"/>
      <c r="D1706" s="59"/>
      <c r="E1706" s="85"/>
      <c r="F1706" s="7"/>
    </row>
    <row r="1707" spans="1:6">
      <c r="A1707" s="5"/>
      <c r="B1707" s="1"/>
      <c r="C1707" s="2"/>
      <c r="D1707" s="59"/>
      <c r="E1707" s="85"/>
      <c r="F1707" s="7"/>
    </row>
    <row r="1708" spans="1:6">
      <c r="A1708" s="5"/>
      <c r="B1708" s="1"/>
      <c r="C1708" s="2"/>
      <c r="D1708" s="59"/>
      <c r="E1708" s="85"/>
      <c r="F1708" s="7"/>
    </row>
    <row r="1709" spans="1:6">
      <c r="A1709" s="5"/>
      <c r="B1709" s="1"/>
      <c r="C1709" s="2"/>
      <c r="D1709" s="59"/>
      <c r="E1709" s="85"/>
      <c r="F1709" s="7"/>
    </row>
    <row r="1710" spans="1:6">
      <c r="A1710" s="5"/>
      <c r="B1710" s="1"/>
      <c r="C1710" s="2"/>
      <c r="D1710" s="59"/>
      <c r="E1710" s="85"/>
      <c r="F1710" s="7"/>
    </row>
    <row r="1711" spans="1:6">
      <c r="A1711" s="5"/>
      <c r="B1711" s="1"/>
      <c r="C1711" s="2"/>
      <c r="D1711" s="59"/>
      <c r="E1711" s="85"/>
      <c r="F1711" s="7"/>
    </row>
    <row r="1712" spans="1:6">
      <c r="A1712" s="5"/>
      <c r="B1712" s="1"/>
      <c r="C1712" s="2"/>
      <c r="D1712" s="59"/>
      <c r="E1712" s="85"/>
      <c r="F1712" s="7"/>
    </row>
    <row r="1713" spans="1:6">
      <c r="A1713" s="5"/>
      <c r="B1713" s="1"/>
      <c r="C1713" s="2"/>
      <c r="D1713" s="59"/>
      <c r="E1713" s="85"/>
      <c r="F1713" s="7"/>
    </row>
    <row r="1714" spans="1:6">
      <c r="A1714" s="5"/>
      <c r="B1714" s="1"/>
      <c r="C1714" s="2"/>
      <c r="D1714" s="59"/>
      <c r="E1714" s="85"/>
      <c r="F1714" s="7"/>
    </row>
    <row r="1715" spans="1:6">
      <c r="A1715" s="5"/>
      <c r="B1715" s="1"/>
      <c r="C1715" s="2"/>
      <c r="D1715" s="59"/>
      <c r="E1715" s="85"/>
      <c r="F1715" s="7"/>
    </row>
    <row r="1716" spans="1:6">
      <c r="A1716" s="5"/>
      <c r="B1716" s="1"/>
      <c r="C1716" s="2"/>
      <c r="D1716" s="59"/>
      <c r="E1716" s="85"/>
      <c r="F1716" s="7"/>
    </row>
    <row r="1717" spans="1:6">
      <c r="A1717" s="5"/>
      <c r="B1717" s="1"/>
      <c r="C1717" s="2"/>
      <c r="D1717" s="59"/>
      <c r="E1717" s="85"/>
      <c r="F1717" s="7"/>
    </row>
    <row r="1718" spans="1:6">
      <c r="A1718" s="5"/>
      <c r="B1718" s="1"/>
      <c r="C1718" s="2"/>
      <c r="D1718" s="59"/>
      <c r="E1718" s="85"/>
      <c r="F1718" s="7"/>
    </row>
    <row r="1719" spans="1:6">
      <c r="A1719" s="5"/>
      <c r="B1719" s="1"/>
      <c r="C1719" s="2"/>
      <c r="D1719" s="59"/>
      <c r="E1719" s="85"/>
      <c r="F1719" s="7"/>
    </row>
    <row r="1720" spans="1:6">
      <c r="A1720" s="5"/>
      <c r="B1720" s="1"/>
      <c r="C1720" s="2"/>
      <c r="D1720" s="59"/>
      <c r="E1720" s="85"/>
      <c r="F1720" s="7"/>
    </row>
    <row r="1721" spans="1:6">
      <c r="A1721" s="5"/>
      <c r="B1721" s="1"/>
      <c r="C1721" s="2"/>
      <c r="D1721" s="59"/>
      <c r="E1721" s="85"/>
      <c r="F1721" s="7"/>
    </row>
    <row r="1722" spans="1:6">
      <c r="A1722" s="5"/>
      <c r="B1722" s="1"/>
      <c r="C1722" s="2"/>
      <c r="D1722" s="59"/>
      <c r="E1722" s="85"/>
      <c r="F1722" s="7"/>
    </row>
    <row r="1723" spans="1:6">
      <c r="A1723" s="5"/>
      <c r="B1723" s="1"/>
      <c r="C1723" s="2"/>
      <c r="D1723" s="59"/>
      <c r="E1723" s="85"/>
      <c r="F1723" s="7"/>
    </row>
    <row r="1724" spans="1:6">
      <c r="A1724" s="5"/>
      <c r="B1724" s="1"/>
      <c r="C1724" s="2"/>
      <c r="D1724" s="59"/>
      <c r="E1724" s="85"/>
      <c r="F1724" s="7"/>
    </row>
    <row r="1725" spans="1:6">
      <c r="A1725" s="5"/>
      <c r="B1725" s="1"/>
      <c r="C1725" s="2"/>
      <c r="D1725" s="59"/>
      <c r="E1725" s="85"/>
      <c r="F1725" s="7"/>
    </row>
    <row r="1726" spans="1:6">
      <c r="A1726" s="5"/>
      <c r="B1726" s="1"/>
      <c r="C1726" s="2"/>
      <c r="D1726" s="59"/>
      <c r="E1726" s="85"/>
      <c r="F1726" s="7"/>
    </row>
    <row r="1727" spans="1:6">
      <c r="A1727" s="5"/>
      <c r="B1727" s="1"/>
      <c r="C1727" s="2"/>
      <c r="D1727" s="59"/>
      <c r="E1727" s="85"/>
      <c r="F1727" s="7"/>
    </row>
    <row r="1728" spans="1:6">
      <c r="A1728" s="5"/>
      <c r="B1728" s="1"/>
      <c r="C1728" s="2"/>
      <c r="D1728" s="59"/>
      <c r="E1728" s="85"/>
      <c r="F1728" s="7"/>
    </row>
    <row r="1729" spans="1:6">
      <c r="A1729" s="5"/>
      <c r="B1729" s="1"/>
      <c r="C1729" s="2"/>
      <c r="D1729" s="59"/>
      <c r="E1729" s="85"/>
      <c r="F1729" s="7"/>
    </row>
    <row r="1730" spans="1:6">
      <c r="A1730" s="5"/>
      <c r="B1730" s="1"/>
      <c r="C1730" s="2"/>
      <c r="D1730" s="59"/>
      <c r="E1730" s="85"/>
      <c r="F1730" s="7"/>
    </row>
    <row r="1731" spans="1:6">
      <c r="A1731" s="5"/>
      <c r="B1731" s="1"/>
      <c r="C1731" s="2"/>
      <c r="D1731" s="59"/>
      <c r="E1731" s="85"/>
      <c r="F1731" s="7"/>
    </row>
    <row r="1732" spans="1:6">
      <c r="A1732" s="5"/>
      <c r="B1732" s="1"/>
      <c r="C1732" s="2"/>
      <c r="D1732" s="59"/>
      <c r="E1732" s="85"/>
      <c r="F1732" s="7"/>
    </row>
    <row r="1733" spans="1:6">
      <c r="A1733" s="5"/>
      <c r="B1733" s="1"/>
      <c r="C1733" s="2"/>
      <c r="D1733" s="59"/>
      <c r="E1733" s="85"/>
      <c r="F1733" s="7"/>
    </row>
    <row r="1734" spans="1:6">
      <c r="A1734" s="5"/>
      <c r="B1734" s="1"/>
      <c r="C1734" s="2"/>
      <c r="D1734" s="59"/>
      <c r="E1734" s="85"/>
      <c r="F1734" s="7"/>
    </row>
    <row r="1735" spans="1:6">
      <c r="A1735" s="5"/>
      <c r="B1735" s="1"/>
      <c r="C1735" s="2"/>
      <c r="D1735" s="59"/>
      <c r="E1735" s="85"/>
      <c r="F1735" s="7"/>
    </row>
    <row r="1736" spans="1:6">
      <c r="A1736" s="5"/>
      <c r="B1736" s="1"/>
      <c r="C1736" s="2"/>
      <c r="D1736" s="59"/>
      <c r="E1736" s="85"/>
      <c r="F1736" s="7"/>
    </row>
    <row r="1737" spans="1:6">
      <c r="A1737" s="5"/>
      <c r="B1737" s="1"/>
      <c r="C1737" s="2"/>
      <c r="D1737" s="59"/>
      <c r="E1737" s="85"/>
      <c r="F1737" s="7"/>
    </row>
    <row r="1738" spans="1:6">
      <c r="A1738" s="5"/>
      <c r="B1738" s="1"/>
      <c r="C1738" s="2"/>
      <c r="D1738" s="59"/>
      <c r="E1738" s="85"/>
      <c r="F1738" s="7"/>
    </row>
    <row r="1739" spans="1:6">
      <c r="A1739" s="5"/>
      <c r="B1739" s="1"/>
      <c r="C1739" s="2"/>
      <c r="D1739" s="59"/>
      <c r="E1739" s="85"/>
      <c r="F1739" s="7"/>
    </row>
    <row r="1740" spans="1:6">
      <c r="A1740" s="5"/>
      <c r="B1740" s="1"/>
      <c r="C1740" s="2"/>
      <c r="D1740" s="59"/>
      <c r="E1740" s="85"/>
      <c r="F1740" s="7"/>
    </row>
    <row r="1741" spans="1:6">
      <c r="A1741" s="5"/>
      <c r="B1741" s="1"/>
      <c r="C1741" s="2"/>
      <c r="D1741" s="59"/>
      <c r="E1741" s="85"/>
      <c r="F1741" s="7"/>
    </row>
    <row r="1742" spans="1:6">
      <c r="A1742" s="5"/>
      <c r="B1742" s="1"/>
      <c r="C1742" s="2"/>
      <c r="D1742" s="59"/>
      <c r="E1742" s="85"/>
      <c r="F1742" s="7"/>
    </row>
    <row r="1743" spans="1:6">
      <c r="A1743" s="5"/>
      <c r="B1743" s="1"/>
      <c r="C1743" s="2"/>
      <c r="D1743" s="59"/>
      <c r="E1743" s="85"/>
      <c r="F1743" s="7"/>
    </row>
    <row r="1744" spans="1:6">
      <c r="A1744" s="5"/>
      <c r="B1744" s="1"/>
      <c r="C1744" s="2"/>
      <c r="D1744" s="59"/>
      <c r="E1744" s="85"/>
      <c r="F1744" s="7"/>
    </row>
    <row r="1745" spans="1:6">
      <c r="A1745" s="5"/>
      <c r="B1745" s="1"/>
      <c r="C1745" s="2"/>
      <c r="D1745" s="59"/>
      <c r="E1745" s="85"/>
      <c r="F1745" s="7"/>
    </row>
    <row r="1746" spans="1:6">
      <c r="A1746" s="5"/>
      <c r="B1746" s="1"/>
      <c r="C1746" s="2"/>
      <c r="D1746" s="59"/>
      <c r="E1746" s="85"/>
      <c r="F1746" s="7"/>
    </row>
    <row r="1747" spans="1:6">
      <c r="A1747" s="5"/>
      <c r="B1747" s="1"/>
      <c r="C1747" s="2"/>
      <c r="D1747" s="59"/>
      <c r="E1747" s="85"/>
      <c r="F1747" s="7"/>
    </row>
    <row r="1748" spans="1:6">
      <c r="A1748" s="5"/>
      <c r="B1748" s="1"/>
      <c r="C1748" s="2"/>
      <c r="D1748" s="59"/>
      <c r="E1748" s="85"/>
      <c r="F1748" s="7"/>
    </row>
    <row r="1749" spans="1:6">
      <c r="A1749" s="5"/>
      <c r="B1749" s="1"/>
      <c r="C1749" s="2"/>
      <c r="D1749" s="59"/>
      <c r="E1749" s="85"/>
      <c r="F1749" s="7"/>
    </row>
    <row r="1750" spans="1:6">
      <c r="A1750" s="5"/>
      <c r="B1750" s="1"/>
      <c r="C1750" s="2"/>
      <c r="D1750" s="59"/>
      <c r="E1750" s="85"/>
      <c r="F1750" s="7"/>
    </row>
    <row r="1751" spans="1:6">
      <c r="A1751" s="5"/>
      <c r="B1751" s="1"/>
      <c r="C1751" s="2"/>
      <c r="D1751" s="59"/>
      <c r="E1751" s="85"/>
      <c r="F1751" s="7"/>
    </row>
    <row r="1752" spans="1:6">
      <c r="A1752" s="5"/>
      <c r="B1752" s="1"/>
      <c r="C1752" s="2"/>
      <c r="D1752" s="59"/>
      <c r="E1752" s="85"/>
      <c r="F1752" s="7"/>
    </row>
    <row r="1753" spans="1:6">
      <c r="A1753" s="5"/>
      <c r="B1753" s="1"/>
      <c r="C1753" s="2"/>
      <c r="D1753" s="59"/>
      <c r="E1753" s="85"/>
      <c r="F1753" s="7"/>
    </row>
    <row r="1754" spans="1:6">
      <c r="A1754" s="5"/>
      <c r="B1754" s="1"/>
      <c r="C1754" s="2"/>
      <c r="D1754" s="59"/>
      <c r="E1754" s="85"/>
      <c r="F1754" s="7"/>
    </row>
    <row r="1755" spans="1:6">
      <c r="A1755" s="5"/>
      <c r="B1755" s="1"/>
      <c r="C1755" s="2"/>
      <c r="D1755" s="59"/>
      <c r="E1755" s="85"/>
      <c r="F1755" s="7"/>
    </row>
    <row r="1756" spans="1:6">
      <c r="A1756" s="5"/>
      <c r="B1756" s="1"/>
      <c r="C1756" s="2"/>
      <c r="D1756" s="59"/>
      <c r="E1756" s="85"/>
      <c r="F1756" s="7"/>
    </row>
    <row r="1757" spans="1:6">
      <c r="A1757" s="5"/>
      <c r="B1757" s="1"/>
      <c r="C1757" s="2"/>
      <c r="D1757" s="59"/>
      <c r="E1757" s="85"/>
      <c r="F1757" s="7"/>
    </row>
    <row r="1758" spans="1:6">
      <c r="A1758" s="5"/>
      <c r="B1758" s="1"/>
      <c r="C1758" s="2"/>
      <c r="D1758" s="59"/>
      <c r="E1758" s="85"/>
      <c r="F1758" s="7"/>
    </row>
    <row r="1759" spans="1:6">
      <c r="A1759" s="5"/>
      <c r="B1759" s="1"/>
      <c r="C1759" s="2"/>
      <c r="D1759" s="59"/>
      <c r="E1759" s="85"/>
      <c r="F1759" s="7"/>
    </row>
    <row r="1760" spans="1:6">
      <c r="A1760" s="5"/>
      <c r="B1760" s="1"/>
      <c r="C1760" s="2"/>
      <c r="D1760" s="59"/>
      <c r="E1760" s="85"/>
      <c r="F1760" s="7"/>
    </row>
    <row r="1761" spans="1:6">
      <c r="A1761" s="5"/>
      <c r="B1761" s="1"/>
      <c r="C1761" s="2"/>
      <c r="D1761" s="59"/>
      <c r="E1761" s="85"/>
      <c r="F1761" s="7"/>
    </row>
    <row r="1762" spans="1:6">
      <c r="A1762" s="5"/>
      <c r="B1762" s="1"/>
      <c r="C1762" s="2"/>
      <c r="D1762" s="59"/>
      <c r="E1762" s="85"/>
      <c r="F1762" s="7"/>
    </row>
    <row r="1763" spans="1:6">
      <c r="A1763" s="5"/>
      <c r="B1763" s="1"/>
      <c r="C1763" s="2"/>
      <c r="D1763" s="59"/>
      <c r="E1763" s="85"/>
      <c r="F1763" s="7"/>
    </row>
    <row r="1764" spans="1:6">
      <c r="A1764" s="5"/>
      <c r="B1764" s="1"/>
      <c r="C1764" s="2"/>
      <c r="D1764" s="59"/>
      <c r="E1764" s="85"/>
      <c r="F1764" s="7"/>
    </row>
    <row r="1765" spans="1:6">
      <c r="A1765" s="5"/>
      <c r="B1765" s="1"/>
      <c r="C1765" s="2"/>
      <c r="D1765" s="59"/>
      <c r="E1765" s="85"/>
      <c r="F1765" s="7"/>
    </row>
    <row r="1766" spans="1:6">
      <c r="A1766" s="5"/>
      <c r="B1766" s="1"/>
      <c r="C1766" s="2"/>
      <c r="D1766" s="59"/>
      <c r="E1766" s="85"/>
      <c r="F1766" s="7"/>
    </row>
    <row r="1767" spans="1:6">
      <c r="A1767" s="5"/>
      <c r="B1767" s="1"/>
      <c r="C1767" s="2"/>
      <c r="D1767" s="59"/>
      <c r="E1767" s="85"/>
      <c r="F1767" s="7"/>
    </row>
    <row r="1768" spans="1:6">
      <c r="A1768" s="5"/>
      <c r="B1768" s="1"/>
      <c r="C1768" s="2"/>
      <c r="D1768" s="59"/>
      <c r="E1768" s="85"/>
      <c r="F1768" s="7"/>
    </row>
    <row r="1769" spans="1:6">
      <c r="A1769" s="5"/>
      <c r="B1769" s="1"/>
      <c r="C1769" s="2"/>
      <c r="D1769" s="59"/>
      <c r="E1769" s="85"/>
      <c r="F1769" s="7"/>
    </row>
    <row r="1770" spans="1:6">
      <c r="A1770" s="5"/>
      <c r="B1770" s="1"/>
      <c r="C1770" s="2"/>
      <c r="D1770" s="59"/>
      <c r="E1770" s="85"/>
      <c r="F1770" s="7"/>
    </row>
    <row r="1771" spans="1:6">
      <c r="A1771" s="5"/>
      <c r="B1771" s="1"/>
      <c r="C1771" s="2"/>
      <c r="D1771" s="59"/>
      <c r="E1771" s="85"/>
      <c r="F1771" s="7"/>
    </row>
    <row r="1772" spans="1:6">
      <c r="A1772" s="5"/>
      <c r="B1772" s="1"/>
      <c r="C1772" s="2"/>
      <c r="D1772" s="59"/>
      <c r="E1772" s="85"/>
      <c r="F1772" s="7"/>
    </row>
    <row r="1773" spans="1:6">
      <c r="A1773" s="5"/>
      <c r="B1773" s="1"/>
      <c r="C1773" s="2"/>
      <c r="D1773" s="59"/>
      <c r="E1773" s="85"/>
      <c r="F1773" s="7"/>
    </row>
    <row r="1774" spans="1:6">
      <c r="A1774" s="5"/>
      <c r="B1774" s="1"/>
      <c r="C1774" s="2"/>
      <c r="D1774" s="59"/>
      <c r="E1774" s="85"/>
      <c r="F1774" s="7"/>
    </row>
    <row r="1775" spans="1:6">
      <c r="A1775" s="5"/>
      <c r="B1775" s="1"/>
      <c r="C1775" s="2"/>
      <c r="D1775" s="59"/>
      <c r="E1775" s="85"/>
      <c r="F1775" s="7"/>
    </row>
    <row r="1776" spans="1:6">
      <c r="A1776" s="5"/>
      <c r="B1776" s="1"/>
      <c r="C1776" s="2"/>
      <c r="D1776" s="59"/>
      <c r="E1776" s="85"/>
      <c r="F1776" s="7"/>
    </row>
    <row r="1777" spans="1:6">
      <c r="A1777" s="5"/>
      <c r="B1777" s="1"/>
      <c r="C1777" s="2"/>
      <c r="D1777" s="59"/>
      <c r="E1777" s="85"/>
      <c r="F1777" s="7"/>
    </row>
    <row r="1778" spans="1:6">
      <c r="A1778" s="5"/>
      <c r="B1778" s="1"/>
      <c r="C1778" s="2"/>
      <c r="D1778" s="59"/>
      <c r="E1778" s="85"/>
      <c r="F1778" s="7"/>
    </row>
    <row r="1779" spans="1:6">
      <c r="A1779" s="5"/>
      <c r="B1779" s="1"/>
      <c r="C1779" s="2"/>
      <c r="D1779" s="59"/>
      <c r="E1779" s="85"/>
      <c r="F1779" s="7"/>
    </row>
    <row r="1780" spans="1:6">
      <c r="A1780" s="5"/>
      <c r="B1780" s="1"/>
      <c r="C1780" s="2"/>
      <c r="D1780" s="59"/>
      <c r="E1780" s="85"/>
      <c r="F1780" s="7"/>
    </row>
    <row r="1781" spans="1:6">
      <c r="A1781" s="5"/>
      <c r="B1781" s="1"/>
      <c r="C1781" s="2"/>
      <c r="D1781" s="59"/>
      <c r="E1781" s="85"/>
      <c r="F1781" s="7"/>
    </row>
    <row r="1782" spans="1:6">
      <c r="A1782" s="5"/>
      <c r="B1782" s="1"/>
      <c r="C1782" s="2"/>
      <c r="D1782" s="59"/>
      <c r="E1782" s="85"/>
      <c r="F1782" s="7"/>
    </row>
    <row r="1783" spans="1:6">
      <c r="A1783" s="5"/>
      <c r="B1783" s="1"/>
      <c r="C1783" s="2"/>
      <c r="D1783" s="59"/>
      <c r="E1783" s="85"/>
      <c r="F1783" s="7"/>
    </row>
    <row r="1784" spans="1:6">
      <c r="A1784" s="5"/>
      <c r="B1784" s="1"/>
      <c r="C1784" s="2"/>
      <c r="D1784" s="59"/>
      <c r="E1784" s="85"/>
      <c r="F1784" s="7"/>
    </row>
    <row r="1785" spans="1:6">
      <c r="A1785" s="5"/>
      <c r="B1785" s="1"/>
      <c r="C1785" s="2"/>
      <c r="D1785" s="59"/>
      <c r="E1785" s="85"/>
      <c r="F1785" s="7"/>
    </row>
    <row r="1786" spans="1:6">
      <c r="A1786" s="5"/>
      <c r="B1786" s="1"/>
      <c r="C1786" s="2"/>
      <c r="D1786" s="59"/>
      <c r="E1786" s="85"/>
      <c r="F1786" s="7"/>
    </row>
    <row r="1787" spans="1:6">
      <c r="A1787" s="5"/>
      <c r="B1787" s="1"/>
      <c r="C1787" s="2"/>
      <c r="D1787" s="59"/>
      <c r="E1787" s="85"/>
      <c r="F1787" s="7"/>
    </row>
    <row r="1788" spans="1:6">
      <c r="A1788" s="5"/>
      <c r="B1788" s="1"/>
      <c r="C1788" s="2"/>
      <c r="D1788" s="59"/>
      <c r="E1788" s="85"/>
      <c r="F1788" s="7"/>
    </row>
    <row r="1789" spans="1:6">
      <c r="A1789" s="5"/>
      <c r="B1789" s="1"/>
      <c r="C1789" s="2"/>
      <c r="D1789" s="59"/>
      <c r="E1789" s="85"/>
      <c r="F1789" s="7"/>
    </row>
    <row r="1790" spans="1:6">
      <c r="A1790" s="5"/>
      <c r="B1790" s="1"/>
      <c r="C1790" s="2"/>
      <c r="D1790" s="59"/>
      <c r="E1790" s="85"/>
      <c r="F1790" s="7"/>
    </row>
    <row r="1791" spans="1:6">
      <c r="A1791" s="5"/>
      <c r="B1791" s="1"/>
      <c r="C1791" s="2"/>
      <c r="D1791" s="59"/>
      <c r="E1791" s="85"/>
      <c r="F1791" s="7"/>
    </row>
    <row r="1792" spans="1:6">
      <c r="A1792" s="5"/>
      <c r="B1792" s="1"/>
      <c r="C1792" s="2"/>
      <c r="D1792" s="59"/>
      <c r="E1792" s="85"/>
      <c r="F1792" s="7"/>
    </row>
    <row r="1793" spans="1:6">
      <c r="A1793" s="5"/>
      <c r="B1793" s="1"/>
      <c r="C1793" s="2"/>
      <c r="D1793" s="59"/>
      <c r="E1793" s="85"/>
      <c r="F1793" s="7"/>
    </row>
    <row r="1794" spans="1:6">
      <c r="A1794" s="5"/>
      <c r="B1794" s="1"/>
      <c r="C1794" s="2"/>
      <c r="D1794" s="59"/>
      <c r="E1794" s="85"/>
      <c r="F1794" s="7"/>
    </row>
    <row r="1795" spans="1:6">
      <c r="A1795" s="5"/>
      <c r="B1795" s="1"/>
      <c r="C1795" s="2"/>
      <c r="D1795" s="59"/>
      <c r="E1795" s="85"/>
      <c r="F1795" s="7"/>
    </row>
    <row r="1796" spans="1:6">
      <c r="A1796" s="5"/>
      <c r="B1796" s="1"/>
      <c r="C1796" s="2"/>
      <c r="D1796" s="59"/>
      <c r="E1796" s="85"/>
      <c r="F1796" s="7"/>
    </row>
    <row r="1797" spans="1:6">
      <c r="A1797" s="5"/>
      <c r="B1797" s="1"/>
      <c r="C1797" s="2"/>
      <c r="D1797" s="59"/>
      <c r="E1797" s="85"/>
      <c r="F1797" s="7"/>
    </row>
    <row r="1798" spans="1:6">
      <c r="A1798" s="5"/>
      <c r="B1798" s="1"/>
      <c r="C1798" s="2"/>
      <c r="D1798" s="59"/>
      <c r="E1798" s="85"/>
      <c r="F1798" s="7"/>
    </row>
    <row r="1799" spans="1:6">
      <c r="A1799" s="5"/>
      <c r="B1799" s="1"/>
      <c r="C1799" s="2"/>
      <c r="D1799" s="59"/>
      <c r="E1799" s="85"/>
      <c r="F1799" s="7"/>
    </row>
    <row r="1800" spans="1:6">
      <c r="A1800" s="5"/>
      <c r="B1800" s="1"/>
      <c r="C1800" s="2"/>
      <c r="D1800" s="59"/>
      <c r="E1800" s="85"/>
      <c r="F1800" s="7"/>
    </row>
    <row r="1801" spans="1:6">
      <c r="A1801" s="5"/>
      <c r="B1801" s="1"/>
      <c r="C1801" s="2"/>
      <c r="D1801" s="59"/>
      <c r="E1801" s="85"/>
      <c r="F1801" s="7"/>
    </row>
    <row r="1802" spans="1:6">
      <c r="A1802" s="5"/>
      <c r="B1802" s="1"/>
      <c r="C1802" s="2"/>
      <c r="D1802" s="59"/>
      <c r="E1802" s="85"/>
      <c r="F1802" s="7"/>
    </row>
    <row r="1803" spans="1:6">
      <c r="A1803" s="5"/>
      <c r="B1803" s="1"/>
      <c r="C1803" s="2"/>
      <c r="D1803" s="59"/>
      <c r="E1803" s="85"/>
      <c r="F1803" s="7"/>
    </row>
    <row r="1804" spans="1:6">
      <c r="A1804" s="5"/>
      <c r="B1804" s="1"/>
      <c r="C1804" s="2"/>
      <c r="D1804" s="59"/>
      <c r="E1804" s="85"/>
      <c r="F1804" s="7"/>
    </row>
    <row r="1805" spans="1:6">
      <c r="A1805" s="5"/>
      <c r="B1805" s="1"/>
      <c r="C1805" s="2"/>
      <c r="D1805" s="59"/>
      <c r="E1805" s="85"/>
      <c r="F1805" s="7"/>
    </row>
    <row r="1806" spans="1:6">
      <c r="A1806" s="5"/>
      <c r="B1806" s="1"/>
      <c r="C1806" s="2"/>
      <c r="D1806" s="59"/>
      <c r="E1806" s="85"/>
      <c r="F1806" s="7"/>
    </row>
    <row r="1807" spans="1:6">
      <c r="A1807" s="5"/>
      <c r="B1807" s="1"/>
      <c r="C1807" s="2"/>
      <c r="D1807" s="59"/>
      <c r="E1807" s="85"/>
      <c r="F1807" s="7"/>
    </row>
    <row r="1808" spans="1:6">
      <c r="A1808" s="5"/>
      <c r="B1808" s="1"/>
      <c r="C1808" s="2"/>
      <c r="D1808" s="59"/>
      <c r="E1808" s="85"/>
      <c r="F1808" s="7"/>
    </row>
    <row r="1809" spans="1:6">
      <c r="A1809" s="5"/>
      <c r="B1809" s="1"/>
      <c r="C1809" s="2"/>
      <c r="D1809" s="59"/>
      <c r="E1809" s="85"/>
      <c r="F1809" s="7"/>
    </row>
    <row r="1810" spans="1:6">
      <c r="A1810" s="5"/>
      <c r="B1810" s="1"/>
      <c r="C1810" s="2"/>
      <c r="D1810" s="59"/>
      <c r="E1810" s="85"/>
      <c r="F1810" s="7"/>
    </row>
    <row r="1811" spans="1:6">
      <c r="A1811" s="5"/>
      <c r="B1811" s="1"/>
      <c r="C1811" s="2"/>
      <c r="D1811" s="59"/>
      <c r="E1811" s="85"/>
      <c r="F1811" s="7"/>
    </row>
    <row r="1812" spans="1:6">
      <c r="A1812" s="5"/>
      <c r="B1812" s="1"/>
      <c r="C1812" s="2"/>
      <c r="D1812" s="59"/>
      <c r="E1812" s="85"/>
      <c r="F1812" s="7"/>
    </row>
    <row r="1813" spans="1:6">
      <c r="A1813" s="5"/>
      <c r="B1813" s="1"/>
      <c r="C1813" s="2"/>
      <c r="D1813" s="59"/>
      <c r="E1813" s="85"/>
      <c r="F1813" s="7"/>
    </row>
    <row r="1814" spans="1:6">
      <c r="A1814" s="5"/>
      <c r="B1814" s="1"/>
      <c r="C1814" s="2"/>
      <c r="D1814" s="59"/>
      <c r="E1814" s="85"/>
      <c r="F1814" s="7"/>
    </row>
    <row r="1815" spans="1:6">
      <c r="A1815" s="5"/>
      <c r="B1815" s="1"/>
      <c r="C1815" s="2"/>
      <c r="D1815" s="59"/>
      <c r="E1815" s="85"/>
      <c r="F1815" s="7"/>
    </row>
    <row r="1816" spans="1:6">
      <c r="A1816" s="5"/>
      <c r="B1816" s="1"/>
      <c r="C1816" s="2"/>
      <c r="D1816" s="59"/>
      <c r="E1816" s="85"/>
      <c r="F1816" s="7"/>
    </row>
    <row r="1817" spans="1:6">
      <c r="A1817" s="5"/>
      <c r="B1817" s="1"/>
      <c r="C1817" s="2"/>
      <c r="D1817" s="59"/>
      <c r="E1817" s="85"/>
      <c r="F1817" s="7"/>
    </row>
    <row r="1818" spans="1:6">
      <c r="A1818" s="5"/>
      <c r="B1818" s="1"/>
      <c r="C1818" s="2"/>
      <c r="D1818" s="59"/>
      <c r="E1818" s="85"/>
      <c r="F1818" s="7"/>
    </row>
    <row r="1819" spans="1:6">
      <c r="A1819" s="5"/>
      <c r="B1819" s="1"/>
      <c r="C1819" s="2"/>
      <c r="D1819" s="59"/>
      <c r="E1819" s="85"/>
      <c r="F1819" s="7"/>
    </row>
    <row r="1820" spans="1:6">
      <c r="A1820" s="5"/>
      <c r="B1820" s="1"/>
      <c r="C1820" s="2"/>
      <c r="D1820" s="59"/>
      <c r="E1820" s="85"/>
      <c r="F1820" s="7"/>
    </row>
    <row r="1821" spans="1:6">
      <c r="A1821" s="5"/>
      <c r="B1821" s="1"/>
      <c r="C1821" s="2"/>
      <c r="D1821" s="59"/>
      <c r="E1821" s="85"/>
      <c r="F1821" s="7"/>
    </row>
    <row r="1822" spans="1:6">
      <c r="A1822" s="5"/>
      <c r="B1822" s="1"/>
      <c r="C1822" s="2"/>
      <c r="D1822" s="59"/>
      <c r="E1822" s="85"/>
      <c r="F1822" s="7"/>
    </row>
    <row r="1823" spans="1:6">
      <c r="A1823" s="5"/>
      <c r="B1823" s="1"/>
      <c r="C1823" s="2"/>
      <c r="D1823" s="59"/>
      <c r="E1823" s="85"/>
      <c r="F1823" s="7"/>
    </row>
    <row r="1824" spans="1:6">
      <c r="A1824" s="5"/>
      <c r="B1824" s="1"/>
      <c r="C1824" s="2"/>
      <c r="D1824" s="59"/>
      <c r="E1824" s="85"/>
      <c r="F1824" s="7"/>
    </row>
    <row r="1825" spans="1:6">
      <c r="A1825" s="5"/>
      <c r="B1825" s="1"/>
      <c r="C1825" s="2"/>
      <c r="D1825" s="59"/>
      <c r="E1825" s="85"/>
      <c r="F1825" s="7"/>
    </row>
    <row r="1826" spans="1:6">
      <c r="A1826" s="5"/>
      <c r="B1826" s="1"/>
      <c r="C1826" s="2"/>
      <c r="D1826" s="59"/>
      <c r="E1826" s="85"/>
      <c r="F1826" s="7"/>
    </row>
    <row r="1827" spans="1:6">
      <c r="A1827" s="5"/>
      <c r="B1827" s="1"/>
      <c r="C1827" s="2"/>
      <c r="D1827" s="59"/>
      <c r="E1827" s="85"/>
      <c r="F1827" s="7"/>
    </row>
    <row r="1828" spans="1:6">
      <c r="A1828" s="5"/>
      <c r="B1828" s="1"/>
      <c r="C1828" s="2"/>
      <c r="D1828" s="59"/>
      <c r="E1828" s="85"/>
      <c r="F1828" s="7"/>
    </row>
    <row r="1829" spans="1:6">
      <c r="A1829" s="5"/>
      <c r="B1829" s="1"/>
      <c r="C1829" s="2"/>
      <c r="D1829" s="59"/>
      <c r="E1829" s="85"/>
      <c r="F1829" s="7"/>
    </row>
    <row r="1830" spans="1:6">
      <c r="A1830" s="5"/>
      <c r="B1830" s="1"/>
      <c r="C1830" s="2"/>
      <c r="D1830" s="59"/>
      <c r="E1830" s="85"/>
      <c r="F1830" s="7"/>
    </row>
    <row r="1831" spans="1:6">
      <c r="A1831" s="5"/>
      <c r="B1831" s="1"/>
      <c r="C1831" s="2"/>
      <c r="D1831" s="59"/>
      <c r="E1831" s="85"/>
      <c r="F1831" s="7"/>
    </row>
    <row r="1832" spans="1:6">
      <c r="A1832" s="5"/>
      <c r="B1832" s="1"/>
      <c r="C1832" s="2"/>
      <c r="D1832" s="59"/>
      <c r="E1832" s="85"/>
      <c r="F1832" s="7"/>
    </row>
    <row r="1833" spans="1:6">
      <c r="A1833" s="5"/>
      <c r="B1833" s="1"/>
      <c r="C1833" s="2"/>
      <c r="D1833" s="59"/>
      <c r="E1833" s="85"/>
      <c r="F1833" s="7"/>
    </row>
    <row r="1834" spans="1:6">
      <c r="A1834" s="5"/>
      <c r="B1834" s="1"/>
      <c r="C1834" s="2"/>
      <c r="D1834" s="59"/>
      <c r="E1834" s="85"/>
      <c r="F1834" s="7"/>
    </row>
    <row r="1835" spans="1:6">
      <c r="A1835" s="5"/>
      <c r="B1835" s="1"/>
      <c r="C1835" s="2"/>
      <c r="D1835" s="59"/>
      <c r="E1835" s="85"/>
      <c r="F1835" s="7"/>
    </row>
    <row r="1836" spans="1:6">
      <c r="A1836" s="5"/>
      <c r="B1836" s="1"/>
      <c r="C1836" s="2"/>
      <c r="D1836" s="59"/>
      <c r="E1836" s="85"/>
      <c r="F1836" s="7"/>
    </row>
    <row r="1837" spans="1:6">
      <c r="A1837" s="5"/>
      <c r="B1837" s="1"/>
      <c r="C1837" s="2"/>
      <c r="D1837" s="59"/>
      <c r="E1837" s="85"/>
      <c r="F1837" s="7"/>
    </row>
    <row r="1838" spans="1:6">
      <c r="A1838" s="5"/>
      <c r="B1838" s="1"/>
      <c r="C1838" s="2"/>
      <c r="D1838" s="59"/>
      <c r="E1838" s="85"/>
      <c r="F1838" s="7"/>
    </row>
    <row r="1839" spans="1:6">
      <c r="A1839" s="5"/>
      <c r="B1839" s="1"/>
      <c r="C1839" s="2"/>
      <c r="D1839" s="59"/>
      <c r="E1839" s="85"/>
      <c r="F1839" s="7"/>
    </row>
    <row r="1840" spans="1:6">
      <c r="A1840" s="5"/>
      <c r="B1840" s="1"/>
      <c r="C1840" s="2"/>
      <c r="D1840" s="59"/>
      <c r="E1840" s="85"/>
      <c r="F1840" s="7"/>
    </row>
    <row r="1841" spans="1:6">
      <c r="A1841" s="5"/>
      <c r="B1841" s="1"/>
      <c r="C1841" s="2"/>
      <c r="D1841" s="59"/>
      <c r="E1841" s="85"/>
      <c r="F1841" s="7"/>
    </row>
    <row r="1842" spans="1:6">
      <c r="A1842" s="5"/>
      <c r="B1842" s="1"/>
      <c r="C1842" s="2"/>
      <c r="D1842" s="59"/>
      <c r="E1842" s="85"/>
      <c r="F1842" s="7"/>
    </row>
    <row r="1843" spans="1:6">
      <c r="A1843" s="5"/>
      <c r="B1843" s="1"/>
      <c r="C1843" s="2"/>
      <c r="D1843" s="59"/>
      <c r="E1843" s="85"/>
      <c r="F1843" s="7"/>
    </row>
    <row r="1844" spans="1:6">
      <c r="A1844" s="5"/>
      <c r="B1844" s="1"/>
      <c r="C1844" s="2"/>
      <c r="D1844" s="59"/>
      <c r="E1844" s="85"/>
      <c r="F1844" s="7"/>
    </row>
    <row r="1845" spans="1:6">
      <c r="A1845" s="5"/>
      <c r="B1845" s="1"/>
      <c r="C1845" s="2"/>
      <c r="D1845" s="59"/>
      <c r="E1845" s="85"/>
      <c r="F1845" s="7"/>
    </row>
    <row r="1846" spans="1:6">
      <c r="A1846" s="5"/>
      <c r="B1846" s="1"/>
      <c r="C1846" s="2"/>
      <c r="D1846" s="59"/>
      <c r="E1846" s="85"/>
      <c r="F1846" s="7"/>
    </row>
    <row r="1847" spans="1:6">
      <c r="A1847" s="5"/>
      <c r="B1847" s="1"/>
      <c r="C1847" s="2"/>
      <c r="D1847" s="59"/>
      <c r="E1847" s="85"/>
      <c r="F1847" s="7"/>
    </row>
    <row r="1848" spans="1:6">
      <c r="A1848" s="5"/>
      <c r="B1848" s="1"/>
      <c r="C1848" s="2"/>
      <c r="D1848" s="59"/>
      <c r="E1848" s="85"/>
      <c r="F1848" s="7"/>
    </row>
    <row r="1849" spans="1:6">
      <c r="A1849" s="5"/>
      <c r="B1849" s="1"/>
      <c r="C1849" s="2"/>
      <c r="D1849" s="59"/>
      <c r="E1849" s="85"/>
      <c r="F1849" s="7"/>
    </row>
    <row r="1850" spans="1:6">
      <c r="A1850" s="5"/>
      <c r="B1850" s="1"/>
      <c r="C1850" s="2"/>
      <c r="D1850" s="59"/>
      <c r="E1850" s="85"/>
      <c r="F1850" s="7"/>
    </row>
    <row r="1851" spans="1:6">
      <c r="A1851" s="5"/>
      <c r="B1851" s="1"/>
      <c r="C1851" s="2"/>
      <c r="D1851" s="59"/>
      <c r="E1851" s="85"/>
      <c r="F1851" s="7"/>
    </row>
    <row r="1852" spans="1:6">
      <c r="A1852" s="5"/>
      <c r="B1852" s="1"/>
      <c r="C1852" s="2"/>
      <c r="D1852" s="59"/>
      <c r="E1852" s="85"/>
      <c r="F1852" s="7"/>
    </row>
    <row r="1853" spans="1:6">
      <c r="A1853" s="5"/>
      <c r="B1853" s="1"/>
      <c r="C1853" s="2"/>
      <c r="D1853" s="59"/>
      <c r="E1853" s="85"/>
      <c r="F1853" s="7"/>
    </row>
    <row r="1854" spans="1:6">
      <c r="A1854" s="5"/>
      <c r="B1854" s="1"/>
      <c r="C1854" s="2"/>
      <c r="D1854" s="59"/>
      <c r="E1854" s="85"/>
      <c r="F1854" s="7"/>
    </row>
    <row r="1855" spans="1:6">
      <c r="A1855" s="5"/>
      <c r="B1855" s="1"/>
      <c r="C1855" s="2"/>
      <c r="D1855" s="59"/>
      <c r="E1855" s="85"/>
      <c r="F1855" s="7"/>
    </row>
    <row r="1856" spans="1:6">
      <c r="A1856" s="5"/>
      <c r="B1856" s="1"/>
      <c r="C1856" s="2"/>
      <c r="D1856" s="59"/>
      <c r="E1856" s="85"/>
      <c r="F1856" s="7"/>
    </row>
    <row r="1857" spans="1:6">
      <c r="A1857" s="5"/>
      <c r="B1857" s="1"/>
      <c r="C1857" s="2"/>
      <c r="D1857" s="59"/>
      <c r="E1857" s="85"/>
      <c r="F1857" s="7"/>
    </row>
    <row r="1858" spans="1:6">
      <c r="A1858" s="5"/>
      <c r="B1858" s="1"/>
      <c r="C1858" s="2"/>
      <c r="D1858" s="59"/>
      <c r="E1858" s="85"/>
      <c r="F1858" s="7"/>
    </row>
    <row r="1859" spans="1:6">
      <c r="A1859" s="5"/>
      <c r="B1859" s="1"/>
      <c r="C1859" s="2"/>
      <c r="D1859" s="59"/>
      <c r="E1859" s="85"/>
      <c r="F1859" s="7"/>
    </row>
    <row r="1860" spans="1:6">
      <c r="A1860" s="5"/>
      <c r="B1860" s="1"/>
      <c r="C1860" s="2"/>
      <c r="D1860" s="59"/>
      <c r="E1860" s="85"/>
      <c r="F1860" s="7"/>
    </row>
    <row r="1861" spans="1:6">
      <c r="A1861" s="5"/>
      <c r="B1861" s="1"/>
      <c r="C1861" s="2"/>
      <c r="D1861" s="59"/>
      <c r="E1861" s="85"/>
      <c r="F1861" s="7"/>
    </row>
    <row r="1862" spans="1:6">
      <c r="A1862" s="5"/>
      <c r="B1862" s="1"/>
      <c r="C1862" s="2"/>
      <c r="D1862" s="59"/>
      <c r="E1862" s="85"/>
      <c r="F1862" s="7"/>
    </row>
    <row r="1863" spans="1:6">
      <c r="A1863" s="5"/>
      <c r="B1863" s="1"/>
      <c r="C1863" s="2"/>
      <c r="D1863" s="59"/>
      <c r="E1863" s="85"/>
      <c r="F1863" s="7"/>
    </row>
    <row r="1864" spans="1:6">
      <c r="A1864" s="5"/>
      <c r="B1864" s="1"/>
      <c r="C1864" s="2"/>
      <c r="D1864" s="59"/>
      <c r="E1864" s="85"/>
      <c r="F1864" s="7"/>
    </row>
    <row r="1865" spans="1:6">
      <c r="A1865" s="5"/>
      <c r="B1865" s="1"/>
      <c r="C1865" s="2"/>
      <c r="D1865" s="59"/>
      <c r="E1865" s="85"/>
      <c r="F1865" s="7"/>
    </row>
    <row r="1866" spans="1:6">
      <c r="A1866" s="5"/>
      <c r="B1866" s="1"/>
      <c r="C1866" s="2"/>
      <c r="D1866" s="59"/>
      <c r="E1866" s="85"/>
      <c r="F1866" s="7"/>
    </row>
    <row r="1867" spans="1:6">
      <c r="A1867" s="5"/>
      <c r="B1867" s="1"/>
      <c r="C1867" s="2"/>
      <c r="D1867" s="59"/>
      <c r="E1867" s="85"/>
      <c r="F1867" s="7"/>
    </row>
    <row r="1868" spans="1:6">
      <c r="A1868" s="5"/>
      <c r="B1868" s="1"/>
      <c r="C1868" s="2"/>
      <c r="D1868" s="59"/>
      <c r="E1868" s="85"/>
      <c r="F1868" s="7"/>
    </row>
    <row r="1869" spans="1:6">
      <c r="A1869" s="5"/>
      <c r="B1869" s="1"/>
      <c r="C1869" s="2"/>
      <c r="D1869" s="59"/>
      <c r="E1869" s="85"/>
      <c r="F1869" s="7"/>
    </row>
    <row r="1870" spans="1:6">
      <c r="A1870" s="5"/>
      <c r="B1870" s="1"/>
      <c r="C1870" s="2"/>
      <c r="D1870" s="59"/>
      <c r="E1870" s="85"/>
      <c r="F1870" s="7"/>
    </row>
    <row r="1871" spans="1:6">
      <c r="A1871" s="5"/>
      <c r="B1871" s="1"/>
      <c r="C1871" s="2"/>
      <c r="D1871" s="59"/>
      <c r="E1871" s="85"/>
      <c r="F1871" s="7"/>
    </row>
    <row r="1872" spans="1:6">
      <c r="A1872" s="5"/>
      <c r="B1872" s="1"/>
      <c r="C1872" s="2"/>
      <c r="D1872" s="59"/>
      <c r="E1872" s="85"/>
      <c r="F1872" s="7"/>
    </row>
    <row r="1873" spans="1:6">
      <c r="A1873" s="5"/>
      <c r="B1873" s="1"/>
      <c r="C1873" s="2"/>
      <c r="D1873" s="59"/>
      <c r="E1873" s="85"/>
      <c r="F1873" s="7"/>
    </row>
    <row r="1874" spans="1:6">
      <c r="A1874" s="5"/>
      <c r="B1874" s="1"/>
      <c r="C1874" s="2"/>
      <c r="D1874" s="59"/>
      <c r="E1874" s="85"/>
      <c r="F1874" s="7"/>
    </row>
    <row r="1875" spans="1:6">
      <c r="A1875" s="5"/>
      <c r="B1875" s="1"/>
      <c r="C1875" s="2"/>
      <c r="D1875" s="59"/>
      <c r="E1875" s="85"/>
      <c r="F1875" s="7"/>
    </row>
    <row r="1876" spans="1:6">
      <c r="A1876" s="5"/>
      <c r="B1876" s="1"/>
      <c r="C1876" s="2"/>
      <c r="D1876" s="59"/>
      <c r="E1876" s="85"/>
      <c r="F1876" s="7"/>
    </row>
    <row r="1877" spans="1:6">
      <c r="A1877" s="5"/>
      <c r="B1877" s="1"/>
      <c r="C1877" s="2"/>
      <c r="D1877" s="59"/>
      <c r="E1877" s="85"/>
      <c r="F1877" s="7"/>
    </row>
    <row r="1878" spans="1:6">
      <c r="A1878" s="5"/>
      <c r="B1878" s="1"/>
      <c r="C1878" s="2"/>
      <c r="D1878" s="59"/>
      <c r="E1878" s="85"/>
      <c r="F1878" s="7"/>
    </row>
    <row r="1879" spans="1:6">
      <c r="A1879" s="5"/>
      <c r="B1879" s="1"/>
      <c r="C1879" s="2"/>
      <c r="D1879" s="59"/>
      <c r="E1879" s="85"/>
      <c r="F1879" s="7"/>
    </row>
    <row r="1880" spans="1:6">
      <c r="A1880" s="5"/>
      <c r="B1880" s="1"/>
      <c r="C1880" s="2"/>
      <c r="D1880" s="59"/>
      <c r="E1880" s="85"/>
      <c r="F1880" s="7"/>
    </row>
    <row r="1881" spans="1:6">
      <c r="A1881" s="5"/>
      <c r="B1881" s="1"/>
      <c r="C1881" s="2"/>
      <c r="D1881" s="59"/>
      <c r="E1881" s="85"/>
      <c r="F1881" s="7"/>
    </row>
    <row r="1882" spans="1:6">
      <c r="A1882" s="5"/>
      <c r="B1882" s="1"/>
      <c r="C1882" s="2"/>
      <c r="D1882" s="59"/>
      <c r="E1882" s="85"/>
      <c r="F1882" s="7"/>
    </row>
    <row r="1883" spans="1:6">
      <c r="A1883" s="5"/>
      <c r="B1883" s="1"/>
      <c r="C1883" s="2"/>
      <c r="D1883" s="59"/>
      <c r="E1883" s="85"/>
      <c r="F1883" s="7"/>
    </row>
    <row r="1884" spans="1:6">
      <c r="A1884" s="5"/>
      <c r="B1884" s="1"/>
      <c r="C1884" s="2"/>
      <c r="D1884" s="59"/>
      <c r="E1884" s="85"/>
      <c r="F1884" s="7"/>
    </row>
    <row r="1885" spans="1:6">
      <c r="A1885" s="5"/>
      <c r="B1885" s="1"/>
      <c r="C1885" s="2"/>
      <c r="D1885" s="59"/>
      <c r="E1885" s="85"/>
      <c r="F1885" s="7"/>
    </row>
    <row r="1886" spans="1:6">
      <c r="A1886" s="5"/>
      <c r="B1886" s="1"/>
      <c r="C1886" s="2"/>
      <c r="D1886" s="59"/>
      <c r="E1886" s="85"/>
      <c r="F1886" s="7"/>
    </row>
    <row r="1887" spans="1:6">
      <c r="A1887" s="5"/>
      <c r="B1887" s="1"/>
      <c r="C1887" s="2"/>
      <c r="D1887" s="59"/>
      <c r="E1887" s="85"/>
      <c r="F1887" s="7"/>
    </row>
    <row r="1888" spans="1:6">
      <c r="A1888" s="5"/>
      <c r="B1888" s="1"/>
      <c r="C1888" s="2"/>
      <c r="D1888" s="59"/>
      <c r="E1888" s="85"/>
      <c r="F1888" s="7"/>
    </row>
    <row r="1889" spans="1:6">
      <c r="A1889" s="5"/>
      <c r="B1889" s="1"/>
      <c r="C1889" s="2"/>
      <c r="D1889" s="59"/>
      <c r="E1889" s="85"/>
      <c r="F1889" s="7"/>
    </row>
    <row r="1890" spans="1:6">
      <c r="A1890" s="5"/>
      <c r="B1890" s="1"/>
      <c r="C1890" s="2"/>
      <c r="D1890" s="59"/>
      <c r="E1890" s="85"/>
      <c r="F1890" s="7"/>
    </row>
    <row r="1891" spans="1:6">
      <c r="A1891" s="5"/>
      <c r="B1891" s="1"/>
      <c r="C1891" s="2"/>
      <c r="D1891" s="59"/>
      <c r="E1891" s="85"/>
      <c r="F1891" s="7"/>
    </row>
    <row r="1892" spans="1:6">
      <c r="A1892" s="5"/>
      <c r="B1892" s="1"/>
      <c r="C1892" s="2"/>
      <c r="D1892" s="59"/>
      <c r="E1892" s="85"/>
      <c r="F1892" s="7"/>
    </row>
    <row r="1893" spans="1:6">
      <c r="A1893" s="5"/>
      <c r="B1893" s="1"/>
      <c r="C1893" s="2"/>
      <c r="D1893" s="59"/>
      <c r="E1893" s="85"/>
      <c r="F1893" s="7"/>
    </row>
    <row r="1894" spans="1:6">
      <c r="A1894" s="5"/>
      <c r="B1894" s="1"/>
      <c r="C1894" s="2"/>
      <c r="D1894" s="59"/>
      <c r="E1894" s="85"/>
      <c r="F1894" s="7"/>
    </row>
    <row r="1895" spans="1:6">
      <c r="A1895" s="5"/>
      <c r="B1895" s="1"/>
      <c r="C1895" s="2"/>
      <c r="D1895" s="59"/>
      <c r="E1895" s="85"/>
      <c r="F1895" s="7"/>
    </row>
    <row r="1896" spans="1:6">
      <c r="A1896" s="5"/>
      <c r="B1896" s="1"/>
      <c r="C1896" s="2"/>
      <c r="D1896" s="59"/>
      <c r="E1896" s="85"/>
      <c r="F1896" s="7"/>
    </row>
    <row r="1897" spans="1:6">
      <c r="A1897" s="5"/>
      <c r="B1897" s="1"/>
      <c r="C1897" s="2"/>
      <c r="D1897" s="59"/>
      <c r="E1897" s="85"/>
      <c r="F1897" s="7"/>
    </row>
    <row r="1898" spans="1:6">
      <c r="A1898" s="5"/>
      <c r="B1898" s="1"/>
      <c r="C1898" s="2"/>
      <c r="D1898" s="59"/>
      <c r="E1898" s="85"/>
      <c r="F1898" s="7"/>
    </row>
    <row r="1899" spans="1:6">
      <c r="A1899" s="5"/>
      <c r="B1899" s="1"/>
      <c r="C1899" s="2"/>
      <c r="D1899" s="59"/>
      <c r="E1899" s="85"/>
      <c r="F1899" s="7"/>
    </row>
    <row r="1900" spans="1:6">
      <c r="A1900" s="5"/>
      <c r="B1900" s="1"/>
      <c r="C1900" s="2"/>
      <c r="D1900" s="59"/>
      <c r="E1900" s="85"/>
      <c r="F1900" s="7"/>
    </row>
    <row r="1901" spans="1:6">
      <c r="A1901" s="5"/>
      <c r="B1901" s="1"/>
      <c r="C1901" s="2"/>
      <c r="D1901" s="59"/>
      <c r="E1901" s="85"/>
      <c r="F1901" s="7"/>
    </row>
    <row r="1902" spans="1:6">
      <c r="A1902" s="5"/>
      <c r="B1902" s="1"/>
      <c r="C1902" s="2"/>
      <c r="D1902" s="59"/>
      <c r="E1902" s="85"/>
      <c r="F1902" s="7"/>
    </row>
    <row r="1903" spans="1:6">
      <c r="A1903" s="5"/>
      <c r="B1903" s="1"/>
      <c r="C1903" s="2"/>
      <c r="D1903" s="59"/>
      <c r="E1903" s="85"/>
      <c r="F1903" s="7"/>
    </row>
    <row r="1904" spans="1:6">
      <c r="A1904" s="5"/>
      <c r="B1904" s="1"/>
      <c r="C1904" s="2"/>
      <c r="D1904" s="59"/>
      <c r="E1904" s="85"/>
      <c r="F1904" s="7"/>
    </row>
    <row r="1905" spans="1:6">
      <c r="A1905" s="5"/>
      <c r="B1905" s="1"/>
      <c r="C1905" s="2"/>
      <c r="D1905" s="59"/>
      <c r="E1905" s="85"/>
      <c r="F1905" s="7"/>
    </row>
    <row r="1906" spans="1:6">
      <c r="A1906" s="5"/>
      <c r="B1906" s="1"/>
      <c r="C1906" s="2"/>
      <c r="D1906" s="59"/>
      <c r="E1906" s="85"/>
      <c r="F1906" s="7"/>
    </row>
    <row r="1907" spans="1:6">
      <c r="A1907" s="5"/>
      <c r="B1907" s="1"/>
      <c r="C1907" s="2"/>
      <c r="D1907" s="59"/>
      <c r="E1907" s="85"/>
      <c r="F1907" s="7"/>
    </row>
    <row r="1908" spans="1:6">
      <c r="A1908" s="5"/>
      <c r="B1908" s="1"/>
      <c r="C1908" s="2"/>
      <c r="D1908" s="59"/>
      <c r="E1908" s="85"/>
      <c r="F1908" s="7"/>
    </row>
    <row r="1909" spans="1:6">
      <c r="A1909" s="5"/>
      <c r="B1909" s="1"/>
      <c r="C1909" s="2"/>
      <c r="D1909" s="59"/>
      <c r="E1909" s="85"/>
      <c r="F1909" s="7"/>
    </row>
    <row r="1910" spans="1:6">
      <c r="A1910" s="5"/>
      <c r="B1910" s="1"/>
      <c r="C1910" s="2"/>
      <c r="D1910" s="59"/>
      <c r="E1910" s="85"/>
      <c r="F1910" s="7"/>
    </row>
    <row r="1911" spans="1:6">
      <c r="A1911" s="5"/>
      <c r="B1911" s="1"/>
      <c r="C1911" s="2"/>
      <c r="D1911" s="59"/>
      <c r="E1911" s="85"/>
      <c r="F1911" s="7"/>
    </row>
    <row r="1912" spans="1:6">
      <c r="A1912" s="5"/>
      <c r="B1912" s="1"/>
      <c r="C1912" s="2"/>
      <c r="D1912" s="59"/>
      <c r="E1912" s="85"/>
      <c r="F1912" s="7"/>
    </row>
    <row r="1913" spans="1:6">
      <c r="A1913" s="5"/>
      <c r="B1913" s="1"/>
      <c r="C1913" s="2"/>
      <c r="D1913" s="59"/>
      <c r="E1913" s="85"/>
      <c r="F1913" s="7"/>
    </row>
    <row r="1914" spans="1:6">
      <c r="A1914" s="5"/>
      <c r="B1914" s="1"/>
      <c r="C1914" s="2"/>
      <c r="D1914" s="59"/>
      <c r="E1914" s="85"/>
      <c r="F1914" s="7"/>
    </row>
    <row r="1915" spans="1:6">
      <c r="A1915" s="5"/>
      <c r="B1915" s="1"/>
      <c r="C1915" s="2"/>
      <c r="D1915" s="59"/>
      <c r="E1915" s="85"/>
      <c r="F1915" s="7"/>
    </row>
    <row r="1916" spans="1:6">
      <c r="A1916" s="5"/>
      <c r="B1916" s="1"/>
      <c r="C1916" s="2"/>
      <c r="D1916" s="59"/>
      <c r="E1916" s="85"/>
      <c r="F1916" s="7"/>
    </row>
    <row r="1917" spans="1:6">
      <c r="A1917" s="5"/>
      <c r="B1917" s="1"/>
      <c r="C1917" s="2"/>
      <c r="D1917" s="59"/>
      <c r="E1917" s="85"/>
      <c r="F1917" s="7"/>
    </row>
    <row r="1918" spans="1:6">
      <c r="A1918" s="5"/>
      <c r="B1918" s="1"/>
      <c r="C1918" s="2"/>
      <c r="D1918" s="59"/>
      <c r="E1918" s="85"/>
      <c r="F1918" s="7"/>
    </row>
    <row r="1919" spans="1:6">
      <c r="A1919" s="5"/>
      <c r="B1919" s="1"/>
      <c r="C1919" s="2"/>
      <c r="D1919" s="59"/>
      <c r="E1919" s="85"/>
      <c r="F1919" s="7"/>
    </row>
    <row r="1920" spans="1:6">
      <c r="A1920" s="5"/>
      <c r="B1920" s="1"/>
      <c r="C1920" s="2"/>
      <c r="D1920" s="59"/>
      <c r="E1920" s="85"/>
      <c r="F1920" s="7"/>
    </row>
    <row r="1921" spans="1:6">
      <c r="A1921" s="5"/>
      <c r="B1921" s="1"/>
      <c r="C1921" s="2"/>
      <c r="D1921" s="59"/>
      <c r="E1921" s="85"/>
      <c r="F1921" s="7"/>
    </row>
    <row r="1922" spans="1:6">
      <c r="A1922" s="5"/>
      <c r="B1922" s="1"/>
      <c r="C1922" s="2"/>
      <c r="D1922" s="59"/>
      <c r="E1922" s="85"/>
      <c r="F1922" s="7"/>
    </row>
    <row r="1923" spans="1:6">
      <c r="A1923" s="5"/>
      <c r="B1923" s="1"/>
      <c r="C1923" s="2"/>
      <c r="D1923" s="59"/>
      <c r="E1923" s="85"/>
      <c r="F1923" s="7"/>
    </row>
    <row r="1924" spans="1:6">
      <c r="A1924" s="5"/>
      <c r="B1924" s="1"/>
      <c r="C1924" s="2"/>
      <c r="D1924" s="59"/>
      <c r="E1924" s="85"/>
      <c r="F1924" s="7"/>
    </row>
    <row r="1925" spans="1:6">
      <c r="A1925" s="5"/>
      <c r="B1925" s="1"/>
      <c r="C1925" s="2"/>
      <c r="D1925" s="59"/>
      <c r="E1925" s="85"/>
      <c r="F1925" s="7"/>
    </row>
    <row r="1926" spans="1:6">
      <c r="A1926" s="5"/>
      <c r="B1926" s="1"/>
      <c r="C1926" s="2"/>
      <c r="D1926" s="59"/>
      <c r="E1926" s="85"/>
      <c r="F1926" s="7"/>
    </row>
    <row r="1927" spans="1:6">
      <c r="A1927" s="5"/>
      <c r="B1927" s="1"/>
      <c r="C1927" s="2"/>
      <c r="D1927" s="59"/>
      <c r="E1927" s="85"/>
      <c r="F1927" s="7"/>
    </row>
    <row r="1928" spans="1:6">
      <c r="A1928" s="5"/>
      <c r="B1928" s="1"/>
      <c r="C1928" s="2"/>
      <c r="D1928" s="59"/>
      <c r="E1928" s="85"/>
      <c r="F1928" s="7"/>
    </row>
    <row r="1929" spans="1:6">
      <c r="A1929" s="5"/>
      <c r="B1929" s="1"/>
      <c r="C1929" s="2"/>
      <c r="D1929" s="59"/>
      <c r="E1929" s="85"/>
      <c r="F1929" s="7"/>
    </row>
    <row r="1930" spans="1:6">
      <c r="A1930" s="5"/>
      <c r="B1930" s="1"/>
      <c r="C1930" s="2"/>
      <c r="D1930" s="59"/>
      <c r="E1930" s="85"/>
      <c r="F1930" s="7"/>
    </row>
    <row r="1931" spans="1:6">
      <c r="A1931" s="5"/>
      <c r="B1931" s="1"/>
      <c r="C1931" s="2"/>
      <c r="D1931" s="59"/>
      <c r="E1931" s="85"/>
      <c r="F1931" s="7"/>
    </row>
    <row r="1932" spans="1:6">
      <c r="A1932" s="5"/>
      <c r="B1932" s="1"/>
      <c r="C1932" s="2"/>
      <c r="D1932" s="59"/>
      <c r="E1932" s="85"/>
      <c r="F1932" s="7"/>
    </row>
    <row r="1933" spans="1:6">
      <c r="A1933" s="5"/>
      <c r="B1933" s="1"/>
      <c r="C1933" s="2"/>
      <c r="D1933" s="59"/>
      <c r="E1933" s="85"/>
      <c r="F1933" s="7"/>
    </row>
    <row r="1934" spans="1:6">
      <c r="A1934" s="5"/>
      <c r="B1934" s="1"/>
      <c r="C1934" s="2"/>
      <c r="D1934" s="59"/>
      <c r="E1934" s="85"/>
      <c r="F1934" s="7"/>
    </row>
    <row r="1935" spans="1:6">
      <c r="A1935" s="5"/>
      <c r="B1935" s="1"/>
      <c r="C1935" s="2"/>
      <c r="D1935" s="59"/>
      <c r="E1935" s="85"/>
      <c r="F1935" s="7"/>
    </row>
    <row r="1936" spans="1:6">
      <c r="A1936" s="5"/>
      <c r="B1936" s="1"/>
      <c r="C1936" s="2"/>
      <c r="D1936" s="59"/>
      <c r="E1936" s="85"/>
      <c r="F1936" s="7"/>
    </row>
    <row r="1937" spans="1:6">
      <c r="A1937" s="5"/>
      <c r="B1937" s="1"/>
      <c r="C1937" s="2"/>
      <c r="D1937" s="59"/>
      <c r="E1937" s="85"/>
      <c r="F1937" s="7"/>
    </row>
    <row r="1938" spans="1:6">
      <c r="A1938" s="5"/>
      <c r="B1938" s="1"/>
      <c r="C1938" s="2"/>
      <c r="D1938" s="59"/>
      <c r="E1938" s="85"/>
      <c r="F1938" s="7"/>
    </row>
    <row r="1939" spans="1:6">
      <c r="A1939" s="5"/>
      <c r="B1939" s="1"/>
      <c r="C1939" s="2"/>
      <c r="D1939" s="59"/>
      <c r="E1939" s="85"/>
      <c r="F1939" s="7"/>
    </row>
    <row r="1940" spans="1:6">
      <c r="A1940" s="5"/>
      <c r="B1940" s="1"/>
      <c r="C1940" s="2"/>
      <c r="D1940" s="59"/>
      <c r="E1940" s="85"/>
      <c r="F1940" s="7"/>
    </row>
    <row r="1941" spans="1:6">
      <c r="A1941" s="5"/>
      <c r="B1941" s="1"/>
      <c r="C1941" s="2"/>
      <c r="D1941" s="59"/>
      <c r="E1941" s="85"/>
      <c r="F1941" s="7"/>
    </row>
    <row r="1942" spans="1:6">
      <c r="A1942" s="5"/>
      <c r="B1942" s="1"/>
      <c r="C1942" s="2"/>
      <c r="D1942" s="59"/>
      <c r="E1942" s="85"/>
      <c r="F1942" s="7"/>
    </row>
    <row r="1943" spans="1:6">
      <c r="A1943" s="5"/>
      <c r="B1943" s="1"/>
      <c r="C1943" s="2"/>
      <c r="D1943" s="59"/>
      <c r="E1943" s="85"/>
      <c r="F1943" s="7"/>
    </row>
    <row r="1944" spans="1:6">
      <c r="A1944" s="5"/>
      <c r="B1944" s="1"/>
      <c r="C1944" s="2"/>
      <c r="D1944" s="59"/>
      <c r="E1944" s="85"/>
      <c r="F1944" s="7"/>
    </row>
    <row r="1945" spans="1:6">
      <c r="A1945" s="5"/>
      <c r="B1945" s="1"/>
      <c r="C1945" s="2"/>
      <c r="D1945" s="59"/>
      <c r="E1945" s="85"/>
      <c r="F1945" s="7"/>
    </row>
    <row r="1946" spans="1:6">
      <c r="A1946" s="5"/>
      <c r="B1946" s="1"/>
      <c r="C1946" s="2"/>
      <c r="D1946" s="59"/>
      <c r="E1946" s="85"/>
      <c r="F1946" s="7"/>
    </row>
    <row r="1947" spans="1:6">
      <c r="A1947" s="5"/>
      <c r="B1947" s="1"/>
      <c r="C1947" s="2"/>
      <c r="D1947" s="59"/>
      <c r="E1947" s="85"/>
      <c r="F1947" s="7"/>
    </row>
    <row r="1948" spans="1:6">
      <c r="A1948" s="5"/>
      <c r="B1948" s="1"/>
      <c r="C1948" s="2"/>
      <c r="D1948" s="59"/>
      <c r="E1948" s="85"/>
      <c r="F1948" s="7"/>
    </row>
    <row r="1949" spans="1:6">
      <c r="A1949" s="5"/>
      <c r="B1949" s="1"/>
      <c r="C1949" s="2"/>
      <c r="D1949" s="59"/>
      <c r="E1949" s="85"/>
      <c r="F1949" s="7"/>
    </row>
    <row r="1950" spans="1:6">
      <c r="A1950" s="5"/>
      <c r="B1950" s="1"/>
      <c r="C1950" s="2"/>
      <c r="D1950" s="59"/>
      <c r="E1950" s="85"/>
      <c r="F1950" s="7"/>
    </row>
    <row r="1951" spans="1:6">
      <c r="A1951" s="5"/>
      <c r="B1951" s="1"/>
      <c r="C1951" s="2"/>
      <c r="D1951" s="59"/>
      <c r="E1951" s="85"/>
      <c r="F1951" s="7"/>
    </row>
    <row r="1952" spans="1:6">
      <c r="A1952" s="5"/>
      <c r="B1952" s="1"/>
      <c r="C1952" s="2"/>
      <c r="D1952" s="59"/>
      <c r="E1952" s="85"/>
      <c r="F1952" s="7"/>
    </row>
    <row r="1953" spans="1:6">
      <c r="A1953" s="5"/>
      <c r="B1953" s="1"/>
      <c r="C1953" s="2"/>
      <c r="D1953" s="59"/>
      <c r="E1953" s="85"/>
      <c r="F1953" s="7"/>
    </row>
    <row r="1954" spans="1:6">
      <c r="A1954" s="5"/>
      <c r="B1954" s="1"/>
      <c r="C1954" s="2"/>
      <c r="D1954" s="59"/>
      <c r="E1954" s="85"/>
      <c r="F1954" s="7"/>
    </row>
    <row r="1955" spans="1:6">
      <c r="A1955" s="5"/>
      <c r="B1955" s="1"/>
      <c r="C1955" s="2"/>
      <c r="D1955" s="59"/>
      <c r="E1955" s="85"/>
      <c r="F1955" s="7"/>
    </row>
    <row r="1956" spans="1:6">
      <c r="A1956" s="5"/>
      <c r="B1956" s="1"/>
      <c r="C1956" s="2"/>
      <c r="D1956" s="59"/>
      <c r="E1956" s="85"/>
      <c r="F1956" s="7"/>
    </row>
    <row r="1957" spans="1:6">
      <c r="A1957" s="5"/>
      <c r="B1957" s="1"/>
      <c r="C1957" s="2"/>
      <c r="D1957" s="59"/>
      <c r="E1957" s="85"/>
      <c r="F1957" s="7"/>
    </row>
    <row r="1958" spans="1:6">
      <c r="A1958" s="5"/>
      <c r="B1958" s="1"/>
      <c r="C1958" s="2"/>
      <c r="D1958" s="59"/>
      <c r="E1958" s="85"/>
      <c r="F1958" s="7"/>
    </row>
    <row r="1959" spans="1:6">
      <c r="A1959" s="5"/>
      <c r="B1959" s="1"/>
      <c r="C1959" s="2"/>
      <c r="D1959" s="59"/>
      <c r="E1959" s="85"/>
      <c r="F1959" s="7"/>
    </row>
    <row r="1960" spans="1:6">
      <c r="A1960" s="5"/>
      <c r="B1960" s="1"/>
      <c r="C1960" s="2"/>
      <c r="D1960" s="59"/>
      <c r="E1960" s="85"/>
      <c r="F1960" s="7"/>
    </row>
    <row r="1961" spans="1:6">
      <c r="A1961" s="5"/>
      <c r="B1961" s="1"/>
      <c r="C1961" s="2"/>
      <c r="D1961" s="59"/>
      <c r="E1961" s="85"/>
      <c r="F1961" s="7"/>
    </row>
    <row r="1962" spans="1:6">
      <c r="A1962" s="5"/>
      <c r="B1962" s="1"/>
      <c r="C1962" s="2"/>
      <c r="D1962" s="59"/>
      <c r="E1962" s="85"/>
      <c r="F1962" s="7"/>
    </row>
    <row r="1963" spans="1:6">
      <c r="A1963" s="5"/>
      <c r="B1963" s="1"/>
      <c r="C1963" s="2"/>
      <c r="D1963" s="59"/>
      <c r="E1963" s="85"/>
      <c r="F1963" s="7"/>
    </row>
    <row r="1964" spans="1:6">
      <c r="A1964" s="5"/>
      <c r="B1964" s="1"/>
      <c r="C1964" s="2"/>
      <c r="D1964" s="59"/>
      <c r="E1964" s="85"/>
      <c r="F1964" s="7"/>
    </row>
    <row r="1965" spans="1:6">
      <c r="A1965" s="5"/>
      <c r="B1965" s="1"/>
      <c r="C1965" s="2"/>
      <c r="D1965" s="59"/>
      <c r="E1965" s="85"/>
      <c r="F1965" s="7"/>
    </row>
    <row r="1966" spans="1:6">
      <c r="A1966" s="5"/>
      <c r="B1966" s="1"/>
      <c r="C1966" s="2"/>
      <c r="D1966" s="59"/>
      <c r="E1966" s="85"/>
      <c r="F1966" s="7"/>
    </row>
    <row r="1967" spans="1:6">
      <c r="A1967" s="5"/>
      <c r="B1967" s="1"/>
      <c r="C1967" s="2"/>
      <c r="D1967" s="59"/>
      <c r="E1967" s="85"/>
      <c r="F1967" s="7"/>
    </row>
    <row r="1968" spans="1:6">
      <c r="A1968" s="5"/>
      <c r="B1968" s="1"/>
      <c r="C1968" s="2"/>
      <c r="D1968" s="59"/>
      <c r="E1968" s="85"/>
      <c r="F1968" s="7"/>
    </row>
    <row r="1969" spans="1:6">
      <c r="A1969" s="5"/>
      <c r="B1969" s="1"/>
      <c r="C1969" s="2"/>
      <c r="D1969" s="59"/>
      <c r="E1969" s="85"/>
      <c r="F1969" s="7"/>
    </row>
    <row r="1970" spans="1:6">
      <c r="A1970" s="5"/>
      <c r="B1970" s="1"/>
      <c r="C1970" s="2"/>
      <c r="D1970" s="59"/>
      <c r="E1970" s="85"/>
      <c r="F1970" s="7"/>
    </row>
    <row r="1971" spans="1:6">
      <c r="A1971" s="5"/>
      <c r="B1971" s="1"/>
      <c r="C1971" s="2"/>
      <c r="D1971" s="59"/>
      <c r="E1971" s="85"/>
      <c r="F1971" s="7"/>
    </row>
    <row r="1972" spans="1:6">
      <c r="A1972" s="5"/>
      <c r="B1972" s="1"/>
      <c r="C1972" s="2"/>
      <c r="D1972" s="59"/>
      <c r="E1972" s="85"/>
      <c r="F1972" s="7"/>
    </row>
    <row r="1973" spans="1:6">
      <c r="A1973" s="5"/>
      <c r="B1973" s="1"/>
      <c r="C1973" s="2"/>
      <c r="D1973" s="59"/>
      <c r="E1973" s="85"/>
      <c r="F1973" s="7"/>
    </row>
    <row r="1974" spans="1:6">
      <c r="A1974" s="5"/>
      <c r="B1974" s="1"/>
      <c r="C1974" s="2"/>
      <c r="D1974" s="59"/>
      <c r="E1974" s="85"/>
      <c r="F1974" s="7"/>
    </row>
    <row r="1975" spans="1:6">
      <c r="A1975" s="5"/>
      <c r="B1975" s="1"/>
      <c r="C1975" s="2"/>
      <c r="D1975" s="59"/>
      <c r="E1975" s="85"/>
      <c r="F1975" s="7"/>
    </row>
    <row r="1976" spans="1:6">
      <c r="A1976" s="5"/>
      <c r="B1976" s="1"/>
      <c r="C1976" s="2"/>
      <c r="D1976" s="59"/>
      <c r="E1976" s="85"/>
      <c r="F1976" s="7"/>
    </row>
    <row r="1977" spans="1:6">
      <c r="A1977" s="5"/>
      <c r="B1977" s="1"/>
      <c r="C1977" s="2"/>
      <c r="D1977" s="59"/>
      <c r="E1977" s="85"/>
      <c r="F1977" s="7"/>
    </row>
  </sheetData>
  <sheetProtection algorithmName="SHA-512" hashValue="lwHg4bBPS0jlcvujv82iMtuATXxMBY+Th9brDZMywsI12Jm8XwjU+yD2p/Mo+TezpNIu1z0pR8q/I/ikrlJpWw==" saltValue="sp6d6Sm47TQzQ+k0DbCUFw==" spinCount="100000" sheet="1" objects="1" scenarios="1" selectLockedCells="1"/>
  <mergeCells count="15">
    <mergeCell ref="A151:F151"/>
    <mergeCell ref="A152:E152"/>
    <mergeCell ref="A39:E39"/>
    <mergeCell ref="A42:E42"/>
    <mergeCell ref="A78:E78"/>
    <mergeCell ref="A108:E108"/>
    <mergeCell ref="A146:E146"/>
    <mergeCell ref="A149:E149"/>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66" orientation="portrait" r:id="rId1"/>
  <headerFooter>
    <oddFooter>&amp;R&amp;P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20588-3A1B-45F6-BCEB-762FB1053D2A}">
  <sheetPr codeName="List35">
    <tabColor rgb="FF7030A0"/>
  </sheetPr>
  <dimension ref="A1:G1959"/>
  <sheetViews>
    <sheetView workbookViewId="0">
      <selection activeCell="E10" sqref="E10:E19"/>
    </sheetView>
  </sheetViews>
  <sheetFormatPr defaultRowHeight="12.75"/>
  <cols>
    <col min="1" max="1" width="9.42578125" style="10" customWidth="1"/>
    <col min="2" max="2" width="78" style="4" customWidth="1"/>
    <col min="3" max="3" width="9.140625" style="3"/>
    <col min="4" max="4" width="11.42578125" style="63" customWidth="1"/>
    <col min="5" max="5" width="12.7109375" style="89" customWidth="1"/>
    <col min="6" max="6" width="13.5703125" style="9" customWidth="1"/>
    <col min="7" max="16384" width="9.140625" style="502"/>
  </cols>
  <sheetData>
    <row r="1" spans="1:6">
      <c r="A1" s="505"/>
      <c r="B1" s="502"/>
      <c r="C1" s="503"/>
      <c r="D1" s="59"/>
      <c r="E1" s="85"/>
      <c r="F1" s="7"/>
    </row>
    <row r="2" spans="1:6">
      <c r="A2" s="505"/>
      <c r="B2" s="502"/>
      <c r="C2" s="503"/>
      <c r="D2" s="59"/>
      <c r="E2" s="85"/>
      <c r="F2" s="7"/>
    </row>
    <row r="3" spans="1:6">
      <c r="A3" s="505"/>
      <c r="B3" s="502"/>
      <c r="C3" s="503"/>
      <c r="D3" s="59"/>
      <c r="E3" s="85"/>
      <c r="F3" s="7"/>
    </row>
    <row r="4" spans="1:6">
      <c r="A4" s="11"/>
      <c r="B4" s="12"/>
      <c r="C4" s="13"/>
      <c r="D4" s="60"/>
      <c r="E4" s="86"/>
      <c r="F4" s="15"/>
    </row>
    <row r="5" spans="1:6" ht="15.95" customHeight="1">
      <c r="A5" s="19"/>
      <c r="B5" s="868"/>
      <c r="C5" s="868"/>
      <c r="D5" s="868"/>
      <c r="E5" s="868"/>
      <c r="F5" s="868"/>
    </row>
    <row r="6" spans="1:6" ht="18.75" thickBot="1">
      <c r="A6" s="51" t="s">
        <v>57</v>
      </c>
      <c r="B6" s="50" t="s">
        <v>1291</v>
      </c>
      <c r="C6" s="8"/>
      <c r="D6" s="61"/>
      <c r="E6" s="87"/>
      <c r="F6" s="17"/>
    </row>
    <row r="7" spans="1:6" s="503" customFormat="1" ht="12.75" customHeight="1">
      <c r="A7" s="869" t="s">
        <v>3</v>
      </c>
      <c r="B7" s="871" t="s">
        <v>0</v>
      </c>
      <c r="C7" s="871" t="s">
        <v>1</v>
      </c>
      <c r="D7" s="871" t="s">
        <v>2</v>
      </c>
      <c r="E7" s="873" t="s">
        <v>42</v>
      </c>
      <c r="F7" s="875" t="s">
        <v>55</v>
      </c>
    </row>
    <row r="8" spans="1:6" ht="26.25" customHeight="1" thickBot="1">
      <c r="A8" s="870"/>
      <c r="B8" s="872"/>
      <c r="C8" s="872"/>
      <c r="D8" s="872"/>
      <c r="E8" s="874"/>
      <c r="F8" s="876"/>
    </row>
    <row r="9" spans="1:6">
      <c r="A9" s="507"/>
      <c r="B9" s="72" t="s">
        <v>71</v>
      </c>
      <c r="C9" s="93"/>
      <c r="D9" s="94"/>
      <c r="E9" s="84"/>
      <c r="F9" s="508"/>
    </row>
    <row r="10" spans="1:6" ht="102">
      <c r="A10" s="113" t="s">
        <v>14</v>
      </c>
      <c r="B10" s="128" t="s">
        <v>1292</v>
      </c>
      <c r="C10" s="114" t="s">
        <v>11</v>
      </c>
      <c r="D10" s="114">
        <v>12</v>
      </c>
      <c r="E10" s="115"/>
      <c r="F10" s="116">
        <f t="shared" ref="F10:F19" si="0">D10*E10</f>
        <v>0</v>
      </c>
    </row>
    <row r="11" spans="1:6" ht="102">
      <c r="A11" s="111" t="s">
        <v>15</v>
      </c>
      <c r="B11" s="128" t="s">
        <v>1293</v>
      </c>
      <c r="C11" s="114" t="s">
        <v>11</v>
      </c>
      <c r="D11" s="114">
        <v>2</v>
      </c>
      <c r="E11" s="115"/>
      <c r="F11" s="116">
        <f t="shared" si="0"/>
        <v>0</v>
      </c>
    </row>
    <row r="12" spans="1:6" ht="102">
      <c r="A12" s="111" t="s">
        <v>16</v>
      </c>
      <c r="B12" s="128" t="s">
        <v>1294</v>
      </c>
      <c r="C12" s="114" t="s">
        <v>11</v>
      </c>
      <c r="D12" s="114">
        <v>1</v>
      </c>
      <c r="E12" s="115"/>
      <c r="F12" s="116">
        <f t="shared" si="0"/>
        <v>0</v>
      </c>
    </row>
    <row r="13" spans="1:6" ht="76.5">
      <c r="A13" s="113" t="s">
        <v>17</v>
      </c>
      <c r="B13" s="130" t="s">
        <v>1300</v>
      </c>
      <c r="C13" s="114" t="s">
        <v>11</v>
      </c>
      <c r="D13" s="114">
        <v>2</v>
      </c>
      <c r="E13" s="115"/>
      <c r="F13" s="116">
        <f t="shared" si="0"/>
        <v>0</v>
      </c>
    </row>
    <row r="14" spans="1:6" ht="76.5">
      <c r="A14" s="113" t="s">
        <v>18</v>
      </c>
      <c r="B14" s="130" t="s">
        <v>1299</v>
      </c>
      <c r="C14" s="114" t="s">
        <v>11</v>
      </c>
      <c r="D14" s="538">
        <v>2</v>
      </c>
      <c r="E14" s="115"/>
      <c r="F14" s="116">
        <f t="shared" si="0"/>
        <v>0</v>
      </c>
    </row>
    <row r="15" spans="1:6" ht="63.75">
      <c r="A15" s="113" t="s">
        <v>19</v>
      </c>
      <c r="B15" s="130" t="s">
        <v>1298</v>
      </c>
      <c r="C15" s="114" t="s">
        <v>11</v>
      </c>
      <c r="D15" s="538">
        <v>2</v>
      </c>
      <c r="E15" s="115"/>
      <c r="F15" s="116">
        <f t="shared" si="0"/>
        <v>0</v>
      </c>
    </row>
    <row r="16" spans="1:6" ht="63.75">
      <c r="A16" s="113" t="s">
        <v>20</v>
      </c>
      <c r="B16" s="130" t="s">
        <v>1350</v>
      </c>
      <c r="C16" s="114" t="s">
        <v>11</v>
      </c>
      <c r="D16" s="538">
        <v>2</v>
      </c>
      <c r="E16" s="115"/>
      <c r="F16" s="116">
        <f t="shared" si="0"/>
        <v>0</v>
      </c>
    </row>
    <row r="17" spans="1:7" ht="76.5">
      <c r="A17" s="113" t="s">
        <v>21</v>
      </c>
      <c r="B17" s="130" t="s">
        <v>1297</v>
      </c>
      <c r="C17" s="114" t="s">
        <v>11</v>
      </c>
      <c r="D17" s="538">
        <v>2</v>
      </c>
      <c r="E17" s="115"/>
      <c r="F17" s="116">
        <f t="shared" si="0"/>
        <v>0</v>
      </c>
    </row>
    <row r="18" spans="1:7" ht="76.5">
      <c r="A18" s="113" t="s">
        <v>22</v>
      </c>
      <c r="B18" s="130" t="s">
        <v>1295</v>
      </c>
      <c r="C18" s="114" t="s">
        <v>11</v>
      </c>
      <c r="D18" s="538">
        <v>2</v>
      </c>
      <c r="E18" s="115"/>
      <c r="F18" s="116">
        <f t="shared" si="0"/>
        <v>0</v>
      </c>
    </row>
    <row r="19" spans="1:7" ht="102">
      <c r="A19" s="113" t="s">
        <v>26</v>
      </c>
      <c r="B19" s="128" t="s">
        <v>1296</v>
      </c>
      <c r="C19" s="114" t="s">
        <v>11</v>
      </c>
      <c r="D19" s="538">
        <v>1</v>
      </c>
      <c r="E19" s="115"/>
      <c r="F19" s="116">
        <f t="shared" si="0"/>
        <v>0</v>
      </c>
    </row>
    <row r="20" spans="1:7" ht="13.5" thickBot="1">
      <c r="A20" s="99"/>
      <c r="B20" s="118"/>
      <c r="C20" s="119"/>
      <c r="D20" s="120"/>
      <c r="E20" s="121"/>
      <c r="F20" s="101"/>
    </row>
    <row r="21" spans="1:7" ht="18.75" thickBot="1">
      <c r="A21" s="877" t="s">
        <v>1301</v>
      </c>
      <c r="B21" s="878"/>
      <c r="C21" s="878"/>
      <c r="D21" s="878"/>
      <c r="E21" s="879"/>
      <c r="F21" s="98">
        <f>SUM(F10:F19)</f>
        <v>0</v>
      </c>
      <c r="G21" s="16"/>
    </row>
    <row r="22" spans="1:7" ht="18">
      <c r="A22" s="25"/>
      <c r="B22" s="25"/>
      <c r="C22" s="29"/>
      <c r="D22" s="59"/>
      <c r="E22" s="85"/>
      <c r="F22" s="7"/>
      <c r="G22" s="16"/>
    </row>
    <row r="23" spans="1:7" ht="18">
      <c r="A23" s="25"/>
      <c r="B23" s="25"/>
      <c r="C23" s="29"/>
      <c r="D23" s="59"/>
      <c r="E23" s="85"/>
      <c r="F23" s="7"/>
      <c r="G23" s="16"/>
    </row>
    <row r="24" spans="1:7" ht="18.75" customHeight="1">
      <c r="A24" s="881"/>
      <c r="B24" s="881"/>
      <c r="C24" s="881"/>
      <c r="D24" s="881"/>
      <c r="E24" s="881"/>
      <c r="F24" s="18"/>
      <c r="G24" s="16"/>
    </row>
    <row r="25" spans="1:7" ht="18">
      <c r="A25" s="25"/>
      <c r="B25" s="26"/>
      <c r="C25" s="29"/>
      <c r="D25" s="59"/>
      <c r="E25" s="85"/>
      <c r="F25" s="7"/>
      <c r="G25" s="16"/>
    </row>
    <row r="26" spans="1:7" ht="18">
      <c r="A26" s="23"/>
      <c r="B26" s="24"/>
      <c r="C26" s="506"/>
      <c r="D26" s="59"/>
      <c r="E26" s="85"/>
      <c r="F26" s="7"/>
      <c r="G26" s="16"/>
    </row>
    <row r="27" spans="1:7" ht="18">
      <c r="A27" s="25"/>
      <c r="B27" s="28"/>
      <c r="C27" s="506"/>
      <c r="D27" s="59"/>
      <c r="E27" s="85"/>
      <c r="F27" s="7"/>
      <c r="G27" s="16"/>
    </row>
    <row r="28" spans="1:7" ht="18">
      <c r="A28" s="25"/>
      <c r="B28" s="28"/>
      <c r="C28" s="506"/>
      <c r="D28" s="59"/>
      <c r="E28" s="85"/>
      <c r="F28" s="7"/>
      <c r="G28" s="16"/>
    </row>
    <row r="29" spans="1:7" ht="18">
      <c r="A29" s="25"/>
      <c r="B29" s="28"/>
      <c r="C29" s="506"/>
      <c r="D29" s="59"/>
      <c r="E29" s="85"/>
      <c r="F29" s="7"/>
      <c r="G29" s="16"/>
    </row>
    <row r="30" spans="1:7" ht="18">
      <c r="A30" s="25"/>
      <c r="B30" s="28"/>
      <c r="C30" s="506"/>
      <c r="D30" s="59"/>
      <c r="E30" s="85"/>
      <c r="F30" s="7"/>
      <c r="G30" s="16"/>
    </row>
    <row r="31" spans="1:7" ht="18">
      <c r="A31" s="25"/>
      <c r="B31" s="28"/>
      <c r="C31" s="506"/>
      <c r="D31" s="59"/>
      <c r="E31" s="85"/>
      <c r="F31" s="7"/>
      <c r="G31" s="16"/>
    </row>
    <row r="32" spans="1:7" ht="18">
      <c r="A32" s="25"/>
      <c r="B32" s="28"/>
      <c r="C32" s="506"/>
      <c r="D32" s="59"/>
      <c r="E32" s="85"/>
      <c r="F32" s="7"/>
      <c r="G32" s="16"/>
    </row>
    <row r="33" spans="1:7" ht="18">
      <c r="A33" s="25"/>
      <c r="B33" s="28"/>
      <c r="C33" s="506"/>
      <c r="D33" s="59"/>
      <c r="E33" s="85"/>
      <c r="F33" s="7"/>
      <c r="G33" s="16"/>
    </row>
    <row r="34" spans="1:7" ht="18">
      <c r="A34" s="25"/>
      <c r="B34" s="28"/>
      <c r="C34" s="506"/>
      <c r="D34" s="59"/>
      <c r="E34" s="85"/>
      <c r="F34" s="7"/>
      <c r="G34" s="16"/>
    </row>
    <row r="35" spans="1:7" ht="18">
      <c r="A35" s="25"/>
      <c r="B35" s="26"/>
      <c r="C35" s="29"/>
      <c r="D35" s="59"/>
      <c r="E35" s="85"/>
      <c r="F35" s="7"/>
      <c r="G35" s="16"/>
    </row>
    <row r="36" spans="1:7" ht="18">
      <c r="A36" s="25"/>
      <c r="B36" s="25"/>
      <c r="C36" s="506"/>
      <c r="D36" s="59"/>
      <c r="E36" s="85"/>
      <c r="F36" s="7"/>
      <c r="G36" s="16"/>
    </row>
    <row r="37" spans="1:7" ht="18">
      <c r="A37" s="27"/>
      <c r="B37" s="30"/>
      <c r="C37" s="506"/>
      <c r="D37" s="59"/>
      <c r="E37" s="85"/>
      <c r="F37" s="7"/>
      <c r="G37" s="16"/>
    </row>
    <row r="38" spans="1:7" ht="18">
      <c r="A38" s="25"/>
      <c r="B38" s="26"/>
      <c r="C38" s="506"/>
      <c r="D38" s="59"/>
      <c r="E38" s="85"/>
      <c r="F38" s="7"/>
      <c r="G38" s="16"/>
    </row>
    <row r="39" spans="1:7" ht="18">
      <c r="A39" s="25"/>
      <c r="B39" s="26"/>
      <c r="C39" s="506"/>
      <c r="D39" s="59"/>
      <c r="E39" s="85"/>
      <c r="F39" s="7"/>
      <c r="G39" s="16"/>
    </row>
    <row r="40" spans="1:7" ht="18">
      <c r="A40" s="25"/>
      <c r="B40" s="25"/>
      <c r="C40" s="506"/>
      <c r="D40" s="59"/>
      <c r="E40" s="85"/>
      <c r="F40" s="7"/>
      <c r="G40" s="16"/>
    </row>
    <row r="41" spans="1:7" ht="18">
      <c r="A41" s="25"/>
      <c r="B41" s="26"/>
      <c r="C41" s="29"/>
      <c r="D41" s="59"/>
      <c r="E41" s="85"/>
      <c r="F41" s="7"/>
      <c r="G41" s="16"/>
    </row>
    <row r="42" spans="1:7" ht="18">
      <c r="A42" s="25"/>
      <c r="B42" s="26"/>
      <c r="C42" s="506"/>
      <c r="D42" s="59"/>
      <c r="E42" s="85"/>
      <c r="F42" s="7"/>
      <c r="G42" s="16"/>
    </row>
    <row r="43" spans="1:7" ht="18">
      <c r="A43" s="25"/>
      <c r="B43" s="26"/>
      <c r="C43" s="506"/>
      <c r="D43" s="59"/>
      <c r="E43" s="85"/>
      <c r="F43" s="7"/>
      <c r="G43" s="16"/>
    </row>
    <row r="44" spans="1:7" ht="18">
      <c r="A44" s="25"/>
      <c r="B44" s="33"/>
      <c r="C44" s="506"/>
      <c r="D44" s="59"/>
      <c r="E44" s="85"/>
      <c r="F44" s="7"/>
      <c r="G44" s="16"/>
    </row>
    <row r="45" spans="1:7" ht="18">
      <c r="A45" s="25"/>
      <c r="B45" s="26"/>
      <c r="C45" s="29"/>
      <c r="D45" s="59"/>
      <c r="E45" s="85"/>
      <c r="F45" s="7"/>
      <c r="G45" s="16"/>
    </row>
    <row r="46" spans="1:7" ht="18">
      <c r="A46" s="25"/>
      <c r="B46" s="26"/>
      <c r="C46" s="506"/>
      <c r="D46" s="59"/>
      <c r="E46" s="85"/>
      <c r="F46" s="7"/>
      <c r="G46" s="16"/>
    </row>
    <row r="47" spans="1:7" ht="18">
      <c r="A47" s="25"/>
      <c r="B47" s="26"/>
      <c r="C47" s="506"/>
      <c r="D47" s="59"/>
      <c r="E47" s="85"/>
      <c r="F47" s="7"/>
      <c r="G47" s="16"/>
    </row>
    <row r="48" spans="1:7" ht="18">
      <c r="A48" s="25"/>
      <c r="B48" s="25"/>
      <c r="C48" s="506"/>
      <c r="D48" s="59"/>
      <c r="E48" s="85"/>
      <c r="F48" s="7"/>
      <c r="G48" s="16"/>
    </row>
    <row r="49" spans="1:7" ht="18">
      <c r="A49" s="25"/>
      <c r="B49" s="26"/>
      <c r="C49" s="29"/>
      <c r="D49" s="59"/>
      <c r="E49" s="85"/>
      <c r="F49" s="7"/>
      <c r="G49" s="16"/>
    </row>
    <row r="50" spans="1:7" ht="18">
      <c r="A50" s="25"/>
      <c r="B50" s="54"/>
      <c r="C50" s="506"/>
      <c r="D50" s="59"/>
      <c r="E50" s="85"/>
      <c r="F50" s="7"/>
      <c r="G50" s="16"/>
    </row>
    <row r="51" spans="1:7" ht="18">
      <c r="A51" s="25"/>
      <c r="B51" s="26"/>
      <c r="C51" s="506"/>
      <c r="D51" s="59"/>
      <c r="E51" s="85"/>
      <c r="F51" s="7"/>
      <c r="G51" s="16"/>
    </row>
    <row r="52" spans="1:7" ht="18">
      <c r="A52" s="25"/>
      <c r="B52" s="25"/>
      <c r="C52" s="506"/>
      <c r="D52" s="59"/>
      <c r="E52" s="85"/>
      <c r="F52" s="7"/>
      <c r="G52" s="16"/>
    </row>
    <row r="53" spans="1:7" ht="18">
      <c r="A53" s="25"/>
      <c r="B53" s="25"/>
      <c r="C53" s="506"/>
      <c r="D53" s="59"/>
      <c r="E53" s="85"/>
      <c r="F53" s="7"/>
      <c r="G53" s="16"/>
    </row>
    <row r="54" spans="1:7" ht="18">
      <c r="A54" s="25"/>
      <c r="B54" s="25"/>
      <c r="C54" s="506"/>
      <c r="D54" s="59"/>
      <c r="E54" s="85"/>
      <c r="F54" s="7"/>
      <c r="G54" s="16"/>
    </row>
    <row r="55" spans="1:7" ht="18">
      <c r="A55" s="25"/>
      <c r="B55" s="26"/>
      <c r="C55" s="29"/>
      <c r="D55" s="59"/>
      <c r="E55" s="85"/>
      <c r="F55" s="7"/>
      <c r="G55" s="16"/>
    </row>
    <row r="56" spans="1:7" ht="18">
      <c r="A56" s="25"/>
      <c r="B56" s="26"/>
      <c r="C56" s="506"/>
      <c r="D56" s="59"/>
      <c r="E56" s="85"/>
      <c r="F56" s="7"/>
      <c r="G56" s="16"/>
    </row>
    <row r="57" spans="1:7" ht="18">
      <c r="A57" s="25"/>
      <c r="B57" s="30"/>
      <c r="C57" s="506"/>
      <c r="D57" s="59"/>
      <c r="E57" s="85"/>
      <c r="F57" s="7"/>
      <c r="G57" s="16"/>
    </row>
    <row r="58" spans="1:7" ht="18">
      <c r="A58" s="25"/>
      <c r="B58" s="26"/>
      <c r="C58" s="506"/>
      <c r="D58" s="59"/>
      <c r="E58" s="85"/>
      <c r="F58" s="7"/>
      <c r="G58" s="16"/>
    </row>
    <row r="59" spans="1:7" ht="18">
      <c r="A59" s="25"/>
      <c r="B59" s="26"/>
      <c r="C59" s="506"/>
      <c r="D59" s="59"/>
      <c r="E59" s="85"/>
      <c r="F59" s="7"/>
      <c r="G59" s="16"/>
    </row>
    <row r="60" spans="1:7" ht="18.75" customHeight="1">
      <c r="A60" s="881"/>
      <c r="B60" s="881"/>
      <c r="C60" s="881"/>
      <c r="D60" s="881"/>
      <c r="E60" s="881"/>
      <c r="F60" s="18"/>
      <c r="G60" s="16"/>
    </row>
    <row r="61" spans="1:7" ht="18">
      <c r="A61" s="25"/>
      <c r="B61" s="26"/>
      <c r="C61" s="29"/>
      <c r="D61" s="59"/>
      <c r="E61" s="85"/>
      <c r="F61" s="7"/>
      <c r="G61" s="16"/>
    </row>
    <row r="62" spans="1:7" ht="18">
      <c r="A62" s="23"/>
      <c r="B62" s="24"/>
      <c r="C62" s="29"/>
      <c r="D62" s="59"/>
      <c r="E62" s="85"/>
      <c r="F62" s="7"/>
      <c r="G62" s="16"/>
    </row>
    <row r="63" spans="1:7" ht="18">
      <c r="A63" s="20"/>
      <c r="B63" s="31"/>
      <c r="C63" s="29"/>
      <c r="D63" s="59"/>
      <c r="E63" s="85"/>
      <c r="F63" s="7"/>
      <c r="G63" s="16"/>
    </row>
    <row r="64" spans="1:7" ht="18">
      <c r="A64" s="20"/>
      <c r="B64" s="20"/>
      <c r="C64" s="34"/>
      <c r="D64" s="59"/>
      <c r="E64" s="85"/>
      <c r="F64" s="7"/>
      <c r="G64" s="16"/>
    </row>
    <row r="65" spans="1:7" ht="18">
      <c r="A65" s="20"/>
      <c r="B65" s="35"/>
      <c r="C65" s="34"/>
      <c r="D65" s="59"/>
      <c r="E65" s="85"/>
      <c r="F65" s="7"/>
      <c r="G65" s="16"/>
    </row>
    <row r="66" spans="1:7" ht="18">
      <c r="A66" s="20"/>
      <c r="B66" s="36"/>
      <c r="C66" s="34"/>
      <c r="D66" s="59"/>
      <c r="E66" s="85"/>
      <c r="F66" s="7"/>
      <c r="G66" s="16"/>
    </row>
    <row r="67" spans="1:7" ht="18">
      <c r="A67" s="20"/>
      <c r="B67" s="36"/>
      <c r="C67" s="34"/>
      <c r="D67" s="59"/>
      <c r="E67" s="85"/>
      <c r="F67" s="7"/>
      <c r="G67" s="16"/>
    </row>
    <row r="68" spans="1:7" ht="18">
      <c r="A68" s="20"/>
      <c r="B68" s="37"/>
      <c r="C68" s="34"/>
      <c r="D68" s="59"/>
      <c r="E68" s="85"/>
      <c r="F68" s="7"/>
      <c r="G68" s="16"/>
    </row>
    <row r="69" spans="1:7" ht="18">
      <c r="A69" s="20"/>
      <c r="B69" s="37"/>
      <c r="C69" s="34"/>
      <c r="D69" s="59"/>
      <c r="E69" s="85"/>
      <c r="F69" s="7"/>
      <c r="G69" s="16"/>
    </row>
    <row r="70" spans="1:7" ht="18">
      <c r="A70" s="38"/>
      <c r="B70" s="37"/>
      <c r="C70" s="34"/>
      <c r="D70" s="59"/>
      <c r="E70" s="85"/>
      <c r="F70" s="7"/>
      <c r="G70" s="16"/>
    </row>
    <row r="71" spans="1:7" ht="18">
      <c r="A71" s="20"/>
      <c r="B71" s="37"/>
      <c r="C71" s="34"/>
      <c r="D71" s="59"/>
      <c r="E71" s="85"/>
      <c r="F71" s="7"/>
      <c r="G71" s="16"/>
    </row>
    <row r="72" spans="1:7" ht="18">
      <c r="A72" s="20"/>
      <c r="B72" s="31"/>
      <c r="C72" s="34"/>
      <c r="D72" s="59"/>
      <c r="E72" s="85"/>
      <c r="F72" s="7"/>
      <c r="G72" s="16"/>
    </row>
    <row r="73" spans="1:7" ht="18">
      <c r="A73" s="20"/>
      <c r="B73" s="31"/>
      <c r="C73" s="34"/>
      <c r="D73" s="59"/>
      <c r="E73" s="85"/>
      <c r="F73" s="7"/>
      <c r="G73" s="16"/>
    </row>
    <row r="74" spans="1:7" ht="18">
      <c r="A74" s="20"/>
      <c r="B74" s="20"/>
      <c r="C74" s="34"/>
      <c r="D74" s="59"/>
      <c r="E74" s="85"/>
      <c r="F74" s="7"/>
      <c r="G74" s="16"/>
    </row>
    <row r="75" spans="1:7" ht="18">
      <c r="A75" s="20"/>
      <c r="B75" s="37"/>
      <c r="C75" s="34"/>
      <c r="D75" s="59"/>
      <c r="E75" s="85"/>
      <c r="F75" s="7"/>
      <c r="G75" s="16"/>
    </row>
    <row r="76" spans="1:7" ht="18">
      <c r="A76" s="20"/>
      <c r="B76" s="31"/>
      <c r="C76" s="34"/>
      <c r="D76" s="59"/>
      <c r="E76" s="85"/>
      <c r="F76" s="7"/>
      <c r="G76" s="16"/>
    </row>
    <row r="77" spans="1:7" ht="18">
      <c r="A77" s="20"/>
      <c r="B77" s="35"/>
      <c r="C77" s="34"/>
      <c r="D77" s="59"/>
      <c r="E77" s="85"/>
      <c r="F77" s="7"/>
      <c r="G77" s="16"/>
    </row>
    <row r="78" spans="1:7" ht="18">
      <c r="A78" s="26"/>
      <c r="B78" s="54"/>
      <c r="C78" s="55"/>
      <c r="D78" s="59"/>
      <c r="E78" s="85"/>
      <c r="F78" s="7"/>
      <c r="G78" s="16"/>
    </row>
    <row r="79" spans="1:7" ht="18">
      <c r="A79" s="26"/>
      <c r="B79" s="54"/>
      <c r="C79" s="55"/>
      <c r="D79" s="59"/>
      <c r="E79" s="85"/>
      <c r="F79" s="7"/>
      <c r="G79" s="16"/>
    </row>
    <row r="80" spans="1:7" ht="18">
      <c r="A80" s="26"/>
      <c r="B80" s="54"/>
      <c r="C80" s="55"/>
      <c r="D80" s="59"/>
      <c r="E80" s="85"/>
      <c r="F80" s="7"/>
      <c r="G80" s="16"/>
    </row>
    <row r="81" spans="1:7" ht="18">
      <c r="A81" s="26"/>
      <c r="B81" s="54"/>
      <c r="C81" s="55"/>
      <c r="D81" s="59"/>
      <c r="E81" s="85"/>
      <c r="F81" s="7"/>
      <c r="G81" s="16"/>
    </row>
    <row r="82" spans="1:7" ht="18">
      <c r="A82" s="26"/>
      <c r="B82" s="54"/>
      <c r="C82" s="55"/>
      <c r="D82" s="59"/>
      <c r="E82" s="85"/>
      <c r="F82" s="7"/>
      <c r="G82" s="16"/>
    </row>
    <row r="83" spans="1:7" ht="18">
      <c r="A83" s="20"/>
      <c r="B83" s="26"/>
      <c r="C83" s="29"/>
      <c r="D83" s="59"/>
      <c r="E83" s="85"/>
      <c r="F83" s="7"/>
      <c r="G83" s="16"/>
    </row>
    <row r="84" spans="1:7" ht="18">
      <c r="A84" s="20"/>
      <c r="B84" s="20"/>
      <c r="C84" s="34"/>
      <c r="D84" s="59"/>
      <c r="E84" s="85"/>
      <c r="F84" s="7"/>
      <c r="G84" s="16"/>
    </row>
    <row r="85" spans="1:7" ht="18">
      <c r="A85" s="20"/>
      <c r="B85" s="35"/>
      <c r="C85" s="34"/>
      <c r="D85" s="59"/>
      <c r="E85" s="85"/>
      <c r="F85" s="7"/>
      <c r="G85" s="16"/>
    </row>
    <row r="86" spans="1:7" ht="18">
      <c r="A86" s="20"/>
      <c r="B86" s="31"/>
      <c r="C86" s="34"/>
      <c r="D86" s="59"/>
      <c r="E86" s="85"/>
      <c r="F86" s="7"/>
      <c r="G86" s="16"/>
    </row>
    <row r="87" spans="1:7" ht="18">
      <c r="A87" s="20"/>
      <c r="B87" s="31"/>
      <c r="C87" s="34"/>
      <c r="D87" s="59"/>
      <c r="E87" s="85"/>
      <c r="F87" s="7"/>
      <c r="G87" s="16"/>
    </row>
    <row r="88" spans="1:7" ht="18">
      <c r="A88" s="20"/>
      <c r="B88" s="20"/>
      <c r="C88" s="34"/>
      <c r="D88" s="59"/>
      <c r="E88" s="85"/>
      <c r="F88" s="7"/>
      <c r="G88" s="16"/>
    </row>
    <row r="89" spans="1:7" ht="18">
      <c r="A89" s="25"/>
      <c r="B89" s="26"/>
      <c r="C89" s="29"/>
      <c r="D89" s="59"/>
      <c r="E89" s="85"/>
      <c r="F89" s="7"/>
      <c r="G89" s="16"/>
    </row>
    <row r="90" spans="1:7" ht="18.75" customHeight="1">
      <c r="A90" s="881"/>
      <c r="B90" s="881"/>
      <c r="C90" s="881"/>
      <c r="D90" s="881"/>
      <c r="E90" s="881"/>
      <c r="F90" s="18"/>
      <c r="G90" s="16"/>
    </row>
    <row r="91" spans="1:7" ht="18">
      <c r="A91" s="25"/>
      <c r="B91" s="26"/>
      <c r="C91" s="29"/>
      <c r="D91" s="59"/>
      <c r="E91" s="85"/>
      <c r="F91" s="7"/>
      <c r="G91" s="16"/>
    </row>
    <row r="92" spans="1:7" ht="18">
      <c r="A92" s="23"/>
      <c r="B92" s="24"/>
      <c r="C92" s="29"/>
      <c r="D92" s="59"/>
      <c r="E92" s="85"/>
      <c r="F92" s="7"/>
      <c r="G92" s="16"/>
    </row>
    <row r="93" spans="1:7" ht="18">
      <c r="A93" s="25"/>
      <c r="B93" s="26"/>
      <c r="C93" s="29"/>
      <c r="D93" s="59"/>
      <c r="E93" s="85"/>
      <c r="F93" s="7"/>
      <c r="G93" s="16"/>
    </row>
    <row r="94" spans="1:7" ht="18">
      <c r="A94" s="20"/>
      <c r="B94" s="39"/>
      <c r="C94" s="21"/>
      <c r="D94" s="59"/>
      <c r="E94" s="85"/>
      <c r="F94" s="7"/>
      <c r="G94" s="16"/>
    </row>
    <row r="95" spans="1:7" ht="18">
      <c r="A95" s="20"/>
      <c r="B95" s="39"/>
      <c r="C95" s="21"/>
      <c r="D95" s="59"/>
      <c r="E95" s="85"/>
      <c r="F95" s="7"/>
      <c r="G95" s="16"/>
    </row>
    <row r="96" spans="1:7" ht="18">
      <c r="A96" s="20"/>
      <c r="B96" s="39"/>
      <c r="C96" s="21"/>
      <c r="D96" s="59"/>
      <c r="E96" s="85"/>
      <c r="F96" s="7"/>
      <c r="G96" s="16"/>
    </row>
    <row r="97" spans="1:7" ht="18">
      <c r="A97" s="20"/>
      <c r="B97" s="39"/>
      <c r="C97" s="21"/>
      <c r="D97" s="59"/>
      <c r="E97" s="85"/>
      <c r="F97" s="7"/>
      <c r="G97" s="16"/>
    </row>
    <row r="98" spans="1:7" ht="18">
      <c r="A98" s="22"/>
      <c r="B98" s="40"/>
      <c r="C98" s="21"/>
      <c r="D98" s="59"/>
      <c r="E98" s="85"/>
      <c r="F98" s="7"/>
      <c r="G98" s="16"/>
    </row>
    <row r="99" spans="1:7" ht="18">
      <c r="A99" s="25"/>
      <c r="B99" s="40"/>
      <c r="C99" s="29"/>
      <c r="D99" s="59"/>
      <c r="E99" s="85"/>
      <c r="F99" s="7"/>
      <c r="G99" s="16"/>
    </row>
    <row r="100" spans="1:7" ht="18">
      <c r="A100" s="22"/>
      <c r="B100" s="41"/>
      <c r="C100" s="21"/>
      <c r="D100" s="59"/>
      <c r="E100" s="85"/>
      <c r="F100" s="7"/>
      <c r="G100" s="16"/>
    </row>
    <row r="101" spans="1:7" ht="18">
      <c r="A101" s="22"/>
      <c r="B101" s="42"/>
      <c r="C101" s="21"/>
      <c r="D101" s="59"/>
      <c r="E101" s="85"/>
      <c r="F101" s="7"/>
      <c r="G101" s="16"/>
    </row>
    <row r="102" spans="1:7" ht="18">
      <c r="A102" s="20"/>
      <c r="B102" s="43"/>
      <c r="C102" s="44"/>
      <c r="D102" s="59"/>
      <c r="E102" s="85"/>
      <c r="F102" s="7"/>
      <c r="G102" s="16"/>
    </row>
    <row r="103" spans="1:7" ht="18">
      <c r="A103" s="20"/>
      <c r="B103" s="43"/>
      <c r="C103" s="44"/>
      <c r="D103" s="59"/>
      <c r="E103" s="85"/>
      <c r="F103" s="7"/>
      <c r="G103" s="16"/>
    </row>
    <row r="104" spans="1:7" ht="18">
      <c r="A104" s="22"/>
      <c r="B104" s="43"/>
      <c r="C104" s="44"/>
      <c r="D104" s="59"/>
      <c r="E104" s="85"/>
      <c r="F104" s="7"/>
      <c r="G104" s="16"/>
    </row>
    <row r="105" spans="1:7" ht="18">
      <c r="A105" s="25"/>
      <c r="B105" s="40"/>
      <c r="C105" s="29"/>
      <c r="D105" s="59"/>
      <c r="E105" s="85"/>
      <c r="F105" s="7"/>
      <c r="G105" s="16"/>
    </row>
    <row r="106" spans="1:7" ht="18">
      <c r="A106" s="22"/>
      <c r="B106" s="41"/>
      <c r="C106" s="29"/>
      <c r="D106" s="59"/>
      <c r="E106" s="85"/>
      <c r="F106" s="7"/>
      <c r="G106" s="16"/>
    </row>
    <row r="107" spans="1:7" ht="18">
      <c r="A107" s="25"/>
      <c r="B107" s="40"/>
      <c r="C107" s="29"/>
      <c r="D107" s="59"/>
      <c r="E107" s="85"/>
      <c r="F107" s="7"/>
      <c r="G107" s="16"/>
    </row>
    <row r="108" spans="1:7" ht="18">
      <c r="A108" s="22"/>
      <c r="B108" s="43"/>
      <c r="C108" s="45"/>
      <c r="D108" s="59"/>
      <c r="E108" s="85"/>
      <c r="F108" s="7"/>
      <c r="G108" s="16"/>
    </row>
    <row r="109" spans="1:7" ht="18">
      <c r="A109" s="22"/>
      <c r="B109" s="43"/>
      <c r="C109" s="45"/>
      <c r="D109" s="59"/>
      <c r="E109" s="85"/>
      <c r="F109" s="7"/>
      <c r="G109" s="16"/>
    </row>
    <row r="110" spans="1:7" ht="18">
      <c r="A110" s="22"/>
      <c r="B110" s="43"/>
      <c r="C110" s="44"/>
      <c r="D110" s="59"/>
      <c r="E110" s="85"/>
      <c r="F110" s="7"/>
      <c r="G110" s="16"/>
    </row>
    <row r="111" spans="1:7" ht="18">
      <c r="A111" s="22"/>
      <c r="B111" s="43"/>
      <c r="C111" s="44"/>
      <c r="D111" s="59"/>
      <c r="E111" s="85"/>
      <c r="F111" s="7"/>
      <c r="G111" s="16"/>
    </row>
    <row r="112" spans="1:7" ht="18">
      <c r="A112" s="22"/>
      <c r="B112" s="43"/>
      <c r="C112" s="44"/>
      <c r="D112" s="59"/>
      <c r="E112" s="85"/>
      <c r="F112" s="7"/>
      <c r="G112" s="16"/>
    </row>
    <row r="113" spans="1:7" ht="18">
      <c r="A113" s="22"/>
      <c r="B113" s="43"/>
      <c r="C113" s="44"/>
      <c r="D113" s="59"/>
      <c r="E113" s="85"/>
      <c r="F113" s="7"/>
      <c r="G113" s="16"/>
    </row>
    <row r="114" spans="1:7" ht="18">
      <c r="A114" s="22"/>
      <c r="B114" s="43"/>
      <c r="C114" s="44"/>
      <c r="D114" s="59"/>
      <c r="E114" s="85"/>
      <c r="F114" s="7"/>
      <c r="G114" s="16"/>
    </row>
    <row r="115" spans="1:7" ht="18">
      <c r="A115" s="22"/>
      <c r="B115" s="43"/>
      <c r="C115" s="44"/>
      <c r="D115" s="59"/>
      <c r="E115" s="85"/>
      <c r="F115" s="7"/>
      <c r="G115" s="16"/>
    </row>
    <row r="116" spans="1:7" ht="18">
      <c r="A116" s="22"/>
      <c r="B116" s="43"/>
      <c r="C116" s="44"/>
      <c r="D116" s="59"/>
      <c r="E116" s="85"/>
      <c r="F116" s="7"/>
      <c r="G116" s="16"/>
    </row>
    <row r="117" spans="1:7" ht="18">
      <c r="A117" s="22"/>
      <c r="B117" s="43"/>
      <c r="C117" s="44"/>
      <c r="D117" s="59"/>
      <c r="E117" s="85"/>
      <c r="F117" s="7"/>
      <c r="G117" s="16"/>
    </row>
    <row r="118" spans="1:7" ht="18">
      <c r="A118" s="20"/>
      <c r="B118" s="43"/>
      <c r="C118" s="44"/>
      <c r="D118" s="59"/>
      <c r="E118" s="85"/>
      <c r="F118" s="7"/>
      <c r="G118" s="16"/>
    </row>
    <row r="119" spans="1:7" ht="18">
      <c r="A119" s="20"/>
      <c r="B119" s="43"/>
      <c r="C119" s="44"/>
      <c r="D119" s="59"/>
      <c r="E119" s="85"/>
      <c r="F119" s="7"/>
      <c r="G119" s="16"/>
    </row>
    <row r="120" spans="1:7" ht="18">
      <c r="A120" s="20"/>
      <c r="B120" s="40"/>
      <c r="C120" s="21"/>
      <c r="D120" s="59"/>
      <c r="E120" s="85"/>
      <c r="F120" s="7"/>
      <c r="G120" s="16"/>
    </row>
    <row r="121" spans="1:7" ht="18">
      <c r="A121" s="20"/>
      <c r="B121" s="40"/>
      <c r="C121" s="21"/>
      <c r="D121" s="59"/>
      <c r="E121" s="85"/>
      <c r="F121" s="7"/>
      <c r="G121" s="16"/>
    </row>
    <row r="122" spans="1:7" ht="18">
      <c r="A122" s="20"/>
      <c r="B122" s="40"/>
      <c r="C122" s="21"/>
      <c r="D122" s="59"/>
      <c r="E122" s="85"/>
      <c r="F122" s="7"/>
      <c r="G122" s="16"/>
    </row>
    <row r="123" spans="1:7" ht="18">
      <c r="A123" s="20"/>
      <c r="B123" s="40"/>
      <c r="C123" s="21"/>
      <c r="D123" s="59"/>
      <c r="E123" s="85"/>
      <c r="F123" s="7"/>
      <c r="G123" s="16"/>
    </row>
    <row r="124" spans="1:7" ht="18">
      <c r="A124" s="20"/>
      <c r="B124" s="40"/>
      <c r="C124" s="21"/>
      <c r="D124" s="59"/>
      <c r="E124" s="85"/>
      <c r="F124" s="7"/>
      <c r="G124" s="16"/>
    </row>
    <row r="125" spans="1:7" ht="18">
      <c r="A125" s="20"/>
      <c r="B125" s="40"/>
      <c r="C125" s="21"/>
      <c r="D125" s="59"/>
      <c r="E125" s="85"/>
      <c r="F125" s="7"/>
      <c r="G125" s="16"/>
    </row>
    <row r="126" spans="1:7" ht="18">
      <c r="A126" s="20"/>
      <c r="B126" s="40"/>
      <c r="C126" s="21"/>
      <c r="D126" s="59"/>
      <c r="E126" s="85"/>
      <c r="F126" s="7"/>
      <c r="G126" s="16"/>
    </row>
    <row r="127" spans="1:7" ht="18">
      <c r="A127" s="20"/>
      <c r="B127" s="31"/>
      <c r="C127" s="21"/>
      <c r="D127" s="59"/>
      <c r="E127" s="85"/>
      <c r="F127" s="7"/>
      <c r="G127" s="16"/>
    </row>
    <row r="128" spans="1:7" ht="18.75" customHeight="1">
      <c r="A128" s="881"/>
      <c r="B128" s="881"/>
      <c r="C128" s="881"/>
      <c r="D128" s="881"/>
      <c r="E128" s="881"/>
      <c r="F128" s="18"/>
      <c r="G128" s="16"/>
    </row>
    <row r="129" spans="1:7" ht="18.75" customHeight="1">
      <c r="A129" s="48"/>
      <c r="B129" s="504"/>
      <c r="C129" s="95"/>
      <c r="D129" s="52"/>
      <c r="E129" s="88"/>
      <c r="F129" s="18"/>
      <c r="G129" s="16"/>
    </row>
    <row r="130" spans="1:7" ht="18.75" customHeight="1">
      <c r="A130" s="48"/>
      <c r="B130" s="504"/>
      <c r="C130" s="95"/>
      <c r="D130" s="52"/>
      <c r="E130" s="88"/>
      <c r="F130" s="18"/>
      <c r="G130" s="16"/>
    </row>
    <row r="131" spans="1:7" ht="18.75" customHeight="1">
      <c r="A131" s="882"/>
      <c r="B131" s="882"/>
      <c r="C131" s="882"/>
      <c r="D131" s="882"/>
      <c r="E131" s="882"/>
      <c r="F131" s="46"/>
      <c r="G131" s="16"/>
    </row>
    <row r="132" spans="1:7" ht="18">
      <c r="A132" s="31"/>
      <c r="B132" s="47"/>
      <c r="C132" s="503"/>
      <c r="D132" s="59"/>
      <c r="E132" s="85"/>
      <c r="F132" s="7"/>
      <c r="G132" s="16"/>
    </row>
    <row r="133" spans="1:7">
      <c r="A133" s="883"/>
      <c r="B133" s="883"/>
      <c r="C133" s="883"/>
      <c r="D133" s="883"/>
      <c r="E133" s="883"/>
      <c r="F133" s="883"/>
    </row>
    <row r="134" spans="1:7" ht="18">
      <c r="A134" s="880"/>
      <c r="B134" s="880"/>
      <c r="C134" s="880"/>
      <c r="D134" s="880"/>
      <c r="E134" s="880"/>
      <c r="F134" s="18"/>
    </row>
    <row r="135" spans="1:7">
      <c r="A135" s="505"/>
      <c r="B135" s="502"/>
      <c r="C135" s="503"/>
      <c r="D135" s="59"/>
      <c r="E135" s="85"/>
      <c r="F135" s="7"/>
    </row>
    <row r="136" spans="1:7">
      <c r="A136" s="505"/>
      <c r="B136" s="502"/>
      <c r="C136" s="503"/>
      <c r="D136" s="59"/>
      <c r="E136" s="85"/>
      <c r="F136" s="7"/>
    </row>
    <row r="137" spans="1:7">
      <c r="A137" s="505"/>
      <c r="B137" s="502"/>
      <c r="C137" s="503"/>
      <c r="D137" s="59"/>
      <c r="E137" s="85"/>
      <c r="F137" s="7"/>
    </row>
    <row r="138" spans="1:7">
      <c r="A138" s="505"/>
      <c r="B138" s="502"/>
      <c r="C138" s="503"/>
      <c r="D138" s="59"/>
      <c r="E138" s="85"/>
      <c r="F138" s="7"/>
    </row>
    <row r="139" spans="1:7">
      <c r="A139" s="505"/>
      <c r="B139" s="502"/>
      <c r="C139" s="503"/>
      <c r="D139" s="59"/>
      <c r="E139" s="85"/>
      <c r="F139" s="7"/>
    </row>
    <row r="140" spans="1:7">
      <c r="A140" s="505"/>
      <c r="B140" s="502"/>
      <c r="C140" s="503"/>
      <c r="D140" s="59"/>
      <c r="E140" s="85"/>
      <c r="F140" s="7"/>
    </row>
    <row r="141" spans="1:7">
      <c r="A141" s="505"/>
      <c r="B141" s="502"/>
      <c r="C141" s="503"/>
      <c r="D141" s="59"/>
      <c r="E141" s="85"/>
      <c r="F141" s="7"/>
    </row>
    <row r="142" spans="1:7">
      <c r="A142" s="505"/>
      <c r="B142" s="502"/>
      <c r="C142" s="503"/>
      <c r="D142" s="59"/>
      <c r="E142" s="85"/>
      <c r="F142" s="7"/>
    </row>
    <row r="143" spans="1:7">
      <c r="A143" s="505"/>
      <c r="B143" s="502"/>
      <c r="C143" s="503"/>
      <c r="D143" s="59"/>
      <c r="E143" s="85"/>
      <c r="F143" s="7"/>
    </row>
    <row r="144" spans="1:7">
      <c r="A144" s="505"/>
      <c r="B144" s="502"/>
      <c r="C144" s="503"/>
      <c r="D144" s="59"/>
      <c r="E144" s="85"/>
      <c r="F144" s="7"/>
    </row>
    <row r="145" spans="1:6">
      <c r="A145" s="505"/>
      <c r="B145" s="502"/>
      <c r="C145" s="503"/>
      <c r="D145" s="59"/>
      <c r="E145" s="85"/>
      <c r="F145" s="7"/>
    </row>
    <row r="146" spans="1:6">
      <c r="A146" s="505"/>
      <c r="B146" s="502"/>
      <c r="C146" s="503"/>
      <c r="D146" s="59"/>
      <c r="E146" s="85"/>
      <c r="F146" s="7"/>
    </row>
    <row r="147" spans="1:6">
      <c r="A147" s="505"/>
      <c r="B147" s="502"/>
      <c r="C147" s="503"/>
      <c r="D147" s="59"/>
      <c r="E147" s="85"/>
      <c r="F147" s="7"/>
    </row>
    <row r="148" spans="1:6">
      <c r="A148" s="505"/>
      <c r="B148" s="502"/>
      <c r="C148" s="503"/>
      <c r="D148" s="59"/>
      <c r="E148" s="85"/>
      <c r="F148" s="7"/>
    </row>
    <row r="149" spans="1:6">
      <c r="A149" s="505"/>
      <c r="B149" s="502"/>
      <c r="C149" s="503"/>
      <c r="D149" s="59"/>
      <c r="E149" s="85"/>
      <c r="F149" s="7"/>
    </row>
    <row r="150" spans="1:6">
      <c r="A150" s="505"/>
      <c r="B150" s="502"/>
      <c r="C150" s="503"/>
      <c r="D150" s="59"/>
      <c r="E150" s="85"/>
      <c r="F150" s="7"/>
    </row>
    <row r="151" spans="1:6">
      <c r="A151" s="505"/>
      <c r="B151" s="502"/>
      <c r="C151" s="503"/>
      <c r="D151" s="59"/>
      <c r="E151" s="85"/>
      <c r="F151" s="7"/>
    </row>
    <row r="152" spans="1:6">
      <c r="A152" s="505"/>
      <c r="B152" s="502"/>
      <c r="C152" s="503"/>
      <c r="D152" s="59"/>
      <c r="E152" s="85"/>
      <c r="F152" s="7"/>
    </row>
    <row r="153" spans="1:6">
      <c r="A153" s="505"/>
      <c r="B153" s="502"/>
      <c r="C153" s="503"/>
      <c r="D153" s="59"/>
      <c r="E153" s="85"/>
      <c r="F153" s="7"/>
    </row>
    <row r="154" spans="1:6">
      <c r="A154" s="505"/>
      <c r="B154" s="502"/>
      <c r="C154" s="503"/>
      <c r="D154" s="59"/>
      <c r="E154" s="85"/>
      <c r="F154" s="7"/>
    </row>
    <row r="155" spans="1:6">
      <c r="A155" s="505"/>
      <c r="B155" s="502"/>
      <c r="C155" s="503"/>
      <c r="D155" s="59"/>
      <c r="E155" s="85"/>
      <c r="F155" s="7"/>
    </row>
    <row r="156" spans="1:6">
      <c r="A156" s="505"/>
      <c r="B156" s="502"/>
      <c r="C156" s="503"/>
      <c r="D156" s="59"/>
      <c r="E156" s="85"/>
      <c r="F156" s="7"/>
    </row>
    <row r="157" spans="1:6">
      <c r="A157" s="505"/>
      <c r="B157" s="502"/>
      <c r="C157" s="503"/>
      <c r="D157" s="59"/>
      <c r="E157" s="85"/>
      <c r="F157" s="7"/>
    </row>
    <row r="158" spans="1:6">
      <c r="A158" s="505"/>
      <c r="B158" s="502"/>
      <c r="C158" s="503"/>
      <c r="D158" s="59"/>
      <c r="E158" s="85"/>
      <c r="F158" s="7"/>
    </row>
    <row r="159" spans="1:6">
      <c r="A159" s="505"/>
      <c r="B159" s="502"/>
      <c r="C159" s="503"/>
      <c r="D159" s="59"/>
      <c r="E159" s="85"/>
      <c r="F159" s="7"/>
    </row>
    <row r="160" spans="1:6">
      <c r="A160" s="505"/>
      <c r="B160" s="502"/>
      <c r="C160" s="503"/>
      <c r="D160" s="59"/>
      <c r="E160" s="85"/>
      <c r="F160" s="7"/>
    </row>
    <row r="161" spans="1:6">
      <c r="A161" s="505"/>
      <c r="B161" s="502"/>
      <c r="C161" s="503"/>
      <c r="D161" s="59"/>
      <c r="E161" s="85"/>
      <c r="F161" s="7"/>
    </row>
    <row r="162" spans="1:6">
      <c r="A162" s="505"/>
      <c r="B162" s="502"/>
      <c r="C162" s="503"/>
      <c r="D162" s="59"/>
      <c r="E162" s="85"/>
      <c r="F162" s="7"/>
    </row>
    <row r="163" spans="1:6">
      <c r="A163" s="505"/>
      <c r="B163" s="502"/>
      <c r="C163" s="503"/>
      <c r="D163" s="59"/>
      <c r="E163" s="85"/>
      <c r="F163" s="7"/>
    </row>
    <row r="164" spans="1:6">
      <c r="A164" s="505"/>
      <c r="B164" s="502"/>
      <c r="C164" s="503"/>
      <c r="D164" s="59"/>
      <c r="E164" s="85"/>
      <c r="F164" s="7"/>
    </row>
    <row r="165" spans="1:6">
      <c r="A165" s="505"/>
      <c r="B165" s="502"/>
      <c r="C165" s="503"/>
      <c r="D165" s="59"/>
      <c r="E165" s="85"/>
      <c r="F165" s="7"/>
    </row>
    <row r="166" spans="1:6">
      <c r="A166" s="505"/>
      <c r="B166" s="502"/>
      <c r="C166" s="503"/>
      <c r="D166" s="59"/>
      <c r="E166" s="85"/>
      <c r="F166" s="7"/>
    </row>
    <row r="167" spans="1:6">
      <c r="A167" s="505"/>
      <c r="B167" s="502"/>
      <c r="C167" s="503"/>
      <c r="D167" s="59"/>
      <c r="E167" s="85"/>
      <c r="F167" s="7"/>
    </row>
    <row r="168" spans="1:6">
      <c r="A168" s="505"/>
      <c r="B168" s="502"/>
      <c r="C168" s="503"/>
      <c r="D168" s="59"/>
      <c r="E168" s="85"/>
      <c r="F168" s="7"/>
    </row>
    <row r="169" spans="1:6">
      <c r="A169" s="505"/>
      <c r="B169" s="502"/>
      <c r="C169" s="503"/>
      <c r="D169" s="59"/>
      <c r="E169" s="85"/>
      <c r="F169" s="7"/>
    </row>
    <row r="170" spans="1:6">
      <c r="A170" s="505"/>
      <c r="B170" s="502"/>
      <c r="C170" s="503"/>
      <c r="D170" s="59"/>
      <c r="E170" s="85"/>
      <c r="F170" s="7"/>
    </row>
    <row r="171" spans="1:6">
      <c r="A171" s="505"/>
      <c r="B171" s="502"/>
      <c r="C171" s="503"/>
      <c r="D171" s="59"/>
      <c r="E171" s="85"/>
      <c r="F171" s="7"/>
    </row>
    <row r="172" spans="1:6">
      <c r="A172" s="505"/>
      <c r="B172" s="502"/>
      <c r="C172" s="503"/>
      <c r="D172" s="59"/>
      <c r="E172" s="85"/>
      <c r="F172" s="7"/>
    </row>
    <row r="173" spans="1:6">
      <c r="A173" s="505"/>
      <c r="B173" s="502"/>
      <c r="C173" s="503"/>
      <c r="D173" s="59"/>
      <c r="E173" s="85"/>
      <c r="F173" s="7"/>
    </row>
    <row r="174" spans="1:6">
      <c r="A174" s="505"/>
      <c r="B174" s="502"/>
      <c r="C174" s="503"/>
      <c r="D174" s="59"/>
      <c r="E174" s="85"/>
      <c r="F174" s="7"/>
    </row>
    <row r="175" spans="1:6">
      <c r="A175" s="505"/>
      <c r="B175" s="502"/>
      <c r="C175" s="503"/>
      <c r="D175" s="59"/>
      <c r="E175" s="85"/>
      <c r="F175" s="7"/>
    </row>
    <row r="176" spans="1:6">
      <c r="A176" s="505"/>
      <c r="B176" s="502"/>
      <c r="C176" s="503"/>
      <c r="D176" s="59"/>
      <c r="E176" s="85"/>
      <c r="F176" s="7"/>
    </row>
    <row r="177" spans="1:6">
      <c r="A177" s="505"/>
      <c r="B177" s="502"/>
      <c r="C177" s="503"/>
      <c r="D177" s="59"/>
      <c r="E177" s="85"/>
      <c r="F177" s="7"/>
    </row>
    <row r="178" spans="1:6">
      <c r="A178" s="505"/>
      <c r="B178" s="502"/>
      <c r="C178" s="503"/>
      <c r="D178" s="59"/>
      <c r="E178" s="85"/>
      <c r="F178" s="7"/>
    </row>
    <row r="179" spans="1:6">
      <c r="A179" s="505"/>
      <c r="B179" s="502"/>
      <c r="C179" s="503"/>
      <c r="D179" s="59"/>
      <c r="E179" s="85"/>
      <c r="F179" s="7"/>
    </row>
    <row r="180" spans="1:6">
      <c r="A180" s="505"/>
      <c r="B180" s="502"/>
      <c r="C180" s="503"/>
      <c r="D180" s="59"/>
      <c r="E180" s="85"/>
      <c r="F180" s="7"/>
    </row>
    <row r="181" spans="1:6">
      <c r="A181" s="505"/>
      <c r="B181" s="502"/>
      <c r="C181" s="503"/>
      <c r="D181" s="59"/>
      <c r="E181" s="85"/>
      <c r="F181" s="7"/>
    </row>
    <row r="182" spans="1:6">
      <c r="A182" s="505"/>
      <c r="B182" s="502"/>
      <c r="C182" s="503"/>
      <c r="D182" s="59"/>
      <c r="E182" s="85"/>
      <c r="F182" s="7"/>
    </row>
    <row r="183" spans="1:6">
      <c r="A183" s="505"/>
      <c r="B183" s="502"/>
      <c r="C183" s="503"/>
      <c r="D183" s="59"/>
      <c r="E183" s="85"/>
      <c r="F183" s="7"/>
    </row>
    <row r="184" spans="1:6">
      <c r="A184" s="505"/>
      <c r="B184" s="502"/>
      <c r="C184" s="503"/>
      <c r="D184" s="59"/>
      <c r="E184" s="85"/>
      <c r="F184" s="7"/>
    </row>
    <row r="185" spans="1:6">
      <c r="A185" s="505"/>
      <c r="B185" s="502"/>
      <c r="C185" s="503"/>
      <c r="D185" s="59"/>
      <c r="E185" s="85"/>
      <c r="F185" s="7"/>
    </row>
    <row r="186" spans="1:6">
      <c r="A186" s="505"/>
      <c r="B186" s="502"/>
      <c r="C186" s="503"/>
      <c r="D186" s="59"/>
      <c r="E186" s="85"/>
      <c r="F186" s="7"/>
    </row>
    <row r="187" spans="1:6">
      <c r="A187" s="505"/>
      <c r="B187" s="502"/>
      <c r="C187" s="503"/>
      <c r="D187" s="59"/>
      <c r="E187" s="85"/>
      <c r="F187" s="7"/>
    </row>
    <row r="188" spans="1:6">
      <c r="A188" s="505"/>
      <c r="B188" s="502"/>
      <c r="C188" s="503"/>
      <c r="D188" s="59"/>
      <c r="E188" s="85"/>
      <c r="F188" s="7"/>
    </row>
    <row r="189" spans="1:6">
      <c r="A189" s="505"/>
      <c r="B189" s="502"/>
      <c r="C189" s="503"/>
      <c r="D189" s="59"/>
      <c r="E189" s="85"/>
      <c r="F189" s="7"/>
    </row>
    <row r="190" spans="1:6">
      <c r="A190" s="505"/>
      <c r="B190" s="502"/>
      <c r="C190" s="503"/>
      <c r="D190" s="59"/>
      <c r="E190" s="85"/>
      <c r="F190" s="7"/>
    </row>
    <row r="191" spans="1:6">
      <c r="A191" s="505"/>
      <c r="B191" s="502"/>
      <c r="C191" s="503"/>
      <c r="D191" s="59"/>
      <c r="E191" s="85"/>
      <c r="F191" s="7"/>
    </row>
    <row r="192" spans="1:6">
      <c r="A192" s="505"/>
      <c r="B192" s="502"/>
      <c r="C192" s="503"/>
      <c r="D192" s="59"/>
      <c r="E192" s="85"/>
      <c r="F192" s="7"/>
    </row>
    <row r="193" spans="1:6">
      <c r="A193" s="505"/>
      <c r="B193" s="502"/>
      <c r="C193" s="503"/>
      <c r="D193" s="59"/>
      <c r="E193" s="85"/>
      <c r="F193" s="7"/>
    </row>
    <row r="194" spans="1:6">
      <c r="A194" s="505"/>
      <c r="B194" s="502"/>
      <c r="C194" s="503"/>
      <c r="D194" s="59"/>
      <c r="E194" s="85"/>
      <c r="F194" s="7"/>
    </row>
    <row r="195" spans="1:6">
      <c r="A195" s="505"/>
      <c r="B195" s="502"/>
      <c r="C195" s="503"/>
      <c r="D195" s="59"/>
      <c r="E195" s="85"/>
      <c r="F195" s="7"/>
    </row>
    <row r="196" spans="1:6">
      <c r="A196" s="505"/>
      <c r="B196" s="502"/>
      <c r="C196" s="503"/>
      <c r="D196" s="59"/>
      <c r="E196" s="85"/>
      <c r="F196" s="7"/>
    </row>
    <row r="197" spans="1:6">
      <c r="A197" s="505"/>
      <c r="B197" s="502"/>
      <c r="C197" s="503"/>
      <c r="D197" s="59"/>
      <c r="E197" s="85"/>
      <c r="F197" s="7"/>
    </row>
    <row r="198" spans="1:6">
      <c r="A198" s="505"/>
      <c r="B198" s="502"/>
      <c r="C198" s="503"/>
      <c r="D198" s="59"/>
      <c r="E198" s="85"/>
      <c r="F198" s="7"/>
    </row>
    <row r="199" spans="1:6">
      <c r="A199" s="505"/>
      <c r="B199" s="502"/>
      <c r="C199" s="503"/>
      <c r="D199" s="59"/>
      <c r="E199" s="85"/>
      <c r="F199" s="7"/>
    </row>
    <row r="200" spans="1:6">
      <c r="A200" s="505"/>
      <c r="B200" s="502"/>
      <c r="C200" s="503"/>
      <c r="D200" s="59"/>
      <c r="E200" s="85"/>
      <c r="F200" s="7"/>
    </row>
    <row r="201" spans="1:6">
      <c r="A201" s="505"/>
      <c r="B201" s="502"/>
      <c r="C201" s="503"/>
      <c r="D201" s="59"/>
      <c r="E201" s="85"/>
      <c r="F201" s="7"/>
    </row>
    <row r="202" spans="1:6">
      <c r="A202" s="505"/>
      <c r="B202" s="502"/>
      <c r="C202" s="503"/>
      <c r="D202" s="59"/>
      <c r="E202" s="85"/>
      <c r="F202" s="7"/>
    </row>
    <row r="203" spans="1:6">
      <c r="A203" s="505"/>
      <c r="B203" s="502"/>
      <c r="C203" s="503"/>
      <c r="D203" s="59"/>
      <c r="E203" s="85"/>
      <c r="F203" s="7"/>
    </row>
    <row r="204" spans="1:6">
      <c r="A204" s="505"/>
      <c r="B204" s="502"/>
      <c r="C204" s="503"/>
      <c r="D204" s="59"/>
      <c r="E204" s="85"/>
      <c r="F204" s="7"/>
    </row>
    <row r="205" spans="1:6">
      <c r="A205" s="505"/>
      <c r="B205" s="502"/>
      <c r="C205" s="503"/>
      <c r="D205" s="59"/>
      <c r="E205" s="85"/>
      <c r="F205" s="7"/>
    </row>
    <row r="206" spans="1:6">
      <c r="A206" s="505"/>
      <c r="B206" s="502"/>
      <c r="C206" s="503"/>
      <c r="D206" s="59"/>
      <c r="E206" s="85"/>
      <c r="F206" s="7"/>
    </row>
    <row r="207" spans="1:6">
      <c r="A207" s="505"/>
      <c r="B207" s="502"/>
      <c r="C207" s="503"/>
      <c r="D207" s="59"/>
      <c r="E207" s="85"/>
      <c r="F207" s="7"/>
    </row>
    <row r="208" spans="1:6">
      <c r="A208" s="505"/>
      <c r="B208" s="502"/>
      <c r="C208" s="503"/>
      <c r="D208" s="59"/>
      <c r="E208" s="85"/>
      <c r="F208" s="7"/>
    </row>
    <row r="209" spans="1:6">
      <c r="A209" s="505"/>
      <c r="B209" s="502"/>
      <c r="C209" s="503"/>
      <c r="D209" s="59"/>
      <c r="E209" s="85"/>
      <c r="F209" s="7"/>
    </row>
    <row r="210" spans="1:6">
      <c r="A210" s="505"/>
      <c r="B210" s="502"/>
      <c r="C210" s="503"/>
      <c r="D210" s="59"/>
      <c r="E210" s="85"/>
      <c r="F210" s="7"/>
    </row>
    <row r="211" spans="1:6">
      <c r="A211" s="505"/>
      <c r="B211" s="502"/>
      <c r="C211" s="503"/>
      <c r="D211" s="59"/>
      <c r="E211" s="85"/>
      <c r="F211" s="7"/>
    </row>
    <row r="212" spans="1:6">
      <c r="A212" s="505"/>
      <c r="B212" s="502"/>
      <c r="C212" s="503"/>
      <c r="D212" s="59"/>
      <c r="E212" s="85"/>
      <c r="F212" s="7"/>
    </row>
    <row r="213" spans="1:6">
      <c r="A213" s="505"/>
      <c r="B213" s="502"/>
      <c r="C213" s="503"/>
      <c r="D213" s="59"/>
      <c r="E213" s="85"/>
      <c r="F213" s="7"/>
    </row>
    <row r="214" spans="1:6">
      <c r="A214" s="505"/>
      <c r="B214" s="502"/>
      <c r="C214" s="503"/>
      <c r="D214" s="59"/>
      <c r="E214" s="85"/>
      <c r="F214" s="7"/>
    </row>
    <row r="215" spans="1:6">
      <c r="A215" s="505"/>
      <c r="B215" s="502"/>
      <c r="C215" s="503"/>
      <c r="D215" s="59"/>
      <c r="E215" s="85"/>
      <c r="F215" s="7"/>
    </row>
    <row r="216" spans="1:6">
      <c r="A216" s="505"/>
      <c r="B216" s="502"/>
      <c r="C216" s="503"/>
      <c r="D216" s="59"/>
      <c r="E216" s="85"/>
      <c r="F216" s="7"/>
    </row>
    <row r="217" spans="1:6">
      <c r="A217" s="505"/>
      <c r="B217" s="502"/>
      <c r="C217" s="503"/>
      <c r="D217" s="59"/>
      <c r="E217" s="85"/>
      <c r="F217" s="7"/>
    </row>
    <row r="218" spans="1:6">
      <c r="A218" s="505"/>
      <c r="B218" s="502"/>
      <c r="C218" s="503"/>
      <c r="D218" s="59"/>
      <c r="E218" s="85"/>
      <c r="F218" s="7"/>
    </row>
    <row r="219" spans="1:6">
      <c r="A219" s="505"/>
      <c r="B219" s="502"/>
      <c r="C219" s="503"/>
      <c r="D219" s="59"/>
      <c r="E219" s="85"/>
      <c r="F219" s="7"/>
    </row>
    <row r="220" spans="1:6">
      <c r="A220" s="505"/>
      <c r="B220" s="502"/>
      <c r="C220" s="503"/>
      <c r="D220" s="59"/>
      <c r="E220" s="85"/>
      <c r="F220" s="7"/>
    </row>
    <row r="221" spans="1:6">
      <c r="A221" s="505"/>
      <c r="B221" s="502"/>
      <c r="C221" s="503"/>
      <c r="D221" s="59"/>
      <c r="E221" s="85"/>
      <c r="F221" s="7"/>
    </row>
    <row r="222" spans="1:6">
      <c r="A222" s="505"/>
      <c r="B222" s="502"/>
      <c r="C222" s="503"/>
      <c r="D222" s="59"/>
      <c r="E222" s="85"/>
      <c r="F222" s="7"/>
    </row>
    <row r="223" spans="1:6">
      <c r="A223" s="505"/>
      <c r="B223" s="502"/>
      <c r="C223" s="503"/>
      <c r="D223" s="59"/>
      <c r="E223" s="85"/>
      <c r="F223" s="7"/>
    </row>
    <row r="224" spans="1:6">
      <c r="A224" s="505"/>
      <c r="B224" s="502"/>
      <c r="C224" s="503"/>
      <c r="D224" s="59"/>
      <c r="E224" s="85"/>
      <c r="F224" s="7"/>
    </row>
    <row r="225" spans="1:6">
      <c r="A225" s="505"/>
      <c r="B225" s="502"/>
      <c r="C225" s="503"/>
      <c r="D225" s="59"/>
      <c r="E225" s="85"/>
      <c r="F225" s="7"/>
    </row>
    <row r="226" spans="1:6">
      <c r="A226" s="505"/>
      <c r="B226" s="502"/>
      <c r="C226" s="503"/>
      <c r="D226" s="59"/>
      <c r="E226" s="85"/>
      <c r="F226" s="7"/>
    </row>
    <row r="227" spans="1:6">
      <c r="A227" s="505"/>
      <c r="B227" s="502"/>
      <c r="C227" s="503"/>
      <c r="D227" s="59"/>
      <c r="E227" s="85"/>
      <c r="F227" s="7"/>
    </row>
    <row r="228" spans="1:6">
      <c r="A228" s="505"/>
      <c r="B228" s="502"/>
      <c r="C228" s="503"/>
      <c r="D228" s="59"/>
      <c r="E228" s="85"/>
      <c r="F228" s="7"/>
    </row>
    <row r="229" spans="1:6">
      <c r="A229" s="505"/>
      <c r="B229" s="502"/>
      <c r="C229" s="503"/>
      <c r="D229" s="59"/>
      <c r="E229" s="85"/>
      <c r="F229" s="7"/>
    </row>
    <row r="230" spans="1:6">
      <c r="A230" s="505"/>
      <c r="B230" s="502"/>
      <c r="C230" s="503"/>
      <c r="D230" s="59"/>
      <c r="E230" s="85"/>
      <c r="F230" s="7"/>
    </row>
    <row r="231" spans="1:6">
      <c r="A231" s="505"/>
      <c r="B231" s="502"/>
      <c r="C231" s="503"/>
      <c r="D231" s="59"/>
      <c r="E231" s="85"/>
      <c r="F231" s="7"/>
    </row>
    <row r="232" spans="1:6">
      <c r="A232" s="505"/>
      <c r="B232" s="502"/>
      <c r="C232" s="503"/>
      <c r="D232" s="59"/>
      <c r="E232" s="85"/>
      <c r="F232" s="7"/>
    </row>
    <row r="233" spans="1:6">
      <c r="A233" s="505"/>
      <c r="B233" s="502"/>
      <c r="C233" s="503"/>
      <c r="D233" s="59"/>
      <c r="E233" s="85"/>
      <c r="F233" s="7"/>
    </row>
    <row r="234" spans="1:6">
      <c r="A234" s="505"/>
      <c r="B234" s="502"/>
      <c r="C234" s="503"/>
      <c r="D234" s="59"/>
      <c r="E234" s="85"/>
      <c r="F234" s="7"/>
    </row>
    <row r="235" spans="1:6">
      <c r="A235" s="505"/>
      <c r="B235" s="502"/>
      <c r="C235" s="503"/>
      <c r="D235" s="59"/>
      <c r="E235" s="85"/>
      <c r="F235" s="7"/>
    </row>
    <row r="236" spans="1:6">
      <c r="A236" s="505"/>
      <c r="B236" s="502"/>
      <c r="C236" s="503"/>
      <c r="D236" s="59"/>
      <c r="E236" s="85"/>
      <c r="F236" s="7"/>
    </row>
    <row r="237" spans="1:6">
      <c r="A237" s="505"/>
      <c r="B237" s="502"/>
      <c r="C237" s="503"/>
      <c r="D237" s="59"/>
      <c r="E237" s="85"/>
      <c r="F237" s="7"/>
    </row>
    <row r="238" spans="1:6">
      <c r="A238" s="505"/>
      <c r="B238" s="502"/>
      <c r="C238" s="503"/>
      <c r="D238" s="59"/>
      <c r="E238" s="85"/>
      <c r="F238" s="7"/>
    </row>
    <row r="239" spans="1:6">
      <c r="A239" s="505"/>
      <c r="B239" s="502"/>
      <c r="C239" s="503"/>
      <c r="D239" s="59"/>
      <c r="E239" s="85"/>
      <c r="F239" s="7"/>
    </row>
    <row r="240" spans="1:6">
      <c r="A240" s="505"/>
      <c r="B240" s="502"/>
      <c r="C240" s="503"/>
      <c r="D240" s="59"/>
      <c r="E240" s="85"/>
      <c r="F240" s="7"/>
    </row>
    <row r="241" spans="1:6">
      <c r="A241" s="505"/>
      <c r="B241" s="502"/>
      <c r="C241" s="503"/>
      <c r="D241" s="59"/>
      <c r="E241" s="85"/>
      <c r="F241" s="7"/>
    </row>
    <row r="242" spans="1:6">
      <c r="A242" s="505"/>
      <c r="B242" s="502"/>
      <c r="C242" s="503"/>
      <c r="D242" s="59"/>
      <c r="E242" s="85"/>
      <c r="F242" s="7"/>
    </row>
    <row r="243" spans="1:6">
      <c r="A243" s="505"/>
      <c r="B243" s="502"/>
      <c r="C243" s="503"/>
      <c r="D243" s="59"/>
      <c r="E243" s="85"/>
      <c r="F243" s="7"/>
    </row>
    <row r="244" spans="1:6">
      <c r="A244" s="505"/>
      <c r="B244" s="502"/>
      <c r="C244" s="503"/>
      <c r="D244" s="59"/>
      <c r="E244" s="85"/>
      <c r="F244" s="7"/>
    </row>
    <row r="245" spans="1:6">
      <c r="A245" s="505"/>
      <c r="B245" s="502"/>
      <c r="C245" s="503"/>
      <c r="D245" s="59"/>
      <c r="E245" s="85"/>
      <c r="F245" s="7"/>
    </row>
    <row r="246" spans="1:6">
      <c r="A246" s="505"/>
      <c r="B246" s="502"/>
      <c r="C246" s="503"/>
      <c r="D246" s="59"/>
      <c r="E246" s="85"/>
      <c r="F246" s="7"/>
    </row>
    <row r="247" spans="1:6">
      <c r="A247" s="505"/>
      <c r="B247" s="502"/>
      <c r="C247" s="503"/>
      <c r="D247" s="59"/>
      <c r="E247" s="85"/>
      <c r="F247" s="7"/>
    </row>
    <row r="248" spans="1:6">
      <c r="A248" s="505"/>
      <c r="B248" s="502"/>
      <c r="C248" s="503"/>
      <c r="D248" s="59"/>
      <c r="E248" s="85"/>
      <c r="F248" s="7"/>
    </row>
    <row r="249" spans="1:6">
      <c r="A249" s="505"/>
      <c r="B249" s="502"/>
      <c r="C249" s="503"/>
      <c r="D249" s="59"/>
      <c r="E249" s="85"/>
      <c r="F249" s="7"/>
    </row>
    <row r="250" spans="1:6">
      <c r="A250" s="505"/>
      <c r="B250" s="502"/>
      <c r="C250" s="503"/>
      <c r="D250" s="59"/>
      <c r="E250" s="85"/>
      <c r="F250" s="7"/>
    </row>
    <row r="251" spans="1:6">
      <c r="A251" s="505"/>
      <c r="B251" s="502"/>
      <c r="C251" s="503"/>
      <c r="D251" s="59"/>
      <c r="E251" s="85"/>
      <c r="F251" s="7"/>
    </row>
    <row r="252" spans="1:6">
      <c r="A252" s="505"/>
      <c r="B252" s="502"/>
      <c r="C252" s="503"/>
      <c r="D252" s="59"/>
      <c r="E252" s="85"/>
      <c r="F252" s="7"/>
    </row>
    <row r="253" spans="1:6">
      <c r="A253" s="505"/>
      <c r="B253" s="502"/>
      <c r="C253" s="503"/>
      <c r="D253" s="59"/>
      <c r="E253" s="85"/>
      <c r="F253" s="7"/>
    </row>
    <row r="254" spans="1:6">
      <c r="A254" s="505"/>
      <c r="B254" s="502"/>
      <c r="C254" s="503"/>
      <c r="D254" s="59"/>
      <c r="E254" s="85"/>
      <c r="F254" s="7"/>
    </row>
    <row r="255" spans="1:6">
      <c r="A255" s="505"/>
      <c r="B255" s="502"/>
      <c r="C255" s="503"/>
      <c r="D255" s="59"/>
      <c r="E255" s="85"/>
      <c r="F255" s="7"/>
    </row>
    <row r="256" spans="1:6">
      <c r="A256" s="505"/>
      <c r="B256" s="502"/>
      <c r="C256" s="503"/>
      <c r="D256" s="59"/>
      <c r="E256" s="85"/>
      <c r="F256" s="7"/>
    </row>
    <row r="257" spans="1:6">
      <c r="A257" s="505"/>
      <c r="B257" s="502"/>
      <c r="C257" s="503"/>
      <c r="D257" s="59"/>
      <c r="E257" s="85"/>
      <c r="F257" s="7"/>
    </row>
    <row r="258" spans="1:6">
      <c r="A258" s="505"/>
      <c r="B258" s="502"/>
      <c r="C258" s="503"/>
      <c r="D258" s="59"/>
      <c r="E258" s="85"/>
      <c r="F258" s="7"/>
    </row>
    <row r="259" spans="1:6">
      <c r="A259" s="505"/>
      <c r="B259" s="502"/>
      <c r="C259" s="503"/>
      <c r="D259" s="59"/>
      <c r="E259" s="85"/>
      <c r="F259" s="7"/>
    </row>
    <row r="260" spans="1:6">
      <c r="A260" s="505"/>
      <c r="B260" s="502"/>
      <c r="C260" s="503"/>
      <c r="D260" s="59"/>
      <c r="E260" s="85"/>
      <c r="F260" s="7"/>
    </row>
    <row r="261" spans="1:6">
      <c r="A261" s="505"/>
      <c r="B261" s="502"/>
      <c r="C261" s="503"/>
      <c r="D261" s="59"/>
      <c r="E261" s="85"/>
      <c r="F261" s="7"/>
    </row>
    <row r="262" spans="1:6">
      <c r="A262" s="505"/>
      <c r="B262" s="502"/>
      <c r="C262" s="503"/>
      <c r="D262" s="59"/>
      <c r="E262" s="85"/>
      <c r="F262" s="7"/>
    </row>
    <row r="263" spans="1:6">
      <c r="A263" s="505"/>
      <c r="B263" s="502"/>
      <c r="C263" s="503"/>
      <c r="D263" s="59"/>
      <c r="E263" s="85"/>
      <c r="F263" s="7"/>
    </row>
    <row r="264" spans="1:6">
      <c r="A264" s="505"/>
      <c r="B264" s="502"/>
      <c r="C264" s="503"/>
      <c r="D264" s="59"/>
      <c r="E264" s="85"/>
      <c r="F264" s="7"/>
    </row>
    <row r="265" spans="1:6">
      <c r="A265" s="505"/>
      <c r="B265" s="502"/>
      <c r="C265" s="503"/>
      <c r="D265" s="59"/>
      <c r="E265" s="85"/>
      <c r="F265" s="7"/>
    </row>
    <row r="266" spans="1:6">
      <c r="A266" s="505"/>
      <c r="B266" s="502"/>
      <c r="C266" s="503"/>
      <c r="D266" s="59"/>
      <c r="E266" s="85"/>
      <c r="F266" s="7"/>
    </row>
    <row r="267" spans="1:6">
      <c r="A267" s="505"/>
      <c r="B267" s="502"/>
      <c r="C267" s="503"/>
      <c r="D267" s="59"/>
      <c r="E267" s="85"/>
      <c r="F267" s="7"/>
    </row>
    <row r="268" spans="1:6">
      <c r="A268" s="505"/>
      <c r="B268" s="502"/>
      <c r="C268" s="503"/>
      <c r="D268" s="59"/>
      <c r="E268" s="85"/>
      <c r="F268" s="7"/>
    </row>
    <row r="269" spans="1:6">
      <c r="A269" s="505"/>
      <c r="B269" s="502"/>
      <c r="C269" s="503"/>
      <c r="D269" s="59"/>
      <c r="E269" s="85"/>
      <c r="F269" s="7"/>
    </row>
    <row r="270" spans="1:6">
      <c r="A270" s="505"/>
      <c r="B270" s="502"/>
      <c r="C270" s="503"/>
      <c r="D270" s="59"/>
      <c r="E270" s="85"/>
      <c r="F270" s="7"/>
    </row>
    <row r="271" spans="1:6">
      <c r="A271" s="505"/>
      <c r="B271" s="502"/>
      <c r="C271" s="503"/>
      <c r="D271" s="59"/>
      <c r="E271" s="85"/>
      <c r="F271" s="7"/>
    </row>
    <row r="272" spans="1:6">
      <c r="A272" s="505"/>
      <c r="B272" s="502"/>
      <c r="C272" s="503"/>
      <c r="D272" s="59"/>
      <c r="E272" s="85"/>
      <c r="F272" s="7"/>
    </row>
    <row r="273" spans="1:6">
      <c r="A273" s="505"/>
      <c r="B273" s="502"/>
      <c r="C273" s="503"/>
      <c r="D273" s="59"/>
      <c r="E273" s="85"/>
      <c r="F273" s="7"/>
    </row>
    <row r="274" spans="1:6">
      <c r="A274" s="505"/>
      <c r="B274" s="502"/>
      <c r="C274" s="503"/>
      <c r="D274" s="59"/>
      <c r="E274" s="85"/>
      <c r="F274" s="7"/>
    </row>
    <row r="275" spans="1:6">
      <c r="A275" s="505"/>
      <c r="B275" s="502"/>
      <c r="C275" s="503"/>
      <c r="D275" s="59"/>
      <c r="E275" s="85"/>
      <c r="F275" s="7"/>
    </row>
    <row r="276" spans="1:6">
      <c r="A276" s="505"/>
      <c r="B276" s="502"/>
      <c r="C276" s="503"/>
      <c r="D276" s="59"/>
      <c r="E276" s="85"/>
      <c r="F276" s="7"/>
    </row>
    <row r="277" spans="1:6">
      <c r="A277" s="505"/>
      <c r="B277" s="502"/>
      <c r="C277" s="503"/>
      <c r="D277" s="59"/>
      <c r="E277" s="85"/>
      <c r="F277" s="7"/>
    </row>
    <row r="278" spans="1:6">
      <c r="A278" s="505"/>
      <c r="B278" s="502"/>
      <c r="C278" s="503"/>
      <c r="D278" s="59"/>
      <c r="E278" s="85"/>
      <c r="F278" s="7"/>
    </row>
    <row r="279" spans="1:6">
      <c r="A279" s="505"/>
      <c r="B279" s="502"/>
      <c r="C279" s="503"/>
      <c r="D279" s="59"/>
      <c r="E279" s="85"/>
      <c r="F279" s="7"/>
    </row>
    <row r="280" spans="1:6">
      <c r="A280" s="505"/>
      <c r="B280" s="502"/>
      <c r="C280" s="503"/>
      <c r="D280" s="59"/>
      <c r="E280" s="85"/>
      <c r="F280" s="7"/>
    </row>
    <row r="281" spans="1:6">
      <c r="A281" s="505"/>
      <c r="B281" s="502"/>
      <c r="C281" s="503"/>
      <c r="D281" s="59"/>
      <c r="E281" s="85"/>
      <c r="F281" s="7"/>
    </row>
    <row r="282" spans="1:6">
      <c r="A282" s="505"/>
      <c r="B282" s="502"/>
      <c r="C282" s="503"/>
      <c r="D282" s="59"/>
      <c r="E282" s="85"/>
      <c r="F282" s="7"/>
    </row>
    <row r="283" spans="1:6">
      <c r="A283" s="505"/>
      <c r="B283" s="502"/>
      <c r="C283" s="503"/>
      <c r="D283" s="59"/>
      <c r="E283" s="85"/>
      <c r="F283" s="7"/>
    </row>
    <row r="284" spans="1:6">
      <c r="A284" s="505"/>
      <c r="B284" s="502"/>
      <c r="C284" s="503"/>
      <c r="D284" s="59"/>
      <c r="E284" s="85"/>
      <c r="F284" s="7"/>
    </row>
    <row r="285" spans="1:6">
      <c r="A285" s="505"/>
      <c r="B285" s="502"/>
      <c r="C285" s="503"/>
      <c r="D285" s="59"/>
      <c r="E285" s="85"/>
      <c r="F285" s="7"/>
    </row>
    <row r="286" spans="1:6">
      <c r="A286" s="505"/>
      <c r="B286" s="502"/>
      <c r="C286" s="503"/>
      <c r="D286" s="59"/>
      <c r="E286" s="85"/>
      <c r="F286" s="7"/>
    </row>
    <row r="287" spans="1:6">
      <c r="A287" s="505"/>
      <c r="B287" s="502"/>
      <c r="C287" s="503"/>
      <c r="D287" s="59"/>
      <c r="E287" s="85"/>
      <c r="F287" s="7"/>
    </row>
    <row r="288" spans="1:6">
      <c r="A288" s="505"/>
      <c r="B288" s="502"/>
      <c r="C288" s="503"/>
      <c r="D288" s="59"/>
      <c r="E288" s="85"/>
      <c r="F288" s="7"/>
    </row>
    <row r="289" spans="1:6">
      <c r="A289" s="505"/>
      <c r="B289" s="502"/>
      <c r="C289" s="503"/>
      <c r="D289" s="59"/>
      <c r="E289" s="85"/>
      <c r="F289" s="7"/>
    </row>
    <row r="290" spans="1:6">
      <c r="A290" s="505"/>
      <c r="B290" s="502"/>
      <c r="C290" s="503"/>
      <c r="D290" s="59"/>
      <c r="E290" s="85"/>
      <c r="F290" s="7"/>
    </row>
    <row r="291" spans="1:6">
      <c r="A291" s="505"/>
      <c r="B291" s="502"/>
      <c r="C291" s="503"/>
      <c r="D291" s="59"/>
      <c r="E291" s="85"/>
      <c r="F291" s="7"/>
    </row>
    <row r="292" spans="1:6">
      <c r="A292" s="505"/>
      <c r="B292" s="502"/>
      <c r="C292" s="503"/>
      <c r="D292" s="59"/>
      <c r="E292" s="85"/>
      <c r="F292" s="7"/>
    </row>
    <row r="293" spans="1:6">
      <c r="A293" s="505"/>
      <c r="B293" s="502"/>
      <c r="C293" s="503"/>
      <c r="D293" s="59"/>
      <c r="E293" s="85"/>
      <c r="F293" s="7"/>
    </row>
    <row r="294" spans="1:6">
      <c r="A294" s="505"/>
      <c r="B294" s="502"/>
      <c r="C294" s="503"/>
      <c r="D294" s="59"/>
      <c r="E294" s="85"/>
      <c r="F294" s="7"/>
    </row>
    <row r="295" spans="1:6">
      <c r="A295" s="505"/>
      <c r="B295" s="502"/>
      <c r="C295" s="503"/>
      <c r="D295" s="59"/>
      <c r="E295" s="85"/>
      <c r="F295" s="7"/>
    </row>
    <row r="296" spans="1:6">
      <c r="A296" s="505"/>
      <c r="B296" s="502"/>
      <c r="C296" s="503"/>
      <c r="D296" s="59"/>
      <c r="E296" s="85"/>
      <c r="F296" s="7"/>
    </row>
    <row r="297" spans="1:6">
      <c r="A297" s="505"/>
      <c r="B297" s="502"/>
      <c r="C297" s="503"/>
      <c r="D297" s="59"/>
      <c r="E297" s="85"/>
      <c r="F297" s="7"/>
    </row>
    <row r="298" spans="1:6">
      <c r="A298" s="505"/>
      <c r="B298" s="502"/>
      <c r="C298" s="503"/>
      <c r="D298" s="59"/>
      <c r="E298" s="85"/>
      <c r="F298" s="7"/>
    </row>
    <row r="299" spans="1:6">
      <c r="A299" s="505"/>
      <c r="B299" s="502"/>
      <c r="C299" s="503"/>
      <c r="D299" s="59"/>
      <c r="E299" s="85"/>
      <c r="F299" s="7"/>
    </row>
    <row r="300" spans="1:6">
      <c r="A300" s="505"/>
      <c r="B300" s="502"/>
      <c r="C300" s="503"/>
      <c r="D300" s="59"/>
      <c r="E300" s="85"/>
      <c r="F300" s="7"/>
    </row>
    <row r="301" spans="1:6">
      <c r="A301" s="505"/>
      <c r="B301" s="502"/>
      <c r="C301" s="503"/>
      <c r="D301" s="59"/>
      <c r="E301" s="85"/>
      <c r="F301" s="7"/>
    </row>
    <row r="302" spans="1:6">
      <c r="A302" s="505"/>
      <c r="B302" s="502"/>
      <c r="C302" s="503"/>
      <c r="D302" s="59"/>
      <c r="E302" s="85"/>
      <c r="F302" s="7"/>
    </row>
    <row r="303" spans="1:6">
      <c r="A303" s="505"/>
      <c r="B303" s="502"/>
      <c r="C303" s="503"/>
      <c r="D303" s="59"/>
      <c r="E303" s="85"/>
      <c r="F303" s="7"/>
    </row>
    <row r="304" spans="1:6">
      <c r="A304" s="505"/>
      <c r="B304" s="502"/>
      <c r="C304" s="503"/>
      <c r="D304" s="59"/>
      <c r="E304" s="85"/>
      <c r="F304" s="7"/>
    </row>
    <row r="305" spans="1:6">
      <c r="A305" s="505"/>
      <c r="B305" s="502"/>
      <c r="C305" s="503"/>
      <c r="D305" s="59"/>
      <c r="E305" s="85"/>
      <c r="F305" s="7"/>
    </row>
    <row r="306" spans="1:6">
      <c r="A306" s="505"/>
      <c r="B306" s="502"/>
      <c r="C306" s="503"/>
      <c r="D306" s="59"/>
      <c r="E306" s="85"/>
      <c r="F306" s="7"/>
    </row>
    <row r="307" spans="1:6">
      <c r="A307" s="505"/>
      <c r="B307" s="502"/>
      <c r="C307" s="503"/>
      <c r="D307" s="59"/>
      <c r="E307" s="85"/>
      <c r="F307" s="7"/>
    </row>
    <row r="308" spans="1:6">
      <c r="A308" s="505"/>
      <c r="B308" s="502"/>
      <c r="C308" s="503"/>
      <c r="D308" s="59"/>
      <c r="E308" s="85"/>
      <c r="F308" s="7"/>
    </row>
    <row r="309" spans="1:6">
      <c r="A309" s="505"/>
      <c r="B309" s="502"/>
      <c r="C309" s="503"/>
      <c r="D309" s="59"/>
      <c r="E309" s="85"/>
      <c r="F309" s="7"/>
    </row>
    <row r="310" spans="1:6">
      <c r="A310" s="505"/>
      <c r="B310" s="502"/>
      <c r="C310" s="503"/>
      <c r="D310" s="59"/>
      <c r="E310" s="85"/>
      <c r="F310" s="7"/>
    </row>
    <row r="311" spans="1:6">
      <c r="A311" s="505"/>
      <c r="B311" s="502"/>
      <c r="C311" s="503"/>
      <c r="D311" s="59"/>
      <c r="E311" s="85"/>
      <c r="F311" s="7"/>
    </row>
    <row r="312" spans="1:6">
      <c r="A312" s="505"/>
      <c r="B312" s="502"/>
      <c r="C312" s="503"/>
      <c r="D312" s="59"/>
      <c r="E312" s="85"/>
      <c r="F312" s="7"/>
    </row>
    <row r="313" spans="1:6">
      <c r="A313" s="505"/>
      <c r="B313" s="502"/>
      <c r="C313" s="503"/>
      <c r="D313" s="59"/>
      <c r="E313" s="85"/>
      <c r="F313" s="7"/>
    </row>
    <row r="314" spans="1:6">
      <c r="A314" s="505"/>
      <c r="B314" s="502"/>
      <c r="C314" s="503"/>
      <c r="D314" s="59"/>
      <c r="E314" s="85"/>
      <c r="F314" s="7"/>
    </row>
    <row r="315" spans="1:6">
      <c r="A315" s="505"/>
      <c r="B315" s="502"/>
      <c r="C315" s="503"/>
      <c r="D315" s="59"/>
      <c r="E315" s="85"/>
      <c r="F315" s="7"/>
    </row>
    <row r="316" spans="1:6">
      <c r="A316" s="505"/>
      <c r="B316" s="502"/>
      <c r="C316" s="503"/>
      <c r="D316" s="59"/>
      <c r="E316" s="85"/>
      <c r="F316" s="7"/>
    </row>
    <row r="317" spans="1:6">
      <c r="A317" s="505"/>
      <c r="B317" s="502"/>
      <c r="C317" s="503"/>
      <c r="D317" s="59"/>
      <c r="E317" s="85"/>
      <c r="F317" s="7"/>
    </row>
    <row r="318" spans="1:6">
      <c r="A318" s="505"/>
      <c r="B318" s="502"/>
      <c r="C318" s="503"/>
      <c r="D318" s="59"/>
      <c r="E318" s="85"/>
      <c r="F318" s="7"/>
    </row>
    <row r="319" spans="1:6">
      <c r="A319" s="505"/>
      <c r="B319" s="502"/>
      <c r="C319" s="503"/>
      <c r="D319" s="59"/>
      <c r="E319" s="85"/>
      <c r="F319" s="7"/>
    </row>
    <row r="320" spans="1:6">
      <c r="A320" s="505"/>
      <c r="B320" s="502"/>
      <c r="C320" s="503"/>
      <c r="D320" s="59"/>
      <c r="E320" s="85"/>
      <c r="F320" s="7"/>
    </row>
    <row r="321" spans="1:6">
      <c r="A321" s="505"/>
      <c r="B321" s="502"/>
      <c r="C321" s="503"/>
      <c r="D321" s="59"/>
      <c r="E321" s="85"/>
      <c r="F321" s="7"/>
    </row>
    <row r="322" spans="1:6">
      <c r="A322" s="505"/>
      <c r="B322" s="502"/>
      <c r="C322" s="503"/>
      <c r="D322" s="59"/>
      <c r="E322" s="85"/>
      <c r="F322" s="7"/>
    </row>
    <row r="323" spans="1:6">
      <c r="A323" s="505"/>
      <c r="B323" s="502"/>
      <c r="C323" s="503"/>
      <c r="D323" s="59"/>
      <c r="E323" s="85"/>
      <c r="F323" s="7"/>
    </row>
    <row r="324" spans="1:6">
      <c r="A324" s="505"/>
      <c r="B324" s="502"/>
      <c r="C324" s="503"/>
      <c r="D324" s="59"/>
      <c r="E324" s="85"/>
      <c r="F324" s="7"/>
    </row>
    <row r="325" spans="1:6">
      <c r="A325" s="505"/>
      <c r="B325" s="502"/>
      <c r="C325" s="503"/>
      <c r="D325" s="59"/>
      <c r="E325" s="85"/>
      <c r="F325" s="7"/>
    </row>
    <row r="326" spans="1:6">
      <c r="A326" s="505"/>
      <c r="B326" s="502"/>
      <c r="C326" s="503"/>
      <c r="D326" s="59"/>
      <c r="E326" s="85"/>
      <c r="F326" s="7"/>
    </row>
    <row r="327" spans="1:6">
      <c r="A327" s="505"/>
      <c r="B327" s="502"/>
      <c r="C327" s="503"/>
      <c r="D327" s="59"/>
      <c r="E327" s="85"/>
      <c r="F327" s="7"/>
    </row>
    <row r="328" spans="1:6">
      <c r="A328" s="505"/>
      <c r="B328" s="502"/>
      <c r="C328" s="503"/>
      <c r="D328" s="59"/>
      <c r="E328" s="85"/>
      <c r="F328" s="7"/>
    </row>
    <row r="329" spans="1:6">
      <c r="A329" s="505"/>
      <c r="B329" s="502"/>
      <c r="C329" s="503"/>
      <c r="D329" s="59"/>
      <c r="E329" s="85"/>
      <c r="F329" s="7"/>
    </row>
    <row r="330" spans="1:6">
      <c r="A330" s="505"/>
      <c r="B330" s="502"/>
      <c r="C330" s="503"/>
      <c r="D330" s="59"/>
      <c r="E330" s="85"/>
      <c r="F330" s="7"/>
    </row>
    <row r="331" spans="1:6">
      <c r="A331" s="505"/>
      <c r="B331" s="502"/>
      <c r="C331" s="503"/>
      <c r="D331" s="59"/>
      <c r="E331" s="85"/>
      <c r="F331" s="7"/>
    </row>
    <row r="332" spans="1:6">
      <c r="A332" s="505"/>
      <c r="B332" s="502"/>
      <c r="C332" s="503"/>
      <c r="D332" s="59"/>
      <c r="E332" s="85"/>
      <c r="F332" s="7"/>
    </row>
    <row r="333" spans="1:6">
      <c r="A333" s="505"/>
      <c r="B333" s="502"/>
      <c r="C333" s="503"/>
      <c r="D333" s="59"/>
      <c r="E333" s="85"/>
      <c r="F333" s="7"/>
    </row>
    <row r="334" spans="1:6">
      <c r="A334" s="505"/>
      <c r="B334" s="502"/>
      <c r="C334" s="503"/>
      <c r="D334" s="59"/>
      <c r="E334" s="85"/>
      <c r="F334" s="7"/>
    </row>
    <row r="335" spans="1:6">
      <c r="A335" s="505"/>
      <c r="B335" s="502"/>
      <c r="C335" s="503"/>
      <c r="D335" s="59"/>
      <c r="E335" s="85"/>
      <c r="F335" s="7"/>
    </row>
    <row r="336" spans="1:6">
      <c r="A336" s="505"/>
      <c r="B336" s="502"/>
      <c r="C336" s="503"/>
      <c r="D336" s="59"/>
      <c r="E336" s="85"/>
      <c r="F336" s="7"/>
    </row>
    <row r="337" spans="1:6">
      <c r="A337" s="505"/>
      <c r="B337" s="502"/>
      <c r="C337" s="503"/>
      <c r="D337" s="59"/>
      <c r="E337" s="85"/>
      <c r="F337" s="7"/>
    </row>
    <row r="338" spans="1:6">
      <c r="A338" s="505"/>
      <c r="B338" s="502"/>
      <c r="C338" s="503"/>
      <c r="D338" s="59"/>
      <c r="E338" s="85"/>
      <c r="F338" s="7"/>
    </row>
    <row r="339" spans="1:6">
      <c r="A339" s="505"/>
      <c r="B339" s="502"/>
      <c r="C339" s="503"/>
      <c r="D339" s="59"/>
      <c r="E339" s="85"/>
      <c r="F339" s="7"/>
    </row>
    <row r="340" spans="1:6">
      <c r="A340" s="505"/>
      <c r="B340" s="502"/>
      <c r="C340" s="503"/>
      <c r="D340" s="59"/>
      <c r="E340" s="85"/>
      <c r="F340" s="7"/>
    </row>
    <row r="341" spans="1:6">
      <c r="A341" s="505"/>
      <c r="B341" s="502"/>
      <c r="C341" s="503"/>
      <c r="D341" s="59"/>
      <c r="E341" s="85"/>
      <c r="F341" s="7"/>
    </row>
    <row r="342" spans="1:6">
      <c r="A342" s="505"/>
      <c r="B342" s="502"/>
      <c r="C342" s="503"/>
      <c r="D342" s="59"/>
      <c r="E342" s="85"/>
      <c r="F342" s="7"/>
    </row>
    <row r="343" spans="1:6">
      <c r="A343" s="505"/>
      <c r="B343" s="502"/>
      <c r="C343" s="503"/>
      <c r="D343" s="59"/>
      <c r="E343" s="85"/>
      <c r="F343" s="7"/>
    </row>
    <row r="344" spans="1:6">
      <c r="A344" s="505"/>
      <c r="B344" s="502"/>
      <c r="C344" s="503"/>
      <c r="D344" s="59"/>
      <c r="E344" s="85"/>
      <c r="F344" s="7"/>
    </row>
    <row r="345" spans="1:6">
      <c r="A345" s="505"/>
      <c r="B345" s="502"/>
      <c r="C345" s="503"/>
      <c r="D345" s="59"/>
      <c r="E345" s="85"/>
      <c r="F345" s="7"/>
    </row>
    <row r="346" spans="1:6">
      <c r="A346" s="505"/>
      <c r="B346" s="502"/>
      <c r="C346" s="503"/>
      <c r="D346" s="59"/>
      <c r="E346" s="85"/>
      <c r="F346" s="7"/>
    </row>
    <row r="347" spans="1:6">
      <c r="A347" s="505"/>
      <c r="B347" s="502"/>
      <c r="C347" s="503"/>
      <c r="D347" s="59"/>
      <c r="E347" s="85"/>
      <c r="F347" s="7"/>
    </row>
    <row r="348" spans="1:6">
      <c r="A348" s="505"/>
      <c r="B348" s="502"/>
      <c r="C348" s="503"/>
      <c r="D348" s="59"/>
      <c r="E348" s="85"/>
      <c r="F348" s="7"/>
    </row>
    <row r="349" spans="1:6">
      <c r="A349" s="505"/>
      <c r="B349" s="502"/>
      <c r="C349" s="503"/>
      <c r="D349" s="59"/>
      <c r="E349" s="85"/>
      <c r="F349" s="7"/>
    </row>
    <row r="350" spans="1:6">
      <c r="A350" s="505"/>
      <c r="B350" s="502"/>
      <c r="C350" s="503"/>
      <c r="D350" s="59"/>
      <c r="E350" s="85"/>
      <c r="F350" s="7"/>
    </row>
    <row r="351" spans="1:6">
      <c r="A351" s="505"/>
      <c r="B351" s="502"/>
      <c r="C351" s="503"/>
      <c r="D351" s="59"/>
      <c r="E351" s="85"/>
      <c r="F351" s="7"/>
    </row>
    <row r="352" spans="1:6">
      <c r="A352" s="505"/>
      <c r="B352" s="502"/>
      <c r="C352" s="503"/>
      <c r="D352" s="59"/>
      <c r="E352" s="85"/>
      <c r="F352" s="7"/>
    </row>
    <row r="353" spans="1:6">
      <c r="A353" s="505"/>
      <c r="B353" s="502"/>
      <c r="C353" s="503"/>
      <c r="D353" s="59"/>
      <c r="E353" s="85"/>
      <c r="F353" s="7"/>
    </row>
    <row r="354" spans="1:6">
      <c r="A354" s="505"/>
      <c r="B354" s="502"/>
      <c r="C354" s="503"/>
      <c r="D354" s="59"/>
      <c r="E354" s="85"/>
      <c r="F354" s="7"/>
    </row>
    <row r="355" spans="1:6">
      <c r="A355" s="505"/>
      <c r="B355" s="502"/>
      <c r="C355" s="503"/>
      <c r="D355" s="59"/>
      <c r="E355" s="85"/>
      <c r="F355" s="7"/>
    </row>
    <row r="356" spans="1:6">
      <c r="A356" s="505"/>
      <c r="B356" s="502"/>
      <c r="C356" s="503"/>
      <c r="D356" s="59"/>
      <c r="E356" s="85"/>
      <c r="F356" s="7"/>
    </row>
    <row r="357" spans="1:6">
      <c r="A357" s="505"/>
      <c r="B357" s="502"/>
      <c r="C357" s="503"/>
      <c r="D357" s="59"/>
      <c r="E357" s="85"/>
      <c r="F357" s="7"/>
    </row>
    <row r="358" spans="1:6">
      <c r="A358" s="505"/>
      <c r="B358" s="502"/>
      <c r="C358" s="503"/>
      <c r="D358" s="59"/>
      <c r="E358" s="85"/>
      <c r="F358" s="7"/>
    </row>
    <row r="359" spans="1:6">
      <c r="A359" s="505"/>
      <c r="B359" s="502"/>
      <c r="C359" s="503"/>
      <c r="D359" s="59"/>
      <c r="E359" s="85"/>
      <c r="F359" s="7"/>
    </row>
    <row r="360" spans="1:6">
      <c r="A360" s="505"/>
      <c r="B360" s="502"/>
      <c r="C360" s="503"/>
      <c r="D360" s="59"/>
      <c r="E360" s="85"/>
      <c r="F360" s="7"/>
    </row>
    <row r="361" spans="1:6">
      <c r="A361" s="505"/>
      <c r="B361" s="502"/>
      <c r="C361" s="503"/>
      <c r="D361" s="59"/>
      <c r="E361" s="85"/>
      <c r="F361" s="7"/>
    </row>
    <row r="362" spans="1:6">
      <c r="A362" s="505"/>
      <c r="B362" s="502"/>
      <c r="C362" s="503"/>
      <c r="D362" s="59"/>
      <c r="E362" s="85"/>
      <c r="F362" s="7"/>
    </row>
    <row r="363" spans="1:6">
      <c r="A363" s="505"/>
      <c r="B363" s="502"/>
      <c r="C363" s="503"/>
      <c r="D363" s="59"/>
      <c r="E363" s="85"/>
      <c r="F363" s="7"/>
    </row>
    <row r="364" spans="1:6">
      <c r="A364" s="505"/>
      <c r="B364" s="502"/>
      <c r="C364" s="503"/>
      <c r="D364" s="59"/>
      <c r="E364" s="85"/>
      <c r="F364" s="7"/>
    </row>
    <row r="365" spans="1:6">
      <c r="A365" s="505"/>
      <c r="B365" s="502"/>
      <c r="C365" s="503"/>
      <c r="D365" s="59"/>
      <c r="E365" s="85"/>
      <c r="F365" s="7"/>
    </row>
    <row r="366" spans="1:6">
      <c r="A366" s="505"/>
      <c r="B366" s="502"/>
      <c r="C366" s="503"/>
      <c r="D366" s="59"/>
      <c r="E366" s="85"/>
      <c r="F366" s="7"/>
    </row>
    <row r="367" spans="1:6">
      <c r="A367" s="505"/>
      <c r="B367" s="502"/>
      <c r="C367" s="503"/>
      <c r="D367" s="59"/>
      <c r="E367" s="85"/>
      <c r="F367" s="7"/>
    </row>
    <row r="368" spans="1:6">
      <c r="A368" s="505"/>
      <c r="B368" s="502"/>
      <c r="C368" s="503"/>
      <c r="D368" s="59"/>
      <c r="E368" s="85"/>
      <c r="F368" s="7"/>
    </row>
    <row r="369" spans="1:6">
      <c r="A369" s="505"/>
      <c r="B369" s="502"/>
      <c r="C369" s="503"/>
      <c r="D369" s="59"/>
      <c r="E369" s="85"/>
      <c r="F369" s="7"/>
    </row>
    <row r="370" spans="1:6">
      <c r="A370" s="505"/>
      <c r="B370" s="502"/>
      <c r="C370" s="503"/>
      <c r="D370" s="59"/>
      <c r="E370" s="85"/>
      <c r="F370" s="7"/>
    </row>
    <row r="371" spans="1:6">
      <c r="A371" s="505"/>
      <c r="B371" s="502"/>
      <c r="C371" s="503"/>
      <c r="D371" s="59"/>
      <c r="E371" s="85"/>
      <c r="F371" s="7"/>
    </row>
    <row r="372" spans="1:6">
      <c r="A372" s="505"/>
      <c r="B372" s="502"/>
      <c r="C372" s="503"/>
      <c r="D372" s="59"/>
      <c r="E372" s="85"/>
      <c r="F372" s="7"/>
    </row>
    <row r="373" spans="1:6">
      <c r="A373" s="505"/>
      <c r="B373" s="502"/>
      <c r="C373" s="503"/>
      <c r="D373" s="59"/>
      <c r="E373" s="85"/>
      <c r="F373" s="7"/>
    </row>
    <row r="374" spans="1:6">
      <c r="A374" s="505"/>
      <c r="B374" s="502"/>
      <c r="C374" s="503"/>
      <c r="D374" s="59"/>
      <c r="E374" s="85"/>
      <c r="F374" s="7"/>
    </row>
    <row r="375" spans="1:6">
      <c r="A375" s="505"/>
      <c r="B375" s="502"/>
      <c r="C375" s="503"/>
      <c r="D375" s="59"/>
      <c r="E375" s="85"/>
      <c r="F375" s="7"/>
    </row>
    <row r="376" spans="1:6">
      <c r="A376" s="505"/>
      <c r="B376" s="502"/>
      <c r="C376" s="503"/>
      <c r="D376" s="59"/>
      <c r="E376" s="85"/>
      <c r="F376" s="7"/>
    </row>
    <row r="377" spans="1:6">
      <c r="A377" s="505"/>
      <c r="B377" s="502"/>
      <c r="C377" s="503"/>
      <c r="D377" s="59"/>
      <c r="E377" s="85"/>
      <c r="F377" s="7"/>
    </row>
    <row r="378" spans="1:6">
      <c r="A378" s="505"/>
      <c r="B378" s="502"/>
      <c r="C378" s="503"/>
      <c r="D378" s="59"/>
      <c r="E378" s="85"/>
      <c r="F378" s="7"/>
    </row>
    <row r="379" spans="1:6">
      <c r="A379" s="505"/>
      <c r="B379" s="502"/>
      <c r="C379" s="503"/>
      <c r="D379" s="59"/>
      <c r="E379" s="85"/>
      <c r="F379" s="7"/>
    </row>
    <row r="380" spans="1:6">
      <c r="A380" s="505"/>
      <c r="B380" s="502"/>
      <c r="C380" s="503"/>
      <c r="D380" s="59"/>
      <c r="E380" s="85"/>
      <c r="F380" s="7"/>
    </row>
    <row r="381" spans="1:6">
      <c r="A381" s="505"/>
      <c r="B381" s="502"/>
      <c r="C381" s="503"/>
      <c r="D381" s="59"/>
      <c r="E381" s="85"/>
      <c r="F381" s="7"/>
    </row>
    <row r="382" spans="1:6">
      <c r="A382" s="505"/>
      <c r="B382" s="502"/>
      <c r="C382" s="503"/>
      <c r="D382" s="59"/>
      <c r="E382" s="85"/>
      <c r="F382" s="7"/>
    </row>
    <row r="383" spans="1:6">
      <c r="A383" s="505"/>
      <c r="B383" s="502"/>
      <c r="C383" s="503"/>
      <c r="D383" s="59"/>
      <c r="E383" s="85"/>
      <c r="F383" s="7"/>
    </row>
    <row r="384" spans="1:6">
      <c r="A384" s="505"/>
      <c r="B384" s="502"/>
      <c r="C384" s="503"/>
      <c r="D384" s="59"/>
      <c r="E384" s="85"/>
      <c r="F384" s="7"/>
    </row>
    <row r="385" spans="1:6">
      <c r="A385" s="505"/>
      <c r="B385" s="502"/>
      <c r="C385" s="503"/>
      <c r="D385" s="59"/>
      <c r="E385" s="85"/>
      <c r="F385" s="7"/>
    </row>
    <row r="386" spans="1:6">
      <c r="A386" s="505"/>
      <c r="B386" s="502"/>
      <c r="C386" s="503"/>
      <c r="D386" s="59"/>
      <c r="E386" s="85"/>
      <c r="F386" s="7"/>
    </row>
    <row r="387" spans="1:6">
      <c r="A387" s="505"/>
      <c r="B387" s="502"/>
      <c r="C387" s="503"/>
      <c r="D387" s="59"/>
      <c r="E387" s="85"/>
      <c r="F387" s="7"/>
    </row>
    <row r="388" spans="1:6">
      <c r="A388" s="505"/>
      <c r="B388" s="502"/>
      <c r="C388" s="503"/>
      <c r="D388" s="59"/>
      <c r="E388" s="85"/>
      <c r="F388" s="7"/>
    </row>
    <row r="389" spans="1:6">
      <c r="A389" s="505"/>
      <c r="B389" s="502"/>
      <c r="C389" s="503"/>
      <c r="D389" s="59"/>
      <c r="E389" s="85"/>
      <c r="F389" s="7"/>
    </row>
    <row r="390" spans="1:6">
      <c r="A390" s="505"/>
      <c r="B390" s="502"/>
      <c r="C390" s="503"/>
      <c r="D390" s="59"/>
      <c r="E390" s="85"/>
      <c r="F390" s="7"/>
    </row>
    <row r="391" spans="1:6">
      <c r="A391" s="505"/>
      <c r="B391" s="502"/>
      <c r="C391" s="503"/>
      <c r="D391" s="59"/>
      <c r="E391" s="85"/>
      <c r="F391" s="7"/>
    </row>
    <row r="392" spans="1:6">
      <c r="A392" s="505"/>
      <c r="B392" s="502"/>
      <c r="C392" s="503"/>
      <c r="D392" s="59"/>
      <c r="E392" s="85"/>
      <c r="F392" s="7"/>
    </row>
    <row r="393" spans="1:6">
      <c r="A393" s="505"/>
      <c r="B393" s="502"/>
      <c r="C393" s="503"/>
      <c r="D393" s="59"/>
      <c r="E393" s="85"/>
      <c r="F393" s="7"/>
    </row>
    <row r="394" spans="1:6">
      <c r="A394" s="505"/>
      <c r="B394" s="502"/>
      <c r="C394" s="503"/>
      <c r="D394" s="59"/>
      <c r="E394" s="85"/>
      <c r="F394" s="7"/>
    </row>
    <row r="395" spans="1:6">
      <c r="A395" s="505"/>
      <c r="B395" s="502"/>
      <c r="C395" s="503"/>
      <c r="D395" s="59"/>
      <c r="E395" s="85"/>
      <c r="F395" s="7"/>
    </row>
    <row r="396" spans="1:6">
      <c r="A396" s="505"/>
      <c r="B396" s="502"/>
      <c r="C396" s="503"/>
      <c r="D396" s="59"/>
      <c r="E396" s="85"/>
      <c r="F396" s="7"/>
    </row>
    <row r="397" spans="1:6">
      <c r="A397" s="505"/>
      <c r="B397" s="502"/>
      <c r="C397" s="503"/>
      <c r="D397" s="59"/>
      <c r="E397" s="85"/>
      <c r="F397" s="7"/>
    </row>
    <row r="398" spans="1:6">
      <c r="A398" s="505"/>
      <c r="B398" s="502"/>
      <c r="C398" s="503"/>
      <c r="D398" s="59"/>
      <c r="E398" s="85"/>
      <c r="F398" s="7"/>
    </row>
    <row r="399" spans="1:6">
      <c r="A399" s="505"/>
      <c r="B399" s="502"/>
      <c r="C399" s="503"/>
      <c r="D399" s="59"/>
      <c r="E399" s="85"/>
      <c r="F399" s="7"/>
    </row>
    <row r="400" spans="1:6">
      <c r="A400" s="505"/>
      <c r="B400" s="502"/>
      <c r="C400" s="503"/>
      <c r="D400" s="59"/>
      <c r="E400" s="85"/>
      <c r="F400" s="7"/>
    </row>
    <row r="401" spans="1:6">
      <c r="A401" s="505"/>
      <c r="B401" s="502"/>
      <c r="C401" s="503"/>
      <c r="D401" s="59"/>
      <c r="E401" s="85"/>
      <c r="F401" s="7"/>
    </row>
    <row r="402" spans="1:6">
      <c r="A402" s="505"/>
      <c r="B402" s="502"/>
      <c r="C402" s="503"/>
      <c r="D402" s="59"/>
      <c r="E402" s="85"/>
      <c r="F402" s="7"/>
    </row>
    <row r="403" spans="1:6">
      <c r="A403" s="505"/>
      <c r="B403" s="502"/>
      <c r="C403" s="503"/>
      <c r="D403" s="59"/>
      <c r="E403" s="85"/>
      <c r="F403" s="7"/>
    </row>
    <row r="404" spans="1:6">
      <c r="A404" s="505"/>
      <c r="B404" s="502"/>
      <c r="C404" s="503"/>
      <c r="D404" s="59"/>
      <c r="E404" s="85"/>
      <c r="F404" s="7"/>
    </row>
    <row r="405" spans="1:6">
      <c r="A405" s="505"/>
      <c r="B405" s="502"/>
      <c r="C405" s="503"/>
      <c r="D405" s="59"/>
      <c r="E405" s="85"/>
      <c r="F405" s="7"/>
    </row>
    <row r="406" spans="1:6">
      <c r="A406" s="505"/>
      <c r="B406" s="502"/>
      <c r="C406" s="503"/>
      <c r="D406" s="59"/>
      <c r="E406" s="85"/>
      <c r="F406" s="7"/>
    </row>
    <row r="407" spans="1:6">
      <c r="A407" s="505"/>
      <c r="B407" s="502"/>
      <c r="C407" s="503"/>
      <c r="D407" s="59"/>
      <c r="E407" s="85"/>
      <c r="F407" s="7"/>
    </row>
    <row r="408" spans="1:6">
      <c r="A408" s="505"/>
      <c r="B408" s="502"/>
      <c r="C408" s="503"/>
      <c r="D408" s="59"/>
      <c r="E408" s="85"/>
      <c r="F408" s="7"/>
    </row>
    <row r="409" spans="1:6">
      <c r="A409" s="505"/>
      <c r="B409" s="502"/>
      <c r="C409" s="503"/>
      <c r="D409" s="59"/>
      <c r="E409" s="85"/>
      <c r="F409" s="7"/>
    </row>
    <row r="410" spans="1:6">
      <c r="A410" s="505"/>
      <c r="B410" s="502"/>
      <c r="C410" s="503"/>
      <c r="D410" s="59"/>
      <c r="E410" s="85"/>
      <c r="F410" s="7"/>
    </row>
    <row r="411" spans="1:6">
      <c r="A411" s="505"/>
      <c r="B411" s="502"/>
      <c r="C411" s="503"/>
      <c r="D411" s="59"/>
      <c r="E411" s="85"/>
      <c r="F411" s="7"/>
    </row>
    <row r="412" spans="1:6">
      <c r="A412" s="505"/>
      <c r="B412" s="502"/>
      <c r="C412" s="503"/>
      <c r="D412" s="59"/>
      <c r="E412" s="85"/>
      <c r="F412" s="7"/>
    </row>
    <row r="413" spans="1:6">
      <c r="A413" s="505"/>
      <c r="B413" s="502"/>
      <c r="C413" s="503"/>
      <c r="D413" s="59"/>
      <c r="E413" s="85"/>
      <c r="F413" s="7"/>
    </row>
    <row r="414" spans="1:6">
      <c r="A414" s="505"/>
      <c r="B414" s="502"/>
      <c r="C414" s="503"/>
      <c r="D414" s="59"/>
      <c r="E414" s="85"/>
      <c r="F414" s="7"/>
    </row>
    <row r="415" spans="1:6">
      <c r="A415" s="505"/>
      <c r="B415" s="502"/>
      <c r="C415" s="503"/>
      <c r="D415" s="59"/>
      <c r="E415" s="85"/>
      <c r="F415" s="7"/>
    </row>
    <row r="416" spans="1:6">
      <c r="A416" s="505"/>
      <c r="B416" s="502"/>
      <c r="C416" s="503"/>
      <c r="D416" s="59"/>
      <c r="E416" s="85"/>
      <c r="F416" s="7"/>
    </row>
    <row r="417" spans="1:6">
      <c r="A417" s="505"/>
      <c r="B417" s="502"/>
      <c r="C417" s="503"/>
      <c r="D417" s="59"/>
      <c r="E417" s="85"/>
      <c r="F417" s="7"/>
    </row>
    <row r="418" spans="1:6">
      <c r="A418" s="505"/>
      <c r="B418" s="502"/>
      <c r="C418" s="503"/>
      <c r="D418" s="59"/>
      <c r="E418" s="85"/>
      <c r="F418" s="7"/>
    </row>
    <row r="419" spans="1:6">
      <c r="A419" s="505"/>
      <c r="B419" s="502"/>
      <c r="C419" s="503"/>
      <c r="D419" s="59"/>
      <c r="E419" s="85"/>
      <c r="F419" s="7"/>
    </row>
    <row r="420" spans="1:6">
      <c r="A420" s="505"/>
      <c r="B420" s="502"/>
      <c r="C420" s="503"/>
      <c r="D420" s="59"/>
      <c r="E420" s="85"/>
      <c r="F420" s="7"/>
    </row>
    <row r="421" spans="1:6">
      <c r="A421" s="505"/>
      <c r="B421" s="502"/>
      <c r="C421" s="503"/>
      <c r="D421" s="59"/>
      <c r="E421" s="85"/>
      <c r="F421" s="7"/>
    </row>
    <row r="422" spans="1:6">
      <c r="A422" s="505"/>
      <c r="B422" s="502"/>
      <c r="C422" s="503"/>
      <c r="D422" s="59"/>
      <c r="E422" s="85"/>
      <c r="F422" s="7"/>
    </row>
    <row r="423" spans="1:6">
      <c r="A423" s="505"/>
      <c r="B423" s="502"/>
      <c r="C423" s="503"/>
      <c r="D423" s="59"/>
      <c r="E423" s="85"/>
      <c r="F423" s="7"/>
    </row>
    <row r="424" spans="1:6">
      <c r="A424" s="505"/>
      <c r="B424" s="502"/>
      <c r="C424" s="503"/>
      <c r="D424" s="59"/>
      <c r="E424" s="85"/>
      <c r="F424" s="7"/>
    </row>
    <row r="425" spans="1:6">
      <c r="A425" s="505"/>
      <c r="B425" s="502"/>
      <c r="C425" s="503"/>
      <c r="D425" s="59"/>
      <c r="E425" s="85"/>
      <c r="F425" s="7"/>
    </row>
    <row r="426" spans="1:6">
      <c r="A426" s="505"/>
      <c r="B426" s="502"/>
      <c r="C426" s="503"/>
      <c r="D426" s="59"/>
      <c r="E426" s="85"/>
      <c r="F426" s="7"/>
    </row>
    <row r="427" spans="1:6">
      <c r="A427" s="505"/>
      <c r="B427" s="502"/>
      <c r="C427" s="503"/>
      <c r="D427" s="59"/>
      <c r="E427" s="85"/>
      <c r="F427" s="7"/>
    </row>
    <row r="428" spans="1:6">
      <c r="A428" s="505"/>
      <c r="B428" s="502"/>
      <c r="C428" s="503"/>
      <c r="D428" s="59"/>
      <c r="E428" s="85"/>
      <c r="F428" s="7"/>
    </row>
    <row r="429" spans="1:6">
      <c r="A429" s="505"/>
      <c r="B429" s="502"/>
      <c r="C429" s="503"/>
      <c r="D429" s="59"/>
      <c r="E429" s="85"/>
      <c r="F429" s="7"/>
    </row>
    <row r="430" spans="1:6">
      <c r="A430" s="505"/>
      <c r="B430" s="502"/>
      <c r="C430" s="503"/>
      <c r="D430" s="59"/>
      <c r="E430" s="85"/>
      <c r="F430" s="7"/>
    </row>
    <row r="431" spans="1:6">
      <c r="A431" s="505"/>
      <c r="B431" s="502"/>
      <c r="C431" s="503"/>
      <c r="D431" s="59"/>
      <c r="E431" s="85"/>
      <c r="F431" s="7"/>
    </row>
    <row r="432" spans="1:6">
      <c r="A432" s="505"/>
      <c r="B432" s="502"/>
      <c r="C432" s="503"/>
      <c r="D432" s="59"/>
      <c r="E432" s="85"/>
      <c r="F432" s="7"/>
    </row>
    <row r="433" spans="1:6">
      <c r="A433" s="505"/>
      <c r="B433" s="502"/>
      <c r="C433" s="503"/>
      <c r="D433" s="59"/>
      <c r="E433" s="85"/>
      <c r="F433" s="7"/>
    </row>
    <row r="434" spans="1:6">
      <c r="A434" s="505"/>
      <c r="B434" s="502"/>
      <c r="C434" s="503"/>
      <c r="D434" s="59"/>
      <c r="E434" s="85"/>
      <c r="F434" s="7"/>
    </row>
    <row r="435" spans="1:6">
      <c r="A435" s="505"/>
      <c r="B435" s="502"/>
      <c r="C435" s="503"/>
      <c r="D435" s="59"/>
      <c r="E435" s="85"/>
      <c r="F435" s="7"/>
    </row>
    <row r="436" spans="1:6">
      <c r="A436" s="505"/>
      <c r="B436" s="502"/>
      <c r="C436" s="503"/>
      <c r="D436" s="59"/>
      <c r="E436" s="85"/>
      <c r="F436" s="7"/>
    </row>
    <row r="437" spans="1:6">
      <c r="A437" s="505"/>
      <c r="B437" s="502"/>
      <c r="C437" s="503"/>
      <c r="D437" s="59"/>
      <c r="E437" s="85"/>
      <c r="F437" s="7"/>
    </row>
    <row r="438" spans="1:6">
      <c r="A438" s="505"/>
      <c r="B438" s="502"/>
      <c r="C438" s="503"/>
      <c r="D438" s="59"/>
      <c r="E438" s="85"/>
      <c r="F438" s="7"/>
    </row>
    <row r="439" spans="1:6">
      <c r="A439" s="505"/>
      <c r="B439" s="502"/>
      <c r="C439" s="503"/>
      <c r="D439" s="59"/>
      <c r="E439" s="85"/>
      <c r="F439" s="7"/>
    </row>
    <row r="440" spans="1:6">
      <c r="A440" s="505"/>
      <c r="B440" s="502"/>
      <c r="C440" s="503"/>
      <c r="D440" s="59"/>
      <c r="E440" s="85"/>
      <c r="F440" s="7"/>
    </row>
    <row r="441" spans="1:6">
      <c r="A441" s="505"/>
      <c r="B441" s="502"/>
      <c r="C441" s="503"/>
      <c r="D441" s="59"/>
      <c r="E441" s="85"/>
      <c r="F441" s="7"/>
    </row>
    <row r="442" spans="1:6">
      <c r="A442" s="505"/>
      <c r="B442" s="502"/>
      <c r="C442" s="503"/>
      <c r="D442" s="59"/>
      <c r="E442" s="85"/>
      <c r="F442" s="7"/>
    </row>
    <row r="443" spans="1:6">
      <c r="A443" s="505"/>
      <c r="B443" s="502"/>
      <c r="C443" s="503"/>
      <c r="D443" s="59"/>
      <c r="E443" s="85"/>
      <c r="F443" s="7"/>
    </row>
    <row r="444" spans="1:6">
      <c r="A444" s="505"/>
      <c r="B444" s="502"/>
      <c r="C444" s="503"/>
      <c r="D444" s="59"/>
      <c r="E444" s="85"/>
      <c r="F444" s="7"/>
    </row>
    <row r="445" spans="1:6">
      <c r="A445" s="505"/>
      <c r="B445" s="502"/>
      <c r="C445" s="503"/>
      <c r="D445" s="59"/>
      <c r="E445" s="85"/>
      <c r="F445" s="7"/>
    </row>
    <row r="446" spans="1:6">
      <c r="A446" s="505"/>
      <c r="B446" s="502"/>
      <c r="C446" s="503"/>
      <c r="D446" s="59"/>
      <c r="E446" s="85"/>
      <c r="F446" s="7"/>
    </row>
    <row r="447" spans="1:6">
      <c r="A447" s="505"/>
      <c r="B447" s="502"/>
      <c r="C447" s="503"/>
      <c r="D447" s="59"/>
      <c r="E447" s="85"/>
      <c r="F447" s="7"/>
    </row>
    <row r="448" spans="1:6">
      <c r="A448" s="505"/>
      <c r="B448" s="502"/>
      <c r="C448" s="503"/>
      <c r="D448" s="59"/>
      <c r="E448" s="85"/>
      <c r="F448" s="7"/>
    </row>
    <row r="449" spans="1:6">
      <c r="A449" s="505"/>
      <c r="B449" s="502"/>
      <c r="C449" s="503"/>
      <c r="D449" s="59"/>
      <c r="E449" s="85"/>
      <c r="F449" s="7"/>
    </row>
    <row r="450" spans="1:6">
      <c r="A450" s="505"/>
      <c r="B450" s="502"/>
      <c r="C450" s="503"/>
      <c r="D450" s="59"/>
      <c r="E450" s="85"/>
      <c r="F450" s="7"/>
    </row>
    <row r="451" spans="1:6">
      <c r="A451" s="505"/>
      <c r="B451" s="502"/>
      <c r="C451" s="503"/>
      <c r="D451" s="59"/>
      <c r="E451" s="85"/>
      <c r="F451" s="7"/>
    </row>
    <row r="452" spans="1:6">
      <c r="A452" s="505"/>
      <c r="B452" s="502"/>
      <c r="C452" s="503"/>
      <c r="D452" s="59"/>
      <c r="E452" s="85"/>
      <c r="F452" s="7"/>
    </row>
    <row r="453" spans="1:6">
      <c r="A453" s="505"/>
      <c r="B453" s="502"/>
      <c r="C453" s="503"/>
      <c r="D453" s="59"/>
      <c r="E453" s="85"/>
      <c r="F453" s="7"/>
    </row>
    <row r="454" spans="1:6">
      <c r="A454" s="505"/>
      <c r="B454" s="502"/>
      <c r="C454" s="503"/>
      <c r="D454" s="59"/>
      <c r="E454" s="85"/>
      <c r="F454" s="7"/>
    </row>
    <row r="455" spans="1:6">
      <c r="A455" s="505"/>
      <c r="B455" s="502"/>
      <c r="C455" s="503"/>
      <c r="D455" s="59"/>
      <c r="E455" s="85"/>
      <c r="F455" s="7"/>
    </row>
    <row r="456" spans="1:6">
      <c r="A456" s="505"/>
      <c r="B456" s="502"/>
      <c r="C456" s="503"/>
      <c r="D456" s="59"/>
      <c r="E456" s="85"/>
      <c r="F456" s="7"/>
    </row>
    <row r="457" spans="1:6">
      <c r="A457" s="505"/>
      <c r="B457" s="502"/>
      <c r="C457" s="503"/>
      <c r="D457" s="59"/>
      <c r="E457" s="85"/>
      <c r="F457" s="7"/>
    </row>
    <row r="458" spans="1:6">
      <c r="A458" s="505"/>
      <c r="B458" s="502"/>
      <c r="C458" s="503"/>
      <c r="D458" s="59"/>
      <c r="E458" s="85"/>
      <c r="F458" s="7"/>
    </row>
    <row r="459" spans="1:6">
      <c r="A459" s="505"/>
      <c r="B459" s="502"/>
      <c r="C459" s="503"/>
      <c r="D459" s="59"/>
      <c r="E459" s="85"/>
      <c r="F459" s="7"/>
    </row>
    <row r="460" spans="1:6">
      <c r="A460" s="505"/>
      <c r="B460" s="502"/>
      <c r="C460" s="503"/>
      <c r="D460" s="59"/>
      <c r="E460" s="85"/>
      <c r="F460" s="7"/>
    </row>
    <row r="461" spans="1:6">
      <c r="A461" s="505"/>
      <c r="B461" s="502"/>
      <c r="C461" s="503"/>
      <c r="D461" s="59"/>
      <c r="E461" s="85"/>
      <c r="F461" s="7"/>
    </row>
    <row r="462" spans="1:6">
      <c r="A462" s="505"/>
      <c r="B462" s="502"/>
      <c r="C462" s="503"/>
      <c r="D462" s="59"/>
      <c r="E462" s="85"/>
      <c r="F462" s="7"/>
    </row>
    <row r="463" spans="1:6">
      <c r="A463" s="505"/>
      <c r="B463" s="502"/>
      <c r="C463" s="503"/>
      <c r="D463" s="59"/>
      <c r="E463" s="85"/>
      <c r="F463" s="7"/>
    </row>
    <row r="464" spans="1:6">
      <c r="A464" s="505"/>
      <c r="B464" s="502"/>
      <c r="C464" s="503"/>
      <c r="D464" s="59"/>
      <c r="E464" s="85"/>
      <c r="F464" s="7"/>
    </row>
    <row r="465" spans="1:6">
      <c r="A465" s="505"/>
      <c r="B465" s="502"/>
      <c r="C465" s="503"/>
      <c r="D465" s="59"/>
      <c r="E465" s="85"/>
      <c r="F465" s="7"/>
    </row>
    <row r="466" spans="1:6">
      <c r="A466" s="505"/>
      <c r="B466" s="502"/>
      <c r="C466" s="503"/>
      <c r="D466" s="59"/>
      <c r="E466" s="85"/>
      <c r="F466" s="7"/>
    </row>
    <row r="467" spans="1:6">
      <c r="A467" s="505"/>
      <c r="B467" s="502"/>
      <c r="C467" s="503"/>
      <c r="D467" s="59"/>
      <c r="E467" s="85"/>
      <c r="F467" s="7"/>
    </row>
    <row r="468" spans="1:6">
      <c r="A468" s="505"/>
      <c r="B468" s="502"/>
      <c r="C468" s="503"/>
      <c r="D468" s="59"/>
      <c r="E468" s="85"/>
      <c r="F468" s="7"/>
    </row>
    <row r="469" spans="1:6">
      <c r="A469" s="505"/>
      <c r="B469" s="502"/>
      <c r="C469" s="503"/>
      <c r="D469" s="59"/>
      <c r="E469" s="85"/>
      <c r="F469" s="7"/>
    </row>
    <row r="470" spans="1:6">
      <c r="A470" s="505"/>
      <c r="B470" s="502"/>
      <c r="C470" s="503"/>
      <c r="D470" s="59"/>
      <c r="E470" s="85"/>
      <c r="F470" s="7"/>
    </row>
    <row r="471" spans="1:6">
      <c r="A471" s="505"/>
      <c r="B471" s="502"/>
      <c r="C471" s="503"/>
      <c r="D471" s="59"/>
      <c r="E471" s="85"/>
      <c r="F471" s="7"/>
    </row>
    <row r="472" spans="1:6">
      <c r="A472" s="505"/>
      <c r="B472" s="502"/>
      <c r="C472" s="503"/>
      <c r="D472" s="59"/>
      <c r="E472" s="85"/>
      <c r="F472" s="7"/>
    </row>
    <row r="473" spans="1:6">
      <c r="A473" s="505"/>
      <c r="B473" s="502"/>
      <c r="C473" s="503"/>
      <c r="D473" s="59"/>
      <c r="E473" s="85"/>
      <c r="F473" s="7"/>
    </row>
    <row r="474" spans="1:6">
      <c r="A474" s="505"/>
      <c r="B474" s="502"/>
      <c r="C474" s="503"/>
      <c r="D474" s="59"/>
      <c r="E474" s="85"/>
      <c r="F474" s="7"/>
    </row>
    <row r="475" spans="1:6">
      <c r="A475" s="505"/>
      <c r="B475" s="502"/>
      <c r="C475" s="503"/>
      <c r="D475" s="59"/>
      <c r="E475" s="85"/>
      <c r="F475" s="7"/>
    </row>
    <row r="476" spans="1:6">
      <c r="A476" s="505"/>
      <c r="B476" s="502"/>
      <c r="C476" s="503"/>
      <c r="D476" s="59"/>
      <c r="E476" s="85"/>
      <c r="F476" s="7"/>
    </row>
    <row r="477" spans="1:6">
      <c r="A477" s="505"/>
      <c r="B477" s="502"/>
      <c r="C477" s="503"/>
      <c r="D477" s="59"/>
      <c r="E477" s="85"/>
      <c r="F477" s="7"/>
    </row>
    <row r="478" spans="1:6">
      <c r="A478" s="505"/>
      <c r="B478" s="502"/>
      <c r="C478" s="503"/>
      <c r="D478" s="59"/>
      <c r="E478" s="85"/>
      <c r="F478" s="7"/>
    </row>
    <row r="479" spans="1:6">
      <c r="A479" s="505"/>
      <c r="B479" s="502"/>
      <c r="C479" s="503"/>
      <c r="D479" s="59"/>
      <c r="E479" s="85"/>
      <c r="F479" s="7"/>
    </row>
    <row r="480" spans="1:6">
      <c r="A480" s="505"/>
      <c r="B480" s="502"/>
      <c r="C480" s="503"/>
      <c r="D480" s="59"/>
      <c r="E480" s="85"/>
      <c r="F480" s="7"/>
    </row>
    <row r="481" spans="1:6">
      <c r="A481" s="505"/>
      <c r="B481" s="502"/>
      <c r="C481" s="503"/>
      <c r="D481" s="59"/>
      <c r="E481" s="85"/>
      <c r="F481" s="7"/>
    </row>
    <row r="482" spans="1:6">
      <c r="A482" s="505"/>
      <c r="B482" s="502"/>
      <c r="C482" s="503"/>
      <c r="D482" s="59"/>
      <c r="E482" s="85"/>
      <c r="F482" s="7"/>
    </row>
    <row r="483" spans="1:6">
      <c r="A483" s="505"/>
      <c r="B483" s="502"/>
      <c r="C483" s="503"/>
      <c r="D483" s="59"/>
      <c r="E483" s="85"/>
      <c r="F483" s="7"/>
    </row>
    <row r="484" spans="1:6">
      <c r="A484" s="505"/>
      <c r="B484" s="502"/>
      <c r="C484" s="503"/>
      <c r="D484" s="59"/>
      <c r="E484" s="85"/>
      <c r="F484" s="7"/>
    </row>
    <row r="485" spans="1:6">
      <c r="A485" s="505"/>
      <c r="B485" s="502"/>
      <c r="C485" s="503"/>
      <c r="D485" s="59"/>
      <c r="E485" s="85"/>
      <c r="F485" s="7"/>
    </row>
    <row r="486" spans="1:6">
      <c r="A486" s="505"/>
      <c r="B486" s="502"/>
      <c r="C486" s="503"/>
      <c r="D486" s="59"/>
      <c r="E486" s="85"/>
      <c r="F486" s="7"/>
    </row>
    <row r="487" spans="1:6">
      <c r="A487" s="505"/>
      <c r="B487" s="502"/>
      <c r="C487" s="503"/>
      <c r="D487" s="59"/>
      <c r="E487" s="85"/>
      <c r="F487" s="7"/>
    </row>
    <row r="488" spans="1:6">
      <c r="A488" s="505"/>
      <c r="B488" s="502"/>
      <c r="C488" s="503"/>
      <c r="D488" s="59"/>
      <c r="E488" s="85"/>
      <c r="F488" s="7"/>
    </row>
    <row r="489" spans="1:6">
      <c r="A489" s="505"/>
      <c r="B489" s="502"/>
      <c r="C489" s="503"/>
      <c r="D489" s="59"/>
      <c r="E489" s="85"/>
      <c r="F489" s="7"/>
    </row>
    <row r="490" spans="1:6">
      <c r="A490" s="505"/>
      <c r="B490" s="502"/>
      <c r="C490" s="503"/>
      <c r="D490" s="59"/>
      <c r="E490" s="85"/>
      <c r="F490" s="7"/>
    </row>
    <row r="491" spans="1:6">
      <c r="A491" s="505"/>
      <c r="B491" s="502"/>
      <c r="C491" s="503"/>
      <c r="D491" s="59"/>
      <c r="E491" s="85"/>
      <c r="F491" s="7"/>
    </row>
    <row r="492" spans="1:6">
      <c r="A492" s="505"/>
      <c r="B492" s="502"/>
      <c r="C492" s="503"/>
      <c r="D492" s="59"/>
      <c r="E492" s="85"/>
      <c r="F492" s="7"/>
    </row>
    <row r="493" spans="1:6">
      <c r="A493" s="505"/>
      <c r="B493" s="502"/>
      <c r="C493" s="503"/>
      <c r="D493" s="59"/>
      <c r="E493" s="85"/>
      <c r="F493" s="7"/>
    </row>
    <row r="494" spans="1:6">
      <c r="A494" s="505"/>
      <c r="B494" s="502"/>
      <c r="C494" s="503"/>
      <c r="D494" s="59"/>
      <c r="E494" s="85"/>
      <c r="F494" s="7"/>
    </row>
    <row r="495" spans="1:6">
      <c r="A495" s="505"/>
      <c r="B495" s="502"/>
      <c r="C495" s="503"/>
      <c r="D495" s="59"/>
      <c r="E495" s="85"/>
      <c r="F495" s="7"/>
    </row>
    <row r="496" spans="1:6">
      <c r="A496" s="505"/>
      <c r="B496" s="502"/>
      <c r="C496" s="503"/>
      <c r="D496" s="59"/>
      <c r="E496" s="85"/>
      <c r="F496" s="7"/>
    </row>
    <row r="497" spans="1:6">
      <c r="A497" s="505"/>
      <c r="B497" s="502"/>
      <c r="C497" s="503"/>
      <c r="D497" s="59"/>
      <c r="E497" s="85"/>
      <c r="F497" s="7"/>
    </row>
    <row r="498" spans="1:6">
      <c r="A498" s="505"/>
      <c r="B498" s="502"/>
      <c r="C498" s="503"/>
      <c r="D498" s="59"/>
      <c r="E498" s="85"/>
      <c r="F498" s="7"/>
    </row>
    <row r="499" spans="1:6">
      <c r="A499" s="505"/>
      <c r="B499" s="502"/>
      <c r="C499" s="503"/>
      <c r="D499" s="59"/>
      <c r="E499" s="85"/>
      <c r="F499" s="7"/>
    </row>
    <row r="500" spans="1:6">
      <c r="A500" s="505"/>
      <c r="B500" s="502"/>
      <c r="C500" s="503"/>
      <c r="D500" s="59"/>
      <c r="E500" s="85"/>
      <c r="F500" s="7"/>
    </row>
    <row r="501" spans="1:6">
      <c r="A501" s="505"/>
      <c r="B501" s="502"/>
      <c r="C501" s="503"/>
      <c r="D501" s="59"/>
      <c r="E501" s="85"/>
      <c r="F501" s="7"/>
    </row>
    <row r="502" spans="1:6">
      <c r="A502" s="505"/>
      <c r="B502" s="502"/>
      <c r="C502" s="503"/>
      <c r="D502" s="59"/>
      <c r="E502" s="85"/>
      <c r="F502" s="7"/>
    </row>
    <row r="503" spans="1:6">
      <c r="A503" s="505"/>
      <c r="B503" s="502"/>
      <c r="C503" s="503"/>
      <c r="D503" s="59"/>
      <c r="E503" s="85"/>
      <c r="F503" s="7"/>
    </row>
    <row r="504" spans="1:6">
      <c r="A504" s="505"/>
      <c r="B504" s="502"/>
      <c r="C504" s="503"/>
      <c r="D504" s="59"/>
      <c r="E504" s="85"/>
      <c r="F504" s="7"/>
    </row>
    <row r="505" spans="1:6">
      <c r="A505" s="505"/>
      <c r="B505" s="502"/>
      <c r="C505" s="503"/>
      <c r="D505" s="59"/>
      <c r="E505" s="85"/>
      <c r="F505" s="7"/>
    </row>
    <row r="506" spans="1:6">
      <c r="A506" s="505"/>
      <c r="B506" s="502"/>
      <c r="C506" s="503"/>
      <c r="D506" s="59"/>
      <c r="E506" s="85"/>
      <c r="F506" s="7"/>
    </row>
    <row r="507" spans="1:6">
      <c r="A507" s="505"/>
      <c r="B507" s="502"/>
      <c r="C507" s="503"/>
      <c r="D507" s="59"/>
      <c r="E507" s="85"/>
      <c r="F507" s="7"/>
    </row>
    <row r="508" spans="1:6">
      <c r="A508" s="505"/>
      <c r="B508" s="502"/>
      <c r="C508" s="503"/>
      <c r="D508" s="59"/>
      <c r="E508" s="85"/>
      <c r="F508" s="7"/>
    </row>
    <row r="509" spans="1:6">
      <c r="A509" s="505"/>
      <c r="B509" s="502"/>
      <c r="C509" s="503"/>
      <c r="D509" s="59"/>
      <c r="E509" s="85"/>
      <c r="F509" s="7"/>
    </row>
    <row r="510" spans="1:6">
      <c r="A510" s="505"/>
      <c r="B510" s="502"/>
      <c r="C510" s="503"/>
      <c r="D510" s="59"/>
      <c r="E510" s="85"/>
      <c r="F510" s="7"/>
    </row>
    <row r="511" spans="1:6">
      <c r="A511" s="505"/>
      <c r="B511" s="502"/>
      <c r="C511" s="503"/>
      <c r="D511" s="59"/>
      <c r="E511" s="85"/>
      <c r="F511" s="7"/>
    </row>
    <row r="512" spans="1:6">
      <c r="A512" s="505"/>
      <c r="B512" s="502"/>
      <c r="C512" s="503"/>
      <c r="D512" s="59"/>
      <c r="E512" s="85"/>
      <c r="F512" s="7"/>
    </row>
    <row r="513" spans="1:6">
      <c r="A513" s="505"/>
      <c r="B513" s="502"/>
      <c r="C513" s="503"/>
      <c r="D513" s="59"/>
      <c r="E513" s="85"/>
      <c r="F513" s="7"/>
    </row>
    <row r="514" spans="1:6">
      <c r="A514" s="505"/>
      <c r="B514" s="502"/>
      <c r="C514" s="503"/>
      <c r="D514" s="59"/>
      <c r="E514" s="85"/>
      <c r="F514" s="7"/>
    </row>
    <row r="515" spans="1:6">
      <c r="A515" s="505"/>
      <c r="B515" s="502"/>
      <c r="C515" s="503"/>
      <c r="D515" s="59"/>
      <c r="E515" s="85"/>
      <c r="F515" s="7"/>
    </row>
    <row r="516" spans="1:6">
      <c r="A516" s="505"/>
      <c r="B516" s="502"/>
      <c r="C516" s="503"/>
      <c r="D516" s="59"/>
      <c r="E516" s="85"/>
      <c r="F516" s="7"/>
    </row>
    <row r="517" spans="1:6">
      <c r="A517" s="505"/>
      <c r="B517" s="502"/>
      <c r="C517" s="503"/>
      <c r="D517" s="59"/>
      <c r="E517" s="85"/>
      <c r="F517" s="7"/>
    </row>
    <row r="518" spans="1:6">
      <c r="A518" s="505"/>
      <c r="B518" s="502"/>
      <c r="C518" s="503"/>
      <c r="D518" s="59"/>
      <c r="E518" s="85"/>
      <c r="F518" s="7"/>
    </row>
    <row r="519" spans="1:6">
      <c r="A519" s="505"/>
      <c r="B519" s="502"/>
      <c r="C519" s="503"/>
      <c r="D519" s="59"/>
      <c r="E519" s="85"/>
      <c r="F519" s="7"/>
    </row>
    <row r="520" spans="1:6">
      <c r="A520" s="505"/>
      <c r="B520" s="502"/>
      <c r="C520" s="503"/>
      <c r="D520" s="59"/>
      <c r="E520" s="85"/>
      <c r="F520" s="7"/>
    </row>
    <row r="521" spans="1:6">
      <c r="A521" s="505"/>
      <c r="B521" s="502"/>
      <c r="C521" s="503"/>
      <c r="D521" s="59"/>
      <c r="E521" s="85"/>
      <c r="F521" s="7"/>
    </row>
    <row r="522" spans="1:6">
      <c r="A522" s="505"/>
      <c r="B522" s="502"/>
      <c r="C522" s="503"/>
      <c r="D522" s="59"/>
      <c r="E522" s="85"/>
      <c r="F522" s="7"/>
    </row>
    <row r="523" spans="1:6">
      <c r="A523" s="505"/>
      <c r="B523" s="502"/>
      <c r="C523" s="503"/>
      <c r="D523" s="59"/>
      <c r="E523" s="85"/>
      <c r="F523" s="7"/>
    </row>
    <row r="524" spans="1:6">
      <c r="A524" s="505"/>
      <c r="B524" s="502"/>
      <c r="C524" s="503"/>
      <c r="D524" s="59"/>
      <c r="E524" s="85"/>
      <c r="F524" s="7"/>
    </row>
    <row r="525" spans="1:6">
      <c r="A525" s="505"/>
      <c r="B525" s="502"/>
      <c r="C525" s="503"/>
      <c r="D525" s="59"/>
      <c r="E525" s="85"/>
      <c r="F525" s="7"/>
    </row>
    <row r="526" spans="1:6">
      <c r="A526" s="505"/>
      <c r="B526" s="502"/>
      <c r="C526" s="503"/>
      <c r="D526" s="59"/>
      <c r="E526" s="85"/>
      <c r="F526" s="7"/>
    </row>
    <row r="527" spans="1:6">
      <c r="A527" s="505"/>
      <c r="B527" s="502"/>
      <c r="C527" s="503"/>
      <c r="D527" s="59"/>
      <c r="E527" s="85"/>
      <c r="F527" s="7"/>
    </row>
    <row r="528" spans="1:6">
      <c r="A528" s="505"/>
      <c r="B528" s="502"/>
      <c r="C528" s="503"/>
      <c r="D528" s="59"/>
      <c r="E528" s="85"/>
      <c r="F528" s="7"/>
    </row>
    <row r="529" spans="1:6">
      <c r="A529" s="505"/>
      <c r="B529" s="502"/>
      <c r="C529" s="503"/>
      <c r="D529" s="59"/>
      <c r="E529" s="85"/>
      <c r="F529" s="7"/>
    </row>
    <row r="530" spans="1:6">
      <c r="A530" s="505"/>
      <c r="B530" s="502"/>
      <c r="C530" s="503"/>
      <c r="D530" s="59"/>
      <c r="E530" s="85"/>
      <c r="F530" s="7"/>
    </row>
    <row r="531" spans="1:6">
      <c r="A531" s="505"/>
      <c r="B531" s="502"/>
      <c r="C531" s="503"/>
      <c r="D531" s="59"/>
      <c r="E531" s="85"/>
      <c r="F531" s="7"/>
    </row>
    <row r="532" spans="1:6">
      <c r="A532" s="505"/>
      <c r="B532" s="502"/>
      <c r="C532" s="503"/>
      <c r="D532" s="59"/>
      <c r="E532" s="85"/>
      <c r="F532" s="7"/>
    </row>
    <row r="533" spans="1:6">
      <c r="A533" s="505"/>
      <c r="B533" s="502"/>
      <c r="C533" s="503"/>
      <c r="D533" s="59"/>
      <c r="E533" s="85"/>
      <c r="F533" s="7"/>
    </row>
    <row r="534" spans="1:6">
      <c r="A534" s="505"/>
      <c r="B534" s="502"/>
      <c r="C534" s="503"/>
      <c r="D534" s="59"/>
      <c r="E534" s="85"/>
      <c r="F534" s="7"/>
    </row>
    <row r="535" spans="1:6">
      <c r="A535" s="505"/>
      <c r="B535" s="502"/>
      <c r="C535" s="503"/>
      <c r="D535" s="59"/>
      <c r="E535" s="85"/>
      <c r="F535" s="7"/>
    </row>
    <row r="536" spans="1:6">
      <c r="A536" s="505"/>
      <c r="B536" s="502"/>
      <c r="C536" s="503"/>
      <c r="D536" s="59"/>
      <c r="E536" s="85"/>
      <c r="F536" s="7"/>
    </row>
    <row r="537" spans="1:6">
      <c r="A537" s="505"/>
      <c r="B537" s="502"/>
      <c r="C537" s="503"/>
      <c r="D537" s="59"/>
      <c r="E537" s="85"/>
      <c r="F537" s="7"/>
    </row>
    <row r="538" spans="1:6">
      <c r="A538" s="505"/>
      <c r="B538" s="502"/>
      <c r="C538" s="503"/>
      <c r="D538" s="59"/>
      <c r="E538" s="85"/>
      <c r="F538" s="7"/>
    </row>
    <row r="539" spans="1:6">
      <c r="A539" s="505"/>
      <c r="B539" s="502"/>
      <c r="C539" s="503"/>
      <c r="D539" s="59"/>
      <c r="E539" s="85"/>
      <c r="F539" s="7"/>
    </row>
    <row r="540" spans="1:6">
      <c r="A540" s="505"/>
      <c r="B540" s="502"/>
      <c r="C540" s="503"/>
      <c r="D540" s="59"/>
      <c r="E540" s="85"/>
      <c r="F540" s="7"/>
    </row>
    <row r="541" spans="1:6">
      <c r="A541" s="505"/>
      <c r="B541" s="502"/>
      <c r="C541" s="503"/>
      <c r="D541" s="59"/>
      <c r="E541" s="85"/>
      <c r="F541" s="7"/>
    </row>
    <row r="542" spans="1:6">
      <c r="A542" s="505"/>
      <c r="B542" s="502"/>
      <c r="C542" s="503"/>
      <c r="D542" s="59"/>
      <c r="E542" s="85"/>
      <c r="F542" s="7"/>
    </row>
    <row r="543" spans="1:6">
      <c r="A543" s="505"/>
      <c r="B543" s="502"/>
      <c r="C543" s="503"/>
      <c r="D543" s="59"/>
      <c r="E543" s="85"/>
      <c r="F543" s="7"/>
    </row>
    <row r="544" spans="1:6">
      <c r="A544" s="505"/>
      <c r="B544" s="502"/>
      <c r="C544" s="503"/>
      <c r="D544" s="59"/>
      <c r="E544" s="85"/>
      <c r="F544" s="7"/>
    </row>
    <row r="545" spans="1:6">
      <c r="A545" s="505"/>
      <c r="B545" s="502"/>
      <c r="C545" s="503"/>
      <c r="D545" s="59"/>
      <c r="E545" s="85"/>
      <c r="F545" s="7"/>
    </row>
    <row r="546" spans="1:6">
      <c r="A546" s="505"/>
      <c r="B546" s="502"/>
      <c r="C546" s="503"/>
      <c r="D546" s="59"/>
      <c r="E546" s="85"/>
      <c r="F546" s="7"/>
    </row>
    <row r="547" spans="1:6">
      <c r="A547" s="505"/>
      <c r="B547" s="502"/>
      <c r="C547" s="503"/>
      <c r="D547" s="59"/>
      <c r="E547" s="85"/>
      <c r="F547" s="7"/>
    </row>
    <row r="548" spans="1:6">
      <c r="A548" s="505"/>
      <c r="B548" s="502"/>
      <c r="C548" s="503"/>
      <c r="D548" s="59"/>
      <c r="E548" s="85"/>
      <c r="F548" s="7"/>
    </row>
    <row r="549" spans="1:6">
      <c r="A549" s="505"/>
      <c r="B549" s="502"/>
      <c r="C549" s="503"/>
      <c r="D549" s="59"/>
      <c r="E549" s="85"/>
      <c r="F549" s="7"/>
    </row>
    <row r="550" spans="1:6">
      <c r="A550" s="505"/>
      <c r="B550" s="502"/>
      <c r="C550" s="503"/>
      <c r="D550" s="59"/>
      <c r="E550" s="85"/>
      <c r="F550" s="7"/>
    </row>
    <row r="551" spans="1:6">
      <c r="A551" s="505"/>
      <c r="B551" s="502"/>
      <c r="C551" s="503"/>
      <c r="D551" s="59"/>
      <c r="E551" s="85"/>
      <c r="F551" s="7"/>
    </row>
    <row r="552" spans="1:6">
      <c r="A552" s="505"/>
      <c r="B552" s="502"/>
      <c r="C552" s="503"/>
      <c r="D552" s="59"/>
      <c r="E552" s="85"/>
      <c r="F552" s="7"/>
    </row>
    <row r="553" spans="1:6">
      <c r="A553" s="505"/>
      <c r="B553" s="502"/>
      <c r="C553" s="503"/>
      <c r="D553" s="59"/>
      <c r="E553" s="85"/>
      <c r="F553" s="7"/>
    </row>
    <row r="554" spans="1:6">
      <c r="A554" s="505"/>
      <c r="B554" s="502"/>
      <c r="C554" s="503"/>
      <c r="D554" s="59"/>
      <c r="E554" s="85"/>
      <c r="F554" s="7"/>
    </row>
    <row r="555" spans="1:6">
      <c r="A555" s="505"/>
      <c r="B555" s="502"/>
      <c r="C555" s="503"/>
      <c r="D555" s="59"/>
      <c r="E555" s="85"/>
      <c r="F555" s="7"/>
    </row>
    <row r="556" spans="1:6">
      <c r="A556" s="505"/>
      <c r="B556" s="502"/>
      <c r="C556" s="503"/>
      <c r="D556" s="59"/>
      <c r="E556" s="85"/>
      <c r="F556" s="7"/>
    </row>
    <row r="557" spans="1:6">
      <c r="A557" s="505"/>
      <c r="B557" s="502"/>
      <c r="C557" s="503"/>
      <c r="D557" s="59"/>
      <c r="E557" s="85"/>
      <c r="F557" s="7"/>
    </row>
    <row r="558" spans="1:6">
      <c r="A558" s="505"/>
      <c r="B558" s="502"/>
      <c r="C558" s="503"/>
      <c r="D558" s="59"/>
      <c r="E558" s="85"/>
      <c r="F558" s="7"/>
    </row>
    <row r="559" spans="1:6">
      <c r="A559" s="505"/>
      <c r="B559" s="502"/>
      <c r="C559" s="503"/>
      <c r="D559" s="59"/>
      <c r="E559" s="85"/>
      <c r="F559" s="7"/>
    </row>
    <row r="560" spans="1:6">
      <c r="A560" s="505"/>
      <c r="B560" s="502"/>
      <c r="C560" s="503"/>
      <c r="D560" s="59"/>
      <c r="E560" s="85"/>
      <c r="F560" s="7"/>
    </row>
    <row r="561" spans="1:6">
      <c r="A561" s="505"/>
      <c r="B561" s="502"/>
      <c r="C561" s="503"/>
      <c r="D561" s="59"/>
      <c r="E561" s="85"/>
      <c r="F561" s="7"/>
    </row>
    <row r="562" spans="1:6">
      <c r="A562" s="505"/>
      <c r="B562" s="502"/>
      <c r="C562" s="503"/>
      <c r="D562" s="59"/>
      <c r="E562" s="85"/>
      <c r="F562" s="7"/>
    </row>
    <row r="563" spans="1:6">
      <c r="A563" s="505"/>
      <c r="B563" s="502"/>
      <c r="C563" s="503"/>
      <c r="D563" s="59"/>
      <c r="E563" s="85"/>
      <c r="F563" s="7"/>
    </row>
    <row r="564" spans="1:6">
      <c r="A564" s="505"/>
      <c r="B564" s="502"/>
      <c r="C564" s="503"/>
      <c r="D564" s="59"/>
      <c r="E564" s="85"/>
      <c r="F564" s="7"/>
    </row>
    <row r="565" spans="1:6">
      <c r="A565" s="505"/>
      <c r="B565" s="502"/>
      <c r="C565" s="503"/>
      <c r="D565" s="59"/>
      <c r="E565" s="85"/>
      <c r="F565" s="7"/>
    </row>
    <row r="566" spans="1:6">
      <c r="A566" s="505"/>
      <c r="B566" s="502"/>
      <c r="C566" s="503"/>
      <c r="D566" s="59"/>
      <c r="E566" s="85"/>
      <c r="F566" s="7"/>
    </row>
    <row r="567" spans="1:6">
      <c r="A567" s="505"/>
      <c r="B567" s="502"/>
      <c r="C567" s="503"/>
      <c r="D567" s="59"/>
      <c r="E567" s="85"/>
      <c r="F567" s="7"/>
    </row>
    <row r="568" spans="1:6">
      <c r="A568" s="505"/>
      <c r="B568" s="502"/>
      <c r="C568" s="503"/>
      <c r="D568" s="59"/>
      <c r="E568" s="85"/>
      <c r="F568" s="7"/>
    </row>
    <row r="569" spans="1:6">
      <c r="A569" s="505"/>
      <c r="B569" s="502"/>
      <c r="C569" s="503"/>
      <c r="D569" s="59"/>
      <c r="E569" s="85"/>
      <c r="F569" s="7"/>
    </row>
    <row r="570" spans="1:6">
      <c r="A570" s="505"/>
      <c r="B570" s="502"/>
      <c r="C570" s="503"/>
      <c r="D570" s="59"/>
      <c r="E570" s="85"/>
      <c r="F570" s="7"/>
    </row>
    <row r="571" spans="1:6">
      <c r="A571" s="505"/>
      <c r="B571" s="502"/>
      <c r="C571" s="503"/>
      <c r="D571" s="59"/>
      <c r="E571" s="85"/>
      <c r="F571" s="7"/>
    </row>
    <row r="572" spans="1:6">
      <c r="A572" s="505"/>
      <c r="B572" s="502"/>
      <c r="C572" s="503"/>
      <c r="D572" s="59"/>
      <c r="E572" s="85"/>
      <c r="F572" s="7"/>
    </row>
    <row r="573" spans="1:6">
      <c r="A573" s="505"/>
      <c r="B573" s="502"/>
      <c r="C573" s="503"/>
      <c r="D573" s="59"/>
      <c r="E573" s="85"/>
      <c r="F573" s="7"/>
    </row>
    <row r="574" spans="1:6">
      <c r="A574" s="505"/>
      <c r="B574" s="502"/>
      <c r="C574" s="503"/>
      <c r="D574" s="59"/>
      <c r="E574" s="85"/>
      <c r="F574" s="7"/>
    </row>
    <row r="575" spans="1:6">
      <c r="A575" s="505"/>
      <c r="B575" s="502"/>
      <c r="C575" s="503"/>
      <c r="D575" s="59"/>
      <c r="E575" s="85"/>
      <c r="F575" s="7"/>
    </row>
    <row r="576" spans="1:6">
      <c r="A576" s="505"/>
      <c r="B576" s="502"/>
      <c r="C576" s="503"/>
      <c r="D576" s="59"/>
      <c r="E576" s="85"/>
      <c r="F576" s="7"/>
    </row>
    <row r="577" spans="1:6">
      <c r="A577" s="505"/>
      <c r="B577" s="502"/>
      <c r="C577" s="503"/>
      <c r="D577" s="59"/>
      <c r="E577" s="85"/>
      <c r="F577" s="7"/>
    </row>
    <row r="578" spans="1:6">
      <c r="A578" s="505"/>
      <c r="B578" s="502"/>
      <c r="C578" s="503"/>
      <c r="D578" s="59"/>
      <c r="E578" s="85"/>
      <c r="F578" s="7"/>
    </row>
    <row r="579" spans="1:6">
      <c r="A579" s="505"/>
      <c r="B579" s="502"/>
      <c r="C579" s="503"/>
      <c r="D579" s="59"/>
      <c r="E579" s="85"/>
      <c r="F579" s="7"/>
    </row>
    <row r="580" spans="1:6">
      <c r="A580" s="505"/>
      <c r="B580" s="502"/>
      <c r="C580" s="503"/>
      <c r="D580" s="59"/>
      <c r="E580" s="85"/>
      <c r="F580" s="7"/>
    </row>
    <row r="581" spans="1:6">
      <c r="A581" s="505"/>
      <c r="B581" s="502"/>
      <c r="C581" s="503"/>
      <c r="D581" s="59"/>
      <c r="E581" s="85"/>
      <c r="F581" s="7"/>
    </row>
    <row r="582" spans="1:6">
      <c r="A582" s="505"/>
      <c r="B582" s="502"/>
      <c r="C582" s="503"/>
      <c r="D582" s="59"/>
      <c r="E582" s="85"/>
      <c r="F582" s="7"/>
    </row>
    <row r="583" spans="1:6">
      <c r="A583" s="505"/>
      <c r="B583" s="502"/>
      <c r="C583" s="503"/>
      <c r="D583" s="59"/>
      <c r="E583" s="85"/>
      <c r="F583" s="7"/>
    </row>
    <row r="584" spans="1:6">
      <c r="A584" s="505"/>
      <c r="B584" s="502"/>
      <c r="C584" s="503"/>
      <c r="D584" s="59"/>
      <c r="E584" s="85"/>
      <c r="F584" s="7"/>
    </row>
    <row r="585" spans="1:6">
      <c r="A585" s="505"/>
      <c r="B585" s="502"/>
      <c r="C585" s="503"/>
      <c r="D585" s="59"/>
      <c r="E585" s="85"/>
      <c r="F585" s="7"/>
    </row>
    <row r="586" spans="1:6">
      <c r="A586" s="505"/>
      <c r="B586" s="502"/>
      <c r="C586" s="503"/>
      <c r="D586" s="59"/>
      <c r="E586" s="85"/>
      <c r="F586" s="7"/>
    </row>
    <row r="587" spans="1:6">
      <c r="A587" s="505"/>
      <c r="B587" s="502"/>
      <c r="C587" s="503"/>
      <c r="D587" s="59"/>
      <c r="E587" s="85"/>
      <c r="F587" s="7"/>
    </row>
    <row r="588" spans="1:6">
      <c r="A588" s="505"/>
      <c r="B588" s="502"/>
      <c r="C588" s="503"/>
      <c r="D588" s="59"/>
      <c r="E588" s="85"/>
      <c r="F588" s="7"/>
    </row>
    <row r="589" spans="1:6">
      <c r="A589" s="505"/>
      <c r="B589" s="502"/>
      <c r="C589" s="503"/>
      <c r="D589" s="59"/>
      <c r="E589" s="85"/>
      <c r="F589" s="7"/>
    </row>
    <row r="590" spans="1:6">
      <c r="A590" s="505"/>
      <c r="B590" s="502"/>
      <c r="C590" s="503"/>
      <c r="D590" s="59"/>
      <c r="E590" s="85"/>
      <c r="F590" s="7"/>
    </row>
    <row r="591" spans="1:6">
      <c r="A591" s="505"/>
      <c r="B591" s="502"/>
      <c r="C591" s="503"/>
      <c r="D591" s="59"/>
      <c r="E591" s="85"/>
      <c r="F591" s="7"/>
    </row>
    <row r="592" spans="1:6">
      <c r="A592" s="505"/>
      <c r="B592" s="502"/>
      <c r="C592" s="503"/>
      <c r="D592" s="59"/>
      <c r="E592" s="85"/>
      <c r="F592" s="7"/>
    </row>
    <row r="593" spans="1:6">
      <c r="A593" s="505"/>
      <c r="B593" s="502"/>
      <c r="C593" s="503"/>
      <c r="D593" s="59"/>
      <c r="E593" s="85"/>
      <c r="F593" s="7"/>
    </row>
    <row r="594" spans="1:6">
      <c r="A594" s="505"/>
      <c r="B594" s="502"/>
      <c r="C594" s="503"/>
      <c r="D594" s="59"/>
      <c r="E594" s="85"/>
      <c r="F594" s="7"/>
    </row>
    <row r="595" spans="1:6">
      <c r="A595" s="505"/>
      <c r="B595" s="502"/>
      <c r="C595" s="503"/>
      <c r="D595" s="59"/>
      <c r="E595" s="85"/>
      <c r="F595" s="7"/>
    </row>
    <row r="596" spans="1:6">
      <c r="A596" s="505"/>
      <c r="B596" s="502"/>
      <c r="C596" s="503"/>
      <c r="D596" s="59"/>
      <c r="E596" s="85"/>
      <c r="F596" s="7"/>
    </row>
    <row r="597" spans="1:6">
      <c r="A597" s="505"/>
      <c r="B597" s="502"/>
      <c r="C597" s="503"/>
      <c r="D597" s="59"/>
      <c r="E597" s="85"/>
      <c r="F597" s="7"/>
    </row>
    <row r="598" spans="1:6">
      <c r="A598" s="505"/>
      <c r="B598" s="502"/>
      <c r="C598" s="503"/>
      <c r="D598" s="59"/>
      <c r="E598" s="85"/>
      <c r="F598" s="7"/>
    </row>
    <row r="599" spans="1:6">
      <c r="A599" s="505"/>
      <c r="B599" s="502"/>
      <c r="C599" s="503"/>
      <c r="D599" s="59"/>
      <c r="E599" s="85"/>
      <c r="F599" s="7"/>
    </row>
    <row r="600" spans="1:6">
      <c r="A600" s="505"/>
      <c r="B600" s="502"/>
      <c r="C600" s="503"/>
      <c r="D600" s="59"/>
      <c r="E600" s="85"/>
      <c r="F600" s="7"/>
    </row>
    <row r="601" spans="1:6">
      <c r="A601" s="505"/>
      <c r="B601" s="502"/>
      <c r="C601" s="503"/>
      <c r="D601" s="59"/>
      <c r="E601" s="85"/>
      <c r="F601" s="7"/>
    </row>
    <row r="602" spans="1:6">
      <c r="A602" s="505"/>
      <c r="B602" s="502"/>
      <c r="C602" s="503"/>
      <c r="D602" s="59"/>
      <c r="E602" s="85"/>
      <c r="F602" s="7"/>
    </row>
    <row r="603" spans="1:6">
      <c r="A603" s="505"/>
      <c r="B603" s="502"/>
      <c r="C603" s="503"/>
      <c r="D603" s="59"/>
      <c r="E603" s="85"/>
      <c r="F603" s="7"/>
    </row>
    <row r="604" spans="1:6">
      <c r="A604" s="505"/>
      <c r="B604" s="502"/>
      <c r="C604" s="503"/>
      <c r="D604" s="59"/>
      <c r="E604" s="85"/>
      <c r="F604" s="7"/>
    </row>
    <row r="605" spans="1:6">
      <c r="A605" s="505"/>
      <c r="B605" s="502"/>
      <c r="C605" s="503"/>
      <c r="D605" s="59"/>
      <c r="E605" s="85"/>
      <c r="F605" s="7"/>
    </row>
    <row r="606" spans="1:6">
      <c r="A606" s="505"/>
      <c r="B606" s="502"/>
      <c r="C606" s="503"/>
      <c r="D606" s="59"/>
      <c r="E606" s="85"/>
      <c r="F606" s="7"/>
    </row>
    <row r="607" spans="1:6">
      <c r="A607" s="505"/>
      <c r="B607" s="502"/>
      <c r="C607" s="503"/>
      <c r="D607" s="59"/>
      <c r="E607" s="85"/>
      <c r="F607" s="7"/>
    </row>
    <row r="608" spans="1:6">
      <c r="A608" s="505"/>
      <c r="B608" s="502"/>
      <c r="C608" s="503"/>
      <c r="D608" s="59"/>
      <c r="E608" s="85"/>
      <c r="F608" s="7"/>
    </row>
    <row r="609" spans="1:6">
      <c r="A609" s="505"/>
      <c r="B609" s="502"/>
      <c r="C609" s="503"/>
      <c r="D609" s="59"/>
      <c r="E609" s="85"/>
      <c r="F609" s="7"/>
    </row>
    <row r="610" spans="1:6">
      <c r="A610" s="505"/>
      <c r="B610" s="502"/>
      <c r="C610" s="503"/>
      <c r="D610" s="59"/>
      <c r="E610" s="85"/>
      <c r="F610" s="7"/>
    </row>
    <row r="611" spans="1:6">
      <c r="A611" s="505"/>
      <c r="B611" s="502"/>
      <c r="C611" s="503"/>
      <c r="D611" s="59"/>
      <c r="E611" s="85"/>
      <c r="F611" s="7"/>
    </row>
    <row r="612" spans="1:6">
      <c r="A612" s="505"/>
      <c r="B612" s="502"/>
      <c r="C612" s="503"/>
      <c r="D612" s="59"/>
      <c r="E612" s="85"/>
      <c r="F612" s="7"/>
    </row>
    <row r="613" spans="1:6">
      <c r="A613" s="505"/>
      <c r="B613" s="502"/>
      <c r="C613" s="503"/>
      <c r="D613" s="59"/>
      <c r="E613" s="85"/>
      <c r="F613" s="7"/>
    </row>
    <row r="614" spans="1:6">
      <c r="A614" s="505"/>
      <c r="B614" s="502"/>
      <c r="C614" s="503"/>
      <c r="D614" s="59"/>
      <c r="E614" s="85"/>
      <c r="F614" s="7"/>
    </row>
    <row r="615" spans="1:6">
      <c r="A615" s="505"/>
      <c r="B615" s="502"/>
      <c r="C615" s="503"/>
      <c r="D615" s="59"/>
      <c r="E615" s="85"/>
      <c r="F615" s="7"/>
    </row>
    <row r="616" spans="1:6">
      <c r="A616" s="505"/>
      <c r="B616" s="502"/>
      <c r="C616" s="503"/>
      <c r="D616" s="59"/>
      <c r="E616" s="85"/>
      <c r="F616" s="7"/>
    </row>
    <row r="617" spans="1:6">
      <c r="A617" s="505"/>
      <c r="B617" s="502"/>
      <c r="C617" s="503"/>
      <c r="D617" s="59"/>
      <c r="E617" s="85"/>
      <c r="F617" s="7"/>
    </row>
    <row r="618" spans="1:6">
      <c r="A618" s="505"/>
      <c r="B618" s="502"/>
      <c r="C618" s="503"/>
      <c r="D618" s="59"/>
      <c r="E618" s="85"/>
      <c r="F618" s="7"/>
    </row>
    <row r="619" spans="1:6">
      <c r="A619" s="505"/>
      <c r="B619" s="502"/>
      <c r="C619" s="503"/>
      <c r="D619" s="59"/>
      <c r="E619" s="85"/>
      <c r="F619" s="7"/>
    </row>
    <row r="620" spans="1:6">
      <c r="A620" s="505"/>
      <c r="B620" s="502"/>
      <c r="C620" s="503"/>
      <c r="D620" s="59"/>
      <c r="E620" s="85"/>
      <c r="F620" s="7"/>
    </row>
    <row r="621" spans="1:6">
      <c r="A621" s="505"/>
      <c r="B621" s="502"/>
      <c r="C621" s="503"/>
      <c r="D621" s="59"/>
      <c r="E621" s="85"/>
      <c r="F621" s="7"/>
    </row>
    <row r="622" spans="1:6">
      <c r="A622" s="505"/>
      <c r="B622" s="502"/>
      <c r="C622" s="503"/>
      <c r="D622" s="59"/>
      <c r="E622" s="85"/>
      <c r="F622" s="7"/>
    </row>
    <row r="623" spans="1:6">
      <c r="A623" s="505"/>
      <c r="B623" s="502"/>
      <c r="C623" s="503"/>
      <c r="D623" s="59"/>
      <c r="E623" s="85"/>
      <c r="F623" s="7"/>
    </row>
    <row r="624" spans="1:6">
      <c r="A624" s="505"/>
      <c r="B624" s="502"/>
      <c r="C624" s="503"/>
      <c r="D624" s="59"/>
      <c r="E624" s="85"/>
      <c r="F624" s="7"/>
    </row>
    <row r="625" spans="1:6">
      <c r="A625" s="505"/>
      <c r="B625" s="502"/>
      <c r="C625" s="503"/>
      <c r="D625" s="59"/>
      <c r="E625" s="85"/>
      <c r="F625" s="7"/>
    </row>
    <row r="626" spans="1:6">
      <c r="A626" s="505"/>
      <c r="B626" s="502"/>
      <c r="C626" s="503"/>
      <c r="D626" s="59"/>
      <c r="E626" s="85"/>
      <c r="F626" s="7"/>
    </row>
    <row r="627" spans="1:6">
      <c r="A627" s="505"/>
      <c r="B627" s="502"/>
      <c r="C627" s="503"/>
      <c r="D627" s="59"/>
      <c r="E627" s="85"/>
      <c r="F627" s="7"/>
    </row>
    <row r="628" spans="1:6">
      <c r="A628" s="505"/>
      <c r="B628" s="502"/>
      <c r="C628" s="503"/>
      <c r="D628" s="59"/>
      <c r="E628" s="85"/>
      <c r="F628" s="7"/>
    </row>
    <row r="629" spans="1:6">
      <c r="A629" s="505"/>
      <c r="B629" s="502"/>
      <c r="C629" s="503"/>
      <c r="D629" s="59"/>
      <c r="E629" s="85"/>
      <c r="F629" s="7"/>
    </row>
    <row r="630" spans="1:6">
      <c r="A630" s="505"/>
      <c r="B630" s="502"/>
      <c r="C630" s="503"/>
      <c r="D630" s="59"/>
      <c r="E630" s="85"/>
      <c r="F630" s="7"/>
    </row>
    <row r="631" spans="1:6">
      <c r="A631" s="505"/>
      <c r="B631" s="502"/>
      <c r="C631" s="503"/>
      <c r="D631" s="59"/>
      <c r="E631" s="85"/>
      <c r="F631" s="7"/>
    </row>
    <row r="632" spans="1:6">
      <c r="A632" s="505"/>
      <c r="B632" s="502"/>
      <c r="C632" s="503"/>
      <c r="D632" s="59"/>
      <c r="E632" s="85"/>
      <c r="F632" s="7"/>
    </row>
    <row r="633" spans="1:6">
      <c r="A633" s="505"/>
      <c r="B633" s="502"/>
      <c r="C633" s="503"/>
      <c r="D633" s="59"/>
      <c r="E633" s="85"/>
      <c r="F633" s="7"/>
    </row>
    <row r="634" spans="1:6">
      <c r="A634" s="505"/>
      <c r="B634" s="502"/>
      <c r="C634" s="503"/>
      <c r="D634" s="59"/>
      <c r="E634" s="85"/>
      <c r="F634" s="7"/>
    </row>
    <row r="635" spans="1:6">
      <c r="A635" s="505"/>
      <c r="B635" s="502"/>
      <c r="C635" s="503"/>
      <c r="D635" s="59"/>
      <c r="E635" s="85"/>
      <c r="F635" s="7"/>
    </row>
    <row r="636" spans="1:6">
      <c r="A636" s="505"/>
      <c r="B636" s="502"/>
      <c r="C636" s="503"/>
      <c r="D636" s="59"/>
      <c r="E636" s="85"/>
      <c r="F636" s="7"/>
    </row>
    <row r="637" spans="1:6">
      <c r="A637" s="505"/>
      <c r="B637" s="502"/>
      <c r="C637" s="503"/>
      <c r="D637" s="59"/>
      <c r="E637" s="85"/>
      <c r="F637" s="7"/>
    </row>
    <row r="638" spans="1:6">
      <c r="A638" s="505"/>
      <c r="B638" s="502"/>
      <c r="C638" s="503"/>
      <c r="D638" s="59"/>
      <c r="E638" s="85"/>
      <c r="F638" s="7"/>
    </row>
    <row r="639" spans="1:6">
      <c r="A639" s="505"/>
      <c r="B639" s="502"/>
      <c r="C639" s="503"/>
      <c r="D639" s="59"/>
      <c r="E639" s="85"/>
      <c r="F639" s="7"/>
    </row>
    <row r="640" spans="1:6">
      <c r="A640" s="505"/>
      <c r="B640" s="502"/>
      <c r="C640" s="503"/>
      <c r="D640" s="59"/>
      <c r="E640" s="85"/>
      <c r="F640" s="7"/>
    </row>
    <row r="641" spans="1:6">
      <c r="A641" s="505"/>
      <c r="B641" s="502"/>
      <c r="C641" s="503"/>
      <c r="D641" s="59"/>
      <c r="E641" s="85"/>
      <c r="F641" s="7"/>
    </row>
    <row r="642" spans="1:6">
      <c r="A642" s="505"/>
      <c r="B642" s="502"/>
      <c r="C642" s="503"/>
      <c r="D642" s="59"/>
      <c r="E642" s="85"/>
      <c r="F642" s="7"/>
    </row>
    <row r="643" spans="1:6">
      <c r="A643" s="505"/>
      <c r="B643" s="502"/>
      <c r="C643" s="503"/>
      <c r="D643" s="59"/>
      <c r="E643" s="85"/>
      <c r="F643" s="7"/>
    </row>
    <row r="644" spans="1:6">
      <c r="A644" s="505"/>
      <c r="B644" s="502"/>
      <c r="C644" s="503"/>
      <c r="D644" s="59"/>
      <c r="E644" s="85"/>
      <c r="F644" s="7"/>
    </row>
    <row r="645" spans="1:6">
      <c r="A645" s="505"/>
      <c r="B645" s="502"/>
      <c r="C645" s="503"/>
      <c r="D645" s="59"/>
      <c r="E645" s="85"/>
      <c r="F645" s="7"/>
    </row>
    <row r="646" spans="1:6">
      <c r="A646" s="505"/>
      <c r="B646" s="502"/>
      <c r="C646" s="503"/>
      <c r="D646" s="59"/>
      <c r="E646" s="85"/>
      <c r="F646" s="7"/>
    </row>
    <row r="647" spans="1:6">
      <c r="A647" s="505"/>
      <c r="B647" s="502"/>
      <c r="C647" s="503"/>
      <c r="D647" s="59"/>
      <c r="E647" s="85"/>
      <c r="F647" s="7"/>
    </row>
    <row r="648" spans="1:6">
      <c r="A648" s="505"/>
      <c r="B648" s="502"/>
      <c r="C648" s="503"/>
      <c r="D648" s="59"/>
      <c r="E648" s="85"/>
      <c r="F648" s="7"/>
    </row>
    <row r="649" spans="1:6">
      <c r="A649" s="505"/>
      <c r="B649" s="502"/>
      <c r="C649" s="503"/>
      <c r="D649" s="59"/>
      <c r="E649" s="85"/>
      <c r="F649" s="7"/>
    </row>
    <row r="650" spans="1:6">
      <c r="A650" s="505"/>
      <c r="B650" s="502"/>
      <c r="C650" s="503"/>
      <c r="D650" s="59"/>
      <c r="E650" s="85"/>
      <c r="F650" s="7"/>
    </row>
    <row r="651" spans="1:6">
      <c r="A651" s="505"/>
      <c r="B651" s="502"/>
      <c r="C651" s="503"/>
      <c r="D651" s="59"/>
      <c r="E651" s="85"/>
      <c r="F651" s="7"/>
    </row>
    <row r="652" spans="1:6">
      <c r="A652" s="505"/>
      <c r="B652" s="502"/>
      <c r="C652" s="503"/>
      <c r="D652" s="59"/>
      <c r="E652" s="85"/>
      <c r="F652" s="7"/>
    </row>
    <row r="653" spans="1:6">
      <c r="A653" s="505"/>
      <c r="B653" s="502"/>
      <c r="C653" s="503"/>
      <c r="D653" s="59"/>
      <c r="E653" s="85"/>
      <c r="F653" s="7"/>
    </row>
    <row r="654" spans="1:6">
      <c r="A654" s="505"/>
      <c r="B654" s="502"/>
      <c r="C654" s="503"/>
      <c r="D654" s="59"/>
      <c r="E654" s="85"/>
      <c r="F654" s="7"/>
    </row>
    <row r="655" spans="1:6">
      <c r="A655" s="505"/>
      <c r="B655" s="502"/>
      <c r="C655" s="503"/>
      <c r="D655" s="59"/>
      <c r="E655" s="85"/>
      <c r="F655" s="7"/>
    </row>
    <row r="656" spans="1:6">
      <c r="A656" s="505"/>
      <c r="B656" s="502"/>
      <c r="C656" s="503"/>
      <c r="D656" s="59"/>
      <c r="E656" s="85"/>
      <c r="F656" s="7"/>
    </row>
    <row r="657" spans="1:6">
      <c r="A657" s="505"/>
      <c r="B657" s="502"/>
      <c r="C657" s="503"/>
      <c r="D657" s="59"/>
      <c r="E657" s="85"/>
      <c r="F657" s="7"/>
    </row>
    <row r="658" spans="1:6">
      <c r="A658" s="505"/>
      <c r="B658" s="502"/>
      <c r="C658" s="503"/>
      <c r="D658" s="59"/>
      <c r="E658" s="85"/>
      <c r="F658" s="7"/>
    </row>
    <row r="659" spans="1:6">
      <c r="A659" s="505"/>
      <c r="B659" s="502"/>
      <c r="C659" s="503"/>
      <c r="D659" s="59"/>
      <c r="E659" s="85"/>
      <c r="F659" s="7"/>
    </row>
    <row r="660" spans="1:6">
      <c r="A660" s="505"/>
      <c r="B660" s="502"/>
      <c r="C660" s="503"/>
      <c r="D660" s="59"/>
      <c r="E660" s="85"/>
      <c r="F660" s="7"/>
    </row>
    <row r="661" spans="1:6">
      <c r="A661" s="505"/>
      <c r="B661" s="502"/>
      <c r="C661" s="503"/>
      <c r="D661" s="59"/>
      <c r="E661" s="85"/>
      <c r="F661" s="7"/>
    </row>
    <row r="662" spans="1:6">
      <c r="A662" s="505"/>
      <c r="B662" s="502"/>
      <c r="C662" s="503"/>
      <c r="D662" s="59"/>
      <c r="E662" s="85"/>
      <c r="F662" s="7"/>
    </row>
    <row r="663" spans="1:6">
      <c r="A663" s="505"/>
      <c r="B663" s="502"/>
      <c r="C663" s="503"/>
      <c r="D663" s="59"/>
      <c r="E663" s="85"/>
      <c r="F663" s="7"/>
    </row>
    <row r="664" spans="1:6">
      <c r="A664" s="505"/>
      <c r="B664" s="502"/>
      <c r="C664" s="503"/>
      <c r="D664" s="59"/>
      <c r="E664" s="85"/>
      <c r="F664" s="7"/>
    </row>
    <row r="665" spans="1:6">
      <c r="A665" s="505"/>
      <c r="B665" s="502"/>
      <c r="C665" s="503"/>
      <c r="D665" s="59"/>
      <c r="E665" s="85"/>
      <c r="F665" s="7"/>
    </row>
    <row r="666" spans="1:6">
      <c r="A666" s="505"/>
      <c r="B666" s="502"/>
      <c r="C666" s="503"/>
      <c r="D666" s="59"/>
      <c r="E666" s="85"/>
      <c r="F666" s="7"/>
    </row>
    <row r="667" spans="1:6">
      <c r="A667" s="505"/>
      <c r="B667" s="502"/>
      <c r="C667" s="503"/>
      <c r="D667" s="59"/>
      <c r="E667" s="85"/>
      <c r="F667" s="7"/>
    </row>
    <row r="668" spans="1:6">
      <c r="A668" s="505"/>
      <c r="B668" s="502"/>
      <c r="C668" s="503"/>
      <c r="D668" s="59"/>
      <c r="E668" s="85"/>
      <c r="F668" s="7"/>
    </row>
    <row r="669" spans="1:6">
      <c r="A669" s="505"/>
      <c r="B669" s="502"/>
      <c r="C669" s="503"/>
      <c r="D669" s="59"/>
      <c r="E669" s="85"/>
      <c r="F669" s="7"/>
    </row>
    <row r="670" spans="1:6">
      <c r="A670" s="505"/>
      <c r="B670" s="502"/>
      <c r="C670" s="503"/>
      <c r="D670" s="59"/>
      <c r="E670" s="85"/>
      <c r="F670" s="7"/>
    </row>
    <row r="671" spans="1:6">
      <c r="A671" s="505"/>
      <c r="B671" s="502"/>
      <c r="C671" s="503"/>
      <c r="D671" s="59"/>
      <c r="E671" s="85"/>
      <c r="F671" s="7"/>
    </row>
    <row r="672" spans="1:6">
      <c r="A672" s="505"/>
      <c r="B672" s="502"/>
      <c r="C672" s="503"/>
      <c r="D672" s="59"/>
      <c r="E672" s="85"/>
      <c r="F672" s="7"/>
    </row>
    <row r="673" spans="1:6">
      <c r="A673" s="505"/>
      <c r="B673" s="502"/>
      <c r="C673" s="503"/>
      <c r="D673" s="59"/>
      <c r="E673" s="85"/>
      <c r="F673" s="7"/>
    </row>
    <row r="674" spans="1:6">
      <c r="A674" s="505"/>
      <c r="B674" s="502"/>
      <c r="C674" s="503"/>
      <c r="D674" s="59"/>
      <c r="E674" s="85"/>
      <c r="F674" s="7"/>
    </row>
    <row r="675" spans="1:6">
      <c r="A675" s="505"/>
      <c r="B675" s="502"/>
      <c r="C675" s="503"/>
      <c r="D675" s="59"/>
      <c r="E675" s="85"/>
      <c r="F675" s="7"/>
    </row>
    <row r="676" spans="1:6">
      <c r="A676" s="505"/>
      <c r="B676" s="502"/>
      <c r="C676" s="503"/>
      <c r="D676" s="59"/>
      <c r="E676" s="85"/>
      <c r="F676" s="7"/>
    </row>
    <row r="677" spans="1:6">
      <c r="A677" s="505"/>
      <c r="B677" s="502"/>
      <c r="C677" s="503"/>
      <c r="D677" s="59"/>
      <c r="E677" s="85"/>
      <c r="F677" s="7"/>
    </row>
    <row r="678" spans="1:6">
      <c r="A678" s="505"/>
      <c r="B678" s="502"/>
      <c r="C678" s="503"/>
      <c r="D678" s="59"/>
      <c r="E678" s="85"/>
      <c r="F678" s="7"/>
    </row>
    <row r="679" spans="1:6">
      <c r="A679" s="505"/>
      <c r="B679" s="502"/>
      <c r="C679" s="503"/>
      <c r="D679" s="59"/>
      <c r="E679" s="85"/>
      <c r="F679" s="7"/>
    </row>
    <row r="680" spans="1:6">
      <c r="A680" s="505"/>
      <c r="B680" s="502"/>
      <c r="C680" s="503"/>
      <c r="D680" s="59"/>
      <c r="E680" s="85"/>
      <c r="F680" s="7"/>
    </row>
    <row r="681" spans="1:6">
      <c r="A681" s="505"/>
      <c r="B681" s="502"/>
      <c r="C681" s="503"/>
      <c r="D681" s="59"/>
      <c r="E681" s="85"/>
      <c r="F681" s="7"/>
    </row>
    <row r="682" spans="1:6">
      <c r="A682" s="505"/>
      <c r="B682" s="502"/>
      <c r="C682" s="503"/>
      <c r="D682" s="59"/>
      <c r="E682" s="85"/>
      <c r="F682" s="7"/>
    </row>
    <row r="683" spans="1:6">
      <c r="A683" s="505"/>
      <c r="B683" s="502"/>
      <c r="C683" s="503"/>
      <c r="D683" s="59"/>
      <c r="E683" s="85"/>
      <c r="F683" s="7"/>
    </row>
    <row r="684" spans="1:6">
      <c r="A684" s="505"/>
      <c r="B684" s="502"/>
      <c r="C684" s="503"/>
      <c r="D684" s="59"/>
      <c r="E684" s="85"/>
      <c r="F684" s="7"/>
    </row>
    <row r="685" spans="1:6">
      <c r="A685" s="505"/>
      <c r="B685" s="502"/>
      <c r="C685" s="503"/>
      <c r="D685" s="59"/>
      <c r="E685" s="85"/>
      <c r="F685" s="7"/>
    </row>
    <row r="686" spans="1:6">
      <c r="A686" s="505"/>
      <c r="B686" s="502"/>
      <c r="C686" s="503"/>
      <c r="D686" s="59"/>
      <c r="E686" s="85"/>
      <c r="F686" s="7"/>
    </row>
    <row r="687" spans="1:6">
      <c r="A687" s="505"/>
      <c r="B687" s="502"/>
      <c r="C687" s="503"/>
      <c r="D687" s="59"/>
      <c r="E687" s="85"/>
      <c r="F687" s="7"/>
    </row>
    <row r="688" spans="1:6">
      <c r="A688" s="505"/>
      <c r="B688" s="502"/>
      <c r="C688" s="503"/>
      <c r="D688" s="59"/>
      <c r="E688" s="85"/>
      <c r="F688" s="7"/>
    </row>
    <row r="689" spans="1:6">
      <c r="A689" s="505"/>
      <c r="B689" s="502"/>
      <c r="C689" s="503"/>
      <c r="D689" s="59"/>
      <c r="E689" s="85"/>
      <c r="F689" s="7"/>
    </row>
    <row r="690" spans="1:6">
      <c r="A690" s="505"/>
      <c r="B690" s="502"/>
      <c r="C690" s="503"/>
      <c r="D690" s="59"/>
      <c r="E690" s="85"/>
      <c r="F690" s="7"/>
    </row>
    <row r="691" spans="1:6">
      <c r="A691" s="505"/>
      <c r="B691" s="502"/>
      <c r="C691" s="503"/>
      <c r="D691" s="59"/>
      <c r="E691" s="85"/>
      <c r="F691" s="7"/>
    </row>
    <row r="692" spans="1:6">
      <c r="A692" s="505"/>
      <c r="B692" s="502"/>
      <c r="C692" s="503"/>
      <c r="D692" s="59"/>
      <c r="E692" s="85"/>
      <c r="F692" s="7"/>
    </row>
    <row r="693" spans="1:6">
      <c r="A693" s="505"/>
      <c r="B693" s="502"/>
      <c r="C693" s="503"/>
      <c r="D693" s="59"/>
      <c r="E693" s="85"/>
      <c r="F693" s="7"/>
    </row>
    <row r="694" spans="1:6">
      <c r="A694" s="505"/>
      <c r="B694" s="502"/>
      <c r="C694" s="503"/>
      <c r="D694" s="59"/>
      <c r="E694" s="85"/>
      <c r="F694" s="7"/>
    </row>
    <row r="695" spans="1:6">
      <c r="A695" s="505"/>
      <c r="B695" s="502"/>
      <c r="C695" s="503"/>
      <c r="D695" s="59"/>
      <c r="E695" s="85"/>
      <c r="F695" s="7"/>
    </row>
    <row r="696" spans="1:6">
      <c r="A696" s="505"/>
      <c r="B696" s="502"/>
      <c r="C696" s="503"/>
      <c r="D696" s="59"/>
      <c r="E696" s="85"/>
      <c r="F696" s="7"/>
    </row>
    <row r="697" spans="1:6">
      <c r="A697" s="505"/>
      <c r="B697" s="502"/>
      <c r="C697" s="503"/>
      <c r="D697" s="59"/>
      <c r="E697" s="85"/>
      <c r="F697" s="7"/>
    </row>
    <row r="698" spans="1:6">
      <c r="A698" s="505"/>
      <c r="B698" s="502"/>
      <c r="C698" s="503"/>
      <c r="D698" s="59"/>
      <c r="E698" s="85"/>
      <c r="F698" s="7"/>
    </row>
    <row r="699" spans="1:6">
      <c r="A699" s="505"/>
      <c r="B699" s="502"/>
      <c r="C699" s="503"/>
      <c r="D699" s="59"/>
      <c r="E699" s="85"/>
      <c r="F699" s="7"/>
    </row>
    <row r="700" spans="1:6">
      <c r="A700" s="505"/>
      <c r="B700" s="502"/>
      <c r="C700" s="503"/>
      <c r="D700" s="59"/>
      <c r="E700" s="85"/>
      <c r="F700" s="7"/>
    </row>
    <row r="701" spans="1:6">
      <c r="A701" s="505"/>
      <c r="B701" s="502"/>
      <c r="C701" s="503"/>
      <c r="D701" s="59"/>
      <c r="E701" s="85"/>
      <c r="F701" s="7"/>
    </row>
    <row r="702" spans="1:6">
      <c r="A702" s="505"/>
      <c r="B702" s="502"/>
      <c r="C702" s="503"/>
      <c r="D702" s="59"/>
      <c r="E702" s="85"/>
      <c r="F702" s="7"/>
    </row>
    <row r="703" spans="1:6">
      <c r="A703" s="505"/>
      <c r="B703" s="502"/>
      <c r="C703" s="503"/>
      <c r="D703" s="59"/>
      <c r="E703" s="85"/>
      <c r="F703" s="7"/>
    </row>
    <row r="704" spans="1:6">
      <c r="A704" s="505"/>
      <c r="B704" s="502"/>
      <c r="C704" s="503"/>
      <c r="D704" s="59"/>
      <c r="E704" s="85"/>
      <c r="F704" s="7"/>
    </row>
    <row r="705" spans="1:6">
      <c r="A705" s="505"/>
      <c r="B705" s="502"/>
      <c r="C705" s="503"/>
      <c r="D705" s="59"/>
      <c r="E705" s="85"/>
      <c r="F705" s="7"/>
    </row>
    <row r="706" spans="1:6">
      <c r="A706" s="505"/>
      <c r="B706" s="502"/>
      <c r="C706" s="503"/>
      <c r="D706" s="59"/>
      <c r="E706" s="85"/>
      <c r="F706" s="7"/>
    </row>
    <row r="707" spans="1:6">
      <c r="A707" s="505"/>
      <c r="B707" s="502"/>
      <c r="C707" s="503"/>
      <c r="D707" s="59"/>
      <c r="E707" s="85"/>
      <c r="F707" s="7"/>
    </row>
    <row r="708" spans="1:6">
      <c r="A708" s="505"/>
      <c r="B708" s="502"/>
      <c r="C708" s="503"/>
      <c r="D708" s="59"/>
      <c r="E708" s="85"/>
      <c r="F708" s="7"/>
    </row>
    <row r="709" spans="1:6">
      <c r="A709" s="505"/>
      <c r="B709" s="502"/>
      <c r="C709" s="503"/>
      <c r="D709" s="59"/>
      <c r="E709" s="85"/>
      <c r="F709" s="7"/>
    </row>
    <row r="710" spans="1:6">
      <c r="A710" s="505"/>
      <c r="B710" s="502"/>
      <c r="C710" s="503"/>
      <c r="D710" s="59"/>
      <c r="E710" s="85"/>
      <c r="F710" s="7"/>
    </row>
    <row r="711" spans="1:6">
      <c r="A711" s="505"/>
      <c r="B711" s="502"/>
      <c r="C711" s="503"/>
      <c r="D711" s="59"/>
      <c r="E711" s="85"/>
      <c r="F711" s="7"/>
    </row>
    <row r="712" spans="1:6">
      <c r="A712" s="505"/>
      <c r="B712" s="502"/>
      <c r="C712" s="503"/>
      <c r="D712" s="59"/>
      <c r="E712" s="85"/>
      <c r="F712" s="7"/>
    </row>
    <row r="713" spans="1:6">
      <c r="A713" s="505"/>
      <c r="B713" s="502"/>
      <c r="C713" s="503"/>
      <c r="D713" s="59"/>
      <c r="E713" s="85"/>
      <c r="F713" s="7"/>
    </row>
    <row r="714" spans="1:6">
      <c r="A714" s="505"/>
      <c r="B714" s="502"/>
      <c r="C714" s="503"/>
      <c r="D714" s="59"/>
      <c r="E714" s="85"/>
      <c r="F714" s="7"/>
    </row>
    <row r="715" spans="1:6">
      <c r="A715" s="505"/>
      <c r="B715" s="502"/>
      <c r="C715" s="503"/>
      <c r="D715" s="59"/>
      <c r="E715" s="85"/>
      <c r="F715" s="7"/>
    </row>
    <row r="716" spans="1:6">
      <c r="A716" s="505"/>
      <c r="B716" s="502"/>
      <c r="C716" s="503"/>
      <c r="D716" s="59"/>
      <c r="E716" s="85"/>
      <c r="F716" s="7"/>
    </row>
    <row r="717" spans="1:6">
      <c r="A717" s="505"/>
      <c r="B717" s="502"/>
      <c r="C717" s="503"/>
      <c r="D717" s="59"/>
      <c r="E717" s="85"/>
      <c r="F717" s="7"/>
    </row>
    <row r="718" spans="1:6">
      <c r="A718" s="505"/>
      <c r="B718" s="502"/>
      <c r="C718" s="503"/>
      <c r="D718" s="59"/>
      <c r="E718" s="85"/>
      <c r="F718" s="7"/>
    </row>
    <row r="719" spans="1:6">
      <c r="A719" s="505"/>
      <c r="B719" s="502"/>
      <c r="C719" s="503"/>
      <c r="D719" s="59"/>
      <c r="E719" s="85"/>
      <c r="F719" s="7"/>
    </row>
    <row r="720" spans="1:6">
      <c r="A720" s="505"/>
      <c r="B720" s="502"/>
      <c r="C720" s="503"/>
      <c r="D720" s="59"/>
      <c r="E720" s="85"/>
      <c r="F720" s="7"/>
    </row>
    <row r="721" spans="1:6">
      <c r="A721" s="505"/>
      <c r="B721" s="502"/>
      <c r="C721" s="503"/>
      <c r="D721" s="59"/>
      <c r="E721" s="85"/>
      <c r="F721" s="7"/>
    </row>
    <row r="722" spans="1:6">
      <c r="A722" s="505"/>
      <c r="B722" s="502"/>
      <c r="C722" s="503"/>
      <c r="D722" s="59"/>
      <c r="E722" s="85"/>
      <c r="F722" s="7"/>
    </row>
    <row r="723" spans="1:6">
      <c r="A723" s="505"/>
      <c r="B723" s="502"/>
      <c r="C723" s="503"/>
      <c r="D723" s="59"/>
      <c r="E723" s="85"/>
      <c r="F723" s="7"/>
    </row>
    <row r="724" spans="1:6">
      <c r="A724" s="505"/>
      <c r="B724" s="502"/>
      <c r="C724" s="503"/>
      <c r="D724" s="59"/>
      <c r="E724" s="85"/>
      <c r="F724" s="7"/>
    </row>
    <row r="725" spans="1:6">
      <c r="A725" s="505"/>
      <c r="B725" s="502"/>
      <c r="C725" s="503"/>
      <c r="D725" s="59"/>
      <c r="E725" s="85"/>
      <c r="F725" s="7"/>
    </row>
    <row r="726" spans="1:6">
      <c r="A726" s="505"/>
      <c r="B726" s="502"/>
      <c r="C726" s="503"/>
      <c r="D726" s="59"/>
      <c r="E726" s="85"/>
      <c r="F726" s="7"/>
    </row>
    <row r="727" spans="1:6">
      <c r="A727" s="505"/>
      <c r="B727" s="502"/>
      <c r="C727" s="503"/>
      <c r="D727" s="59"/>
      <c r="E727" s="85"/>
      <c r="F727" s="7"/>
    </row>
    <row r="728" spans="1:6">
      <c r="A728" s="505"/>
      <c r="B728" s="502"/>
      <c r="C728" s="503"/>
      <c r="D728" s="59"/>
      <c r="E728" s="85"/>
      <c r="F728" s="7"/>
    </row>
    <row r="729" spans="1:6">
      <c r="A729" s="505"/>
      <c r="B729" s="502"/>
      <c r="C729" s="503"/>
      <c r="D729" s="59"/>
      <c r="E729" s="85"/>
      <c r="F729" s="7"/>
    </row>
    <row r="730" spans="1:6">
      <c r="A730" s="505"/>
      <c r="B730" s="502"/>
      <c r="C730" s="503"/>
      <c r="D730" s="59"/>
      <c r="E730" s="85"/>
      <c r="F730" s="7"/>
    </row>
    <row r="731" spans="1:6">
      <c r="A731" s="505"/>
      <c r="B731" s="502"/>
      <c r="C731" s="503"/>
      <c r="D731" s="59"/>
      <c r="E731" s="85"/>
      <c r="F731" s="7"/>
    </row>
    <row r="732" spans="1:6">
      <c r="A732" s="505"/>
      <c r="B732" s="502"/>
      <c r="C732" s="503"/>
      <c r="D732" s="59"/>
      <c r="E732" s="85"/>
      <c r="F732" s="7"/>
    </row>
    <row r="733" spans="1:6">
      <c r="A733" s="505"/>
      <c r="B733" s="502"/>
      <c r="C733" s="503"/>
      <c r="D733" s="59"/>
      <c r="E733" s="85"/>
      <c r="F733" s="7"/>
    </row>
    <row r="734" spans="1:6">
      <c r="A734" s="505"/>
      <c r="B734" s="502"/>
      <c r="C734" s="503"/>
      <c r="D734" s="59"/>
      <c r="E734" s="85"/>
      <c r="F734" s="7"/>
    </row>
    <row r="735" spans="1:6">
      <c r="A735" s="505"/>
      <c r="B735" s="502"/>
      <c r="C735" s="503"/>
      <c r="D735" s="59"/>
      <c r="E735" s="85"/>
      <c r="F735" s="7"/>
    </row>
    <row r="736" spans="1:6">
      <c r="A736" s="505"/>
      <c r="B736" s="502"/>
      <c r="C736" s="503"/>
      <c r="D736" s="59"/>
      <c r="E736" s="85"/>
      <c r="F736" s="7"/>
    </row>
    <row r="737" spans="1:6">
      <c r="A737" s="505"/>
      <c r="B737" s="502"/>
      <c r="C737" s="503"/>
      <c r="D737" s="59"/>
      <c r="E737" s="85"/>
      <c r="F737" s="7"/>
    </row>
    <row r="738" spans="1:6">
      <c r="A738" s="505"/>
      <c r="B738" s="502"/>
      <c r="C738" s="503"/>
      <c r="D738" s="59"/>
      <c r="E738" s="85"/>
      <c r="F738" s="7"/>
    </row>
    <row r="739" spans="1:6">
      <c r="A739" s="505"/>
      <c r="B739" s="502"/>
      <c r="C739" s="503"/>
      <c r="D739" s="59"/>
      <c r="E739" s="85"/>
      <c r="F739" s="7"/>
    </row>
    <row r="740" spans="1:6">
      <c r="A740" s="505"/>
      <c r="B740" s="502"/>
      <c r="C740" s="503"/>
      <c r="D740" s="59"/>
      <c r="E740" s="85"/>
      <c r="F740" s="7"/>
    </row>
    <row r="741" spans="1:6">
      <c r="A741" s="505"/>
      <c r="B741" s="502"/>
      <c r="C741" s="503"/>
      <c r="D741" s="59"/>
      <c r="E741" s="85"/>
      <c r="F741" s="7"/>
    </row>
    <row r="742" spans="1:6">
      <c r="A742" s="505"/>
      <c r="B742" s="502"/>
      <c r="C742" s="503"/>
      <c r="D742" s="59"/>
      <c r="E742" s="85"/>
      <c r="F742" s="7"/>
    </row>
    <row r="743" spans="1:6">
      <c r="A743" s="505"/>
      <c r="B743" s="502"/>
      <c r="C743" s="503"/>
      <c r="D743" s="59"/>
      <c r="E743" s="85"/>
      <c r="F743" s="7"/>
    </row>
    <row r="744" spans="1:6">
      <c r="A744" s="505"/>
      <c r="B744" s="502"/>
      <c r="C744" s="503"/>
      <c r="D744" s="59"/>
      <c r="E744" s="85"/>
      <c r="F744" s="7"/>
    </row>
    <row r="745" spans="1:6">
      <c r="A745" s="505"/>
      <c r="B745" s="502"/>
      <c r="C745" s="503"/>
      <c r="D745" s="59"/>
      <c r="E745" s="85"/>
      <c r="F745" s="7"/>
    </row>
    <row r="746" spans="1:6">
      <c r="A746" s="505"/>
      <c r="B746" s="502"/>
      <c r="C746" s="503"/>
      <c r="D746" s="59"/>
      <c r="E746" s="85"/>
      <c r="F746" s="7"/>
    </row>
    <row r="747" spans="1:6">
      <c r="A747" s="505"/>
      <c r="B747" s="502"/>
      <c r="C747" s="503"/>
      <c r="D747" s="59"/>
      <c r="E747" s="85"/>
      <c r="F747" s="7"/>
    </row>
    <row r="748" spans="1:6">
      <c r="A748" s="505"/>
      <c r="B748" s="502"/>
      <c r="C748" s="503"/>
      <c r="D748" s="59"/>
      <c r="E748" s="85"/>
      <c r="F748" s="7"/>
    </row>
    <row r="749" spans="1:6">
      <c r="A749" s="505"/>
      <c r="B749" s="502"/>
      <c r="C749" s="503"/>
      <c r="D749" s="59"/>
      <c r="E749" s="85"/>
      <c r="F749" s="7"/>
    </row>
    <row r="750" spans="1:6">
      <c r="A750" s="505"/>
      <c r="B750" s="502"/>
      <c r="C750" s="503"/>
      <c r="D750" s="59"/>
      <c r="E750" s="85"/>
      <c r="F750" s="7"/>
    </row>
    <row r="751" spans="1:6">
      <c r="A751" s="505"/>
      <c r="B751" s="502"/>
      <c r="C751" s="503"/>
      <c r="D751" s="59"/>
      <c r="E751" s="85"/>
      <c r="F751" s="7"/>
    </row>
    <row r="752" spans="1:6">
      <c r="A752" s="505"/>
      <c r="B752" s="502"/>
      <c r="C752" s="503"/>
      <c r="D752" s="59"/>
      <c r="E752" s="85"/>
      <c r="F752" s="7"/>
    </row>
    <row r="753" spans="1:6">
      <c r="A753" s="505"/>
      <c r="B753" s="502"/>
      <c r="C753" s="503"/>
      <c r="D753" s="59"/>
      <c r="E753" s="85"/>
      <c r="F753" s="7"/>
    </row>
    <row r="754" spans="1:6">
      <c r="A754" s="505"/>
      <c r="B754" s="502"/>
      <c r="C754" s="503"/>
      <c r="D754" s="59"/>
      <c r="E754" s="85"/>
      <c r="F754" s="7"/>
    </row>
    <row r="755" spans="1:6">
      <c r="A755" s="505"/>
      <c r="B755" s="502"/>
      <c r="C755" s="503"/>
      <c r="D755" s="59"/>
      <c r="E755" s="85"/>
      <c r="F755" s="7"/>
    </row>
    <row r="756" spans="1:6">
      <c r="A756" s="505"/>
      <c r="B756" s="502"/>
      <c r="C756" s="503"/>
      <c r="D756" s="59"/>
      <c r="E756" s="85"/>
      <c r="F756" s="7"/>
    </row>
    <row r="757" spans="1:6">
      <c r="A757" s="505"/>
      <c r="B757" s="502"/>
      <c r="C757" s="503"/>
      <c r="D757" s="59"/>
      <c r="E757" s="85"/>
      <c r="F757" s="7"/>
    </row>
    <row r="758" spans="1:6">
      <c r="A758" s="505"/>
      <c r="B758" s="502"/>
      <c r="C758" s="503"/>
      <c r="D758" s="59"/>
      <c r="E758" s="85"/>
      <c r="F758" s="7"/>
    </row>
    <row r="759" spans="1:6">
      <c r="A759" s="505"/>
      <c r="B759" s="502"/>
      <c r="C759" s="503"/>
      <c r="D759" s="59"/>
      <c r="E759" s="85"/>
      <c r="F759" s="7"/>
    </row>
    <row r="760" spans="1:6">
      <c r="A760" s="505"/>
      <c r="B760" s="502"/>
      <c r="C760" s="503"/>
      <c r="D760" s="59"/>
      <c r="E760" s="85"/>
      <c r="F760" s="7"/>
    </row>
    <row r="761" spans="1:6">
      <c r="A761" s="505"/>
      <c r="B761" s="502"/>
      <c r="C761" s="503"/>
      <c r="D761" s="59"/>
      <c r="E761" s="85"/>
      <c r="F761" s="7"/>
    </row>
    <row r="762" spans="1:6">
      <c r="A762" s="505"/>
      <c r="B762" s="502"/>
      <c r="C762" s="503"/>
      <c r="D762" s="59"/>
      <c r="E762" s="85"/>
      <c r="F762" s="7"/>
    </row>
    <row r="763" spans="1:6">
      <c r="A763" s="505"/>
      <c r="B763" s="502"/>
      <c r="C763" s="503"/>
      <c r="D763" s="59"/>
      <c r="E763" s="85"/>
      <c r="F763" s="7"/>
    </row>
    <row r="764" spans="1:6">
      <c r="A764" s="505"/>
      <c r="B764" s="502"/>
      <c r="C764" s="503"/>
      <c r="D764" s="59"/>
      <c r="E764" s="85"/>
      <c r="F764" s="7"/>
    </row>
    <row r="765" spans="1:6">
      <c r="A765" s="505"/>
      <c r="B765" s="502"/>
      <c r="C765" s="503"/>
      <c r="D765" s="59"/>
      <c r="E765" s="85"/>
      <c r="F765" s="7"/>
    </row>
    <row r="766" spans="1:6">
      <c r="A766" s="505"/>
      <c r="B766" s="502"/>
      <c r="C766" s="503"/>
      <c r="D766" s="59"/>
      <c r="E766" s="85"/>
      <c r="F766" s="7"/>
    </row>
    <row r="767" spans="1:6">
      <c r="A767" s="505"/>
      <c r="B767" s="502"/>
      <c r="C767" s="503"/>
      <c r="D767" s="59"/>
      <c r="E767" s="85"/>
      <c r="F767" s="7"/>
    </row>
    <row r="768" spans="1:6">
      <c r="A768" s="505"/>
      <c r="B768" s="502"/>
      <c r="C768" s="503"/>
      <c r="D768" s="59"/>
      <c r="E768" s="85"/>
      <c r="F768" s="7"/>
    </row>
    <row r="769" spans="1:6">
      <c r="A769" s="505"/>
      <c r="B769" s="502"/>
      <c r="C769" s="503"/>
      <c r="D769" s="59"/>
      <c r="E769" s="85"/>
      <c r="F769" s="7"/>
    </row>
    <row r="770" spans="1:6">
      <c r="A770" s="505"/>
      <c r="B770" s="502"/>
      <c r="C770" s="503"/>
      <c r="D770" s="59"/>
      <c r="E770" s="85"/>
      <c r="F770" s="7"/>
    </row>
    <row r="771" spans="1:6">
      <c r="A771" s="505"/>
      <c r="B771" s="502"/>
      <c r="C771" s="503"/>
      <c r="D771" s="59"/>
      <c r="E771" s="85"/>
      <c r="F771" s="7"/>
    </row>
    <row r="772" spans="1:6">
      <c r="A772" s="505"/>
      <c r="B772" s="502"/>
      <c r="C772" s="503"/>
      <c r="D772" s="59"/>
      <c r="E772" s="85"/>
      <c r="F772" s="7"/>
    </row>
    <row r="773" spans="1:6">
      <c r="A773" s="505"/>
      <c r="B773" s="502"/>
      <c r="C773" s="503"/>
      <c r="D773" s="59"/>
      <c r="E773" s="85"/>
      <c r="F773" s="7"/>
    </row>
    <row r="774" spans="1:6">
      <c r="A774" s="505"/>
      <c r="B774" s="502"/>
      <c r="C774" s="503"/>
      <c r="D774" s="59"/>
      <c r="E774" s="85"/>
      <c r="F774" s="7"/>
    </row>
    <row r="775" spans="1:6">
      <c r="A775" s="505"/>
      <c r="B775" s="502"/>
      <c r="C775" s="503"/>
      <c r="D775" s="59"/>
      <c r="E775" s="85"/>
      <c r="F775" s="7"/>
    </row>
    <row r="776" spans="1:6">
      <c r="A776" s="505"/>
      <c r="B776" s="502"/>
      <c r="C776" s="503"/>
      <c r="D776" s="59"/>
      <c r="E776" s="85"/>
      <c r="F776" s="7"/>
    </row>
    <row r="777" spans="1:6">
      <c r="A777" s="505"/>
      <c r="B777" s="502"/>
      <c r="C777" s="503"/>
      <c r="D777" s="59"/>
      <c r="E777" s="85"/>
      <c r="F777" s="7"/>
    </row>
    <row r="778" spans="1:6">
      <c r="A778" s="505"/>
      <c r="B778" s="502"/>
      <c r="C778" s="503"/>
      <c r="D778" s="59"/>
      <c r="E778" s="85"/>
      <c r="F778" s="7"/>
    </row>
    <row r="779" spans="1:6">
      <c r="A779" s="505"/>
      <c r="B779" s="502"/>
      <c r="C779" s="503"/>
      <c r="D779" s="59"/>
      <c r="E779" s="85"/>
      <c r="F779" s="7"/>
    </row>
    <row r="780" spans="1:6">
      <c r="A780" s="505"/>
      <c r="B780" s="502"/>
      <c r="C780" s="503"/>
      <c r="D780" s="59"/>
      <c r="E780" s="85"/>
      <c r="F780" s="7"/>
    </row>
    <row r="781" spans="1:6">
      <c r="A781" s="505"/>
      <c r="B781" s="502"/>
      <c r="C781" s="503"/>
      <c r="D781" s="59"/>
      <c r="E781" s="85"/>
      <c r="F781" s="7"/>
    </row>
    <row r="782" spans="1:6">
      <c r="A782" s="505"/>
      <c r="B782" s="502"/>
      <c r="C782" s="503"/>
      <c r="D782" s="59"/>
      <c r="E782" s="85"/>
      <c r="F782" s="7"/>
    </row>
    <row r="783" spans="1:6">
      <c r="A783" s="505"/>
      <c r="B783" s="502"/>
      <c r="C783" s="503"/>
      <c r="D783" s="59"/>
      <c r="E783" s="85"/>
      <c r="F783" s="7"/>
    </row>
    <row r="784" spans="1:6">
      <c r="A784" s="505"/>
      <c r="B784" s="502"/>
      <c r="C784" s="503"/>
      <c r="D784" s="59"/>
      <c r="E784" s="85"/>
      <c r="F784" s="7"/>
    </row>
    <row r="785" spans="1:6">
      <c r="A785" s="505"/>
      <c r="B785" s="502"/>
      <c r="C785" s="503"/>
      <c r="D785" s="59"/>
      <c r="E785" s="85"/>
      <c r="F785" s="7"/>
    </row>
    <row r="786" spans="1:6">
      <c r="A786" s="505"/>
      <c r="B786" s="502"/>
      <c r="C786" s="503"/>
      <c r="D786" s="59"/>
      <c r="E786" s="85"/>
      <c r="F786" s="7"/>
    </row>
    <row r="787" spans="1:6">
      <c r="A787" s="505"/>
      <c r="B787" s="502"/>
      <c r="C787" s="503"/>
      <c r="D787" s="59"/>
      <c r="E787" s="85"/>
      <c r="F787" s="7"/>
    </row>
    <row r="788" spans="1:6">
      <c r="A788" s="505"/>
      <c r="B788" s="502"/>
      <c r="C788" s="503"/>
      <c r="D788" s="59"/>
      <c r="E788" s="85"/>
      <c r="F788" s="7"/>
    </row>
    <row r="789" spans="1:6">
      <c r="A789" s="505"/>
      <c r="B789" s="502"/>
      <c r="C789" s="503"/>
      <c r="D789" s="59"/>
      <c r="E789" s="85"/>
      <c r="F789" s="7"/>
    </row>
    <row r="790" spans="1:6">
      <c r="A790" s="505"/>
      <c r="B790" s="502"/>
      <c r="C790" s="503"/>
      <c r="D790" s="59"/>
      <c r="E790" s="85"/>
      <c r="F790" s="7"/>
    </row>
    <row r="791" spans="1:6">
      <c r="A791" s="505"/>
      <c r="B791" s="502"/>
      <c r="C791" s="503"/>
      <c r="D791" s="59"/>
      <c r="E791" s="85"/>
      <c r="F791" s="7"/>
    </row>
    <row r="792" spans="1:6">
      <c r="A792" s="505"/>
      <c r="B792" s="502"/>
      <c r="C792" s="503"/>
      <c r="D792" s="59"/>
      <c r="E792" s="85"/>
      <c r="F792" s="7"/>
    </row>
    <row r="793" spans="1:6">
      <c r="A793" s="505"/>
      <c r="B793" s="502"/>
      <c r="C793" s="503"/>
      <c r="D793" s="59"/>
      <c r="E793" s="85"/>
      <c r="F793" s="7"/>
    </row>
    <row r="794" spans="1:6">
      <c r="A794" s="505"/>
      <c r="B794" s="502"/>
      <c r="C794" s="503"/>
      <c r="D794" s="59"/>
      <c r="E794" s="85"/>
      <c r="F794" s="7"/>
    </row>
    <row r="795" spans="1:6">
      <c r="A795" s="505"/>
      <c r="B795" s="502"/>
      <c r="C795" s="503"/>
      <c r="D795" s="59"/>
      <c r="E795" s="85"/>
      <c r="F795" s="7"/>
    </row>
    <row r="796" spans="1:6">
      <c r="A796" s="505"/>
      <c r="B796" s="502"/>
      <c r="C796" s="503"/>
      <c r="D796" s="59"/>
      <c r="E796" s="85"/>
      <c r="F796" s="7"/>
    </row>
    <row r="797" spans="1:6">
      <c r="A797" s="505"/>
      <c r="B797" s="502"/>
      <c r="C797" s="503"/>
      <c r="D797" s="59"/>
      <c r="E797" s="85"/>
      <c r="F797" s="7"/>
    </row>
    <row r="798" spans="1:6">
      <c r="A798" s="505"/>
      <c r="B798" s="502"/>
      <c r="C798" s="503"/>
      <c r="D798" s="59"/>
      <c r="E798" s="85"/>
      <c r="F798" s="7"/>
    </row>
    <row r="799" spans="1:6">
      <c r="A799" s="505"/>
      <c r="B799" s="502"/>
      <c r="C799" s="503"/>
      <c r="D799" s="59"/>
      <c r="E799" s="85"/>
      <c r="F799" s="7"/>
    </row>
    <row r="800" spans="1:6">
      <c r="A800" s="505"/>
      <c r="B800" s="502"/>
      <c r="C800" s="503"/>
      <c r="D800" s="59"/>
      <c r="E800" s="85"/>
      <c r="F800" s="7"/>
    </row>
    <row r="801" spans="1:6">
      <c r="A801" s="505"/>
      <c r="B801" s="502"/>
      <c r="C801" s="503"/>
      <c r="D801" s="59"/>
      <c r="E801" s="85"/>
      <c r="F801" s="7"/>
    </row>
    <row r="802" spans="1:6">
      <c r="A802" s="505"/>
      <c r="B802" s="502"/>
      <c r="C802" s="503"/>
      <c r="D802" s="59"/>
      <c r="E802" s="85"/>
      <c r="F802" s="7"/>
    </row>
    <row r="803" spans="1:6">
      <c r="A803" s="505"/>
      <c r="B803" s="502"/>
      <c r="C803" s="503"/>
      <c r="D803" s="59"/>
      <c r="E803" s="85"/>
      <c r="F803" s="7"/>
    </row>
    <row r="804" spans="1:6">
      <c r="A804" s="505"/>
      <c r="B804" s="502"/>
      <c r="C804" s="503"/>
      <c r="D804" s="59"/>
      <c r="E804" s="85"/>
      <c r="F804" s="7"/>
    </row>
    <row r="805" spans="1:6">
      <c r="A805" s="505"/>
      <c r="B805" s="502"/>
      <c r="C805" s="503"/>
      <c r="D805" s="59"/>
      <c r="E805" s="85"/>
      <c r="F805" s="7"/>
    </row>
    <row r="806" spans="1:6">
      <c r="A806" s="505"/>
      <c r="B806" s="502"/>
      <c r="C806" s="503"/>
      <c r="D806" s="59"/>
      <c r="E806" s="85"/>
      <c r="F806" s="7"/>
    </row>
    <row r="807" spans="1:6">
      <c r="A807" s="505"/>
      <c r="B807" s="502"/>
      <c r="C807" s="503"/>
      <c r="D807" s="59"/>
      <c r="E807" s="85"/>
      <c r="F807" s="7"/>
    </row>
    <row r="808" spans="1:6">
      <c r="A808" s="505"/>
      <c r="B808" s="502"/>
      <c r="C808" s="503"/>
      <c r="D808" s="59"/>
      <c r="E808" s="85"/>
      <c r="F808" s="7"/>
    </row>
    <row r="809" spans="1:6">
      <c r="A809" s="505"/>
      <c r="B809" s="502"/>
      <c r="C809" s="503"/>
      <c r="D809" s="59"/>
      <c r="E809" s="85"/>
      <c r="F809" s="7"/>
    </row>
    <row r="810" spans="1:6">
      <c r="A810" s="505"/>
      <c r="B810" s="502"/>
      <c r="C810" s="503"/>
      <c r="D810" s="59"/>
      <c r="E810" s="85"/>
      <c r="F810" s="7"/>
    </row>
    <row r="811" spans="1:6">
      <c r="A811" s="505"/>
      <c r="B811" s="502"/>
      <c r="C811" s="503"/>
      <c r="D811" s="59"/>
      <c r="E811" s="85"/>
      <c r="F811" s="7"/>
    </row>
    <row r="812" spans="1:6">
      <c r="A812" s="505"/>
      <c r="B812" s="502"/>
      <c r="C812" s="503"/>
      <c r="D812" s="59"/>
      <c r="E812" s="85"/>
      <c r="F812" s="7"/>
    </row>
    <row r="813" spans="1:6">
      <c r="A813" s="505"/>
      <c r="B813" s="502"/>
      <c r="C813" s="503"/>
      <c r="D813" s="59"/>
      <c r="E813" s="85"/>
      <c r="F813" s="7"/>
    </row>
    <row r="814" spans="1:6">
      <c r="A814" s="505"/>
      <c r="B814" s="502"/>
      <c r="C814" s="503"/>
      <c r="D814" s="59"/>
      <c r="E814" s="85"/>
      <c r="F814" s="7"/>
    </row>
    <row r="815" spans="1:6">
      <c r="A815" s="505"/>
      <c r="B815" s="502"/>
      <c r="C815" s="503"/>
      <c r="D815" s="59"/>
      <c r="E815" s="85"/>
      <c r="F815" s="7"/>
    </row>
    <row r="816" spans="1:6">
      <c r="A816" s="505"/>
      <c r="B816" s="502"/>
      <c r="C816" s="503"/>
      <c r="D816" s="59"/>
      <c r="E816" s="85"/>
      <c r="F816" s="7"/>
    </row>
    <row r="817" spans="1:6">
      <c r="A817" s="505"/>
      <c r="B817" s="502"/>
      <c r="C817" s="503"/>
      <c r="D817" s="59"/>
      <c r="E817" s="85"/>
      <c r="F817" s="7"/>
    </row>
    <row r="818" spans="1:6">
      <c r="A818" s="505"/>
      <c r="B818" s="502"/>
      <c r="C818" s="503"/>
      <c r="D818" s="59"/>
      <c r="E818" s="85"/>
      <c r="F818" s="7"/>
    </row>
    <row r="819" spans="1:6">
      <c r="A819" s="505"/>
      <c r="B819" s="502"/>
      <c r="C819" s="503"/>
      <c r="D819" s="59"/>
      <c r="E819" s="85"/>
      <c r="F819" s="7"/>
    </row>
    <row r="820" spans="1:6">
      <c r="A820" s="505"/>
      <c r="B820" s="502"/>
      <c r="C820" s="503"/>
      <c r="D820" s="59"/>
      <c r="E820" s="85"/>
      <c r="F820" s="7"/>
    </row>
    <row r="821" spans="1:6">
      <c r="A821" s="505"/>
      <c r="B821" s="502"/>
      <c r="C821" s="503"/>
      <c r="D821" s="59"/>
      <c r="E821" s="85"/>
      <c r="F821" s="7"/>
    </row>
    <row r="822" spans="1:6">
      <c r="A822" s="505"/>
      <c r="B822" s="502"/>
      <c r="C822" s="503"/>
      <c r="D822" s="59"/>
      <c r="E822" s="85"/>
      <c r="F822" s="7"/>
    </row>
    <row r="823" spans="1:6">
      <c r="A823" s="505"/>
      <c r="B823" s="502"/>
      <c r="C823" s="503"/>
      <c r="D823" s="59"/>
      <c r="E823" s="85"/>
      <c r="F823" s="7"/>
    </row>
    <row r="824" spans="1:6">
      <c r="A824" s="505"/>
      <c r="B824" s="502"/>
      <c r="C824" s="503"/>
      <c r="D824" s="59"/>
      <c r="E824" s="85"/>
      <c r="F824" s="7"/>
    </row>
    <row r="825" spans="1:6">
      <c r="A825" s="505"/>
      <c r="B825" s="502"/>
      <c r="C825" s="503"/>
      <c r="D825" s="59"/>
      <c r="E825" s="85"/>
      <c r="F825" s="7"/>
    </row>
    <row r="826" spans="1:6">
      <c r="A826" s="505"/>
      <c r="B826" s="502"/>
      <c r="C826" s="503"/>
      <c r="D826" s="59"/>
      <c r="E826" s="85"/>
      <c r="F826" s="7"/>
    </row>
    <row r="827" spans="1:6">
      <c r="A827" s="505"/>
      <c r="B827" s="502"/>
      <c r="C827" s="503"/>
      <c r="D827" s="59"/>
      <c r="E827" s="85"/>
      <c r="F827" s="7"/>
    </row>
    <row r="828" spans="1:6">
      <c r="A828" s="505"/>
      <c r="B828" s="502"/>
      <c r="C828" s="503"/>
      <c r="D828" s="59"/>
      <c r="E828" s="85"/>
      <c r="F828" s="7"/>
    </row>
    <row r="829" spans="1:6">
      <c r="A829" s="505"/>
      <c r="B829" s="502"/>
      <c r="C829" s="503"/>
      <c r="D829" s="59"/>
      <c r="E829" s="85"/>
      <c r="F829" s="7"/>
    </row>
    <row r="830" spans="1:6">
      <c r="A830" s="505"/>
      <c r="B830" s="502"/>
      <c r="C830" s="503"/>
      <c r="D830" s="59"/>
      <c r="E830" s="85"/>
      <c r="F830" s="7"/>
    </row>
    <row r="831" spans="1:6">
      <c r="A831" s="505"/>
      <c r="B831" s="502"/>
      <c r="C831" s="503"/>
      <c r="D831" s="59"/>
      <c r="E831" s="85"/>
      <c r="F831" s="7"/>
    </row>
    <row r="832" spans="1:6">
      <c r="A832" s="505"/>
      <c r="B832" s="502"/>
      <c r="C832" s="503"/>
      <c r="D832" s="59"/>
      <c r="E832" s="85"/>
      <c r="F832" s="7"/>
    </row>
    <row r="833" spans="1:6">
      <c r="A833" s="505"/>
      <c r="B833" s="502"/>
      <c r="C833" s="503"/>
      <c r="D833" s="59"/>
      <c r="E833" s="85"/>
      <c r="F833" s="7"/>
    </row>
    <row r="834" spans="1:6">
      <c r="A834" s="505"/>
      <c r="B834" s="502"/>
      <c r="C834" s="503"/>
      <c r="D834" s="59"/>
      <c r="E834" s="85"/>
      <c r="F834" s="7"/>
    </row>
    <row r="835" spans="1:6">
      <c r="A835" s="505"/>
      <c r="B835" s="502"/>
      <c r="C835" s="503"/>
      <c r="D835" s="59"/>
      <c r="E835" s="85"/>
      <c r="F835" s="7"/>
    </row>
    <row r="836" spans="1:6">
      <c r="A836" s="505"/>
      <c r="B836" s="502"/>
      <c r="C836" s="503"/>
      <c r="D836" s="59"/>
      <c r="E836" s="85"/>
      <c r="F836" s="7"/>
    </row>
    <row r="837" spans="1:6">
      <c r="A837" s="505"/>
      <c r="B837" s="502"/>
      <c r="C837" s="503"/>
      <c r="D837" s="59"/>
      <c r="E837" s="85"/>
      <c r="F837" s="7"/>
    </row>
    <row r="838" spans="1:6">
      <c r="A838" s="505"/>
      <c r="B838" s="502"/>
      <c r="C838" s="503"/>
      <c r="D838" s="59"/>
      <c r="E838" s="85"/>
      <c r="F838" s="7"/>
    </row>
    <row r="839" spans="1:6">
      <c r="A839" s="505"/>
      <c r="B839" s="502"/>
      <c r="C839" s="503"/>
      <c r="D839" s="59"/>
      <c r="E839" s="85"/>
      <c r="F839" s="7"/>
    </row>
    <row r="840" spans="1:6">
      <c r="A840" s="505"/>
      <c r="B840" s="502"/>
      <c r="C840" s="503"/>
      <c r="D840" s="59"/>
      <c r="E840" s="85"/>
      <c r="F840" s="7"/>
    </row>
    <row r="841" spans="1:6">
      <c r="A841" s="505"/>
      <c r="B841" s="502"/>
      <c r="C841" s="503"/>
      <c r="D841" s="59"/>
      <c r="E841" s="85"/>
      <c r="F841" s="7"/>
    </row>
    <row r="842" spans="1:6">
      <c r="A842" s="505"/>
      <c r="B842" s="502"/>
      <c r="C842" s="503"/>
      <c r="D842" s="59"/>
      <c r="E842" s="85"/>
      <c r="F842" s="7"/>
    </row>
    <row r="843" spans="1:6">
      <c r="A843" s="505"/>
      <c r="B843" s="502"/>
      <c r="C843" s="503"/>
      <c r="D843" s="59"/>
      <c r="E843" s="85"/>
      <c r="F843" s="7"/>
    </row>
    <row r="844" spans="1:6">
      <c r="A844" s="505"/>
      <c r="B844" s="502"/>
      <c r="C844" s="503"/>
      <c r="D844" s="59"/>
      <c r="E844" s="85"/>
      <c r="F844" s="7"/>
    </row>
    <row r="845" spans="1:6">
      <c r="A845" s="505"/>
      <c r="B845" s="502"/>
      <c r="C845" s="503"/>
      <c r="D845" s="59"/>
      <c r="E845" s="85"/>
      <c r="F845" s="7"/>
    </row>
    <row r="846" spans="1:6">
      <c r="A846" s="505"/>
      <c r="B846" s="502"/>
      <c r="C846" s="503"/>
      <c r="D846" s="59"/>
      <c r="E846" s="85"/>
      <c r="F846" s="7"/>
    </row>
    <row r="847" spans="1:6">
      <c r="A847" s="505"/>
      <c r="B847" s="502"/>
      <c r="C847" s="503"/>
      <c r="D847" s="59"/>
      <c r="E847" s="85"/>
      <c r="F847" s="7"/>
    </row>
    <row r="848" spans="1:6">
      <c r="A848" s="505"/>
      <c r="B848" s="502"/>
      <c r="C848" s="503"/>
      <c r="D848" s="59"/>
      <c r="E848" s="85"/>
      <c r="F848" s="7"/>
    </row>
    <row r="849" spans="1:6">
      <c r="A849" s="505"/>
      <c r="B849" s="502"/>
      <c r="C849" s="503"/>
      <c r="D849" s="59"/>
      <c r="E849" s="85"/>
      <c r="F849" s="7"/>
    </row>
    <row r="850" spans="1:6">
      <c r="A850" s="505"/>
      <c r="B850" s="502"/>
      <c r="C850" s="503"/>
      <c r="D850" s="59"/>
      <c r="E850" s="85"/>
      <c r="F850" s="7"/>
    </row>
    <row r="851" spans="1:6">
      <c r="A851" s="505"/>
      <c r="B851" s="502"/>
      <c r="C851" s="503"/>
      <c r="D851" s="59"/>
      <c r="E851" s="85"/>
      <c r="F851" s="7"/>
    </row>
    <row r="852" spans="1:6">
      <c r="A852" s="505"/>
      <c r="B852" s="502"/>
      <c r="C852" s="503"/>
      <c r="D852" s="59"/>
      <c r="E852" s="85"/>
      <c r="F852" s="7"/>
    </row>
    <row r="853" spans="1:6">
      <c r="A853" s="505"/>
      <c r="B853" s="502"/>
      <c r="C853" s="503"/>
      <c r="D853" s="59"/>
      <c r="E853" s="85"/>
      <c r="F853" s="7"/>
    </row>
    <row r="854" spans="1:6">
      <c r="A854" s="505"/>
      <c r="B854" s="502"/>
      <c r="C854" s="503"/>
      <c r="D854" s="59"/>
      <c r="E854" s="85"/>
      <c r="F854" s="7"/>
    </row>
    <row r="855" spans="1:6">
      <c r="A855" s="505"/>
      <c r="B855" s="502"/>
      <c r="C855" s="503"/>
      <c r="D855" s="59"/>
      <c r="E855" s="85"/>
      <c r="F855" s="7"/>
    </row>
    <row r="856" spans="1:6">
      <c r="A856" s="505"/>
      <c r="B856" s="502"/>
      <c r="C856" s="503"/>
      <c r="D856" s="59"/>
      <c r="E856" s="85"/>
      <c r="F856" s="7"/>
    </row>
    <row r="857" spans="1:6">
      <c r="A857" s="505"/>
      <c r="B857" s="502"/>
      <c r="C857" s="503"/>
      <c r="D857" s="59"/>
      <c r="E857" s="85"/>
      <c r="F857" s="7"/>
    </row>
    <row r="858" spans="1:6">
      <c r="A858" s="505"/>
      <c r="B858" s="502"/>
      <c r="C858" s="503"/>
      <c r="D858" s="59"/>
      <c r="E858" s="85"/>
      <c r="F858" s="7"/>
    </row>
    <row r="859" spans="1:6">
      <c r="A859" s="505"/>
      <c r="B859" s="502"/>
      <c r="C859" s="503"/>
      <c r="D859" s="59"/>
      <c r="E859" s="85"/>
      <c r="F859" s="7"/>
    </row>
    <row r="860" spans="1:6">
      <c r="A860" s="505"/>
      <c r="B860" s="502"/>
      <c r="C860" s="503"/>
      <c r="D860" s="59"/>
      <c r="E860" s="85"/>
      <c r="F860" s="7"/>
    </row>
    <row r="861" spans="1:6">
      <c r="A861" s="505"/>
      <c r="B861" s="502"/>
      <c r="C861" s="503"/>
      <c r="D861" s="59"/>
      <c r="E861" s="85"/>
      <c r="F861" s="7"/>
    </row>
    <row r="862" spans="1:6">
      <c r="A862" s="505"/>
      <c r="B862" s="502"/>
      <c r="C862" s="503"/>
      <c r="D862" s="59"/>
      <c r="E862" s="85"/>
      <c r="F862" s="7"/>
    </row>
    <row r="863" spans="1:6">
      <c r="A863" s="505"/>
      <c r="B863" s="502"/>
      <c r="C863" s="503"/>
      <c r="D863" s="59"/>
      <c r="E863" s="85"/>
      <c r="F863" s="7"/>
    </row>
    <row r="864" spans="1:6">
      <c r="A864" s="505"/>
      <c r="B864" s="502"/>
      <c r="C864" s="503"/>
      <c r="D864" s="59"/>
      <c r="E864" s="85"/>
      <c r="F864" s="7"/>
    </row>
    <row r="865" spans="1:6">
      <c r="A865" s="505"/>
      <c r="B865" s="502"/>
      <c r="C865" s="503"/>
      <c r="D865" s="59"/>
      <c r="E865" s="85"/>
      <c r="F865" s="7"/>
    </row>
    <row r="866" spans="1:6">
      <c r="A866" s="505"/>
      <c r="B866" s="502"/>
      <c r="C866" s="503"/>
      <c r="D866" s="59"/>
      <c r="E866" s="85"/>
      <c r="F866" s="7"/>
    </row>
    <row r="867" spans="1:6">
      <c r="A867" s="505"/>
      <c r="B867" s="502"/>
      <c r="C867" s="503"/>
      <c r="D867" s="59"/>
      <c r="E867" s="85"/>
      <c r="F867" s="7"/>
    </row>
    <row r="868" spans="1:6">
      <c r="A868" s="505"/>
      <c r="B868" s="502"/>
      <c r="C868" s="503"/>
      <c r="D868" s="59"/>
      <c r="E868" s="85"/>
      <c r="F868" s="7"/>
    </row>
    <row r="869" spans="1:6">
      <c r="A869" s="505"/>
      <c r="B869" s="502"/>
      <c r="C869" s="503"/>
      <c r="D869" s="59"/>
      <c r="E869" s="85"/>
      <c r="F869" s="7"/>
    </row>
    <row r="870" spans="1:6">
      <c r="A870" s="505"/>
      <c r="B870" s="502"/>
      <c r="C870" s="503"/>
      <c r="D870" s="59"/>
      <c r="E870" s="85"/>
      <c r="F870" s="7"/>
    </row>
    <row r="871" spans="1:6">
      <c r="A871" s="505"/>
      <c r="B871" s="502"/>
      <c r="C871" s="503"/>
      <c r="D871" s="59"/>
      <c r="E871" s="85"/>
      <c r="F871" s="7"/>
    </row>
    <row r="872" spans="1:6">
      <c r="A872" s="505"/>
      <c r="B872" s="502"/>
      <c r="C872" s="503"/>
      <c r="D872" s="59"/>
      <c r="E872" s="85"/>
      <c r="F872" s="7"/>
    </row>
    <row r="873" spans="1:6">
      <c r="A873" s="505"/>
      <c r="B873" s="502"/>
      <c r="C873" s="503"/>
      <c r="D873" s="59"/>
      <c r="E873" s="85"/>
      <c r="F873" s="7"/>
    </row>
    <row r="874" spans="1:6">
      <c r="A874" s="505"/>
      <c r="B874" s="502"/>
      <c r="C874" s="503"/>
      <c r="D874" s="59"/>
      <c r="E874" s="85"/>
      <c r="F874" s="7"/>
    </row>
    <row r="875" spans="1:6">
      <c r="A875" s="505"/>
      <c r="B875" s="502"/>
      <c r="C875" s="503"/>
      <c r="D875" s="59"/>
      <c r="E875" s="85"/>
      <c r="F875" s="7"/>
    </row>
    <row r="876" spans="1:6">
      <c r="A876" s="505"/>
      <c r="B876" s="502"/>
      <c r="C876" s="503"/>
      <c r="D876" s="59"/>
      <c r="E876" s="85"/>
      <c r="F876" s="7"/>
    </row>
    <row r="877" spans="1:6">
      <c r="A877" s="505"/>
      <c r="B877" s="502"/>
      <c r="C877" s="503"/>
      <c r="D877" s="59"/>
      <c r="E877" s="85"/>
      <c r="F877" s="7"/>
    </row>
    <row r="878" spans="1:6">
      <c r="A878" s="505"/>
      <c r="B878" s="502"/>
      <c r="C878" s="503"/>
      <c r="D878" s="59"/>
      <c r="E878" s="85"/>
      <c r="F878" s="7"/>
    </row>
    <row r="879" spans="1:6">
      <c r="A879" s="505"/>
      <c r="B879" s="502"/>
      <c r="C879" s="503"/>
      <c r="D879" s="59"/>
      <c r="E879" s="85"/>
      <c r="F879" s="7"/>
    </row>
    <row r="880" spans="1:6">
      <c r="A880" s="505"/>
      <c r="B880" s="502"/>
      <c r="C880" s="503"/>
      <c r="D880" s="59"/>
      <c r="E880" s="85"/>
      <c r="F880" s="7"/>
    </row>
    <row r="881" spans="1:6">
      <c r="A881" s="505"/>
      <c r="B881" s="502"/>
      <c r="C881" s="503"/>
      <c r="D881" s="59"/>
      <c r="E881" s="85"/>
      <c r="F881" s="7"/>
    </row>
    <row r="882" spans="1:6">
      <c r="A882" s="505"/>
      <c r="B882" s="502"/>
      <c r="C882" s="503"/>
      <c r="D882" s="59"/>
      <c r="E882" s="85"/>
      <c r="F882" s="7"/>
    </row>
    <row r="883" spans="1:6">
      <c r="A883" s="505"/>
      <c r="B883" s="502"/>
      <c r="C883" s="503"/>
      <c r="D883" s="59"/>
      <c r="E883" s="85"/>
      <c r="F883" s="7"/>
    </row>
    <row r="884" spans="1:6">
      <c r="A884" s="505"/>
      <c r="B884" s="502"/>
      <c r="C884" s="503"/>
      <c r="D884" s="59"/>
      <c r="E884" s="85"/>
      <c r="F884" s="7"/>
    </row>
    <row r="885" spans="1:6">
      <c r="A885" s="505"/>
      <c r="B885" s="502"/>
      <c r="C885" s="503"/>
      <c r="D885" s="59"/>
      <c r="E885" s="85"/>
      <c r="F885" s="7"/>
    </row>
    <row r="886" spans="1:6">
      <c r="A886" s="505"/>
      <c r="B886" s="502"/>
      <c r="C886" s="503"/>
      <c r="D886" s="59"/>
      <c r="E886" s="85"/>
      <c r="F886" s="7"/>
    </row>
    <row r="887" spans="1:6">
      <c r="A887" s="505"/>
      <c r="B887" s="502"/>
      <c r="C887" s="503"/>
      <c r="D887" s="59"/>
      <c r="E887" s="85"/>
      <c r="F887" s="7"/>
    </row>
    <row r="888" spans="1:6">
      <c r="A888" s="505"/>
      <c r="B888" s="502"/>
      <c r="C888" s="503"/>
      <c r="D888" s="59"/>
      <c r="E888" s="85"/>
      <c r="F888" s="7"/>
    </row>
    <row r="889" spans="1:6">
      <c r="A889" s="505"/>
      <c r="B889" s="502"/>
      <c r="C889" s="503"/>
      <c r="D889" s="59"/>
      <c r="E889" s="85"/>
      <c r="F889" s="7"/>
    </row>
    <row r="890" spans="1:6">
      <c r="A890" s="505"/>
      <c r="B890" s="502"/>
      <c r="C890" s="503"/>
      <c r="D890" s="59"/>
      <c r="E890" s="85"/>
      <c r="F890" s="7"/>
    </row>
    <row r="891" spans="1:6">
      <c r="A891" s="505"/>
      <c r="B891" s="502"/>
      <c r="C891" s="503"/>
      <c r="D891" s="59"/>
      <c r="E891" s="85"/>
      <c r="F891" s="7"/>
    </row>
    <row r="892" spans="1:6">
      <c r="A892" s="505"/>
      <c r="B892" s="502"/>
      <c r="C892" s="503"/>
      <c r="D892" s="59"/>
      <c r="E892" s="85"/>
      <c r="F892" s="7"/>
    </row>
    <row r="893" spans="1:6">
      <c r="A893" s="505"/>
      <c r="B893" s="502"/>
      <c r="C893" s="503"/>
      <c r="D893" s="59"/>
      <c r="E893" s="85"/>
      <c r="F893" s="7"/>
    </row>
    <row r="894" spans="1:6">
      <c r="A894" s="505"/>
      <c r="B894" s="502"/>
      <c r="C894" s="503"/>
      <c r="D894" s="59"/>
      <c r="E894" s="85"/>
      <c r="F894" s="7"/>
    </row>
    <row r="895" spans="1:6">
      <c r="A895" s="505"/>
      <c r="B895" s="502"/>
      <c r="C895" s="503"/>
      <c r="D895" s="59"/>
      <c r="E895" s="85"/>
      <c r="F895" s="7"/>
    </row>
    <row r="896" spans="1:6">
      <c r="A896" s="505"/>
      <c r="B896" s="502"/>
      <c r="C896" s="503"/>
      <c r="D896" s="59"/>
      <c r="E896" s="85"/>
      <c r="F896" s="7"/>
    </row>
    <row r="897" spans="1:6">
      <c r="A897" s="505"/>
      <c r="B897" s="502"/>
      <c r="C897" s="503"/>
      <c r="D897" s="59"/>
      <c r="E897" s="85"/>
      <c r="F897" s="7"/>
    </row>
    <row r="898" spans="1:6">
      <c r="A898" s="505"/>
      <c r="B898" s="502"/>
      <c r="C898" s="503"/>
      <c r="D898" s="59"/>
      <c r="E898" s="85"/>
      <c r="F898" s="7"/>
    </row>
    <row r="899" spans="1:6">
      <c r="A899" s="505"/>
      <c r="B899" s="502"/>
      <c r="C899" s="503"/>
      <c r="D899" s="59"/>
      <c r="E899" s="85"/>
      <c r="F899" s="7"/>
    </row>
    <row r="900" spans="1:6">
      <c r="A900" s="505"/>
      <c r="B900" s="502"/>
      <c r="C900" s="503"/>
      <c r="D900" s="59"/>
      <c r="E900" s="85"/>
      <c r="F900" s="7"/>
    </row>
    <row r="901" spans="1:6">
      <c r="A901" s="505"/>
      <c r="B901" s="502"/>
      <c r="C901" s="503"/>
      <c r="D901" s="59"/>
      <c r="E901" s="85"/>
      <c r="F901" s="7"/>
    </row>
    <row r="902" spans="1:6">
      <c r="A902" s="505"/>
      <c r="B902" s="502"/>
      <c r="C902" s="503"/>
      <c r="D902" s="59"/>
      <c r="E902" s="85"/>
      <c r="F902" s="7"/>
    </row>
    <row r="903" spans="1:6">
      <c r="A903" s="505"/>
      <c r="B903" s="502"/>
      <c r="C903" s="503"/>
      <c r="D903" s="59"/>
      <c r="E903" s="85"/>
      <c r="F903" s="7"/>
    </row>
    <row r="904" spans="1:6">
      <c r="A904" s="505"/>
      <c r="B904" s="502"/>
      <c r="C904" s="503"/>
      <c r="D904" s="59"/>
      <c r="E904" s="85"/>
      <c r="F904" s="7"/>
    </row>
    <row r="905" spans="1:6">
      <c r="A905" s="505"/>
      <c r="B905" s="502"/>
      <c r="C905" s="503"/>
      <c r="D905" s="59"/>
      <c r="E905" s="85"/>
      <c r="F905" s="7"/>
    </row>
    <row r="906" spans="1:6">
      <c r="A906" s="505"/>
      <c r="B906" s="502"/>
      <c r="C906" s="503"/>
      <c r="D906" s="59"/>
      <c r="E906" s="85"/>
      <c r="F906" s="7"/>
    </row>
    <row r="907" spans="1:6">
      <c r="A907" s="505"/>
      <c r="B907" s="502"/>
      <c r="C907" s="503"/>
      <c r="D907" s="59"/>
      <c r="E907" s="85"/>
      <c r="F907" s="7"/>
    </row>
    <row r="908" spans="1:6">
      <c r="A908" s="505"/>
      <c r="B908" s="502"/>
      <c r="C908" s="503"/>
      <c r="D908" s="59"/>
      <c r="E908" s="85"/>
      <c r="F908" s="7"/>
    </row>
    <row r="909" spans="1:6">
      <c r="A909" s="505"/>
      <c r="B909" s="502"/>
      <c r="C909" s="503"/>
      <c r="D909" s="59"/>
      <c r="E909" s="85"/>
      <c r="F909" s="7"/>
    </row>
    <row r="910" spans="1:6">
      <c r="A910" s="505"/>
      <c r="B910" s="502"/>
      <c r="C910" s="503"/>
      <c r="D910" s="59"/>
      <c r="E910" s="85"/>
      <c r="F910" s="7"/>
    </row>
    <row r="911" spans="1:6">
      <c r="A911" s="505"/>
      <c r="B911" s="502"/>
      <c r="C911" s="503"/>
      <c r="D911" s="59"/>
      <c r="E911" s="85"/>
      <c r="F911" s="7"/>
    </row>
    <row r="912" spans="1:6">
      <c r="A912" s="505"/>
      <c r="B912" s="502"/>
      <c r="C912" s="503"/>
      <c r="D912" s="59"/>
      <c r="E912" s="85"/>
      <c r="F912" s="7"/>
    </row>
    <row r="913" spans="1:6">
      <c r="A913" s="505"/>
      <c r="B913" s="502"/>
      <c r="C913" s="503"/>
      <c r="D913" s="59"/>
      <c r="E913" s="85"/>
      <c r="F913" s="7"/>
    </row>
    <row r="914" spans="1:6">
      <c r="A914" s="505"/>
      <c r="B914" s="502"/>
      <c r="C914" s="503"/>
      <c r="D914" s="59"/>
      <c r="E914" s="85"/>
      <c r="F914" s="7"/>
    </row>
    <row r="915" spans="1:6">
      <c r="A915" s="505"/>
      <c r="B915" s="502"/>
      <c r="C915" s="503"/>
      <c r="D915" s="59"/>
      <c r="E915" s="85"/>
      <c r="F915" s="7"/>
    </row>
    <row r="916" spans="1:6">
      <c r="A916" s="505"/>
      <c r="B916" s="502"/>
      <c r="C916" s="503"/>
      <c r="D916" s="59"/>
      <c r="E916" s="85"/>
      <c r="F916" s="7"/>
    </row>
    <row r="917" spans="1:6">
      <c r="A917" s="505"/>
      <c r="B917" s="502"/>
      <c r="C917" s="503"/>
      <c r="D917" s="59"/>
      <c r="E917" s="85"/>
      <c r="F917" s="7"/>
    </row>
    <row r="918" spans="1:6">
      <c r="A918" s="505"/>
      <c r="B918" s="502"/>
      <c r="C918" s="503"/>
      <c r="D918" s="59"/>
      <c r="E918" s="85"/>
      <c r="F918" s="7"/>
    </row>
    <row r="919" spans="1:6">
      <c r="A919" s="505"/>
      <c r="B919" s="502"/>
      <c r="C919" s="503"/>
      <c r="D919" s="59"/>
      <c r="E919" s="85"/>
      <c r="F919" s="7"/>
    </row>
    <row r="920" spans="1:6">
      <c r="A920" s="505"/>
      <c r="B920" s="502"/>
      <c r="C920" s="503"/>
      <c r="D920" s="59"/>
      <c r="E920" s="85"/>
      <c r="F920" s="7"/>
    </row>
    <row r="921" spans="1:6">
      <c r="A921" s="505"/>
      <c r="B921" s="502"/>
      <c r="C921" s="503"/>
      <c r="D921" s="59"/>
      <c r="E921" s="85"/>
      <c r="F921" s="7"/>
    </row>
    <row r="922" spans="1:6">
      <c r="A922" s="505"/>
      <c r="B922" s="502"/>
      <c r="C922" s="503"/>
      <c r="D922" s="59"/>
      <c r="E922" s="85"/>
      <c r="F922" s="7"/>
    </row>
    <row r="923" spans="1:6">
      <c r="A923" s="505"/>
      <c r="B923" s="502"/>
      <c r="C923" s="503"/>
      <c r="D923" s="59"/>
      <c r="E923" s="85"/>
      <c r="F923" s="7"/>
    </row>
    <row r="924" spans="1:6">
      <c r="A924" s="505"/>
      <c r="B924" s="502"/>
      <c r="C924" s="503"/>
      <c r="D924" s="59"/>
      <c r="E924" s="85"/>
      <c r="F924" s="7"/>
    </row>
    <row r="925" spans="1:6">
      <c r="A925" s="505"/>
      <c r="B925" s="502"/>
      <c r="C925" s="503"/>
      <c r="D925" s="59"/>
      <c r="E925" s="85"/>
      <c r="F925" s="7"/>
    </row>
    <row r="926" spans="1:6">
      <c r="A926" s="505"/>
      <c r="B926" s="502"/>
      <c r="C926" s="503"/>
      <c r="D926" s="59"/>
      <c r="E926" s="85"/>
      <c r="F926" s="7"/>
    </row>
    <row r="927" spans="1:6">
      <c r="A927" s="505"/>
      <c r="B927" s="502"/>
      <c r="C927" s="503"/>
      <c r="D927" s="59"/>
      <c r="E927" s="85"/>
      <c r="F927" s="7"/>
    </row>
    <row r="928" spans="1:6">
      <c r="A928" s="505"/>
      <c r="B928" s="502"/>
      <c r="C928" s="503"/>
      <c r="D928" s="59"/>
      <c r="E928" s="85"/>
      <c r="F928" s="7"/>
    </row>
    <row r="929" spans="1:6">
      <c r="A929" s="505"/>
      <c r="B929" s="502"/>
      <c r="C929" s="503"/>
      <c r="D929" s="59"/>
      <c r="E929" s="85"/>
      <c r="F929" s="7"/>
    </row>
    <row r="930" spans="1:6">
      <c r="A930" s="505"/>
      <c r="B930" s="502"/>
      <c r="C930" s="503"/>
      <c r="D930" s="59"/>
      <c r="E930" s="85"/>
      <c r="F930" s="7"/>
    </row>
    <row r="931" spans="1:6">
      <c r="A931" s="505"/>
      <c r="B931" s="502"/>
      <c r="C931" s="503"/>
      <c r="D931" s="59"/>
      <c r="E931" s="85"/>
      <c r="F931" s="7"/>
    </row>
    <row r="932" spans="1:6">
      <c r="A932" s="505"/>
      <c r="B932" s="502"/>
      <c r="C932" s="503"/>
      <c r="D932" s="59"/>
      <c r="E932" s="85"/>
      <c r="F932" s="7"/>
    </row>
    <row r="933" spans="1:6">
      <c r="A933" s="505"/>
      <c r="B933" s="502"/>
      <c r="C933" s="503"/>
      <c r="D933" s="59"/>
      <c r="E933" s="85"/>
      <c r="F933" s="7"/>
    </row>
    <row r="934" spans="1:6">
      <c r="A934" s="505"/>
      <c r="B934" s="502"/>
      <c r="C934" s="503"/>
      <c r="D934" s="59"/>
      <c r="E934" s="85"/>
      <c r="F934" s="7"/>
    </row>
    <row r="935" spans="1:6">
      <c r="A935" s="505"/>
      <c r="B935" s="502"/>
      <c r="C935" s="503"/>
      <c r="D935" s="59"/>
      <c r="E935" s="85"/>
      <c r="F935" s="7"/>
    </row>
    <row r="936" spans="1:6">
      <c r="A936" s="505"/>
      <c r="B936" s="502"/>
      <c r="C936" s="503"/>
      <c r="D936" s="59"/>
      <c r="E936" s="85"/>
      <c r="F936" s="7"/>
    </row>
    <row r="937" spans="1:6">
      <c r="A937" s="505"/>
      <c r="B937" s="502"/>
      <c r="C937" s="503"/>
      <c r="D937" s="59"/>
      <c r="E937" s="85"/>
      <c r="F937" s="7"/>
    </row>
    <row r="938" spans="1:6">
      <c r="A938" s="505"/>
      <c r="B938" s="502"/>
      <c r="C938" s="503"/>
      <c r="D938" s="59"/>
      <c r="E938" s="85"/>
      <c r="F938" s="7"/>
    </row>
    <row r="939" spans="1:6">
      <c r="A939" s="505"/>
      <c r="B939" s="502"/>
      <c r="C939" s="503"/>
      <c r="D939" s="59"/>
      <c r="E939" s="85"/>
      <c r="F939" s="7"/>
    </row>
    <row r="940" spans="1:6">
      <c r="A940" s="505"/>
      <c r="B940" s="502"/>
      <c r="C940" s="503"/>
      <c r="D940" s="59"/>
      <c r="E940" s="85"/>
      <c r="F940" s="7"/>
    </row>
    <row r="941" spans="1:6">
      <c r="A941" s="505"/>
      <c r="B941" s="502"/>
      <c r="C941" s="503"/>
      <c r="D941" s="59"/>
      <c r="E941" s="85"/>
      <c r="F941" s="7"/>
    </row>
    <row r="942" spans="1:6">
      <c r="A942" s="505"/>
      <c r="B942" s="502"/>
      <c r="C942" s="503"/>
      <c r="D942" s="59"/>
      <c r="E942" s="85"/>
      <c r="F942" s="7"/>
    </row>
    <row r="943" spans="1:6">
      <c r="A943" s="505"/>
      <c r="B943" s="502"/>
      <c r="C943" s="503"/>
      <c r="D943" s="59"/>
      <c r="E943" s="85"/>
      <c r="F943" s="7"/>
    </row>
    <row r="944" spans="1:6">
      <c r="A944" s="505"/>
      <c r="B944" s="502"/>
      <c r="C944" s="503"/>
      <c r="D944" s="59"/>
      <c r="E944" s="85"/>
      <c r="F944" s="7"/>
    </row>
    <row r="945" spans="1:6">
      <c r="A945" s="505"/>
      <c r="B945" s="502"/>
      <c r="C945" s="503"/>
      <c r="D945" s="59"/>
      <c r="E945" s="85"/>
      <c r="F945" s="7"/>
    </row>
    <row r="946" spans="1:6">
      <c r="A946" s="505"/>
      <c r="B946" s="502"/>
      <c r="C946" s="503"/>
      <c r="D946" s="59"/>
      <c r="E946" s="85"/>
      <c r="F946" s="7"/>
    </row>
    <row r="947" spans="1:6">
      <c r="A947" s="505"/>
      <c r="B947" s="502"/>
      <c r="C947" s="503"/>
      <c r="D947" s="59"/>
      <c r="E947" s="85"/>
      <c r="F947" s="7"/>
    </row>
    <row r="948" spans="1:6">
      <c r="A948" s="505"/>
      <c r="B948" s="502"/>
      <c r="C948" s="503"/>
      <c r="D948" s="59"/>
      <c r="E948" s="85"/>
      <c r="F948" s="7"/>
    </row>
    <row r="949" spans="1:6">
      <c r="A949" s="505"/>
      <c r="B949" s="502"/>
      <c r="C949" s="503"/>
      <c r="D949" s="59"/>
      <c r="E949" s="85"/>
      <c r="F949" s="7"/>
    </row>
    <row r="950" spans="1:6">
      <c r="A950" s="505"/>
      <c r="B950" s="502"/>
      <c r="C950" s="503"/>
      <c r="D950" s="59"/>
      <c r="E950" s="85"/>
      <c r="F950" s="7"/>
    </row>
    <row r="951" spans="1:6">
      <c r="A951" s="505"/>
      <c r="B951" s="502"/>
      <c r="C951" s="503"/>
      <c r="D951" s="59"/>
      <c r="E951" s="85"/>
      <c r="F951" s="7"/>
    </row>
    <row r="952" spans="1:6">
      <c r="A952" s="505"/>
      <c r="B952" s="502"/>
      <c r="C952" s="503"/>
      <c r="D952" s="59"/>
      <c r="E952" s="85"/>
      <c r="F952" s="7"/>
    </row>
    <row r="953" spans="1:6">
      <c r="A953" s="505"/>
      <c r="B953" s="502"/>
      <c r="C953" s="503"/>
      <c r="D953" s="59"/>
      <c r="E953" s="85"/>
      <c r="F953" s="7"/>
    </row>
    <row r="954" spans="1:6">
      <c r="A954" s="505"/>
      <c r="B954" s="502"/>
      <c r="C954" s="503"/>
      <c r="D954" s="59"/>
      <c r="E954" s="85"/>
      <c r="F954" s="7"/>
    </row>
    <row r="955" spans="1:6">
      <c r="A955" s="505"/>
      <c r="B955" s="502"/>
      <c r="C955" s="503"/>
      <c r="D955" s="59"/>
      <c r="E955" s="85"/>
      <c r="F955" s="7"/>
    </row>
    <row r="956" spans="1:6">
      <c r="A956" s="505"/>
      <c r="B956" s="502"/>
      <c r="C956" s="503"/>
      <c r="D956" s="59"/>
      <c r="E956" s="85"/>
      <c r="F956" s="7"/>
    </row>
    <row r="957" spans="1:6">
      <c r="A957" s="505"/>
      <c r="B957" s="502"/>
      <c r="C957" s="503"/>
      <c r="D957" s="59"/>
      <c r="E957" s="85"/>
      <c r="F957" s="7"/>
    </row>
    <row r="958" spans="1:6">
      <c r="A958" s="505"/>
      <c r="B958" s="502"/>
      <c r="C958" s="503"/>
      <c r="D958" s="59"/>
      <c r="E958" s="85"/>
      <c r="F958" s="7"/>
    </row>
    <row r="959" spans="1:6">
      <c r="A959" s="505"/>
      <c r="B959" s="502"/>
      <c r="C959" s="503"/>
      <c r="D959" s="59"/>
      <c r="E959" s="85"/>
      <c r="F959" s="7"/>
    </row>
    <row r="960" spans="1:6">
      <c r="A960" s="505"/>
      <c r="B960" s="502"/>
      <c r="C960" s="503"/>
      <c r="D960" s="59"/>
      <c r="E960" s="85"/>
      <c r="F960" s="7"/>
    </row>
    <row r="961" spans="1:6">
      <c r="A961" s="505"/>
      <c r="B961" s="502"/>
      <c r="C961" s="503"/>
      <c r="D961" s="59"/>
      <c r="E961" s="85"/>
      <c r="F961" s="7"/>
    </row>
    <row r="962" spans="1:6">
      <c r="A962" s="505"/>
      <c r="B962" s="502"/>
      <c r="C962" s="503"/>
      <c r="D962" s="59"/>
      <c r="E962" s="85"/>
      <c r="F962" s="7"/>
    </row>
    <row r="963" spans="1:6">
      <c r="A963" s="505"/>
      <c r="B963" s="502"/>
      <c r="C963" s="503"/>
      <c r="D963" s="59"/>
      <c r="E963" s="85"/>
      <c r="F963" s="7"/>
    </row>
    <row r="964" spans="1:6">
      <c r="A964" s="505"/>
      <c r="B964" s="502"/>
      <c r="C964" s="503"/>
      <c r="D964" s="59"/>
      <c r="E964" s="85"/>
      <c r="F964" s="7"/>
    </row>
    <row r="965" spans="1:6">
      <c r="A965" s="505"/>
      <c r="B965" s="502"/>
      <c r="C965" s="503"/>
      <c r="D965" s="59"/>
      <c r="E965" s="85"/>
      <c r="F965" s="7"/>
    </row>
    <row r="966" spans="1:6">
      <c r="A966" s="505"/>
      <c r="B966" s="502"/>
      <c r="C966" s="503"/>
      <c r="D966" s="59"/>
      <c r="E966" s="85"/>
      <c r="F966" s="7"/>
    </row>
    <row r="967" spans="1:6">
      <c r="A967" s="505"/>
      <c r="B967" s="502"/>
      <c r="C967" s="503"/>
      <c r="D967" s="59"/>
      <c r="E967" s="85"/>
      <c r="F967" s="7"/>
    </row>
    <row r="968" spans="1:6">
      <c r="A968" s="505"/>
      <c r="B968" s="502"/>
      <c r="C968" s="503"/>
      <c r="D968" s="59"/>
      <c r="E968" s="85"/>
      <c r="F968" s="7"/>
    </row>
    <row r="969" spans="1:6">
      <c r="A969" s="505"/>
      <c r="B969" s="502"/>
      <c r="C969" s="503"/>
      <c r="D969" s="59"/>
      <c r="E969" s="85"/>
      <c r="F969" s="7"/>
    </row>
    <row r="970" spans="1:6">
      <c r="A970" s="505"/>
      <c r="B970" s="502"/>
      <c r="C970" s="503"/>
      <c r="D970" s="59"/>
      <c r="E970" s="85"/>
      <c r="F970" s="7"/>
    </row>
    <row r="971" spans="1:6">
      <c r="A971" s="505"/>
      <c r="B971" s="502"/>
      <c r="C971" s="503"/>
      <c r="D971" s="59"/>
      <c r="E971" s="85"/>
      <c r="F971" s="7"/>
    </row>
    <row r="972" spans="1:6">
      <c r="A972" s="505"/>
      <c r="B972" s="502"/>
      <c r="C972" s="503"/>
      <c r="D972" s="59"/>
      <c r="E972" s="85"/>
      <c r="F972" s="7"/>
    </row>
    <row r="973" spans="1:6">
      <c r="A973" s="505"/>
      <c r="B973" s="502"/>
      <c r="C973" s="503"/>
      <c r="D973" s="59"/>
      <c r="E973" s="85"/>
      <c r="F973" s="7"/>
    </row>
    <row r="974" spans="1:6">
      <c r="A974" s="505"/>
      <c r="B974" s="502"/>
      <c r="C974" s="503"/>
      <c r="D974" s="59"/>
      <c r="E974" s="85"/>
      <c r="F974" s="7"/>
    </row>
    <row r="975" spans="1:6">
      <c r="A975" s="505"/>
      <c r="B975" s="502"/>
      <c r="C975" s="503"/>
      <c r="D975" s="59"/>
      <c r="E975" s="85"/>
      <c r="F975" s="7"/>
    </row>
    <row r="976" spans="1:6">
      <c r="A976" s="505"/>
      <c r="B976" s="502"/>
      <c r="C976" s="503"/>
      <c r="D976" s="59"/>
      <c r="E976" s="85"/>
      <c r="F976" s="7"/>
    </row>
    <row r="977" spans="1:6">
      <c r="A977" s="505"/>
      <c r="B977" s="502"/>
      <c r="C977" s="503"/>
      <c r="D977" s="59"/>
      <c r="E977" s="85"/>
      <c r="F977" s="7"/>
    </row>
    <row r="978" spans="1:6">
      <c r="A978" s="505"/>
      <c r="B978" s="502"/>
      <c r="C978" s="503"/>
      <c r="D978" s="59"/>
      <c r="E978" s="85"/>
      <c r="F978" s="7"/>
    </row>
    <row r="979" spans="1:6">
      <c r="A979" s="505"/>
      <c r="B979" s="502"/>
      <c r="C979" s="503"/>
      <c r="D979" s="59"/>
      <c r="E979" s="85"/>
      <c r="F979" s="7"/>
    </row>
    <row r="980" spans="1:6">
      <c r="A980" s="505"/>
      <c r="B980" s="502"/>
      <c r="C980" s="503"/>
      <c r="D980" s="59"/>
      <c r="E980" s="85"/>
      <c r="F980" s="7"/>
    </row>
    <row r="981" spans="1:6">
      <c r="A981" s="505"/>
      <c r="B981" s="502"/>
      <c r="C981" s="503"/>
      <c r="D981" s="59"/>
      <c r="E981" s="85"/>
      <c r="F981" s="7"/>
    </row>
    <row r="982" spans="1:6">
      <c r="A982" s="505"/>
      <c r="B982" s="502"/>
      <c r="C982" s="503"/>
      <c r="D982" s="59"/>
      <c r="E982" s="85"/>
      <c r="F982" s="7"/>
    </row>
    <row r="983" spans="1:6">
      <c r="A983" s="505"/>
      <c r="B983" s="502"/>
      <c r="C983" s="503"/>
      <c r="D983" s="59"/>
      <c r="E983" s="85"/>
      <c r="F983" s="7"/>
    </row>
    <row r="984" spans="1:6">
      <c r="A984" s="505"/>
      <c r="B984" s="502"/>
      <c r="C984" s="503"/>
      <c r="D984" s="59"/>
      <c r="E984" s="85"/>
      <c r="F984" s="7"/>
    </row>
    <row r="985" spans="1:6">
      <c r="A985" s="505"/>
      <c r="B985" s="502"/>
      <c r="C985" s="503"/>
      <c r="D985" s="59"/>
      <c r="E985" s="85"/>
      <c r="F985" s="7"/>
    </row>
    <row r="986" spans="1:6">
      <c r="A986" s="505"/>
      <c r="B986" s="502"/>
      <c r="C986" s="503"/>
      <c r="D986" s="59"/>
      <c r="E986" s="85"/>
      <c r="F986" s="7"/>
    </row>
    <row r="987" spans="1:6">
      <c r="A987" s="505"/>
      <c r="B987" s="502"/>
      <c r="C987" s="503"/>
      <c r="D987" s="59"/>
      <c r="E987" s="85"/>
      <c r="F987" s="7"/>
    </row>
    <row r="988" spans="1:6">
      <c r="A988" s="505"/>
      <c r="B988" s="502"/>
      <c r="C988" s="503"/>
      <c r="D988" s="59"/>
      <c r="E988" s="85"/>
      <c r="F988" s="7"/>
    </row>
    <row r="989" spans="1:6">
      <c r="A989" s="505"/>
      <c r="B989" s="502"/>
      <c r="C989" s="503"/>
      <c r="D989" s="59"/>
      <c r="E989" s="85"/>
      <c r="F989" s="7"/>
    </row>
    <row r="990" spans="1:6">
      <c r="A990" s="505"/>
      <c r="B990" s="502"/>
      <c r="C990" s="503"/>
      <c r="D990" s="59"/>
      <c r="E990" s="85"/>
      <c r="F990" s="7"/>
    </row>
    <row r="991" spans="1:6">
      <c r="A991" s="505"/>
      <c r="B991" s="502"/>
      <c r="C991" s="503"/>
      <c r="D991" s="59"/>
      <c r="E991" s="85"/>
      <c r="F991" s="7"/>
    </row>
    <row r="992" spans="1:6">
      <c r="A992" s="505"/>
      <c r="B992" s="502"/>
      <c r="C992" s="503"/>
      <c r="D992" s="59"/>
      <c r="E992" s="85"/>
      <c r="F992" s="7"/>
    </row>
    <row r="993" spans="1:6">
      <c r="A993" s="505"/>
      <c r="B993" s="502"/>
      <c r="C993" s="503"/>
      <c r="D993" s="59"/>
      <c r="E993" s="85"/>
      <c r="F993" s="7"/>
    </row>
    <row r="994" spans="1:6">
      <c r="A994" s="505"/>
      <c r="B994" s="502"/>
      <c r="C994" s="503"/>
      <c r="D994" s="59"/>
      <c r="E994" s="85"/>
      <c r="F994" s="7"/>
    </row>
    <row r="995" spans="1:6">
      <c r="A995" s="505"/>
      <c r="B995" s="502"/>
      <c r="C995" s="503"/>
      <c r="D995" s="59"/>
      <c r="E995" s="85"/>
      <c r="F995" s="7"/>
    </row>
    <row r="996" spans="1:6">
      <c r="A996" s="505"/>
      <c r="B996" s="502"/>
      <c r="C996" s="503"/>
      <c r="D996" s="59"/>
      <c r="E996" s="85"/>
      <c r="F996" s="7"/>
    </row>
    <row r="997" spans="1:6">
      <c r="A997" s="505"/>
      <c r="B997" s="502"/>
      <c r="C997" s="503"/>
      <c r="D997" s="59"/>
      <c r="E997" s="85"/>
      <c r="F997" s="7"/>
    </row>
    <row r="998" spans="1:6">
      <c r="A998" s="505"/>
      <c r="B998" s="502"/>
      <c r="C998" s="503"/>
      <c r="D998" s="59"/>
      <c r="E998" s="85"/>
      <c r="F998" s="7"/>
    </row>
    <row r="999" spans="1:6">
      <c r="A999" s="505"/>
      <c r="B999" s="502"/>
      <c r="C999" s="503"/>
      <c r="D999" s="59"/>
      <c r="E999" s="85"/>
      <c r="F999" s="7"/>
    </row>
    <row r="1000" spans="1:6">
      <c r="A1000" s="505"/>
      <c r="B1000" s="502"/>
      <c r="C1000" s="503"/>
      <c r="D1000" s="59"/>
      <c r="E1000" s="85"/>
      <c r="F1000" s="7"/>
    </row>
    <row r="1001" spans="1:6">
      <c r="A1001" s="505"/>
      <c r="B1001" s="502"/>
      <c r="C1001" s="503"/>
      <c r="D1001" s="59"/>
      <c r="E1001" s="85"/>
      <c r="F1001" s="7"/>
    </row>
    <row r="1002" spans="1:6">
      <c r="A1002" s="505"/>
      <c r="B1002" s="502"/>
      <c r="C1002" s="503"/>
      <c r="D1002" s="59"/>
      <c r="E1002" s="85"/>
      <c r="F1002" s="7"/>
    </row>
    <row r="1003" spans="1:6">
      <c r="A1003" s="505"/>
      <c r="B1003" s="502"/>
      <c r="C1003" s="503"/>
      <c r="D1003" s="59"/>
      <c r="E1003" s="85"/>
      <c r="F1003" s="7"/>
    </row>
    <row r="1004" spans="1:6">
      <c r="A1004" s="505"/>
      <c r="B1004" s="502"/>
      <c r="C1004" s="503"/>
      <c r="D1004" s="59"/>
      <c r="E1004" s="85"/>
      <c r="F1004" s="7"/>
    </row>
    <row r="1005" spans="1:6">
      <c r="A1005" s="505"/>
      <c r="B1005" s="502"/>
      <c r="C1005" s="503"/>
      <c r="D1005" s="59"/>
      <c r="E1005" s="85"/>
      <c r="F1005" s="7"/>
    </row>
    <row r="1006" spans="1:6">
      <c r="A1006" s="505"/>
      <c r="B1006" s="502"/>
      <c r="C1006" s="503"/>
      <c r="D1006" s="59"/>
      <c r="E1006" s="85"/>
      <c r="F1006" s="7"/>
    </row>
    <row r="1007" spans="1:6">
      <c r="A1007" s="505"/>
      <c r="B1007" s="502"/>
      <c r="C1007" s="503"/>
      <c r="D1007" s="59"/>
      <c r="E1007" s="85"/>
      <c r="F1007" s="7"/>
    </row>
    <row r="1008" spans="1:6">
      <c r="A1008" s="505"/>
      <c r="B1008" s="502"/>
      <c r="C1008" s="503"/>
      <c r="D1008" s="59"/>
      <c r="E1008" s="85"/>
      <c r="F1008" s="7"/>
    </row>
    <row r="1009" spans="1:6">
      <c r="A1009" s="505"/>
      <c r="B1009" s="502"/>
      <c r="C1009" s="503"/>
      <c r="D1009" s="59"/>
      <c r="E1009" s="85"/>
      <c r="F1009" s="7"/>
    </row>
    <row r="1010" spans="1:6">
      <c r="A1010" s="505"/>
      <c r="B1010" s="502"/>
      <c r="C1010" s="503"/>
      <c r="D1010" s="59"/>
      <c r="E1010" s="85"/>
      <c r="F1010" s="7"/>
    </row>
    <row r="1011" spans="1:6">
      <c r="A1011" s="505"/>
      <c r="B1011" s="502"/>
      <c r="C1011" s="503"/>
      <c r="D1011" s="59"/>
      <c r="E1011" s="85"/>
      <c r="F1011" s="7"/>
    </row>
    <row r="1012" spans="1:6">
      <c r="A1012" s="505"/>
      <c r="B1012" s="502"/>
      <c r="C1012" s="503"/>
      <c r="D1012" s="59"/>
      <c r="E1012" s="85"/>
      <c r="F1012" s="7"/>
    </row>
    <row r="1013" spans="1:6">
      <c r="A1013" s="505"/>
      <c r="B1013" s="502"/>
      <c r="C1013" s="503"/>
      <c r="D1013" s="59"/>
      <c r="E1013" s="85"/>
      <c r="F1013" s="7"/>
    </row>
    <row r="1014" spans="1:6">
      <c r="A1014" s="505"/>
      <c r="B1014" s="502"/>
      <c r="C1014" s="503"/>
      <c r="D1014" s="59"/>
      <c r="E1014" s="85"/>
      <c r="F1014" s="7"/>
    </row>
    <row r="1015" spans="1:6">
      <c r="A1015" s="505"/>
      <c r="B1015" s="502"/>
      <c r="C1015" s="503"/>
      <c r="D1015" s="59"/>
      <c r="E1015" s="85"/>
      <c r="F1015" s="7"/>
    </row>
    <row r="1016" spans="1:6">
      <c r="A1016" s="505"/>
      <c r="B1016" s="502"/>
      <c r="C1016" s="503"/>
      <c r="D1016" s="59"/>
      <c r="E1016" s="85"/>
      <c r="F1016" s="7"/>
    </row>
    <row r="1017" spans="1:6">
      <c r="A1017" s="505"/>
      <c r="B1017" s="502"/>
      <c r="C1017" s="503"/>
      <c r="D1017" s="59"/>
      <c r="E1017" s="85"/>
      <c r="F1017" s="7"/>
    </row>
    <row r="1018" spans="1:6">
      <c r="A1018" s="505"/>
      <c r="B1018" s="502"/>
      <c r="C1018" s="503"/>
      <c r="D1018" s="59"/>
      <c r="E1018" s="85"/>
      <c r="F1018" s="7"/>
    </row>
    <row r="1019" spans="1:6">
      <c r="A1019" s="505"/>
      <c r="B1019" s="502"/>
      <c r="C1019" s="503"/>
      <c r="D1019" s="59"/>
      <c r="E1019" s="85"/>
      <c r="F1019" s="7"/>
    </row>
    <row r="1020" spans="1:6">
      <c r="A1020" s="505"/>
      <c r="B1020" s="502"/>
      <c r="C1020" s="503"/>
      <c r="D1020" s="59"/>
      <c r="E1020" s="85"/>
      <c r="F1020" s="7"/>
    </row>
    <row r="1021" spans="1:6">
      <c r="A1021" s="505"/>
      <c r="B1021" s="502"/>
      <c r="C1021" s="503"/>
      <c r="D1021" s="59"/>
      <c r="E1021" s="85"/>
      <c r="F1021" s="7"/>
    </row>
    <row r="1022" spans="1:6">
      <c r="A1022" s="505"/>
      <c r="B1022" s="502"/>
      <c r="C1022" s="503"/>
      <c r="D1022" s="59"/>
      <c r="E1022" s="85"/>
      <c r="F1022" s="7"/>
    </row>
    <row r="1023" spans="1:6">
      <c r="A1023" s="505"/>
      <c r="B1023" s="502"/>
      <c r="C1023" s="503"/>
      <c r="D1023" s="59"/>
      <c r="E1023" s="85"/>
      <c r="F1023" s="7"/>
    </row>
    <row r="1024" spans="1:6">
      <c r="A1024" s="505"/>
      <c r="B1024" s="502"/>
      <c r="C1024" s="503"/>
      <c r="D1024" s="59"/>
      <c r="E1024" s="85"/>
      <c r="F1024" s="7"/>
    </row>
    <row r="1025" spans="1:6">
      <c r="A1025" s="505"/>
      <c r="B1025" s="502"/>
      <c r="C1025" s="503"/>
      <c r="D1025" s="59"/>
      <c r="E1025" s="85"/>
      <c r="F1025" s="7"/>
    </row>
    <row r="1026" spans="1:6">
      <c r="A1026" s="505"/>
      <c r="B1026" s="502"/>
      <c r="C1026" s="503"/>
      <c r="D1026" s="59"/>
      <c r="E1026" s="85"/>
      <c r="F1026" s="7"/>
    </row>
    <row r="1027" spans="1:6">
      <c r="A1027" s="505"/>
      <c r="B1027" s="502"/>
      <c r="C1027" s="503"/>
      <c r="D1027" s="59"/>
      <c r="E1027" s="85"/>
      <c r="F1027" s="7"/>
    </row>
    <row r="1028" spans="1:6">
      <c r="A1028" s="505"/>
      <c r="B1028" s="502"/>
      <c r="C1028" s="503"/>
      <c r="D1028" s="59"/>
      <c r="E1028" s="85"/>
      <c r="F1028" s="7"/>
    </row>
    <row r="1029" spans="1:6">
      <c r="A1029" s="505"/>
      <c r="B1029" s="502"/>
      <c r="C1029" s="503"/>
      <c r="D1029" s="59"/>
      <c r="E1029" s="85"/>
      <c r="F1029" s="7"/>
    </row>
    <row r="1030" spans="1:6">
      <c r="A1030" s="505"/>
      <c r="B1030" s="502"/>
      <c r="C1030" s="503"/>
      <c r="D1030" s="59"/>
      <c r="E1030" s="85"/>
      <c r="F1030" s="7"/>
    </row>
    <row r="1031" spans="1:6">
      <c r="A1031" s="505"/>
      <c r="B1031" s="502"/>
      <c r="C1031" s="503"/>
      <c r="D1031" s="59"/>
      <c r="E1031" s="85"/>
      <c r="F1031" s="7"/>
    </row>
    <row r="1032" spans="1:6">
      <c r="A1032" s="505"/>
      <c r="B1032" s="502"/>
      <c r="C1032" s="503"/>
      <c r="D1032" s="59"/>
      <c r="E1032" s="85"/>
      <c r="F1032" s="7"/>
    </row>
    <row r="1033" spans="1:6">
      <c r="A1033" s="505"/>
      <c r="B1033" s="502"/>
      <c r="C1033" s="503"/>
      <c r="D1033" s="59"/>
      <c r="E1033" s="85"/>
      <c r="F1033" s="7"/>
    </row>
    <row r="1034" spans="1:6">
      <c r="A1034" s="505"/>
      <c r="B1034" s="502"/>
      <c r="C1034" s="503"/>
      <c r="D1034" s="59"/>
      <c r="E1034" s="85"/>
      <c r="F1034" s="7"/>
    </row>
    <row r="1035" spans="1:6">
      <c r="A1035" s="505"/>
      <c r="B1035" s="502"/>
      <c r="C1035" s="503"/>
      <c r="D1035" s="59"/>
      <c r="E1035" s="85"/>
      <c r="F1035" s="7"/>
    </row>
    <row r="1036" spans="1:6">
      <c r="A1036" s="505"/>
      <c r="B1036" s="502"/>
      <c r="C1036" s="503"/>
      <c r="D1036" s="59"/>
      <c r="E1036" s="85"/>
      <c r="F1036" s="7"/>
    </row>
    <row r="1037" spans="1:6">
      <c r="A1037" s="505"/>
      <c r="B1037" s="502"/>
      <c r="C1037" s="503"/>
      <c r="D1037" s="59"/>
      <c r="E1037" s="85"/>
      <c r="F1037" s="7"/>
    </row>
    <row r="1038" spans="1:6">
      <c r="A1038" s="505"/>
      <c r="B1038" s="502"/>
      <c r="C1038" s="503"/>
      <c r="D1038" s="59"/>
      <c r="E1038" s="85"/>
      <c r="F1038" s="7"/>
    </row>
    <row r="1039" spans="1:6">
      <c r="A1039" s="505"/>
      <c r="B1039" s="502"/>
      <c r="C1039" s="503"/>
      <c r="D1039" s="59"/>
      <c r="E1039" s="85"/>
      <c r="F1039" s="7"/>
    </row>
    <row r="1040" spans="1:6">
      <c r="A1040" s="505"/>
      <c r="B1040" s="502"/>
      <c r="C1040" s="503"/>
      <c r="D1040" s="59"/>
      <c r="E1040" s="85"/>
      <c r="F1040" s="7"/>
    </row>
    <row r="1041" spans="1:6">
      <c r="A1041" s="505"/>
      <c r="B1041" s="502"/>
      <c r="C1041" s="503"/>
      <c r="D1041" s="59"/>
      <c r="E1041" s="85"/>
      <c r="F1041" s="7"/>
    </row>
    <row r="1042" spans="1:6">
      <c r="A1042" s="505"/>
      <c r="B1042" s="502"/>
      <c r="C1042" s="503"/>
      <c r="D1042" s="59"/>
      <c r="E1042" s="85"/>
      <c r="F1042" s="7"/>
    </row>
    <row r="1043" spans="1:6">
      <c r="A1043" s="505"/>
      <c r="B1043" s="502"/>
      <c r="C1043" s="503"/>
      <c r="D1043" s="59"/>
      <c r="E1043" s="85"/>
      <c r="F1043" s="7"/>
    </row>
    <row r="1044" spans="1:6">
      <c r="A1044" s="505"/>
      <c r="B1044" s="502"/>
      <c r="C1044" s="503"/>
      <c r="D1044" s="59"/>
      <c r="E1044" s="85"/>
      <c r="F1044" s="7"/>
    </row>
    <row r="1045" spans="1:6">
      <c r="A1045" s="505"/>
      <c r="B1045" s="502"/>
      <c r="C1045" s="503"/>
      <c r="D1045" s="59"/>
      <c r="E1045" s="85"/>
      <c r="F1045" s="7"/>
    </row>
    <row r="1046" spans="1:6">
      <c r="A1046" s="505"/>
      <c r="B1046" s="502"/>
      <c r="C1046" s="503"/>
      <c r="D1046" s="59"/>
      <c r="E1046" s="85"/>
      <c r="F1046" s="7"/>
    </row>
    <row r="1047" spans="1:6">
      <c r="A1047" s="505"/>
      <c r="B1047" s="502"/>
      <c r="C1047" s="503"/>
      <c r="D1047" s="59"/>
      <c r="E1047" s="85"/>
      <c r="F1047" s="7"/>
    </row>
    <row r="1048" spans="1:6">
      <c r="A1048" s="505"/>
      <c r="B1048" s="502"/>
      <c r="C1048" s="503"/>
      <c r="D1048" s="59"/>
      <c r="E1048" s="85"/>
      <c r="F1048" s="7"/>
    </row>
    <row r="1049" spans="1:6">
      <c r="A1049" s="505"/>
      <c r="B1049" s="502"/>
      <c r="C1049" s="503"/>
      <c r="D1049" s="59"/>
      <c r="E1049" s="85"/>
      <c r="F1049" s="7"/>
    </row>
    <row r="1050" spans="1:6">
      <c r="A1050" s="505"/>
      <c r="B1050" s="502"/>
      <c r="C1050" s="503"/>
      <c r="D1050" s="59"/>
      <c r="E1050" s="85"/>
      <c r="F1050" s="7"/>
    </row>
    <row r="1051" spans="1:6">
      <c r="A1051" s="505"/>
      <c r="B1051" s="502"/>
      <c r="C1051" s="503"/>
      <c r="D1051" s="59"/>
      <c r="E1051" s="85"/>
      <c r="F1051" s="7"/>
    </row>
    <row r="1052" spans="1:6">
      <c r="A1052" s="505"/>
      <c r="B1052" s="502"/>
      <c r="C1052" s="503"/>
      <c r="D1052" s="59"/>
      <c r="E1052" s="85"/>
      <c r="F1052" s="7"/>
    </row>
    <row r="1053" spans="1:6">
      <c r="A1053" s="505"/>
      <c r="B1053" s="502"/>
      <c r="C1053" s="503"/>
      <c r="D1053" s="59"/>
      <c r="E1053" s="85"/>
      <c r="F1053" s="7"/>
    </row>
    <row r="1054" spans="1:6">
      <c r="A1054" s="505"/>
      <c r="B1054" s="502"/>
      <c r="C1054" s="503"/>
      <c r="D1054" s="59"/>
      <c r="E1054" s="85"/>
      <c r="F1054" s="7"/>
    </row>
    <row r="1055" spans="1:6">
      <c r="A1055" s="505"/>
      <c r="B1055" s="502"/>
      <c r="C1055" s="503"/>
      <c r="D1055" s="59"/>
      <c r="E1055" s="85"/>
      <c r="F1055" s="7"/>
    </row>
    <row r="1056" spans="1:6">
      <c r="A1056" s="505"/>
      <c r="B1056" s="502"/>
      <c r="C1056" s="503"/>
      <c r="D1056" s="59"/>
      <c r="E1056" s="85"/>
      <c r="F1056" s="7"/>
    </row>
    <row r="1057" spans="1:6">
      <c r="A1057" s="505"/>
      <c r="B1057" s="502"/>
      <c r="C1057" s="503"/>
      <c r="D1057" s="59"/>
      <c r="E1057" s="85"/>
      <c r="F1057" s="7"/>
    </row>
    <row r="1058" spans="1:6">
      <c r="A1058" s="505"/>
      <c r="B1058" s="502"/>
      <c r="C1058" s="503"/>
      <c r="D1058" s="59"/>
      <c r="E1058" s="85"/>
      <c r="F1058" s="7"/>
    </row>
    <row r="1059" spans="1:6">
      <c r="A1059" s="505"/>
      <c r="B1059" s="502"/>
      <c r="C1059" s="503"/>
      <c r="D1059" s="59"/>
      <c r="E1059" s="85"/>
      <c r="F1059" s="7"/>
    </row>
    <row r="1060" spans="1:6">
      <c r="A1060" s="505"/>
      <c r="B1060" s="502"/>
      <c r="C1060" s="503"/>
      <c r="D1060" s="59"/>
      <c r="E1060" s="85"/>
      <c r="F1060" s="7"/>
    </row>
    <row r="1061" spans="1:6">
      <c r="A1061" s="505"/>
      <c r="B1061" s="502"/>
      <c r="C1061" s="503"/>
      <c r="D1061" s="59"/>
      <c r="E1061" s="85"/>
      <c r="F1061" s="7"/>
    </row>
    <row r="1062" spans="1:6">
      <c r="A1062" s="505"/>
      <c r="B1062" s="502"/>
      <c r="C1062" s="503"/>
      <c r="D1062" s="59"/>
      <c r="E1062" s="85"/>
      <c r="F1062" s="7"/>
    </row>
    <row r="1063" spans="1:6">
      <c r="A1063" s="505"/>
      <c r="B1063" s="502"/>
      <c r="C1063" s="503"/>
      <c r="D1063" s="59"/>
      <c r="E1063" s="85"/>
      <c r="F1063" s="7"/>
    </row>
    <row r="1064" spans="1:6">
      <c r="A1064" s="505"/>
      <c r="B1064" s="502"/>
      <c r="C1064" s="503"/>
      <c r="D1064" s="59"/>
      <c r="E1064" s="85"/>
      <c r="F1064" s="7"/>
    </row>
    <row r="1065" spans="1:6">
      <c r="A1065" s="505"/>
      <c r="B1065" s="502"/>
      <c r="C1065" s="503"/>
      <c r="D1065" s="59"/>
      <c r="E1065" s="85"/>
      <c r="F1065" s="7"/>
    </row>
    <row r="1066" spans="1:6">
      <c r="A1066" s="505"/>
      <c r="B1066" s="502"/>
      <c r="C1066" s="503"/>
      <c r="D1066" s="59"/>
      <c r="E1066" s="85"/>
      <c r="F1066" s="7"/>
    </row>
    <row r="1067" spans="1:6">
      <c r="A1067" s="505"/>
      <c r="B1067" s="502"/>
      <c r="C1067" s="503"/>
      <c r="D1067" s="59"/>
      <c r="E1067" s="85"/>
      <c r="F1067" s="7"/>
    </row>
    <row r="1068" spans="1:6">
      <c r="A1068" s="505"/>
      <c r="B1068" s="502"/>
      <c r="C1068" s="503"/>
      <c r="D1068" s="59"/>
      <c r="E1068" s="85"/>
      <c r="F1068" s="7"/>
    </row>
    <row r="1069" spans="1:6">
      <c r="A1069" s="505"/>
      <c r="B1069" s="502"/>
      <c r="C1069" s="503"/>
      <c r="D1069" s="59"/>
      <c r="E1069" s="85"/>
      <c r="F1069" s="7"/>
    </row>
    <row r="1070" spans="1:6">
      <c r="A1070" s="505"/>
      <c r="B1070" s="502"/>
      <c r="C1070" s="503"/>
      <c r="D1070" s="59"/>
      <c r="E1070" s="85"/>
      <c r="F1070" s="7"/>
    </row>
    <row r="1071" spans="1:6">
      <c r="A1071" s="505"/>
      <c r="B1071" s="502"/>
      <c r="C1071" s="503"/>
      <c r="D1071" s="59"/>
      <c r="E1071" s="85"/>
      <c r="F1071" s="7"/>
    </row>
    <row r="1072" spans="1:6">
      <c r="A1072" s="505"/>
      <c r="B1072" s="502"/>
      <c r="C1072" s="503"/>
      <c r="D1072" s="59"/>
      <c r="E1072" s="85"/>
      <c r="F1072" s="7"/>
    </row>
    <row r="1073" spans="1:6">
      <c r="A1073" s="505"/>
      <c r="B1073" s="502"/>
      <c r="C1073" s="503"/>
      <c r="D1073" s="59"/>
      <c r="E1073" s="85"/>
      <c r="F1073" s="7"/>
    </row>
    <row r="1074" spans="1:6">
      <c r="A1074" s="505"/>
      <c r="B1074" s="502"/>
      <c r="C1074" s="503"/>
      <c r="D1074" s="59"/>
      <c r="E1074" s="85"/>
      <c r="F1074" s="7"/>
    </row>
    <row r="1075" spans="1:6">
      <c r="A1075" s="505"/>
      <c r="B1075" s="502"/>
      <c r="C1075" s="503"/>
      <c r="D1075" s="59"/>
      <c r="E1075" s="85"/>
      <c r="F1075" s="7"/>
    </row>
    <row r="1076" spans="1:6">
      <c r="A1076" s="505"/>
      <c r="B1076" s="502"/>
      <c r="C1076" s="503"/>
      <c r="D1076" s="59"/>
      <c r="E1076" s="85"/>
      <c r="F1076" s="7"/>
    </row>
    <row r="1077" spans="1:6">
      <c r="A1077" s="505"/>
      <c r="B1077" s="502"/>
      <c r="C1077" s="503"/>
      <c r="D1077" s="59"/>
      <c r="E1077" s="85"/>
      <c r="F1077" s="7"/>
    </row>
    <row r="1078" spans="1:6">
      <c r="A1078" s="505"/>
      <c r="B1078" s="502"/>
      <c r="C1078" s="503"/>
      <c r="D1078" s="59"/>
      <c r="E1078" s="85"/>
      <c r="F1078" s="7"/>
    </row>
    <row r="1079" spans="1:6">
      <c r="A1079" s="505"/>
      <c r="B1079" s="502"/>
      <c r="C1079" s="503"/>
      <c r="D1079" s="59"/>
      <c r="E1079" s="85"/>
      <c r="F1079" s="7"/>
    </row>
    <row r="1080" spans="1:6">
      <c r="A1080" s="505"/>
      <c r="B1080" s="502"/>
      <c r="C1080" s="503"/>
      <c r="D1080" s="59"/>
      <c r="E1080" s="85"/>
      <c r="F1080" s="7"/>
    </row>
    <row r="1081" spans="1:6">
      <c r="A1081" s="505"/>
      <c r="B1081" s="502"/>
      <c r="C1081" s="503"/>
      <c r="D1081" s="59"/>
      <c r="E1081" s="85"/>
      <c r="F1081" s="7"/>
    </row>
    <row r="1082" spans="1:6">
      <c r="A1082" s="505"/>
      <c r="B1082" s="502"/>
      <c r="C1082" s="503"/>
      <c r="D1082" s="59"/>
      <c r="E1082" s="85"/>
      <c r="F1082" s="7"/>
    </row>
    <row r="1083" spans="1:6">
      <c r="A1083" s="505"/>
      <c r="B1083" s="502"/>
      <c r="C1083" s="503"/>
      <c r="D1083" s="59"/>
      <c r="E1083" s="85"/>
      <c r="F1083" s="7"/>
    </row>
    <row r="1084" spans="1:6">
      <c r="A1084" s="505"/>
      <c r="B1084" s="502"/>
      <c r="C1084" s="503"/>
      <c r="D1084" s="59"/>
      <c r="E1084" s="85"/>
      <c r="F1084" s="7"/>
    </row>
    <row r="1085" spans="1:6">
      <c r="A1085" s="505"/>
      <c r="B1085" s="502"/>
      <c r="C1085" s="503"/>
      <c r="D1085" s="59"/>
      <c r="E1085" s="85"/>
      <c r="F1085" s="7"/>
    </row>
    <row r="1086" spans="1:6">
      <c r="A1086" s="505"/>
      <c r="B1086" s="502"/>
      <c r="C1086" s="503"/>
      <c r="D1086" s="59"/>
      <c r="E1086" s="85"/>
      <c r="F1086" s="7"/>
    </row>
    <row r="1087" spans="1:6">
      <c r="A1087" s="505"/>
      <c r="B1087" s="502"/>
      <c r="C1087" s="503"/>
      <c r="D1087" s="59"/>
      <c r="E1087" s="85"/>
      <c r="F1087" s="7"/>
    </row>
    <row r="1088" spans="1:6">
      <c r="A1088" s="505"/>
      <c r="B1088" s="502"/>
      <c r="C1088" s="503"/>
      <c r="D1088" s="59"/>
      <c r="E1088" s="85"/>
      <c r="F1088" s="7"/>
    </row>
    <row r="1089" spans="1:6">
      <c r="A1089" s="505"/>
      <c r="B1089" s="502"/>
      <c r="C1089" s="503"/>
      <c r="D1089" s="59"/>
      <c r="E1089" s="85"/>
      <c r="F1089" s="7"/>
    </row>
    <row r="1090" spans="1:6">
      <c r="A1090" s="505"/>
      <c r="B1090" s="502"/>
      <c r="C1090" s="503"/>
      <c r="D1090" s="59"/>
      <c r="E1090" s="85"/>
      <c r="F1090" s="7"/>
    </row>
    <row r="1091" spans="1:6">
      <c r="A1091" s="505"/>
      <c r="B1091" s="502"/>
      <c r="C1091" s="503"/>
      <c r="D1091" s="59"/>
      <c r="E1091" s="85"/>
      <c r="F1091" s="7"/>
    </row>
    <row r="1092" spans="1:6">
      <c r="A1092" s="505"/>
      <c r="B1092" s="502"/>
      <c r="C1092" s="503"/>
      <c r="D1092" s="59"/>
      <c r="E1092" s="85"/>
      <c r="F1092" s="7"/>
    </row>
    <row r="1093" spans="1:6">
      <c r="A1093" s="505"/>
      <c r="B1093" s="502"/>
      <c r="C1093" s="503"/>
      <c r="D1093" s="59"/>
      <c r="E1093" s="85"/>
      <c r="F1093" s="7"/>
    </row>
    <row r="1094" spans="1:6">
      <c r="A1094" s="505"/>
      <c r="B1094" s="502"/>
      <c r="C1094" s="503"/>
      <c r="D1094" s="59"/>
      <c r="E1094" s="85"/>
      <c r="F1094" s="7"/>
    </row>
    <row r="1095" spans="1:6">
      <c r="A1095" s="505"/>
      <c r="B1095" s="502"/>
      <c r="C1095" s="503"/>
      <c r="D1095" s="59"/>
      <c r="E1095" s="85"/>
      <c r="F1095" s="7"/>
    </row>
    <row r="1096" spans="1:6">
      <c r="A1096" s="505"/>
      <c r="B1096" s="502"/>
      <c r="C1096" s="503"/>
      <c r="D1096" s="59"/>
      <c r="E1096" s="85"/>
      <c r="F1096" s="7"/>
    </row>
    <row r="1097" spans="1:6">
      <c r="A1097" s="505"/>
      <c r="B1097" s="502"/>
      <c r="C1097" s="503"/>
      <c r="D1097" s="59"/>
      <c r="E1097" s="85"/>
      <c r="F1097" s="7"/>
    </row>
    <row r="1098" spans="1:6">
      <c r="A1098" s="505"/>
      <c r="B1098" s="502"/>
      <c r="C1098" s="503"/>
      <c r="D1098" s="59"/>
      <c r="E1098" s="85"/>
      <c r="F1098" s="7"/>
    </row>
    <row r="1099" spans="1:6">
      <c r="A1099" s="505"/>
      <c r="B1099" s="502"/>
      <c r="C1099" s="503"/>
      <c r="D1099" s="59"/>
      <c r="E1099" s="85"/>
      <c r="F1099" s="7"/>
    </row>
    <row r="1100" spans="1:6">
      <c r="A1100" s="505"/>
      <c r="B1100" s="502"/>
      <c r="C1100" s="503"/>
      <c r="D1100" s="59"/>
      <c r="E1100" s="85"/>
      <c r="F1100" s="7"/>
    </row>
    <row r="1101" spans="1:6">
      <c r="A1101" s="505"/>
      <c r="B1101" s="502"/>
      <c r="C1101" s="503"/>
      <c r="D1101" s="59"/>
      <c r="E1101" s="85"/>
      <c r="F1101" s="7"/>
    </row>
    <row r="1102" spans="1:6">
      <c r="A1102" s="505"/>
      <c r="B1102" s="502"/>
      <c r="C1102" s="503"/>
      <c r="D1102" s="59"/>
      <c r="E1102" s="85"/>
      <c r="F1102" s="7"/>
    </row>
    <row r="1103" spans="1:6">
      <c r="A1103" s="505"/>
      <c r="B1103" s="502"/>
      <c r="C1103" s="503"/>
      <c r="D1103" s="59"/>
      <c r="E1103" s="85"/>
      <c r="F1103" s="7"/>
    </row>
    <row r="1104" spans="1:6">
      <c r="A1104" s="505"/>
      <c r="B1104" s="502"/>
      <c r="C1104" s="503"/>
      <c r="D1104" s="59"/>
      <c r="E1104" s="85"/>
      <c r="F1104" s="7"/>
    </row>
    <row r="1105" spans="1:6">
      <c r="A1105" s="505"/>
      <c r="B1105" s="502"/>
      <c r="C1105" s="503"/>
      <c r="D1105" s="59"/>
      <c r="E1105" s="85"/>
      <c r="F1105" s="7"/>
    </row>
    <row r="1106" spans="1:6">
      <c r="A1106" s="505"/>
      <c r="B1106" s="502"/>
      <c r="C1106" s="503"/>
      <c r="D1106" s="59"/>
      <c r="E1106" s="85"/>
      <c r="F1106" s="7"/>
    </row>
    <row r="1107" spans="1:6">
      <c r="A1107" s="505"/>
      <c r="B1107" s="502"/>
      <c r="C1107" s="503"/>
      <c r="D1107" s="59"/>
      <c r="E1107" s="85"/>
      <c r="F1107" s="7"/>
    </row>
    <row r="1108" spans="1:6">
      <c r="A1108" s="505"/>
      <c r="B1108" s="502"/>
      <c r="C1108" s="503"/>
      <c r="D1108" s="59"/>
      <c r="E1108" s="85"/>
      <c r="F1108" s="7"/>
    </row>
    <row r="1109" spans="1:6">
      <c r="A1109" s="505"/>
      <c r="B1109" s="502"/>
      <c r="C1109" s="503"/>
      <c r="D1109" s="59"/>
      <c r="E1109" s="85"/>
      <c r="F1109" s="7"/>
    </row>
    <row r="1110" spans="1:6">
      <c r="A1110" s="505"/>
      <c r="B1110" s="502"/>
      <c r="C1110" s="503"/>
      <c r="D1110" s="59"/>
      <c r="E1110" s="85"/>
      <c r="F1110" s="7"/>
    </row>
    <row r="1111" spans="1:6">
      <c r="A1111" s="505"/>
      <c r="B1111" s="502"/>
      <c r="C1111" s="503"/>
      <c r="D1111" s="59"/>
      <c r="E1111" s="85"/>
      <c r="F1111" s="7"/>
    </row>
    <row r="1112" spans="1:6">
      <c r="A1112" s="505"/>
      <c r="B1112" s="502"/>
      <c r="C1112" s="503"/>
      <c r="D1112" s="59"/>
      <c r="E1112" s="85"/>
      <c r="F1112" s="7"/>
    </row>
    <row r="1113" spans="1:6">
      <c r="A1113" s="505"/>
      <c r="B1113" s="502"/>
      <c r="C1113" s="503"/>
      <c r="D1113" s="59"/>
      <c r="E1113" s="85"/>
      <c r="F1113" s="7"/>
    </row>
    <row r="1114" spans="1:6">
      <c r="A1114" s="505"/>
      <c r="B1114" s="502"/>
      <c r="C1114" s="503"/>
      <c r="D1114" s="59"/>
      <c r="E1114" s="85"/>
      <c r="F1114" s="7"/>
    </row>
    <row r="1115" spans="1:6">
      <c r="A1115" s="505"/>
      <c r="B1115" s="502"/>
      <c r="C1115" s="503"/>
      <c r="D1115" s="59"/>
      <c r="E1115" s="85"/>
      <c r="F1115" s="7"/>
    </row>
    <row r="1116" spans="1:6">
      <c r="A1116" s="505"/>
      <c r="B1116" s="502"/>
      <c r="C1116" s="503"/>
      <c r="D1116" s="59"/>
      <c r="E1116" s="85"/>
      <c r="F1116" s="7"/>
    </row>
    <row r="1117" spans="1:6">
      <c r="A1117" s="505"/>
      <c r="B1117" s="502"/>
      <c r="C1117" s="503"/>
      <c r="D1117" s="59"/>
      <c r="E1117" s="85"/>
      <c r="F1117" s="7"/>
    </row>
    <row r="1118" spans="1:6">
      <c r="A1118" s="505"/>
      <c r="B1118" s="502"/>
      <c r="C1118" s="503"/>
      <c r="D1118" s="59"/>
      <c r="E1118" s="85"/>
      <c r="F1118" s="7"/>
    </row>
    <row r="1119" spans="1:6">
      <c r="A1119" s="505"/>
      <c r="B1119" s="502"/>
      <c r="C1119" s="503"/>
      <c r="D1119" s="59"/>
      <c r="E1119" s="85"/>
      <c r="F1119" s="7"/>
    </row>
    <row r="1120" spans="1:6">
      <c r="A1120" s="505"/>
      <c r="B1120" s="502"/>
      <c r="C1120" s="503"/>
      <c r="D1120" s="59"/>
      <c r="E1120" s="85"/>
      <c r="F1120" s="7"/>
    </row>
    <row r="1121" spans="1:6">
      <c r="A1121" s="505"/>
      <c r="B1121" s="502"/>
      <c r="C1121" s="503"/>
      <c r="D1121" s="59"/>
      <c r="E1121" s="85"/>
      <c r="F1121" s="7"/>
    </row>
    <row r="1122" spans="1:6">
      <c r="A1122" s="505"/>
      <c r="B1122" s="502"/>
      <c r="C1122" s="503"/>
      <c r="D1122" s="59"/>
      <c r="E1122" s="85"/>
      <c r="F1122" s="7"/>
    </row>
    <row r="1123" spans="1:6">
      <c r="A1123" s="505"/>
      <c r="B1123" s="502"/>
      <c r="C1123" s="503"/>
      <c r="D1123" s="59"/>
      <c r="E1123" s="85"/>
      <c r="F1123" s="7"/>
    </row>
    <row r="1124" spans="1:6">
      <c r="A1124" s="505"/>
      <c r="B1124" s="502"/>
      <c r="C1124" s="503"/>
      <c r="D1124" s="59"/>
      <c r="E1124" s="85"/>
      <c r="F1124" s="7"/>
    </row>
    <row r="1125" spans="1:6">
      <c r="A1125" s="505"/>
      <c r="B1125" s="502"/>
      <c r="C1125" s="503"/>
      <c r="D1125" s="59"/>
      <c r="E1125" s="85"/>
      <c r="F1125" s="7"/>
    </row>
    <row r="1126" spans="1:6">
      <c r="A1126" s="505"/>
      <c r="B1126" s="502"/>
      <c r="C1126" s="503"/>
      <c r="D1126" s="59"/>
      <c r="E1126" s="85"/>
      <c r="F1126" s="7"/>
    </row>
    <row r="1127" spans="1:6">
      <c r="A1127" s="505"/>
      <c r="B1127" s="502"/>
      <c r="C1127" s="503"/>
      <c r="D1127" s="59"/>
      <c r="E1127" s="85"/>
      <c r="F1127" s="7"/>
    </row>
    <row r="1128" spans="1:6">
      <c r="A1128" s="505"/>
      <c r="B1128" s="502"/>
      <c r="C1128" s="503"/>
      <c r="D1128" s="59"/>
      <c r="E1128" s="85"/>
      <c r="F1128" s="7"/>
    </row>
    <row r="1129" spans="1:6">
      <c r="A1129" s="505"/>
      <c r="B1129" s="502"/>
      <c r="C1129" s="503"/>
      <c r="D1129" s="59"/>
      <c r="E1129" s="85"/>
      <c r="F1129" s="7"/>
    </row>
    <row r="1130" spans="1:6">
      <c r="A1130" s="505"/>
      <c r="B1130" s="502"/>
      <c r="C1130" s="503"/>
      <c r="D1130" s="59"/>
      <c r="E1130" s="85"/>
      <c r="F1130" s="7"/>
    </row>
    <row r="1131" spans="1:6">
      <c r="A1131" s="505"/>
      <c r="B1131" s="502"/>
      <c r="C1131" s="503"/>
      <c r="D1131" s="59"/>
      <c r="E1131" s="85"/>
      <c r="F1131" s="7"/>
    </row>
    <row r="1132" spans="1:6">
      <c r="A1132" s="505"/>
      <c r="B1132" s="502"/>
      <c r="C1132" s="503"/>
      <c r="D1132" s="59"/>
      <c r="E1132" s="85"/>
      <c r="F1132" s="7"/>
    </row>
    <row r="1133" spans="1:6">
      <c r="A1133" s="505"/>
      <c r="B1133" s="502"/>
      <c r="C1133" s="503"/>
      <c r="D1133" s="59"/>
      <c r="E1133" s="85"/>
      <c r="F1133" s="7"/>
    </row>
    <row r="1134" spans="1:6">
      <c r="A1134" s="505"/>
      <c r="B1134" s="502"/>
      <c r="C1134" s="503"/>
      <c r="D1134" s="59"/>
      <c r="E1134" s="85"/>
      <c r="F1134" s="7"/>
    </row>
    <row r="1135" spans="1:6">
      <c r="A1135" s="505"/>
      <c r="B1135" s="502"/>
      <c r="C1135" s="503"/>
      <c r="D1135" s="59"/>
      <c r="E1135" s="85"/>
      <c r="F1135" s="7"/>
    </row>
    <row r="1136" spans="1:6">
      <c r="A1136" s="505"/>
      <c r="B1136" s="502"/>
      <c r="C1136" s="503"/>
      <c r="D1136" s="59"/>
      <c r="E1136" s="85"/>
      <c r="F1136" s="7"/>
    </row>
    <row r="1137" spans="1:6">
      <c r="A1137" s="505"/>
      <c r="B1137" s="502"/>
      <c r="C1137" s="503"/>
      <c r="D1137" s="59"/>
      <c r="E1137" s="85"/>
      <c r="F1137" s="7"/>
    </row>
    <row r="1138" spans="1:6">
      <c r="A1138" s="505"/>
      <c r="B1138" s="502"/>
      <c r="C1138" s="503"/>
      <c r="D1138" s="59"/>
      <c r="E1138" s="85"/>
      <c r="F1138" s="7"/>
    </row>
    <row r="1139" spans="1:6">
      <c r="A1139" s="505"/>
      <c r="B1139" s="502"/>
      <c r="C1139" s="503"/>
      <c r="D1139" s="59"/>
      <c r="E1139" s="85"/>
      <c r="F1139" s="7"/>
    </row>
    <row r="1140" spans="1:6">
      <c r="A1140" s="505"/>
      <c r="B1140" s="502"/>
      <c r="C1140" s="503"/>
      <c r="D1140" s="59"/>
      <c r="E1140" s="85"/>
      <c r="F1140" s="7"/>
    </row>
    <row r="1141" spans="1:6">
      <c r="A1141" s="505"/>
      <c r="B1141" s="502"/>
      <c r="C1141" s="503"/>
      <c r="D1141" s="59"/>
      <c r="E1141" s="85"/>
      <c r="F1141" s="7"/>
    </row>
    <row r="1142" spans="1:6">
      <c r="A1142" s="505"/>
      <c r="B1142" s="502"/>
      <c r="C1142" s="503"/>
      <c r="D1142" s="59"/>
      <c r="E1142" s="85"/>
      <c r="F1142" s="7"/>
    </row>
    <row r="1143" spans="1:6">
      <c r="A1143" s="505"/>
      <c r="B1143" s="502"/>
      <c r="C1143" s="503"/>
      <c r="D1143" s="59"/>
      <c r="E1143" s="85"/>
      <c r="F1143" s="7"/>
    </row>
    <row r="1144" spans="1:6">
      <c r="A1144" s="505"/>
      <c r="B1144" s="502"/>
      <c r="C1144" s="503"/>
      <c r="D1144" s="59"/>
      <c r="E1144" s="85"/>
      <c r="F1144" s="7"/>
    </row>
    <row r="1145" spans="1:6">
      <c r="A1145" s="505"/>
      <c r="B1145" s="502"/>
      <c r="C1145" s="503"/>
      <c r="D1145" s="59"/>
      <c r="E1145" s="85"/>
      <c r="F1145" s="7"/>
    </row>
    <row r="1146" spans="1:6">
      <c r="A1146" s="505"/>
      <c r="B1146" s="502"/>
      <c r="C1146" s="503"/>
      <c r="D1146" s="59"/>
      <c r="E1146" s="85"/>
      <c r="F1146" s="7"/>
    </row>
    <row r="1147" spans="1:6">
      <c r="A1147" s="505"/>
      <c r="B1147" s="502"/>
      <c r="C1147" s="503"/>
      <c r="D1147" s="59"/>
      <c r="E1147" s="85"/>
      <c r="F1147" s="7"/>
    </row>
    <row r="1148" spans="1:6">
      <c r="A1148" s="505"/>
      <c r="B1148" s="502"/>
      <c r="C1148" s="503"/>
      <c r="D1148" s="59"/>
      <c r="E1148" s="85"/>
      <c r="F1148" s="7"/>
    </row>
    <row r="1149" spans="1:6">
      <c r="A1149" s="505"/>
      <c r="B1149" s="502"/>
      <c r="C1149" s="503"/>
      <c r="D1149" s="59"/>
      <c r="E1149" s="85"/>
      <c r="F1149" s="7"/>
    </row>
    <row r="1150" spans="1:6">
      <c r="A1150" s="505"/>
      <c r="B1150" s="502"/>
      <c r="C1150" s="503"/>
      <c r="D1150" s="59"/>
      <c r="E1150" s="85"/>
      <c r="F1150" s="7"/>
    </row>
    <row r="1151" spans="1:6">
      <c r="A1151" s="505"/>
      <c r="B1151" s="502"/>
      <c r="C1151" s="503"/>
      <c r="D1151" s="59"/>
      <c r="E1151" s="85"/>
      <c r="F1151" s="7"/>
    </row>
    <row r="1152" spans="1:6">
      <c r="A1152" s="505"/>
      <c r="B1152" s="502"/>
      <c r="C1152" s="503"/>
      <c r="D1152" s="59"/>
      <c r="E1152" s="85"/>
      <c r="F1152" s="7"/>
    </row>
    <row r="1153" spans="1:6">
      <c r="A1153" s="505"/>
      <c r="B1153" s="502"/>
      <c r="C1153" s="503"/>
      <c r="D1153" s="59"/>
      <c r="E1153" s="85"/>
      <c r="F1153" s="7"/>
    </row>
    <row r="1154" spans="1:6">
      <c r="A1154" s="505"/>
      <c r="B1154" s="502"/>
      <c r="C1154" s="503"/>
      <c r="D1154" s="59"/>
      <c r="E1154" s="85"/>
      <c r="F1154" s="7"/>
    </row>
    <row r="1155" spans="1:6">
      <c r="A1155" s="505"/>
      <c r="B1155" s="502"/>
      <c r="C1155" s="503"/>
      <c r="D1155" s="59"/>
      <c r="E1155" s="85"/>
      <c r="F1155" s="7"/>
    </row>
    <row r="1156" spans="1:6">
      <c r="A1156" s="505"/>
      <c r="B1156" s="502"/>
      <c r="C1156" s="503"/>
      <c r="D1156" s="59"/>
      <c r="E1156" s="85"/>
      <c r="F1156" s="7"/>
    </row>
    <row r="1157" spans="1:6">
      <c r="A1157" s="505"/>
      <c r="B1157" s="502"/>
      <c r="C1157" s="503"/>
      <c r="D1157" s="59"/>
      <c r="E1157" s="85"/>
      <c r="F1157" s="7"/>
    </row>
    <row r="1158" spans="1:6">
      <c r="A1158" s="505"/>
      <c r="B1158" s="502"/>
      <c r="C1158" s="503"/>
      <c r="D1158" s="59"/>
      <c r="E1158" s="85"/>
      <c r="F1158" s="7"/>
    </row>
    <row r="1159" spans="1:6">
      <c r="A1159" s="505"/>
      <c r="B1159" s="502"/>
      <c r="C1159" s="503"/>
      <c r="D1159" s="59"/>
      <c r="E1159" s="85"/>
      <c r="F1159" s="7"/>
    </row>
    <row r="1160" spans="1:6">
      <c r="A1160" s="505"/>
      <c r="B1160" s="502"/>
      <c r="C1160" s="503"/>
      <c r="D1160" s="59"/>
      <c r="E1160" s="85"/>
      <c r="F1160" s="7"/>
    </row>
    <row r="1161" spans="1:6">
      <c r="A1161" s="505"/>
      <c r="B1161" s="502"/>
      <c r="C1161" s="503"/>
      <c r="D1161" s="59"/>
      <c r="E1161" s="85"/>
      <c r="F1161" s="7"/>
    </row>
    <row r="1162" spans="1:6">
      <c r="A1162" s="505"/>
      <c r="B1162" s="502"/>
      <c r="C1162" s="503"/>
      <c r="D1162" s="59"/>
      <c r="E1162" s="85"/>
      <c r="F1162" s="7"/>
    </row>
    <row r="1163" spans="1:6">
      <c r="A1163" s="505"/>
      <c r="B1163" s="502"/>
      <c r="C1163" s="503"/>
      <c r="D1163" s="59"/>
      <c r="E1163" s="85"/>
      <c r="F1163" s="7"/>
    </row>
    <row r="1164" spans="1:6">
      <c r="A1164" s="505"/>
      <c r="B1164" s="502"/>
      <c r="C1164" s="503"/>
      <c r="D1164" s="59"/>
      <c r="E1164" s="85"/>
      <c r="F1164" s="7"/>
    </row>
    <row r="1165" spans="1:6">
      <c r="A1165" s="505"/>
      <c r="B1165" s="502"/>
      <c r="C1165" s="503"/>
      <c r="D1165" s="59"/>
      <c r="E1165" s="85"/>
      <c r="F1165" s="7"/>
    </row>
    <row r="1166" spans="1:6">
      <c r="A1166" s="505"/>
      <c r="B1166" s="502"/>
      <c r="C1166" s="503"/>
      <c r="D1166" s="59"/>
      <c r="E1166" s="85"/>
      <c r="F1166" s="7"/>
    </row>
    <row r="1167" spans="1:6">
      <c r="A1167" s="505"/>
      <c r="B1167" s="502"/>
      <c r="C1167" s="503"/>
      <c r="D1167" s="59"/>
      <c r="E1167" s="85"/>
      <c r="F1167" s="7"/>
    </row>
    <row r="1168" spans="1:6">
      <c r="A1168" s="505"/>
      <c r="B1168" s="502"/>
      <c r="C1168" s="503"/>
      <c r="D1168" s="59"/>
      <c r="E1168" s="85"/>
      <c r="F1168" s="7"/>
    </row>
    <row r="1169" spans="1:6">
      <c r="A1169" s="505"/>
      <c r="B1169" s="502"/>
      <c r="C1169" s="503"/>
      <c r="D1169" s="59"/>
      <c r="E1169" s="85"/>
      <c r="F1169" s="7"/>
    </row>
    <row r="1170" spans="1:6">
      <c r="A1170" s="505"/>
      <c r="B1170" s="502"/>
      <c r="C1170" s="503"/>
      <c r="D1170" s="59"/>
      <c r="E1170" s="85"/>
      <c r="F1170" s="7"/>
    </row>
    <row r="1171" spans="1:6">
      <c r="A1171" s="505"/>
      <c r="B1171" s="502"/>
      <c r="C1171" s="503"/>
      <c r="D1171" s="59"/>
      <c r="E1171" s="85"/>
      <c r="F1171" s="7"/>
    </row>
    <row r="1172" spans="1:6">
      <c r="A1172" s="505"/>
      <c r="B1172" s="502"/>
      <c r="C1172" s="503"/>
      <c r="D1172" s="59"/>
      <c r="E1172" s="85"/>
      <c r="F1172" s="7"/>
    </row>
    <row r="1173" spans="1:6">
      <c r="A1173" s="505"/>
      <c r="B1173" s="502"/>
      <c r="C1173" s="503"/>
      <c r="D1173" s="59"/>
      <c r="E1173" s="85"/>
      <c r="F1173" s="7"/>
    </row>
    <row r="1174" spans="1:6">
      <c r="A1174" s="505"/>
      <c r="B1174" s="502"/>
      <c r="C1174" s="503"/>
      <c r="D1174" s="59"/>
      <c r="E1174" s="85"/>
      <c r="F1174" s="7"/>
    </row>
    <row r="1175" spans="1:6">
      <c r="A1175" s="505"/>
      <c r="B1175" s="502"/>
      <c r="C1175" s="503"/>
      <c r="D1175" s="59"/>
      <c r="E1175" s="85"/>
      <c r="F1175" s="7"/>
    </row>
    <row r="1176" spans="1:6">
      <c r="A1176" s="505"/>
      <c r="B1176" s="502"/>
      <c r="C1176" s="503"/>
      <c r="D1176" s="59"/>
      <c r="E1176" s="85"/>
      <c r="F1176" s="7"/>
    </row>
    <row r="1177" spans="1:6">
      <c r="A1177" s="505"/>
      <c r="B1177" s="502"/>
      <c r="C1177" s="503"/>
      <c r="D1177" s="59"/>
      <c r="E1177" s="85"/>
      <c r="F1177" s="7"/>
    </row>
    <row r="1178" spans="1:6">
      <c r="A1178" s="505"/>
      <c r="B1178" s="502"/>
      <c r="C1178" s="503"/>
      <c r="D1178" s="59"/>
      <c r="E1178" s="85"/>
      <c r="F1178" s="7"/>
    </row>
    <row r="1179" spans="1:6">
      <c r="A1179" s="505"/>
      <c r="B1179" s="502"/>
      <c r="C1179" s="503"/>
      <c r="D1179" s="59"/>
      <c r="E1179" s="85"/>
      <c r="F1179" s="7"/>
    </row>
    <row r="1180" spans="1:6">
      <c r="A1180" s="505"/>
      <c r="B1180" s="502"/>
      <c r="C1180" s="503"/>
      <c r="D1180" s="59"/>
      <c r="E1180" s="85"/>
      <c r="F1180" s="7"/>
    </row>
    <row r="1181" spans="1:6">
      <c r="A1181" s="505"/>
      <c r="B1181" s="502"/>
      <c r="C1181" s="503"/>
      <c r="D1181" s="59"/>
      <c r="E1181" s="85"/>
      <c r="F1181" s="7"/>
    </row>
    <row r="1182" spans="1:6">
      <c r="A1182" s="505"/>
      <c r="B1182" s="502"/>
      <c r="C1182" s="503"/>
      <c r="D1182" s="59"/>
      <c r="E1182" s="85"/>
      <c r="F1182" s="7"/>
    </row>
    <row r="1183" spans="1:6">
      <c r="A1183" s="505"/>
      <c r="B1183" s="502"/>
      <c r="C1183" s="503"/>
      <c r="D1183" s="59"/>
      <c r="E1183" s="85"/>
      <c r="F1183" s="7"/>
    </row>
    <row r="1184" spans="1:6">
      <c r="A1184" s="505"/>
      <c r="B1184" s="502"/>
      <c r="C1184" s="503"/>
      <c r="D1184" s="59"/>
      <c r="E1184" s="85"/>
      <c r="F1184" s="7"/>
    </row>
    <row r="1185" spans="1:6">
      <c r="A1185" s="505"/>
      <c r="B1185" s="502"/>
      <c r="C1185" s="503"/>
      <c r="D1185" s="59"/>
      <c r="E1185" s="85"/>
      <c r="F1185" s="7"/>
    </row>
    <row r="1186" spans="1:6">
      <c r="A1186" s="505"/>
      <c r="B1186" s="502"/>
      <c r="C1186" s="503"/>
      <c r="D1186" s="59"/>
      <c r="E1186" s="85"/>
      <c r="F1186" s="7"/>
    </row>
    <row r="1187" spans="1:6">
      <c r="A1187" s="505"/>
      <c r="B1187" s="502"/>
      <c r="C1187" s="503"/>
      <c r="D1187" s="59"/>
      <c r="E1187" s="85"/>
      <c r="F1187" s="7"/>
    </row>
    <row r="1188" spans="1:6">
      <c r="A1188" s="505"/>
      <c r="B1188" s="502"/>
      <c r="C1188" s="503"/>
      <c r="D1188" s="59"/>
      <c r="E1188" s="85"/>
      <c r="F1188" s="7"/>
    </row>
    <row r="1189" spans="1:6">
      <c r="A1189" s="505"/>
      <c r="B1189" s="502"/>
      <c r="C1189" s="503"/>
      <c r="D1189" s="59"/>
      <c r="E1189" s="85"/>
      <c r="F1189" s="7"/>
    </row>
    <row r="1190" spans="1:6">
      <c r="A1190" s="505"/>
      <c r="B1190" s="502"/>
      <c r="C1190" s="503"/>
      <c r="D1190" s="59"/>
      <c r="E1190" s="85"/>
      <c r="F1190" s="7"/>
    </row>
    <row r="1191" spans="1:6">
      <c r="A1191" s="505"/>
      <c r="B1191" s="502"/>
      <c r="C1191" s="503"/>
      <c r="D1191" s="59"/>
      <c r="E1191" s="85"/>
      <c r="F1191" s="7"/>
    </row>
    <row r="1192" spans="1:6">
      <c r="A1192" s="505"/>
      <c r="B1192" s="502"/>
      <c r="C1192" s="503"/>
      <c r="D1192" s="59"/>
      <c r="E1192" s="85"/>
      <c r="F1192" s="7"/>
    </row>
    <row r="1193" spans="1:6">
      <c r="A1193" s="505"/>
      <c r="B1193" s="502"/>
      <c r="C1193" s="503"/>
      <c r="D1193" s="59"/>
      <c r="E1193" s="85"/>
      <c r="F1193" s="7"/>
    </row>
    <row r="1194" spans="1:6">
      <c r="A1194" s="505"/>
      <c r="B1194" s="502"/>
      <c r="C1194" s="503"/>
      <c r="D1194" s="59"/>
      <c r="E1194" s="85"/>
      <c r="F1194" s="7"/>
    </row>
    <row r="1195" spans="1:6">
      <c r="A1195" s="505"/>
      <c r="B1195" s="502"/>
      <c r="C1195" s="503"/>
      <c r="D1195" s="59"/>
      <c r="E1195" s="85"/>
      <c r="F1195" s="7"/>
    </row>
    <row r="1196" spans="1:6">
      <c r="A1196" s="505"/>
      <c r="B1196" s="502"/>
      <c r="C1196" s="503"/>
      <c r="D1196" s="59"/>
      <c r="E1196" s="85"/>
      <c r="F1196" s="7"/>
    </row>
    <row r="1197" spans="1:6">
      <c r="A1197" s="505"/>
      <c r="B1197" s="502"/>
      <c r="C1197" s="503"/>
      <c r="D1197" s="59"/>
      <c r="E1197" s="85"/>
      <c r="F1197" s="7"/>
    </row>
    <row r="1198" spans="1:6">
      <c r="A1198" s="505"/>
      <c r="B1198" s="502"/>
      <c r="C1198" s="503"/>
      <c r="D1198" s="59"/>
      <c r="E1198" s="85"/>
      <c r="F1198" s="7"/>
    </row>
    <row r="1199" spans="1:6">
      <c r="A1199" s="505"/>
      <c r="B1199" s="502"/>
      <c r="C1199" s="503"/>
      <c r="D1199" s="59"/>
      <c r="E1199" s="85"/>
      <c r="F1199" s="7"/>
    </row>
    <row r="1200" spans="1:6">
      <c r="A1200" s="505"/>
      <c r="B1200" s="502"/>
      <c r="C1200" s="503"/>
      <c r="D1200" s="59"/>
      <c r="E1200" s="85"/>
      <c r="F1200" s="7"/>
    </row>
    <row r="1201" spans="1:6">
      <c r="A1201" s="505"/>
      <c r="B1201" s="502"/>
      <c r="C1201" s="503"/>
      <c r="D1201" s="59"/>
      <c r="E1201" s="85"/>
      <c r="F1201" s="7"/>
    </row>
    <row r="1202" spans="1:6">
      <c r="A1202" s="505"/>
      <c r="B1202" s="502"/>
      <c r="C1202" s="503"/>
      <c r="D1202" s="59"/>
      <c r="E1202" s="85"/>
      <c r="F1202" s="7"/>
    </row>
    <row r="1203" spans="1:6">
      <c r="A1203" s="505"/>
      <c r="B1203" s="502"/>
      <c r="C1203" s="503"/>
      <c r="D1203" s="59"/>
      <c r="E1203" s="85"/>
      <c r="F1203" s="7"/>
    </row>
    <row r="1204" spans="1:6">
      <c r="A1204" s="505"/>
      <c r="B1204" s="502"/>
      <c r="C1204" s="503"/>
      <c r="D1204" s="59"/>
      <c r="E1204" s="85"/>
      <c r="F1204" s="7"/>
    </row>
    <row r="1205" spans="1:6">
      <c r="A1205" s="505"/>
      <c r="B1205" s="502"/>
      <c r="C1205" s="503"/>
      <c r="D1205" s="59"/>
      <c r="E1205" s="85"/>
      <c r="F1205" s="7"/>
    </row>
    <row r="1206" spans="1:6">
      <c r="A1206" s="505"/>
      <c r="B1206" s="502"/>
      <c r="C1206" s="503"/>
      <c r="D1206" s="59"/>
      <c r="E1206" s="85"/>
      <c r="F1206" s="7"/>
    </row>
    <row r="1207" spans="1:6">
      <c r="A1207" s="505"/>
      <c r="B1207" s="502"/>
      <c r="C1207" s="503"/>
      <c r="D1207" s="59"/>
      <c r="E1207" s="85"/>
      <c r="F1207" s="7"/>
    </row>
    <row r="1208" spans="1:6">
      <c r="A1208" s="505"/>
      <c r="B1208" s="502"/>
      <c r="C1208" s="503"/>
      <c r="D1208" s="59"/>
      <c r="E1208" s="85"/>
      <c r="F1208" s="7"/>
    </row>
    <row r="1209" spans="1:6">
      <c r="A1209" s="505"/>
      <c r="B1209" s="502"/>
      <c r="C1209" s="503"/>
      <c r="D1209" s="59"/>
      <c r="E1209" s="85"/>
      <c r="F1209" s="7"/>
    </row>
    <row r="1210" spans="1:6">
      <c r="A1210" s="505"/>
      <c r="B1210" s="502"/>
      <c r="C1210" s="503"/>
      <c r="D1210" s="59"/>
      <c r="E1210" s="85"/>
      <c r="F1210" s="7"/>
    </row>
    <row r="1211" spans="1:6">
      <c r="A1211" s="505"/>
      <c r="B1211" s="502"/>
      <c r="C1211" s="503"/>
      <c r="D1211" s="59"/>
      <c r="E1211" s="85"/>
      <c r="F1211" s="7"/>
    </row>
    <row r="1212" spans="1:6">
      <c r="A1212" s="505"/>
      <c r="B1212" s="502"/>
      <c r="C1212" s="503"/>
      <c r="D1212" s="59"/>
      <c r="E1212" s="85"/>
      <c r="F1212" s="7"/>
    </row>
    <row r="1213" spans="1:6">
      <c r="A1213" s="505"/>
      <c r="B1213" s="502"/>
      <c r="C1213" s="503"/>
      <c r="D1213" s="59"/>
      <c r="E1213" s="85"/>
      <c r="F1213" s="7"/>
    </row>
    <row r="1214" spans="1:6">
      <c r="A1214" s="505"/>
      <c r="B1214" s="502"/>
      <c r="C1214" s="503"/>
      <c r="D1214" s="59"/>
      <c r="E1214" s="85"/>
      <c r="F1214" s="7"/>
    </row>
    <row r="1215" spans="1:6">
      <c r="A1215" s="505"/>
      <c r="B1215" s="502"/>
      <c r="C1215" s="503"/>
      <c r="D1215" s="59"/>
      <c r="E1215" s="85"/>
      <c r="F1215" s="7"/>
    </row>
    <row r="1216" spans="1:6">
      <c r="A1216" s="505"/>
      <c r="B1216" s="502"/>
      <c r="C1216" s="503"/>
      <c r="D1216" s="59"/>
      <c r="E1216" s="85"/>
      <c r="F1216" s="7"/>
    </row>
    <row r="1217" spans="1:6">
      <c r="A1217" s="505"/>
      <c r="B1217" s="502"/>
      <c r="C1217" s="503"/>
      <c r="D1217" s="59"/>
      <c r="E1217" s="85"/>
      <c r="F1217" s="7"/>
    </row>
    <row r="1218" spans="1:6">
      <c r="A1218" s="505"/>
      <c r="B1218" s="502"/>
      <c r="C1218" s="503"/>
      <c r="D1218" s="59"/>
      <c r="E1218" s="85"/>
      <c r="F1218" s="7"/>
    </row>
    <row r="1219" spans="1:6">
      <c r="A1219" s="505"/>
      <c r="B1219" s="502"/>
      <c r="C1219" s="503"/>
      <c r="D1219" s="59"/>
      <c r="E1219" s="85"/>
      <c r="F1219" s="7"/>
    </row>
    <row r="1220" spans="1:6">
      <c r="A1220" s="505"/>
      <c r="B1220" s="502"/>
      <c r="C1220" s="503"/>
      <c r="D1220" s="59"/>
      <c r="E1220" s="85"/>
      <c r="F1220" s="7"/>
    </row>
    <row r="1221" spans="1:6">
      <c r="A1221" s="505"/>
      <c r="B1221" s="502"/>
      <c r="C1221" s="503"/>
      <c r="D1221" s="59"/>
      <c r="E1221" s="85"/>
      <c r="F1221" s="7"/>
    </row>
    <row r="1222" spans="1:6">
      <c r="A1222" s="505"/>
      <c r="B1222" s="502"/>
      <c r="C1222" s="503"/>
      <c r="D1222" s="59"/>
      <c r="E1222" s="85"/>
      <c r="F1222" s="7"/>
    </row>
    <row r="1223" spans="1:6">
      <c r="A1223" s="505"/>
      <c r="B1223" s="502"/>
      <c r="C1223" s="503"/>
      <c r="D1223" s="59"/>
      <c r="E1223" s="85"/>
      <c r="F1223" s="7"/>
    </row>
    <row r="1224" spans="1:6">
      <c r="A1224" s="505"/>
      <c r="B1224" s="502"/>
      <c r="C1224" s="503"/>
      <c r="D1224" s="59"/>
      <c r="E1224" s="85"/>
      <c r="F1224" s="7"/>
    </row>
    <row r="1225" spans="1:6">
      <c r="A1225" s="505"/>
      <c r="B1225" s="502"/>
      <c r="C1225" s="503"/>
      <c r="D1225" s="59"/>
      <c r="E1225" s="85"/>
      <c r="F1225" s="7"/>
    </row>
    <row r="1226" spans="1:6">
      <c r="A1226" s="505"/>
      <c r="B1226" s="502"/>
      <c r="C1226" s="503"/>
      <c r="D1226" s="59"/>
      <c r="E1226" s="85"/>
      <c r="F1226" s="7"/>
    </row>
    <row r="1227" spans="1:6">
      <c r="A1227" s="505"/>
      <c r="B1227" s="502"/>
      <c r="C1227" s="503"/>
      <c r="D1227" s="59"/>
      <c r="E1227" s="85"/>
      <c r="F1227" s="7"/>
    </row>
    <row r="1228" spans="1:6">
      <c r="A1228" s="505"/>
      <c r="B1228" s="502"/>
      <c r="C1228" s="503"/>
      <c r="D1228" s="59"/>
      <c r="E1228" s="85"/>
      <c r="F1228" s="7"/>
    </row>
    <row r="1229" spans="1:6">
      <c r="A1229" s="505"/>
      <c r="B1229" s="502"/>
      <c r="C1229" s="503"/>
      <c r="D1229" s="59"/>
      <c r="E1229" s="85"/>
      <c r="F1229" s="7"/>
    </row>
    <row r="1230" spans="1:6">
      <c r="A1230" s="505"/>
      <c r="B1230" s="502"/>
      <c r="C1230" s="503"/>
      <c r="D1230" s="59"/>
      <c r="E1230" s="85"/>
      <c r="F1230" s="7"/>
    </row>
    <row r="1231" spans="1:6">
      <c r="A1231" s="505"/>
      <c r="B1231" s="502"/>
      <c r="C1231" s="503"/>
      <c r="D1231" s="59"/>
      <c r="E1231" s="85"/>
      <c r="F1231" s="7"/>
    </row>
    <row r="1232" spans="1:6">
      <c r="A1232" s="505"/>
      <c r="B1232" s="502"/>
      <c r="C1232" s="503"/>
      <c r="D1232" s="59"/>
      <c r="E1232" s="85"/>
      <c r="F1232" s="7"/>
    </row>
    <row r="1233" spans="1:6">
      <c r="A1233" s="505"/>
      <c r="B1233" s="502"/>
      <c r="C1233" s="503"/>
      <c r="D1233" s="59"/>
      <c r="E1233" s="85"/>
      <c r="F1233" s="7"/>
    </row>
    <row r="1234" spans="1:6">
      <c r="A1234" s="505"/>
      <c r="B1234" s="502"/>
      <c r="C1234" s="503"/>
      <c r="D1234" s="59"/>
      <c r="E1234" s="85"/>
      <c r="F1234" s="7"/>
    </row>
    <row r="1235" spans="1:6">
      <c r="A1235" s="505"/>
      <c r="B1235" s="502"/>
      <c r="C1235" s="503"/>
      <c r="D1235" s="59"/>
      <c r="E1235" s="85"/>
      <c r="F1235" s="7"/>
    </row>
    <row r="1236" spans="1:6">
      <c r="A1236" s="505"/>
      <c r="B1236" s="502"/>
      <c r="C1236" s="503"/>
      <c r="D1236" s="59"/>
      <c r="E1236" s="85"/>
      <c r="F1236" s="7"/>
    </row>
    <row r="1237" spans="1:6">
      <c r="A1237" s="505"/>
      <c r="B1237" s="502"/>
      <c r="C1237" s="503"/>
      <c r="D1237" s="59"/>
      <c r="E1237" s="85"/>
      <c r="F1237" s="7"/>
    </row>
    <row r="1238" spans="1:6">
      <c r="A1238" s="505"/>
      <c r="B1238" s="502"/>
      <c r="C1238" s="503"/>
      <c r="D1238" s="59"/>
      <c r="E1238" s="85"/>
      <c r="F1238" s="7"/>
    </row>
    <row r="1239" spans="1:6">
      <c r="A1239" s="505"/>
      <c r="B1239" s="502"/>
      <c r="C1239" s="503"/>
      <c r="D1239" s="59"/>
      <c r="E1239" s="85"/>
      <c r="F1239" s="7"/>
    </row>
    <row r="1240" spans="1:6">
      <c r="A1240" s="505"/>
      <c r="B1240" s="502"/>
      <c r="C1240" s="503"/>
      <c r="D1240" s="59"/>
      <c r="E1240" s="85"/>
      <c r="F1240" s="7"/>
    </row>
    <row r="1241" spans="1:6">
      <c r="A1241" s="505"/>
      <c r="B1241" s="502"/>
      <c r="C1241" s="503"/>
      <c r="D1241" s="59"/>
      <c r="E1241" s="85"/>
      <c r="F1241" s="7"/>
    </row>
    <row r="1242" spans="1:6">
      <c r="A1242" s="505"/>
      <c r="B1242" s="502"/>
      <c r="C1242" s="503"/>
      <c r="D1242" s="59"/>
      <c r="E1242" s="85"/>
      <c r="F1242" s="7"/>
    </row>
    <row r="1243" spans="1:6">
      <c r="A1243" s="505"/>
      <c r="B1243" s="502"/>
      <c r="C1243" s="503"/>
      <c r="D1243" s="59"/>
      <c r="E1243" s="85"/>
      <c r="F1243" s="7"/>
    </row>
    <row r="1244" spans="1:6">
      <c r="A1244" s="505"/>
      <c r="B1244" s="502"/>
      <c r="C1244" s="503"/>
      <c r="D1244" s="59"/>
      <c r="E1244" s="85"/>
      <c r="F1244" s="7"/>
    </row>
    <row r="1245" spans="1:6">
      <c r="A1245" s="505"/>
      <c r="B1245" s="502"/>
      <c r="C1245" s="503"/>
      <c r="D1245" s="59"/>
      <c r="E1245" s="85"/>
      <c r="F1245" s="7"/>
    </row>
    <row r="1246" spans="1:6">
      <c r="A1246" s="505"/>
      <c r="B1246" s="502"/>
      <c r="C1246" s="503"/>
      <c r="D1246" s="59"/>
      <c r="E1246" s="85"/>
      <c r="F1246" s="7"/>
    </row>
    <row r="1247" spans="1:6">
      <c r="A1247" s="505"/>
      <c r="B1247" s="502"/>
      <c r="C1247" s="503"/>
      <c r="D1247" s="59"/>
      <c r="E1247" s="85"/>
      <c r="F1247" s="7"/>
    </row>
    <row r="1248" spans="1:6">
      <c r="A1248" s="505"/>
      <c r="B1248" s="502"/>
      <c r="C1248" s="503"/>
      <c r="D1248" s="59"/>
      <c r="E1248" s="85"/>
      <c r="F1248" s="7"/>
    </row>
    <row r="1249" spans="1:6">
      <c r="A1249" s="505"/>
      <c r="B1249" s="502"/>
      <c r="C1249" s="503"/>
      <c r="D1249" s="59"/>
      <c r="E1249" s="85"/>
      <c r="F1249" s="7"/>
    </row>
    <row r="1250" spans="1:6">
      <c r="A1250" s="505"/>
      <c r="B1250" s="502"/>
      <c r="C1250" s="503"/>
      <c r="D1250" s="59"/>
      <c r="E1250" s="85"/>
      <c r="F1250" s="7"/>
    </row>
    <row r="1251" spans="1:6">
      <c r="A1251" s="505"/>
      <c r="B1251" s="502"/>
      <c r="C1251" s="503"/>
      <c r="D1251" s="59"/>
      <c r="E1251" s="85"/>
      <c r="F1251" s="7"/>
    </row>
    <row r="1252" spans="1:6">
      <c r="A1252" s="505"/>
      <c r="B1252" s="502"/>
      <c r="C1252" s="503"/>
      <c r="D1252" s="59"/>
      <c r="E1252" s="85"/>
      <c r="F1252" s="7"/>
    </row>
    <row r="1253" spans="1:6">
      <c r="A1253" s="505"/>
      <c r="B1253" s="502"/>
      <c r="C1253" s="503"/>
      <c r="D1253" s="59"/>
      <c r="E1253" s="85"/>
      <c r="F1253" s="7"/>
    </row>
    <row r="1254" spans="1:6">
      <c r="A1254" s="505"/>
      <c r="B1254" s="502"/>
      <c r="C1254" s="503"/>
      <c r="D1254" s="59"/>
      <c r="E1254" s="85"/>
      <c r="F1254" s="7"/>
    </row>
    <row r="1255" spans="1:6">
      <c r="A1255" s="505"/>
      <c r="B1255" s="502"/>
      <c r="C1255" s="503"/>
      <c r="D1255" s="59"/>
      <c r="E1255" s="85"/>
      <c r="F1255" s="7"/>
    </row>
    <row r="1256" spans="1:6">
      <c r="A1256" s="505"/>
      <c r="B1256" s="502"/>
      <c r="C1256" s="503"/>
      <c r="D1256" s="59"/>
      <c r="E1256" s="85"/>
      <c r="F1256" s="7"/>
    </row>
    <row r="1257" spans="1:6">
      <c r="A1257" s="505"/>
      <c r="B1257" s="502"/>
      <c r="C1257" s="503"/>
      <c r="D1257" s="59"/>
      <c r="E1257" s="85"/>
      <c r="F1257" s="7"/>
    </row>
    <row r="1258" spans="1:6">
      <c r="A1258" s="505"/>
      <c r="B1258" s="502"/>
      <c r="C1258" s="503"/>
      <c r="D1258" s="59"/>
      <c r="E1258" s="85"/>
      <c r="F1258" s="7"/>
    </row>
    <row r="1259" spans="1:6">
      <c r="A1259" s="505"/>
      <c r="B1259" s="502"/>
      <c r="C1259" s="503"/>
      <c r="D1259" s="59"/>
      <c r="E1259" s="85"/>
      <c r="F1259" s="7"/>
    </row>
    <row r="1260" spans="1:6">
      <c r="A1260" s="505"/>
      <c r="B1260" s="502"/>
      <c r="C1260" s="503"/>
      <c r="D1260" s="59"/>
      <c r="E1260" s="85"/>
      <c r="F1260" s="7"/>
    </row>
    <row r="1261" spans="1:6">
      <c r="A1261" s="505"/>
      <c r="B1261" s="502"/>
      <c r="C1261" s="503"/>
      <c r="D1261" s="59"/>
      <c r="E1261" s="85"/>
      <c r="F1261" s="7"/>
    </row>
    <row r="1262" spans="1:6">
      <c r="A1262" s="505"/>
      <c r="B1262" s="502"/>
      <c r="C1262" s="503"/>
      <c r="D1262" s="59"/>
      <c r="E1262" s="85"/>
      <c r="F1262" s="7"/>
    </row>
    <row r="1263" spans="1:6">
      <c r="A1263" s="505"/>
      <c r="B1263" s="502"/>
      <c r="C1263" s="503"/>
      <c r="D1263" s="59"/>
      <c r="E1263" s="85"/>
      <c r="F1263" s="7"/>
    </row>
    <row r="1264" spans="1:6">
      <c r="A1264" s="505"/>
      <c r="B1264" s="502"/>
      <c r="C1264" s="503"/>
      <c r="D1264" s="59"/>
      <c r="E1264" s="85"/>
      <c r="F1264" s="7"/>
    </row>
    <row r="1265" spans="1:6">
      <c r="A1265" s="505"/>
      <c r="B1265" s="502"/>
      <c r="C1265" s="503"/>
      <c r="D1265" s="59"/>
      <c r="E1265" s="85"/>
      <c r="F1265" s="7"/>
    </row>
    <row r="1266" spans="1:6">
      <c r="A1266" s="505"/>
      <c r="B1266" s="502"/>
      <c r="C1266" s="503"/>
      <c r="D1266" s="59"/>
      <c r="E1266" s="85"/>
      <c r="F1266" s="7"/>
    </row>
    <row r="1267" spans="1:6">
      <c r="A1267" s="505"/>
      <c r="B1267" s="502"/>
      <c r="C1267" s="503"/>
      <c r="D1267" s="59"/>
      <c r="E1267" s="85"/>
      <c r="F1267" s="7"/>
    </row>
    <row r="1268" spans="1:6">
      <c r="A1268" s="505"/>
      <c r="B1268" s="502"/>
      <c r="C1268" s="503"/>
      <c r="D1268" s="59"/>
      <c r="E1268" s="85"/>
      <c r="F1268" s="7"/>
    </row>
    <row r="1269" spans="1:6">
      <c r="A1269" s="505"/>
      <c r="B1269" s="502"/>
      <c r="C1269" s="503"/>
      <c r="D1269" s="59"/>
      <c r="E1269" s="85"/>
      <c r="F1269" s="7"/>
    </row>
    <row r="1270" spans="1:6">
      <c r="A1270" s="505"/>
      <c r="B1270" s="502"/>
      <c r="C1270" s="503"/>
      <c r="D1270" s="59"/>
      <c r="E1270" s="85"/>
      <c r="F1270" s="7"/>
    </row>
    <row r="1271" spans="1:6">
      <c r="A1271" s="505"/>
      <c r="B1271" s="502"/>
      <c r="C1271" s="503"/>
      <c r="D1271" s="59"/>
      <c r="E1271" s="85"/>
      <c r="F1271" s="7"/>
    </row>
    <row r="1272" spans="1:6">
      <c r="A1272" s="505"/>
      <c r="B1272" s="502"/>
      <c r="C1272" s="503"/>
      <c r="D1272" s="59"/>
      <c r="E1272" s="85"/>
      <c r="F1272" s="7"/>
    </row>
    <row r="1273" spans="1:6">
      <c r="A1273" s="505"/>
      <c r="B1273" s="502"/>
      <c r="C1273" s="503"/>
      <c r="D1273" s="59"/>
      <c r="E1273" s="85"/>
      <c r="F1273" s="7"/>
    </row>
    <row r="1274" spans="1:6">
      <c r="A1274" s="505"/>
      <c r="B1274" s="502"/>
      <c r="C1274" s="503"/>
      <c r="D1274" s="59"/>
      <c r="E1274" s="85"/>
      <c r="F1274" s="7"/>
    </row>
    <row r="1275" spans="1:6">
      <c r="A1275" s="505"/>
      <c r="B1275" s="502"/>
      <c r="C1275" s="503"/>
      <c r="D1275" s="59"/>
      <c r="E1275" s="85"/>
      <c r="F1275" s="7"/>
    </row>
    <row r="1276" spans="1:6">
      <c r="A1276" s="505"/>
      <c r="B1276" s="502"/>
      <c r="C1276" s="503"/>
      <c r="D1276" s="59"/>
      <c r="E1276" s="85"/>
      <c r="F1276" s="7"/>
    </row>
    <row r="1277" spans="1:6">
      <c r="A1277" s="505"/>
      <c r="B1277" s="502"/>
      <c r="C1277" s="503"/>
      <c r="D1277" s="59"/>
      <c r="E1277" s="85"/>
      <c r="F1277" s="7"/>
    </row>
    <row r="1278" spans="1:6">
      <c r="A1278" s="505"/>
      <c r="B1278" s="502"/>
      <c r="C1278" s="503"/>
      <c r="D1278" s="59"/>
      <c r="E1278" s="85"/>
      <c r="F1278" s="7"/>
    </row>
    <row r="1279" spans="1:6">
      <c r="A1279" s="505"/>
      <c r="B1279" s="502"/>
      <c r="C1279" s="503"/>
      <c r="D1279" s="59"/>
      <c r="E1279" s="85"/>
      <c r="F1279" s="7"/>
    </row>
    <row r="1280" spans="1:6">
      <c r="A1280" s="505"/>
      <c r="B1280" s="502"/>
      <c r="C1280" s="503"/>
      <c r="D1280" s="59"/>
      <c r="E1280" s="85"/>
      <c r="F1280" s="7"/>
    </row>
    <row r="1281" spans="1:6">
      <c r="A1281" s="505"/>
      <c r="B1281" s="502"/>
      <c r="C1281" s="503"/>
      <c r="D1281" s="59"/>
      <c r="E1281" s="85"/>
      <c r="F1281" s="7"/>
    </row>
    <row r="1282" spans="1:6">
      <c r="A1282" s="505"/>
      <c r="B1282" s="502"/>
      <c r="C1282" s="503"/>
      <c r="D1282" s="59"/>
      <c r="E1282" s="85"/>
      <c r="F1282" s="7"/>
    </row>
    <row r="1283" spans="1:6">
      <c r="A1283" s="505"/>
      <c r="B1283" s="502"/>
      <c r="C1283" s="503"/>
      <c r="D1283" s="59"/>
      <c r="E1283" s="85"/>
      <c r="F1283" s="7"/>
    </row>
    <row r="1284" spans="1:6">
      <c r="A1284" s="505"/>
      <c r="B1284" s="502"/>
      <c r="C1284" s="503"/>
      <c r="D1284" s="59"/>
      <c r="E1284" s="85"/>
      <c r="F1284" s="7"/>
    </row>
    <row r="1285" spans="1:6">
      <c r="A1285" s="505"/>
      <c r="B1285" s="502"/>
      <c r="C1285" s="503"/>
      <c r="D1285" s="59"/>
      <c r="E1285" s="85"/>
      <c r="F1285" s="7"/>
    </row>
    <row r="1286" spans="1:6">
      <c r="A1286" s="505"/>
      <c r="B1286" s="502"/>
      <c r="C1286" s="503"/>
      <c r="D1286" s="59"/>
      <c r="E1286" s="85"/>
      <c r="F1286" s="7"/>
    </row>
    <row r="1287" spans="1:6">
      <c r="A1287" s="505"/>
      <c r="B1287" s="502"/>
      <c r="C1287" s="503"/>
      <c r="D1287" s="59"/>
      <c r="E1287" s="85"/>
      <c r="F1287" s="7"/>
    </row>
    <row r="1288" spans="1:6">
      <c r="A1288" s="505"/>
      <c r="B1288" s="502"/>
      <c r="C1288" s="503"/>
      <c r="D1288" s="59"/>
      <c r="E1288" s="85"/>
      <c r="F1288" s="7"/>
    </row>
    <row r="1289" spans="1:6">
      <c r="A1289" s="505"/>
      <c r="B1289" s="502"/>
      <c r="C1289" s="503"/>
      <c r="D1289" s="59"/>
      <c r="E1289" s="85"/>
      <c r="F1289" s="7"/>
    </row>
    <row r="1290" spans="1:6">
      <c r="A1290" s="505"/>
      <c r="B1290" s="502"/>
      <c r="C1290" s="503"/>
      <c r="D1290" s="59"/>
      <c r="E1290" s="85"/>
      <c r="F1290" s="7"/>
    </row>
    <row r="1291" spans="1:6">
      <c r="A1291" s="505"/>
      <c r="B1291" s="502"/>
      <c r="C1291" s="503"/>
      <c r="D1291" s="59"/>
      <c r="E1291" s="85"/>
      <c r="F1291" s="7"/>
    </row>
    <row r="1292" spans="1:6">
      <c r="A1292" s="505"/>
      <c r="B1292" s="502"/>
      <c r="C1292" s="503"/>
      <c r="D1292" s="59"/>
      <c r="E1292" s="85"/>
      <c r="F1292" s="7"/>
    </row>
    <row r="1293" spans="1:6">
      <c r="A1293" s="505"/>
      <c r="B1293" s="502"/>
      <c r="C1293" s="503"/>
      <c r="D1293" s="59"/>
      <c r="E1293" s="85"/>
      <c r="F1293" s="7"/>
    </row>
    <row r="1294" spans="1:6">
      <c r="A1294" s="505"/>
      <c r="B1294" s="502"/>
      <c r="C1294" s="503"/>
      <c r="D1294" s="59"/>
      <c r="E1294" s="85"/>
      <c r="F1294" s="7"/>
    </row>
    <row r="1295" spans="1:6">
      <c r="A1295" s="505"/>
      <c r="B1295" s="502"/>
      <c r="C1295" s="503"/>
      <c r="D1295" s="59"/>
      <c r="E1295" s="85"/>
      <c r="F1295" s="7"/>
    </row>
    <row r="1296" spans="1:6">
      <c r="A1296" s="505"/>
      <c r="B1296" s="502"/>
      <c r="C1296" s="503"/>
      <c r="D1296" s="59"/>
      <c r="E1296" s="85"/>
      <c r="F1296" s="7"/>
    </row>
    <row r="1297" spans="1:6">
      <c r="A1297" s="505"/>
      <c r="B1297" s="502"/>
      <c r="C1297" s="503"/>
      <c r="D1297" s="59"/>
      <c r="E1297" s="85"/>
      <c r="F1297" s="7"/>
    </row>
    <row r="1298" spans="1:6">
      <c r="A1298" s="505"/>
      <c r="B1298" s="502"/>
      <c r="C1298" s="503"/>
      <c r="D1298" s="59"/>
      <c r="E1298" s="85"/>
      <c r="F1298" s="7"/>
    </row>
    <row r="1299" spans="1:6">
      <c r="A1299" s="505"/>
      <c r="B1299" s="502"/>
      <c r="C1299" s="503"/>
      <c r="D1299" s="59"/>
      <c r="E1299" s="85"/>
      <c r="F1299" s="7"/>
    </row>
    <row r="1300" spans="1:6">
      <c r="A1300" s="505"/>
      <c r="B1300" s="502"/>
      <c r="C1300" s="503"/>
      <c r="D1300" s="59"/>
      <c r="E1300" s="85"/>
      <c r="F1300" s="7"/>
    </row>
    <row r="1301" spans="1:6">
      <c r="A1301" s="505"/>
      <c r="B1301" s="502"/>
      <c r="C1301" s="503"/>
      <c r="D1301" s="59"/>
      <c r="E1301" s="85"/>
      <c r="F1301" s="7"/>
    </row>
    <row r="1302" spans="1:6">
      <c r="A1302" s="505"/>
      <c r="B1302" s="502"/>
      <c r="C1302" s="503"/>
      <c r="D1302" s="59"/>
      <c r="E1302" s="85"/>
      <c r="F1302" s="7"/>
    </row>
    <row r="1303" spans="1:6">
      <c r="A1303" s="505"/>
      <c r="B1303" s="502"/>
      <c r="C1303" s="503"/>
      <c r="D1303" s="59"/>
      <c r="E1303" s="85"/>
      <c r="F1303" s="7"/>
    </row>
    <row r="1304" spans="1:6">
      <c r="A1304" s="505"/>
      <c r="B1304" s="502"/>
      <c r="C1304" s="503"/>
      <c r="D1304" s="59"/>
      <c r="E1304" s="85"/>
      <c r="F1304" s="7"/>
    </row>
    <row r="1305" spans="1:6">
      <c r="A1305" s="505"/>
      <c r="B1305" s="502"/>
      <c r="C1305" s="503"/>
      <c r="D1305" s="59"/>
      <c r="E1305" s="85"/>
      <c r="F1305" s="7"/>
    </row>
    <row r="1306" spans="1:6">
      <c r="A1306" s="505"/>
      <c r="B1306" s="502"/>
      <c r="C1306" s="503"/>
      <c r="D1306" s="59"/>
      <c r="E1306" s="85"/>
      <c r="F1306" s="7"/>
    </row>
    <row r="1307" spans="1:6">
      <c r="A1307" s="505"/>
      <c r="B1307" s="502"/>
      <c r="C1307" s="503"/>
      <c r="D1307" s="59"/>
      <c r="E1307" s="85"/>
      <c r="F1307" s="7"/>
    </row>
    <row r="1308" spans="1:6">
      <c r="A1308" s="505"/>
      <c r="B1308" s="502"/>
      <c r="C1308" s="503"/>
      <c r="D1308" s="59"/>
      <c r="E1308" s="85"/>
      <c r="F1308" s="7"/>
    </row>
    <row r="1309" spans="1:6">
      <c r="A1309" s="505"/>
      <c r="B1309" s="502"/>
      <c r="C1309" s="503"/>
      <c r="D1309" s="59"/>
      <c r="E1309" s="85"/>
      <c r="F1309" s="7"/>
    </row>
    <row r="1310" spans="1:6">
      <c r="A1310" s="505"/>
      <c r="B1310" s="502"/>
      <c r="C1310" s="503"/>
      <c r="D1310" s="59"/>
      <c r="E1310" s="85"/>
      <c r="F1310" s="7"/>
    </row>
    <row r="1311" spans="1:6">
      <c r="A1311" s="505"/>
      <c r="B1311" s="502"/>
      <c r="C1311" s="503"/>
      <c r="D1311" s="59"/>
      <c r="E1311" s="85"/>
      <c r="F1311" s="7"/>
    </row>
    <row r="1312" spans="1:6">
      <c r="A1312" s="505"/>
      <c r="B1312" s="502"/>
      <c r="C1312" s="503"/>
      <c r="D1312" s="59"/>
      <c r="E1312" s="85"/>
      <c r="F1312" s="7"/>
    </row>
    <row r="1313" spans="1:6">
      <c r="A1313" s="505"/>
      <c r="B1313" s="502"/>
      <c r="C1313" s="503"/>
      <c r="D1313" s="59"/>
      <c r="E1313" s="85"/>
      <c r="F1313" s="7"/>
    </row>
    <row r="1314" spans="1:6">
      <c r="A1314" s="505"/>
      <c r="B1314" s="502"/>
      <c r="C1314" s="503"/>
      <c r="D1314" s="59"/>
      <c r="E1314" s="85"/>
      <c r="F1314" s="7"/>
    </row>
    <row r="1315" spans="1:6">
      <c r="A1315" s="505"/>
      <c r="B1315" s="502"/>
      <c r="C1315" s="503"/>
      <c r="D1315" s="59"/>
      <c r="E1315" s="85"/>
      <c r="F1315" s="7"/>
    </row>
    <row r="1316" spans="1:6">
      <c r="A1316" s="505"/>
      <c r="B1316" s="502"/>
      <c r="C1316" s="503"/>
      <c r="D1316" s="59"/>
      <c r="E1316" s="85"/>
      <c r="F1316" s="7"/>
    </row>
    <row r="1317" spans="1:6">
      <c r="A1317" s="505"/>
      <c r="B1317" s="502"/>
      <c r="C1317" s="503"/>
      <c r="D1317" s="59"/>
      <c r="E1317" s="85"/>
      <c r="F1317" s="7"/>
    </row>
    <row r="1318" spans="1:6">
      <c r="A1318" s="505"/>
      <c r="B1318" s="502"/>
      <c r="C1318" s="503"/>
      <c r="D1318" s="59"/>
      <c r="E1318" s="85"/>
      <c r="F1318" s="7"/>
    </row>
    <row r="1319" spans="1:6">
      <c r="A1319" s="505"/>
      <c r="B1319" s="502"/>
      <c r="C1319" s="503"/>
      <c r="D1319" s="59"/>
      <c r="E1319" s="85"/>
      <c r="F1319" s="7"/>
    </row>
    <row r="1320" spans="1:6">
      <c r="A1320" s="505"/>
      <c r="B1320" s="502"/>
      <c r="C1320" s="503"/>
      <c r="D1320" s="59"/>
      <c r="E1320" s="85"/>
      <c r="F1320" s="7"/>
    </row>
    <row r="1321" spans="1:6">
      <c r="A1321" s="505"/>
      <c r="B1321" s="502"/>
      <c r="C1321" s="503"/>
      <c r="D1321" s="59"/>
      <c r="E1321" s="85"/>
      <c r="F1321" s="7"/>
    </row>
    <row r="1322" spans="1:6">
      <c r="A1322" s="505"/>
      <c r="B1322" s="502"/>
      <c r="C1322" s="503"/>
      <c r="D1322" s="59"/>
      <c r="E1322" s="85"/>
      <c r="F1322" s="7"/>
    </row>
    <row r="1323" spans="1:6">
      <c r="A1323" s="505"/>
      <c r="B1323" s="502"/>
      <c r="C1323" s="503"/>
      <c r="D1323" s="59"/>
      <c r="E1323" s="85"/>
      <c r="F1323" s="7"/>
    </row>
    <row r="1324" spans="1:6">
      <c r="A1324" s="505"/>
      <c r="B1324" s="502"/>
      <c r="C1324" s="503"/>
      <c r="D1324" s="59"/>
      <c r="E1324" s="85"/>
      <c r="F1324" s="7"/>
    </row>
    <row r="1325" spans="1:6">
      <c r="A1325" s="505"/>
      <c r="B1325" s="502"/>
      <c r="C1325" s="503"/>
      <c r="D1325" s="59"/>
      <c r="E1325" s="85"/>
      <c r="F1325" s="7"/>
    </row>
    <row r="1326" spans="1:6">
      <c r="A1326" s="505"/>
      <c r="B1326" s="502"/>
      <c r="C1326" s="503"/>
      <c r="D1326" s="59"/>
      <c r="E1326" s="85"/>
      <c r="F1326" s="7"/>
    </row>
    <row r="1327" spans="1:6">
      <c r="A1327" s="505"/>
      <c r="B1327" s="502"/>
      <c r="C1327" s="503"/>
      <c r="D1327" s="59"/>
      <c r="E1327" s="85"/>
      <c r="F1327" s="7"/>
    </row>
    <row r="1328" spans="1:6">
      <c r="A1328" s="505"/>
      <c r="B1328" s="502"/>
      <c r="C1328" s="503"/>
      <c r="D1328" s="59"/>
      <c r="E1328" s="85"/>
      <c r="F1328" s="7"/>
    </row>
    <row r="1329" spans="1:6">
      <c r="A1329" s="505"/>
      <c r="B1329" s="502"/>
      <c r="C1329" s="503"/>
      <c r="D1329" s="59"/>
      <c r="E1329" s="85"/>
      <c r="F1329" s="7"/>
    </row>
    <row r="1330" spans="1:6">
      <c r="A1330" s="505"/>
      <c r="B1330" s="502"/>
      <c r="C1330" s="503"/>
      <c r="D1330" s="59"/>
      <c r="E1330" s="85"/>
      <c r="F1330" s="7"/>
    </row>
    <row r="1331" spans="1:6">
      <c r="A1331" s="505"/>
      <c r="B1331" s="502"/>
      <c r="C1331" s="503"/>
      <c r="D1331" s="59"/>
      <c r="E1331" s="85"/>
      <c r="F1331" s="7"/>
    </row>
    <row r="1332" spans="1:6">
      <c r="A1332" s="505"/>
      <c r="B1332" s="502"/>
      <c r="C1332" s="503"/>
      <c r="D1332" s="59"/>
      <c r="E1332" s="85"/>
      <c r="F1332" s="7"/>
    </row>
    <row r="1333" spans="1:6">
      <c r="A1333" s="505"/>
      <c r="B1333" s="502"/>
      <c r="C1333" s="503"/>
      <c r="D1333" s="59"/>
      <c r="E1333" s="85"/>
      <c r="F1333" s="7"/>
    </row>
    <row r="1334" spans="1:6">
      <c r="A1334" s="505"/>
      <c r="B1334" s="502"/>
      <c r="C1334" s="503"/>
      <c r="D1334" s="59"/>
      <c r="E1334" s="85"/>
      <c r="F1334" s="7"/>
    </row>
    <row r="1335" spans="1:6">
      <c r="A1335" s="505"/>
      <c r="B1335" s="502"/>
      <c r="C1335" s="503"/>
      <c r="D1335" s="59"/>
      <c r="E1335" s="85"/>
      <c r="F1335" s="7"/>
    </row>
    <row r="1336" spans="1:6">
      <c r="A1336" s="505"/>
      <c r="B1336" s="502"/>
      <c r="C1336" s="503"/>
      <c r="D1336" s="59"/>
      <c r="E1336" s="85"/>
      <c r="F1336" s="7"/>
    </row>
    <row r="1337" spans="1:6">
      <c r="A1337" s="505"/>
      <c r="B1337" s="502"/>
      <c r="C1337" s="503"/>
      <c r="D1337" s="59"/>
      <c r="E1337" s="85"/>
      <c r="F1337" s="7"/>
    </row>
    <row r="1338" spans="1:6">
      <c r="A1338" s="505"/>
      <c r="B1338" s="502"/>
      <c r="C1338" s="503"/>
      <c r="D1338" s="59"/>
      <c r="E1338" s="85"/>
      <c r="F1338" s="7"/>
    </row>
    <row r="1339" spans="1:6">
      <c r="A1339" s="505"/>
      <c r="B1339" s="502"/>
      <c r="C1339" s="503"/>
      <c r="D1339" s="59"/>
      <c r="E1339" s="85"/>
      <c r="F1339" s="7"/>
    </row>
    <row r="1340" spans="1:6">
      <c r="A1340" s="505"/>
      <c r="B1340" s="502"/>
      <c r="C1340" s="503"/>
      <c r="D1340" s="59"/>
      <c r="E1340" s="85"/>
      <c r="F1340" s="7"/>
    </row>
    <row r="1341" spans="1:6">
      <c r="A1341" s="505"/>
      <c r="B1341" s="502"/>
      <c r="C1341" s="503"/>
      <c r="D1341" s="59"/>
      <c r="E1341" s="85"/>
      <c r="F1341" s="7"/>
    </row>
    <row r="1342" spans="1:6">
      <c r="A1342" s="505"/>
      <c r="B1342" s="502"/>
      <c r="C1342" s="503"/>
      <c r="D1342" s="59"/>
      <c r="E1342" s="85"/>
      <c r="F1342" s="7"/>
    </row>
    <row r="1343" spans="1:6">
      <c r="A1343" s="505"/>
      <c r="B1343" s="502"/>
      <c r="C1343" s="503"/>
      <c r="D1343" s="59"/>
      <c r="E1343" s="85"/>
      <c r="F1343" s="7"/>
    </row>
    <row r="1344" spans="1:6">
      <c r="A1344" s="505"/>
      <c r="B1344" s="502"/>
      <c r="C1344" s="503"/>
      <c r="D1344" s="59"/>
      <c r="E1344" s="85"/>
      <c r="F1344" s="7"/>
    </row>
    <row r="1345" spans="1:6">
      <c r="A1345" s="505"/>
      <c r="B1345" s="502"/>
      <c r="C1345" s="503"/>
      <c r="D1345" s="59"/>
      <c r="E1345" s="85"/>
      <c r="F1345" s="7"/>
    </row>
    <row r="1346" spans="1:6">
      <c r="A1346" s="505"/>
      <c r="B1346" s="502"/>
      <c r="C1346" s="503"/>
      <c r="D1346" s="59"/>
      <c r="E1346" s="85"/>
      <c r="F1346" s="7"/>
    </row>
    <row r="1347" spans="1:6">
      <c r="A1347" s="505"/>
      <c r="B1347" s="502"/>
      <c r="C1347" s="503"/>
      <c r="D1347" s="59"/>
      <c r="E1347" s="85"/>
      <c r="F1347" s="7"/>
    </row>
    <row r="1348" spans="1:6">
      <c r="A1348" s="505"/>
      <c r="B1348" s="502"/>
      <c r="C1348" s="503"/>
      <c r="D1348" s="59"/>
      <c r="E1348" s="85"/>
      <c r="F1348" s="7"/>
    </row>
    <row r="1349" spans="1:6">
      <c r="A1349" s="505"/>
      <c r="B1349" s="502"/>
      <c r="C1349" s="503"/>
      <c r="D1349" s="59"/>
      <c r="E1349" s="85"/>
      <c r="F1349" s="7"/>
    </row>
    <row r="1350" spans="1:6">
      <c r="A1350" s="505"/>
      <c r="B1350" s="502"/>
      <c r="C1350" s="503"/>
      <c r="D1350" s="59"/>
      <c r="E1350" s="85"/>
      <c r="F1350" s="7"/>
    </row>
    <row r="1351" spans="1:6">
      <c r="A1351" s="505"/>
      <c r="B1351" s="502"/>
      <c r="C1351" s="503"/>
      <c r="D1351" s="59"/>
      <c r="E1351" s="85"/>
      <c r="F1351" s="7"/>
    </row>
    <row r="1352" spans="1:6">
      <c r="A1352" s="505"/>
      <c r="B1352" s="502"/>
      <c r="C1352" s="503"/>
      <c r="D1352" s="59"/>
      <c r="E1352" s="85"/>
      <c r="F1352" s="7"/>
    </row>
    <row r="1353" spans="1:6">
      <c r="A1353" s="505"/>
      <c r="B1353" s="502"/>
      <c r="C1353" s="503"/>
      <c r="D1353" s="59"/>
      <c r="E1353" s="85"/>
      <c r="F1353" s="7"/>
    </row>
    <row r="1354" spans="1:6">
      <c r="A1354" s="505"/>
      <c r="B1354" s="502"/>
      <c r="C1354" s="503"/>
      <c r="D1354" s="59"/>
      <c r="E1354" s="85"/>
      <c r="F1354" s="7"/>
    </row>
    <row r="1355" spans="1:6">
      <c r="A1355" s="505"/>
      <c r="B1355" s="502"/>
      <c r="C1355" s="503"/>
      <c r="D1355" s="59"/>
      <c r="E1355" s="85"/>
      <c r="F1355" s="7"/>
    </row>
    <row r="1356" spans="1:6">
      <c r="A1356" s="505"/>
      <c r="B1356" s="502"/>
      <c r="C1356" s="503"/>
      <c r="D1356" s="59"/>
      <c r="E1356" s="85"/>
      <c r="F1356" s="7"/>
    </row>
    <row r="1357" spans="1:6">
      <c r="A1357" s="505"/>
      <c r="B1357" s="502"/>
      <c r="C1357" s="503"/>
      <c r="D1357" s="59"/>
      <c r="E1357" s="85"/>
      <c r="F1357" s="7"/>
    </row>
    <row r="1358" spans="1:6">
      <c r="A1358" s="505"/>
      <c r="B1358" s="502"/>
      <c r="C1358" s="503"/>
      <c r="D1358" s="59"/>
      <c r="E1358" s="85"/>
      <c r="F1358" s="7"/>
    </row>
    <row r="1359" spans="1:6">
      <c r="A1359" s="505"/>
      <c r="B1359" s="502"/>
      <c r="C1359" s="503"/>
      <c r="D1359" s="59"/>
      <c r="E1359" s="85"/>
      <c r="F1359" s="7"/>
    </row>
    <row r="1360" spans="1:6">
      <c r="A1360" s="505"/>
      <c r="B1360" s="502"/>
      <c r="C1360" s="503"/>
      <c r="D1360" s="59"/>
      <c r="E1360" s="85"/>
      <c r="F1360" s="7"/>
    </row>
    <row r="1361" spans="1:6">
      <c r="A1361" s="505"/>
      <c r="B1361" s="502"/>
      <c r="C1361" s="503"/>
      <c r="D1361" s="59"/>
      <c r="E1361" s="85"/>
      <c r="F1361" s="7"/>
    </row>
    <row r="1362" spans="1:6">
      <c r="A1362" s="505"/>
      <c r="B1362" s="502"/>
      <c r="C1362" s="503"/>
      <c r="D1362" s="59"/>
      <c r="E1362" s="85"/>
      <c r="F1362" s="7"/>
    </row>
    <row r="1363" spans="1:6">
      <c r="A1363" s="505"/>
      <c r="B1363" s="502"/>
      <c r="C1363" s="503"/>
      <c r="D1363" s="59"/>
      <c r="E1363" s="85"/>
      <c r="F1363" s="7"/>
    </row>
    <row r="1364" spans="1:6">
      <c r="A1364" s="505"/>
      <c r="B1364" s="502"/>
      <c r="C1364" s="503"/>
      <c r="D1364" s="59"/>
      <c r="E1364" s="85"/>
      <c r="F1364" s="7"/>
    </row>
    <row r="1365" spans="1:6">
      <c r="A1365" s="505"/>
      <c r="B1365" s="502"/>
      <c r="C1365" s="503"/>
      <c r="D1365" s="59"/>
      <c r="E1365" s="85"/>
      <c r="F1365" s="7"/>
    </row>
    <row r="1366" spans="1:6">
      <c r="A1366" s="505"/>
      <c r="B1366" s="502"/>
      <c r="C1366" s="503"/>
      <c r="D1366" s="59"/>
      <c r="E1366" s="85"/>
      <c r="F1366" s="7"/>
    </row>
    <row r="1367" spans="1:6">
      <c r="A1367" s="505"/>
      <c r="B1367" s="502"/>
      <c r="C1367" s="503"/>
      <c r="D1367" s="59"/>
      <c r="E1367" s="85"/>
      <c r="F1367" s="7"/>
    </row>
    <row r="1368" spans="1:6">
      <c r="A1368" s="505"/>
      <c r="B1368" s="502"/>
      <c r="C1368" s="503"/>
      <c r="D1368" s="59"/>
      <c r="E1368" s="85"/>
      <c r="F1368" s="7"/>
    </row>
    <row r="1369" spans="1:6">
      <c r="A1369" s="505"/>
      <c r="B1369" s="502"/>
      <c r="C1369" s="503"/>
      <c r="D1369" s="59"/>
      <c r="E1369" s="85"/>
      <c r="F1369" s="7"/>
    </row>
    <row r="1370" spans="1:6">
      <c r="A1370" s="505"/>
      <c r="B1370" s="502"/>
      <c r="C1370" s="503"/>
      <c r="D1370" s="59"/>
      <c r="E1370" s="85"/>
      <c r="F1370" s="7"/>
    </row>
    <row r="1371" spans="1:6">
      <c r="A1371" s="505"/>
      <c r="B1371" s="502"/>
      <c r="C1371" s="503"/>
      <c r="D1371" s="59"/>
      <c r="E1371" s="85"/>
      <c r="F1371" s="7"/>
    </row>
    <row r="1372" spans="1:6">
      <c r="A1372" s="505"/>
      <c r="B1372" s="502"/>
      <c r="C1372" s="503"/>
      <c r="D1372" s="59"/>
      <c r="E1372" s="85"/>
      <c r="F1372" s="7"/>
    </row>
    <row r="1373" spans="1:6">
      <c r="A1373" s="505"/>
      <c r="B1373" s="502"/>
      <c r="C1373" s="503"/>
      <c r="D1373" s="59"/>
      <c r="E1373" s="85"/>
      <c r="F1373" s="7"/>
    </row>
    <row r="1374" spans="1:6">
      <c r="A1374" s="505"/>
      <c r="B1374" s="502"/>
      <c r="C1374" s="503"/>
      <c r="D1374" s="59"/>
      <c r="E1374" s="85"/>
      <c r="F1374" s="7"/>
    </row>
    <row r="1375" spans="1:6">
      <c r="A1375" s="505"/>
      <c r="B1375" s="502"/>
      <c r="C1375" s="503"/>
      <c r="D1375" s="59"/>
      <c r="E1375" s="85"/>
      <c r="F1375" s="7"/>
    </row>
    <row r="1376" spans="1:6">
      <c r="A1376" s="505"/>
      <c r="B1376" s="502"/>
      <c r="C1376" s="503"/>
      <c r="D1376" s="59"/>
      <c r="E1376" s="85"/>
      <c r="F1376" s="7"/>
    </row>
    <row r="1377" spans="1:6">
      <c r="A1377" s="505"/>
      <c r="B1377" s="502"/>
      <c r="C1377" s="503"/>
      <c r="D1377" s="59"/>
      <c r="E1377" s="85"/>
      <c r="F1377" s="7"/>
    </row>
    <row r="1378" spans="1:6">
      <c r="A1378" s="505"/>
      <c r="B1378" s="502"/>
      <c r="C1378" s="503"/>
      <c r="D1378" s="59"/>
      <c r="E1378" s="85"/>
      <c r="F1378" s="7"/>
    </row>
    <row r="1379" spans="1:6">
      <c r="A1379" s="505"/>
      <c r="B1379" s="502"/>
      <c r="C1379" s="503"/>
      <c r="D1379" s="59"/>
      <c r="E1379" s="85"/>
      <c r="F1379" s="7"/>
    </row>
    <row r="1380" spans="1:6">
      <c r="A1380" s="505"/>
      <c r="B1380" s="502"/>
      <c r="C1380" s="503"/>
      <c r="D1380" s="59"/>
      <c r="E1380" s="85"/>
      <c r="F1380" s="7"/>
    </row>
    <row r="1381" spans="1:6">
      <c r="A1381" s="505"/>
      <c r="B1381" s="502"/>
      <c r="C1381" s="503"/>
      <c r="D1381" s="59"/>
      <c r="E1381" s="85"/>
      <c r="F1381" s="7"/>
    </row>
    <row r="1382" spans="1:6">
      <c r="A1382" s="505"/>
      <c r="B1382" s="502"/>
      <c r="C1382" s="503"/>
      <c r="D1382" s="59"/>
      <c r="E1382" s="85"/>
      <c r="F1382" s="7"/>
    </row>
    <row r="1383" spans="1:6">
      <c r="A1383" s="505"/>
      <c r="B1383" s="502"/>
      <c r="C1383" s="503"/>
      <c r="D1383" s="59"/>
      <c r="E1383" s="85"/>
      <c r="F1383" s="7"/>
    </row>
    <row r="1384" spans="1:6">
      <c r="A1384" s="505"/>
      <c r="B1384" s="502"/>
      <c r="C1384" s="503"/>
      <c r="D1384" s="59"/>
      <c r="E1384" s="85"/>
      <c r="F1384" s="7"/>
    </row>
    <row r="1385" spans="1:6">
      <c r="A1385" s="505"/>
      <c r="B1385" s="502"/>
      <c r="C1385" s="503"/>
      <c r="D1385" s="59"/>
      <c r="E1385" s="85"/>
      <c r="F1385" s="7"/>
    </row>
    <row r="1386" spans="1:6">
      <c r="A1386" s="505"/>
      <c r="B1386" s="502"/>
      <c r="C1386" s="503"/>
      <c r="D1386" s="59"/>
      <c r="E1386" s="85"/>
      <c r="F1386" s="7"/>
    </row>
    <row r="1387" spans="1:6">
      <c r="A1387" s="505"/>
      <c r="B1387" s="502"/>
      <c r="C1387" s="503"/>
      <c r="D1387" s="59"/>
      <c r="E1387" s="85"/>
      <c r="F1387" s="7"/>
    </row>
    <row r="1388" spans="1:6">
      <c r="A1388" s="505"/>
      <c r="B1388" s="502"/>
      <c r="C1388" s="503"/>
      <c r="D1388" s="59"/>
      <c r="E1388" s="85"/>
      <c r="F1388" s="7"/>
    </row>
    <row r="1389" spans="1:6">
      <c r="A1389" s="505"/>
      <c r="B1389" s="502"/>
      <c r="C1389" s="503"/>
      <c r="D1389" s="59"/>
      <c r="E1389" s="85"/>
      <c r="F1389" s="7"/>
    </row>
    <row r="1390" spans="1:6">
      <c r="A1390" s="505"/>
      <c r="B1390" s="502"/>
      <c r="C1390" s="503"/>
      <c r="D1390" s="59"/>
      <c r="E1390" s="85"/>
      <c r="F1390" s="7"/>
    </row>
    <row r="1391" spans="1:6">
      <c r="A1391" s="505"/>
      <c r="B1391" s="502"/>
      <c r="C1391" s="503"/>
      <c r="D1391" s="59"/>
      <c r="E1391" s="85"/>
      <c r="F1391" s="7"/>
    </row>
    <row r="1392" spans="1:6">
      <c r="A1392" s="505"/>
      <c r="B1392" s="502"/>
      <c r="C1392" s="503"/>
      <c r="D1392" s="59"/>
      <c r="E1392" s="85"/>
      <c r="F1392" s="7"/>
    </row>
    <row r="1393" spans="1:6">
      <c r="A1393" s="505"/>
      <c r="B1393" s="502"/>
      <c r="C1393" s="503"/>
      <c r="D1393" s="59"/>
      <c r="E1393" s="85"/>
      <c r="F1393" s="7"/>
    </row>
    <row r="1394" spans="1:6">
      <c r="A1394" s="505"/>
      <c r="B1394" s="502"/>
      <c r="C1394" s="503"/>
      <c r="D1394" s="59"/>
      <c r="E1394" s="85"/>
      <c r="F1394" s="7"/>
    </row>
    <row r="1395" spans="1:6">
      <c r="A1395" s="505"/>
      <c r="B1395" s="502"/>
      <c r="C1395" s="503"/>
      <c r="D1395" s="59"/>
      <c r="E1395" s="85"/>
      <c r="F1395" s="7"/>
    </row>
    <row r="1396" spans="1:6">
      <c r="A1396" s="505"/>
      <c r="B1396" s="502"/>
      <c r="C1396" s="503"/>
      <c r="D1396" s="59"/>
      <c r="E1396" s="85"/>
      <c r="F1396" s="7"/>
    </row>
    <row r="1397" spans="1:6">
      <c r="A1397" s="505"/>
      <c r="B1397" s="502"/>
      <c r="C1397" s="503"/>
      <c r="D1397" s="59"/>
      <c r="E1397" s="85"/>
      <c r="F1397" s="7"/>
    </row>
    <row r="1398" spans="1:6">
      <c r="A1398" s="505"/>
      <c r="B1398" s="502"/>
      <c r="C1398" s="503"/>
      <c r="D1398" s="59"/>
      <c r="E1398" s="85"/>
      <c r="F1398" s="7"/>
    </row>
    <row r="1399" spans="1:6">
      <c r="A1399" s="505"/>
      <c r="B1399" s="502"/>
      <c r="C1399" s="503"/>
      <c r="D1399" s="59"/>
      <c r="E1399" s="85"/>
      <c r="F1399" s="7"/>
    </row>
    <row r="1400" spans="1:6">
      <c r="A1400" s="505"/>
      <c r="B1400" s="502"/>
      <c r="C1400" s="503"/>
      <c r="D1400" s="59"/>
      <c r="E1400" s="85"/>
      <c r="F1400" s="7"/>
    </row>
    <row r="1401" spans="1:6">
      <c r="A1401" s="505"/>
      <c r="B1401" s="502"/>
      <c r="C1401" s="503"/>
      <c r="D1401" s="59"/>
      <c r="E1401" s="85"/>
      <c r="F1401" s="7"/>
    </row>
    <row r="1402" spans="1:6">
      <c r="A1402" s="505"/>
      <c r="B1402" s="502"/>
      <c r="C1402" s="503"/>
      <c r="D1402" s="59"/>
      <c r="E1402" s="85"/>
      <c r="F1402" s="7"/>
    </row>
    <row r="1403" spans="1:6">
      <c r="A1403" s="505"/>
      <c r="B1403" s="502"/>
      <c r="C1403" s="503"/>
      <c r="D1403" s="59"/>
      <c r="E1403" s="85"/>
      <c r="F1403" s="7"/>
    </row>
    <row r="1404" spans="1:6">
      <c r="A1404" s="505"/>
      <c r="B1404" s="502"/>
      <c r="C1404" s="503"/>
      <c r="D1404" s="59"/>
      <c r="E1404" s="85"/>
      <c r="F1404" s="7"/>
    </row>
    <row r="1405" spans="1:6">
      <c r="A1405" s="505"/>
      <c r="B1405" s="502"/>
      <c r="C1405" s="503"/>
      <c r="D1405" s="59"/>
      <c r="E1405" s="85"/>
      <c r="F1405" s="7"/>
    </row>
    <row r="1406" spans="1:6">
      <c r="A1406" s="505"/>
      <c r="B1406" s="502"/>
      <c r="C1406" s="503"/>
      <c r="D1406" s="59"/>
      <c r="E1406" s="85"/>
      <c r="F1406" s="7"/>
    </row>
    <row r="1407" spans="1:6">
      <c r="A1407" s="505"/>
      <c r="B1407" s="502"/>
      <c r="C1407" s="503"/>
      <c r="D1407" s="59"/>
      <c r="E1407" s="85"/>
      <c r="F1407" s="7"/>
    </row>
    <row r="1408" spans="1:6">
      <c r="A1408" s="505"/>
      <c r="B1408" s="502"/>
      <c r="C1408" s="503"/>
      <c r="D1408" s="59"/>
      <c r="E1408" s="85"/>
      <c r="F1408" s="7"/>
    </row>
    <row r="1409" spans="1:6">
      <c r="A1409" s="505"/>
      <c r="B1409" s="502"/>
      <c r="C1409" s="503"/>
      <c r="D1409" s="59"/>
      <c r="E1409" s="85"/>
      <c r="F1409" s="7"/>
    </row>
    <row r="1410" spans="1:6">
      <c r="A1410" s="505"/>
      <c r="B1410" s="502"/>
      <c r="C1410" s="503"/>
      <c r="D1410" s="59"/>
      <c r="E1410" s="85"/>
      <c r="F1410" s="7"/>
    </row>
    <row r="1411" spans="1:6">
      <c r="A1411" s="505"/>
      <c r="B1411" s="502"/>
      <c r="C1411" s="503"/>
      <c r="D1411" s="59"/>
      <c r="E1411" s="85"/>
      <c r="F1411" s="7"/>
    </row>
    <row r="1412" spans="1:6">
      <c r="A1412" s="505"/>
      <c r="B1412" s="502"/>
      <c r="C1412" s="503"/>
      <c r="D1412" s="59"/>
      <c r="E1412" s="85"/>
      <c r="F1412" s="7"/>
    </row>
    <row r="1413" spans="1:6">
      <c r="A1413" s="505"/>
      <c r="B1413" s="502"/>
      <c r="C1413" s="503"/>
      <c r="D1413" s="59"/>
      <c r="E1413" s="85"/>
      <c r="F1413" s="7"/>
    </row>
    <row r="1414" spans="1:6">
      <c r="A1414" s="505"/>
      <c r="B1414" s="502"/>
      <c r="C1414" s="503"/>
      <c r="D1414" s="59"/>
      <c r="E1414" s="85"/>
      <c r="F1414" s="7"/>
    </row>
    <row r="1415" spans="1:6">
      <c r="A1415" s="505"/>
      <c r="B1415" s="502"/>
      <c r="C1415" s="503"/>
      <c r="D1415" s="59"/>
      <c r="E1415" s="85"/>
      <c r="F1415" s="7"/>
    </row>
    <row r="1416" spans="1:6">
      <c r="A1416" s="505"/>
      <c r="B1416" s="502"/>
      <c r="C1416" s="503"/>
      <c r="D1416" s="59"/>
      <c r="E1416" s="85"/>
      <c r="F1416" s="7"/>
    </row>
    <row r="1417" spans="1:6">
      <c r="A1417" s="505"/>
      <c r="B1417" s="502"/>
      <c r="C1417" s="503"/>
      <c r="D1417" s="59"/>
      <c r="E1417" s="85"/>
      <c r="F1417" s="7"/>
    </row>
    <row r="1418" spans="1:6">
      <c r="A1418" s="505"/>
      <c r="B1418" s="502"/>
      <c r="C1418" s="503"/>
      <c r="D1418" s="59"/>
      <c r="E1418" s="85"/>
      <c r="F1418" s="7"/>
    </row>
    <row r="1419" spans="1:6">
      <c r="A1419" s="505"/>
      <c r="B1419" s="502"/>
      <c r="C1419" s="503"/>
      <c r="D1419" s="59"/>
      <c r="E1419" s="85"/>
      <c r="F1419" s="7"/>
    </row>
    <row r="1420" spans="1:6">
      <c r="A1420" s="505"/>
      <c r="B1420" s="502"/>
      <c r="C1420" s="503"/>
      <c r="D1420" s="59"/>
      <c r="E1420" s="85"/>
      <c r="F1420" s="7"/>
    </row>
    <row r="1421" spans="1:6">
      <c r="A1421" s="505"/>
      <c r="B1421" s="502"/>
      <c r="C1421" s="503"/>
      <c r="D1421" s="59"/>
      <c r="E1421" s="85"/>
      <c r="F1421" s="7"/>
    </row>
    <row r="1422" spans="1:6">
      <c r="A1422" s="505"/>
      <c r="B1422" s="502"/>
      <c r="C1422" s="503"/>
      <c r="D1422" s="59"/>
      <c r="E1422" s="85"/>
      <c r="F1422" s="7"/>
    </row>
    <row r="1423" spans="1:6">
      <c r="A1423" s="505"/>
      <c r="B1423" s="502"/>
      <c r="C1423" s="503"/>
      <c r="D1423" s="59"/>
      <c r="E1423" s="85"/>
      <c r="F1423" s="7"/>
    </row>
    <row r="1424" spans="1:6">
      <c r="A1424" s="505"/>
      <c r="B1424" s="502"/>
      <c r="C1424" s="503"/>
      <c r="D1424" s="59"/>
      <c r="E1424" s="85"/>
      <c r="F1424" s="7"/>
    </row>
    <row r="1425" spans="1:6">
      <c r="A1425" s="505"/>
      <c r="B1425" s="502"/>
      <c r="C1425" s="503"/>
      <c r="D1425" s="59"/>
      <c r="E1425" s="85"/>
      <c r="F1425" s="7"/>
    </row>
    <row r="1426" spans="1:6">
      <c r="A1426" s="505"/>
      <c r="B1426" s="502"/>
      <c r="C1426" s="503"/>
      <c r="D1426" s="59"/>
      <c r="E1426" s="85"/>
      <c r="F1426" s="7"/>
    </row>
    <row r="1427" spans="1:6">
      <c r="A1427" s="505"/>
      <c r="B1427" s="502"/>
      <c r="C1427" s="503"/>
      <c r="D1427" s="59"/>
      <c r="E1427" s="85"/>
      <c r="F1427" s="7"/>
    </row>
    <row r="1428" spans="1:6">
      <c r="A1428" s="505"/>
      <c r="B1428" s="502"/>
      <c r="C1428" s="503"/>
      <c r="D1428" s="59"/>
      <c r="E1428" s="85"/>
      <c r="F1428" s="7"/>
    </row>
    <row r="1429" spans="1:6">
      <c r="A1429" s="505"/>
      <c r="B1429" s="502"/>
      <c r="C1429" s="503"/>
      <c r="D1429" s="59"/>
      <c r="E1429" s="85"/>
      <c r="F1429" s="7"/>
    </row>
    <row r="1430" spans="1:6">
      <c r="A1430" s="505"/>
      <c r="B1430" s="502"/>
      <c r="C1430" s="503"/>
      <c r="D1430" s="59"/>
      <c r="E1430" s="85"/>
      <c r="F1430" s="7"/>
    </row>
    <row r="1431" spans="1:6">
      <c r="A1431" s="505"/>
      <c r="B1431" s="502"/>
      <c r="C1431" s="503"/>
      <c r="D1431" s="59"/>
      <c r="E1431" s="85"/>
      <c r="F1431" s="7"/>
    </row>
    <row r="1432" spans="1:6">
      <c r="A1432" s="505"/>
      <c r="B1432" s="502"/>
      <c r="C1432" s="503"/>
      <c r="D1432" s="59"/>
      <c r="E1432" s="85"/>
      <c r="F1432" s="7"/>
    </row>
    <row r="1433" spans="1:6">
      <c r="A1433" s="505"/>
      <c r="B1433" s="502"/>
      <c r="C1433" s="503"/>
      <c r="D1433" s="59"/>
      <c r="E1433" s="85"/>
      <c r="F1433" s="7"/>
    </row>
    <row r="1434" spans="1:6">
      <c r="A1434" s="505"/>
      <c r="B1434" s="502"/>
      <c r="C1434" s="503"/>
      <c r="D1434" s="59"/>
      <c r="E1434" s="85"/>
      <c r="F1434" s="7"/>
    </row>
    <row r="1435" spans="1:6">
      <c r="A1435" s="505"/>
      <c r="B1435" s="502"/>
      <c r="C1435" s="503"/>
      <c r="D1435" s="59"/>
      <c r="E1435" s="85"/>
      <c r="F1435" s="7"/>
    </row>
    <row r="1436" spans="1:6">
      <c r="A1436" s="505"/>
      <c r="B1436" s="502"/>
      <c r="C1436" s="503"/>
      <c r="D1436" s="59"/>
      <c r="E1436" s="85"/>
      <c r="F1436" s="7"/>
    </row>
    <row r="1437" spans="1:6">
      <c r="A1437" s="505"/>
      <c r="B1437" s="502"/>
      <c r="C1437" s="503"/>
      <c r="D1437" s="59"/>
      <c r="E1437" s="85"/>
      <c r="F1437" s="7"/>
    </row>
    <row r="1438" spans="1:6">
      <c r="A1438" s="505"/>
      <c r="B1438" s="502"/>
      <c r="C1438" s="503"/>
      <c r="D1438" s="59"/>
      <c r="E1438" s="85"/>
      <c r="F1438" s="7"/>
    </row>
    <row r="1439" spans="1:6">
      <c r="A1439" s="505"/>
      <c r="B1439" s="502"/>
      <c r="C1439" s="503"/>
      <c r="D1439" s="59"/>
      <c r="E1439" s="85"/>
      <c r="F1439" s="7"/>
    </row>
    <row r="1440" spans="1:6">
      <c r="A1440" s="505"/>
      <c r="B1440" s="502"/>
      <c r="C1440" s="503"/>
      <c r="D1440" s="59"/>
      <c r="E1440" s="85"/>
      <c r="F1440" s="7"/>
    </row>
    <row r="1441" spans="1:6">
      <c r="A1441" s="505"/>
      <c r="B1441" s="502"/>
      <c r="C1441" s="503"/>
      <c r="D1441" s="59"/>
      <c r="E1441" s="85"/>
      <c r="F1441" s="7"/>
    </row>
    <row r="1442" spans="1:6">
      <c r="A1442" s="505"/>
      <c r="B1442" s="502"/>
      <c r="C1442" s="503"/>
      <c r="D1442" s="59"/>
      <c r="E1442" s="85"/>
      <c r="F1442" s="7"/>
    </row>
    <row r="1443" spans="1:6">
      <c r="A1443" s="505"/>
      <c r="B1443" s="502"/>
      <c r="C1443" s="503"/>
      <c r="D1443" s="59"/>
      <c r="E1443" s="85"/>
      <c r="F1443" s="7"/>
    </row>
    <row r="1444" spans="1:6">
      <c r="A1444" s="505"/>
      <c r="B1444" s="502"/>
      <c r="C1444" s="503"/>
      <c r="D1444" s="59"/>
      <c r="E1444" s="85"/>
      <c r="F1444" s="7"/>
    </row>
    <row r="1445" spans="1:6">
      <c r="A1445" s="505"/>
      <c r="B1445" s="502"/>
      <c r="C1445" s="503"/>
      <c r="D1445" s="59"/>
      <c r="E1445" s="85"/>
      <c r="F1445" s="7"/>
    </row>
    <row r="1446" spans="1:6">
      <c r="A1446" s="505"/>
      <c r="B1446" s="502"/>
      <c r="C1446" s="503"/>
      <c r="D1446" s="59"/>
      <c r="E1446" s="85"/>
      <c r="F1446" s="7"/>
    </row>
    <row r="1447" spans="1:6">
      <c r="A1447" s="505"/>
      <c r="B1447" s="502"/>
      <c r="C1447" s="503"/>
      <c r="D1447" s="59"/>
      <c r="E1447" s="85"/>
      <c r="F1447" s="7"/>
    </row>
    <row r="1448" spans="1:6">
      <c r="A1448" s="505"/>
      <c r="B1448" s="502"/>
      <c r="C1448" s="503"/>
      <c r="D1448" s="59"/>
      <c r="E1448" s="85"/>
      <c r="F1448" s="7"/>
    </row>
    <row r="1449" spans="1:6">
      <c r="A1449" s="505"/>
      <c r="B1449" s="502"/>
      <c r="C1449" s="503"/>
      <c r="D1449" s="59"/>
      <c r="E1449" s="85"/>
      <c r="F1449" s="7"/>
    </row>
    <row r="1450" spans="1:6">
      <c r="A1450" s="505"/>
      <c r="B1450" s="502"/>
      <c r="C1450" s="503"/>
      <c r="D1450" s="59"/>
      <c r="E1450" s="85"/>
      <c r="F1450" s="7"/>
    </row>
    <row r="1451" spans="1:6">
      <c r="A1451" s="505"/>
      <c r="B1451" s="502"/>
      <c r="C1451" s="503"/>
      <c r="D1451" s="59"/>
      <c r="E1451" s="85"/>
      <c r="F1451" s="7"/>
    </row>
    <row r="1452" spans="1:6">
      <c r="A1452" s="505"/>
      <c r="B1452" s="502"/>
      <c r="C1452" s="503"/>
      <c r="D1452" s="59"/>
      <c r="E1452" s="85"/>
      <c r="F1452" s="7"/>
    </row>
    <row r="1453" spans="1:6">
      <c r="A1453" s="505"/>
      <c r="B1453" s="502"/>
      <c r="C1453" s="503"/>
      <c r="D1453" s="59"/>
      <c r="E1453" s="85"/>
      <c r="F1453" s="7"/>
    </row>
    <row r="1454" spans="1:6">
      <c r="A1454" s="505"/>
      <c r="B1454" s="502"/>
      <c r="C1454" s="503"/>
      <c r="D1454" s="59"/>
      <c r="E1454" s="85"/>
      <c r="F1454" s="7"/>
    </row>
    <row r="1455" spans="1:6">
      <c r="A1455" s="505"/>
      <c r="B1455" s="502"/>
      <c r="C1455" s="503"/>
      <c r="D1455" s="59"/>
      <c r="E1455" s="85"/>
      <c r="F1455" s="7"/>
    </row>
    <row r="1456" spans="1:6">
      <c r="A1456" s="505"/>
      <c r="B1456" s="502"/>
      <c r="C1456" s="503"/>
      <c r="D1456" s="59"/>
      <c r="E1456" s="85"/>
      <c r="F1456" s="7"/>
    </row>
    <row r="1457" spans="1:6">
      <c r="A1457" s="505"/>
      <c r="B1457" s="502"/>
      <c r="C1457" s="503"/>
      <c r="D1457" s="59"/>
      <c r="E1457" s="85"/>
      <c r="F1457" s="7"/>
    </row>
    <row r="1458" spans="1:6">
      <c r="A1458" s="505"/>
      <c r="B1458" s="502"/>
      <c r="C1458" s="503"/>
      <c r="D1458" s="59"/>
      <c r="E1458" s="85"/>
      <c r="F1458" s="7"/>
    </row>
    <row r="1459" spans="1:6">
      <c r="A1459" s="505"/>
      <c r="B1459" s="502"/>
      <c r="C1459" s="503"/>
      <c r="D1459" s="59"/>
      <c r="E1459" s="85"/>
      <c r="F1459" s="7"/>
    </row>
    <row r="1460" spans="1:6">
      <c r="A1460" s="505"/>
      <c r="B1460" s="502"/>
      <c r="C1460" s="503"/>
      <c r="D1460" s="59"/>
      <c r="E1460" s="85"/>
      <c r="F1460" s="7"/>
    </row>
    <row r="1461" spans="1:6">
      <c r="A1461" s="505"/>
      <c r="B1461" s="502"/>
      <c r="C1461" s="503"/>
      <c r="D1461" s="59"/>
      <c r="E1461" s="85"/>
      <c r="F1461" s="7"/>
    </row>
    <row r="1462" spans="1:6">
      <c r="A1462" s="505"/>
      <c r="B1462" s="502"/>
      <c r="C1462" s="503"/>
      <c r="D1462" s="59"/>
      <c r="E1462" s="85"/>
      <c r="F1462" s="7"/>
    </row>
    <row r="1463" spans="1:6">
      <c r="A1463" s="505"/>
      <c r="B1463" s="502"/>
      <c r="C1463" s="503"/>
      <c r="D1463" s="59"/>
      <c r="E1463" s="85"/>
      <c r="F1463" s="7"/>
    </row>
    <row r="1464" spans="1:6">
      <c r="A1464" s="505"/>
      <c r="B1464" s="502"/>
      <c r="C1464" s="503"/>
      <c r="D1464" s="59"/>
      <c r="E1464" s="85"/>
      <c r="F1464" s="7"/>
    </row>
    <row r="1465" spans="1:6">
      <c r="A1465" s="505"/>
      <c r="B1465" s="502"/>
      <c r="C1465" s="503"/>
      <c r="D1465" s="59"/>
      <c r="E1465" s="85"/>
      <c r="F1465" s="7"/>
    </row>
    <row r="1466" spans="1:6">
      <c r="A1466" s="505"/>
      <c r="B1466" s="502"/>
      <c r="C1466" s="503"/>
      <c r="D1466" s="59"/>
      <c r="E1466" s="85"/>
      <c r="F1466" s="7"/>
    </row>
    <row r="1467" spans="1:6">
      <c r="A1467" s="505"/>
      <c r="B1467" s="502"/>
      <c r="C1467" s="503"/>
      <c r="D1467" s="59"/>
      <c r="E1467" s="85"/>
      <c r="F1467" s="7"/>
    </row>
    <row r="1468" spans="1:6">
      <c r="A1468" s="505"/>
      <c r="B1468" s="502"/>
      <c r="C1468" s="503"/>
      <c r="D1468" s="59"/>
      <c r="E1468" s="85"/>
      <c r="F1468" s="7"/>
    </row>
    <row r="1469" spans="1:6">
      <c r="A1469" s="505"/>
      <c r="B1469" s="502"/>
      <c r="C1469" s="503"/>
      <c r="D1469" s="59"/>
      <c r="E1469" s="85"/>
      <c r="F1469" s="7"/>
    </row>
    <row r="1470" spans="1:6">
      <c r="A1470" s="505"/>
      <c r="B1470" s="502"/>
      <c r="C1470" s="503"/>
      <c r="D1470" s="59"/>
      <c r="E1470" s="85"/>
      <c r="F1470" s="7"/>
    </row>
    <row r="1471" spans="1:6">
      <c r="A1471" s="505"/>
      <c r="B1471" s="502"/>
      <c r="C1471" s="503"/>
      <c r="D1471" s="59"/>
      <c r="E1471" s="85"/>
      <c r="F1471" s="7"/>
    </row>
    <row r="1472" spans="1:6">
      <c r="A1472" s="505"/>
      <c r="B1472" s="502"/>
      <c r="C1472" s="503"/>
      <c r="D1472" s="59"/>
      <c r="E1472" s="85"/>
      <c r="F1472" s="7"/>
    </row>
    <row r="1473" spans="1:6">
      <c r="A1473" s="505"/>
      <c r="B1473" s="502"/>
      <c r="C1473" s="503"/>
      <c r="D1473" s="59"/>
      <c r="E1473" s="85"/>
      <c r="F1473" s="7"/>
    </row>
    <row r="1474" spans="1:6">
      <c r="A1474" s="505"/>
      <c r="B1474" s="502"/>
      <c r="C1474" s="503"/>
      <c r="D1474" s="59"/>
      <c r="E1474" s="85"/>
      <c r="F1474" s="7"/>
    </row>
    <row r="1475" spans="1:6">
      <c r="A1475" s="505"/>
      <c r="B1475" s="502"/>
      <c r="C1475" s="503"/>
      <c r="D1475" s="59"/>
      <c r="E1475" s="85"/>
      <c r="F1475" s="7"/>
    </row>
    <row r="1476" spans="1:6">
      <c r="A1476" s="505"/>
      <c r="B1476" s="502"/>
      <c r="C1476" s="503"/>
      <c r="D1476" s="59"/>
      <c r="E1476" s="85"/>
      <c r="F1476" s="7"/>
    </row>
    <row r="1477" spans="1:6">
      <c r="A1477" s="505"/>
      <c r="B1477" s="502"/>
      <c r="C1477" s="503"/>
      <c r="D1477" s="59"/>
      <c r="E1477" s="85"/>
      <c r="F1477" s="7"/>
    </row>
    <row r="1478" spans="1:6">
      <c r="A1478" s="505"/>
      <c r="B1478" s="502"/>
      <c r="C1478" s="503"/>
      <c r="D1478" s="59"/>
      <c r="E1478" s="85"/>
      <c r="F1478" s="7"/>
    </row>
    <row r="1479" spans="1:6">
      <c r="A1479" s="505"/>
      <c r="B1479" s="502"/>
      <c r="C1479" s="503"/>
      <c r="D1479" s="59"/>
      <c r="E1479" s="85"/>
      <c r="F1479" s="7"/>
    </row>
    <row r="1480" spans="1:6">
      <c r="A1480" s="505"/>
      <c r="B1480" s="502"/>
      <c r="C1480" s="503"/>
      <c r="D1480" s="59"/>
      <c r="E1480" s="85"/>
      <c r="F1480" s="7"/>
    </row>
    <row r="1481" spans="1:6">
      <c r="A1481" s="505"/>
      <c r="B1481" s="502"/>
      <c r="C1481" s="503"/>
      <c r="D1481" s="59"/>
      <c r="E1481" s="85"/>
      <c r="F1481" s="7"/>
    </row>
    <row r="1482" spans="1:6">
      <c r="A1482" s="505"/>
      <c r="B1482" s="502"/>
      <c r="C1482" s="503"/>
      <c r="D1482" s="59"/>
      <c r="E1482" s="85"/>
      <c r="F1482" s="7"/>
    </row>
    <row r="1483" spans="1:6">
      <c r="A1483" s="505"/>
      <c r="B1483" s="502"/>
      <c r="C1483" s="503"/>
      <c r="D1483" s="59"/>
      <c r="E1483" s="85"/>
      <c r="F1483" s="7"/>
    </row>
    <row r="1484" spans="1:6">
      <c r="A1484" s="505"/>
      <c r="B1484" s="502"/>
      <c r="C1484" s="503"/>
      <c r="D1484" s="59"/>
      <c r="E1484" s="85"/>
      <c r="F1484" s="7"/>
    </row>
    <row r="1485" spans="1:6">
      <c r="A1485" s="505"/>
      <c r="B1485" s="502"/>
      <c r="C1485" s="503"/>
      <c r="D1485" s="59"/>
      <c r="E1485" s="85"/>
      <c r="F1485" s="7"/>
    </row>
    <row r="1486" spans="1:6">
      <c r="A1486" s="505"/>
      <c r="B1486" s="502"/>
      <c r="C1486" s="503"/>
      <c r="D1486" s="59"/>
      <c r="E1486" s="85"/>
      <c r="F1486" s="7"/>
    </row>
    <row r="1487" spans="1:6">
      <c r="A1487" s="505"/>
      <c r="B1487" s="502"/>
      <c r="C1487" s="503"/>
      <c r="D1487" s="59"/>
      <c r="E1487" s="85"/>
      <c r="F1487" s="7"/>
    </row>
    <row r="1488" spans="1:6">
      <c r="A1488" s="505"/>
      <c r="B1488" s="502"/>
      <c r="C1488" s="503"/>
      <c r="D1488" s="59"/>
      <c r="E1488" s="85"/>
      <c r="F1488" s="7"/>
    </row>
    <row r="1489" spans="1:6">
      <c r="A1489" s="505"/>
      <c r="B1489" s="502"/>
      <c r="C1489" s="503"/>
      <c r="D1489" s="59"/>
      <c r="E1489" s="85"/>
      <c r="F1489" s="7"/>
    </row>
    <row r="1490" spans="1:6">
      <c r="A1490" s="505"/>
      <c r="B1490" s="502"/>
      <c r="C1490" s="503"/>
      <c r="D1490" s="59"/>
      <c r="E1490" s="85"/>
      <c r="F1490" s="7"/>
    </row>
    <row r="1491" spans="1:6">
      <c r="A1491" s="505"/>
      <c r="B1491" s="502"/>
      <c r="C1491" s="503"/>
      <c r="D1491" s="59"/>
      <c r="E1491" s="85"/>
      <c r="F1491" s="7"/>
    </row>
    <row r="1492" spans="1:6">
      <c r="A1492" s="505"/>
      <c r="B1492" s="502"/>
      <c r="C1492" s="503"/>
      <c r="D1492" s="59"/>
      <c r="E1492" s="85"/>
      <c r="F1492" s="7"/>
    </row>
    <row r="1493" spans="1:6">
      <c r="A1493" s="505"/>
      <c r="B1493" s="502"/>
      <c r="C1493" s="503"/>
      <c r="D1493" s="59"/>
      <c r="E1493" s="85"/>
      <c r="F1493" s="7"/>
    </row>
    <row r="1494" spans="1:6">
      <c r="A1494" s="505"/>
      <c r="B1494" s="502"/>
      <c r="C1494" s="503"/>
      <c r="D1494" s="59"/>
      <c r="E1494" s="85"/>
      <c r="F1494" s="7"/>
    </row>
    <row r="1495" spans="1:6">
      <c r="A1495" s="505"/>
      <c r="B1495" s="502"/>
      <c r="C1495" s="503"/>
      <c r="D1495" s="59"/>
      <c r="E1495" s="85"/>
      <c r="F1495" s="7"/>
    </row>
    <row r="1496" spans="1:6">
      <c r="A1496" s="505"/>
      <c r="B1496" s="502"/>
      <c r="C1496" s="503"/>
      <c r="D1496" s="59"/>
      <c r="E1496" s="85"/>
      <c r="F1496" s="7"/>
    </row>
    <row r="1497" spans="1:6">
      <c r="A1497" s="505"/>
      <c r="B1497" s="502"/>
      <c r="C1497" s="503"/>
      <c r="D1497" s="59"/>
      <c r="E1497" s="85"/>
      <c r="F1497" s="7"/>
    </row>
    <row r="1498" spans="1:6">
      <c r="A1498" s="505"/>
      <c r="B1498" s="502"/>
      <c r="C1498" s="503"/>
      <c r="D1498" s="59"/>
      <c r="E1498" s="85"/>
      <c r="F1498" s="7"/>
    </row>
    <row r="1499" spans="1:6">
      <c r="A1499" s="505"/>
      <c r="B1499" s="502"/>
      <c r="C1499" s="503"/>
      <c r="D1499" s="59"/>
      <c r="E1499" s="85"/>
      <c r="F1499" s="7"/>
    </row>
    <row r="1500" spans="1:6">
      <c r="A1500" s="505"/>
      <c r="B1500" s="502"/>
      <c r="C1500" s="503"/>
      <c r="D1500" s="59"/>
      <c r="E1500" s="85"/>
      <c r="F1500" s="7"/>
    </row>
    <row r="1501" spans="1:6">
      <c r="A1501" s="505"/>
      <c r="B1501" s="502"/>
      <c r="C1501" s="503"/>
      <c r="D1501" s="59"/>
      <c r="E1501" s="85"/>
      <c r="F1501" s="7"/>
    </row>
    <row r="1502" spans="1:6">
      <c r="A1502" s="505"/>
      <c r="B1502" s="502"/>
      <c r="C1502" s="503"/>
      <c r="D1502" s="59"/>
      <c r="E1502" s="85"/>
      <c r="F1502" s="7"/>
    </row>
    <row r="1503" spans="1:6">
      <c r="A1503" s="505"/>
      <c r="B1503" s="502"/>
      <c r="C1503" s="503"/>
      <c r="D1503" s="59"/>
      <c r="E1503" s="85"/>
      <c r="F1503" s="7"/>
    </row>
    <row r="1504" spans="1:6">
      <c r="A1504" s="505"/>
      <c r="B1504" s="502"/>
      <c r="C1504" s="503"/>
      <c r="D1504" s="59"/>
      <c r="E1504" s="85"/>
      <c r="F1504" s="7"/>
    </row>
    <row r="1505" spans="1:6">
      <c r="A1505" s="505"/>
      <c r="B1505" s="502"/>
      <c r="C1505" s="503"/>
      <c r="D1505" s="59"/>
      <c r="E1505" s="85"/>
      <c r="F1505" s="7"/>
    </row>
    <row r="1506" spans="1:6">
      <c r="A1506" s="505"/>
      <c r="B1506" s="502"/>
      <c r="C1506" s="503"/>
      <c r="D1506" s="59"/>
      <c r="E1506" s="85"/>
      <c r="F1506" s="7"/>
    </row>
    <row r="1507" spans="1:6">
      <c r="A1507" s="505"/>
      <c r="B1507" s="502"/>
      <c r="C1507" s="503"/>
      <c r="D1507" s="59"/>
      <c r="E1507" s="85"/>
      <c r="F1507" s="7"/>
    </row>
    <row r="1508" spans="1:6">
      <c r="A1508" s="505"/>
      <c r="B1508" s="502"/>
      <c r="C1508" s="503"/>
      <c r="D1508" s="59"/>
      <c r="E1508" s="85"/>
      <c r="F1508" s="7"/>
    </row>
    <row r="1509" spans="1:6">
      <c r="A1509" s="505"/>
      <c r="B1509" s="502"/>
      <c r="C1509" s="503"/>
      <c r="D1509" s="59"/>
      <c r="E1509" s="85"/>
      <c r="F1509" s="7"/>
    </row>
    <row r="1510" spans="1:6">
      <c r="A1510" s="505"/>
      <c r="B1510" s="502"/>
      <c r="C1510" s="503"/>
      <c r="D1510" s="59"/>
      <c r="E1510" s="85"/>
      <c r="F1510" s="7"/>
    </row>
    <row r="1511" spans="1:6">
      <c r="A1511" s="505"/>
      <c r="B1511" s="502"/>
      <c r="C1511" s="503"/>
      <c r="D1511" s="59"/>
      <c r="E1511" s="85"/>
      <c r="F1511" s="7"/>
    </row>
    <row r="1512" spans="1:6">
      <c r="A1512" s="505"/>
      <c r="B1512" s="502"/>
      <c r="C1512" s="503"/>
      <c r="D1512" s="59"/>
      <c r="E1512" s="85"/>
      <c r="F1512" s="7"/>
    </row>
    <row r="1513" spans="1:6">
      <c r="A1513" s="505"/>
      <c r="B1513" s="502"/>
      <c r="C1513" s="503"/>
      <c r="D1513" s="59"/>
      <c r="E1513" s="85"/>
      <c r="F1513" s="7"/>
    </row>
    <row r="1514" spans="1:6">
      <c r="A1514" s="505"/>
      <c r="B1514" s="502"/>
      <c r="C1514" s="503"/>
      <c r="D1514" s="59"/>
      <c r="E1514" s="85"/>
      <c r="F1514" s="7"/>
    </row>
    <row r="1515" spans="1:6">
      <c r="A1515" s="505"/>
      <c r="B1515" s="502"/>
      <c r="C1515" s="503"/>
      <c r="D1515" s="59"/>
      <c r="E1515" s="85"/>
      <c r="F1515" s="7"/>
    </row>
    <row r="1516" spans="1:6">
      <c r="A1516" s="505"/>
      <c r="B1516" s="502"/>
      <c r="C1516" s="503"/>
      <c r="D1516" s="59"/>
      <c r="E1516" s="85"/>
      <c r="F1516" s="7"/>
    </row>
    <row r="1517" spans="1:6">
      <c r="A1517" s="505"/>
      <c r="B1517" s="502"/>
      <c r="C1517" s="503"/>
      <c r="D1517" s="59"/>
      <c r="E1517" s="85"/>
      <c r="F1517" s="7"/>
    </row>
    <row r="1518" spans="1:6">
      <c r="A1518" s="505"/>
      <c r="B1518" s="502"/>
      <c r="C1518" s="503"/>
      <c r="D1518" s="59"/>
      <c r="E1518" s="85"/>
      <c r="F1518" s="7"/>
    </row>
    <row r="1519" spans="1:6">
      <c r="A1519" s="505"/>
      <c r="B1519" s="502"/>
      <c r="C1519" s="503"/>
      <c r="D1519" s="59"/>
      <c r="E1519" s="85"/>
      <c r="F1519" s="7"/>
    </row>
    <row r="1520" spans="1:6">
      <c r="A1520" s="505"/>
      <c r="B1520" s="502"/>
      <c r="C1520" s="503"/>
      <c r="D1520" s="59"/>
      <c r="E1520" s="85"/>
      <c r="F1520" s="7"/>
    </row>
    <row r="1521" spans="1:6">
      <c r="A1521" s="505"/>
      <c r="B1521" s="502"/>
      <c r="C1521" s="503"/>
      <c r="D1521" s="59"/>
      <c r="E1521" s="85"/>
      <c r="F1521" s="7"/>
    </row>
    <row r="1522" spans="1:6">
      <c r="A1522" s="505"/>
      <c r="B1522" s="502"/>
      <c r="C1522" s="503"/>
      <c r="D1522" s="59"/>
      <c r="E1522" s="85"/>
      <c r="F1522" s="7"/>
    </row>
    <row r="1523" spans="1:6">
      <c r="A1523" s="505"/>
      <c r="B1523" s="502"/>
      <c r="C1523" s="503"/>
      <c r="D1523" s="59"/>
      <c r="E1523" s="85"/>
      <c r="F1523" s="7"/>
    </row>
    <row r="1524" spans="1:6">
      <c r="A1524" s="505"/>
      <c r="B1524" s="502"/>
      <c r="C1524" s="503"/>
      <c r="D1524" s="59"/>
      <c r="E1524" s="85"/>
      <c r="F1524" s="7"/>
    </row>
    <row r="1525" spans="1:6">
      <c r="A1525" s="505"/>
      <c r="B1525" s="502"/>
      <c r="C1525" s="503"/>
      <c r="D1525" s="59"/>
      <c r="E1525" s="85"/>
      <c r="F1525" s="7"/>
    </row>
    <row r="1526" spans="1:6">
      <c r="A1526" s="505"/>
      <c r="B1526" s="502"/>
      <c r="C1526" s="503"/>
      <c r="D1526" s="59"/>
      <c r="E1526" s="85"/>
      <c r="F1526" s="7"/>
    </row>
    <row r="1527" spans="1:6">
      <c r="A1527" s="505"/>
      <c r="B1527" s="502"/>
      <c r="C1527" s="503"/>
      <c r="D1527" s="59"/>
      <c r="E1527" s="85"/>
      <c r="F1527" s="7"/>
    </row>
    <row r="1528" spans="1:6">
      <c r="A1528" s="505"/>
      <c r="B1528" s="502"/>
      <c r="C1528" s="503"/>
      <c r="D1528" s="59"/>
      <c r="E1528" s="85"/>
      <c r="F1528" s="7"/>
    </row>
    <row r="1529" spans="1:6">
      <c r="A1529" s="505"/>
      <c r="B1529" s="502"/>
      <c r="C1529" s="503"/>
      <c r="D1529" s="59"/>
      <c r="E1529" s="85"/>
      <c r="F1529" s="7"/>
    </row>
    <row r="1530" spans="1:6">
      <c r="A1530" s="505"/>
      <c r="B1530" s="502"/>
      <c r="C1530" s="503"/>
      <c r="D1530" s="59"/>
      <c r="E1530" s="85"/>
      <c r="F1530" s="7"/>
    </row>
    <row r="1531" spans="1:6">
      <c r="A1531" s="505"/>
      <c r="B1531" s="502"/>
      <c r="C1531" s="503"/>
      <c r="D1531" s="59"/>
      <c r="E1531" s="85"/>
      <c r="F1531" s="7"/>
    </row>
    <row r="1532" spans="1:6">
      <c r="A1532" s="505"/>
      <c r="B1532" s="502"/>
      <c r="C1532" s="503"/>
      <c r="D1532" s="59"/>
      <c r="E1532" s="85"/>
      <c r="F1532" s="7"/>
    </row>
    <row r="1533" spans="1:6">
      <c r="A1533" s="505"/>
      <c r="B1533" s="502"/>
      <c r="C1533" s="503"/>
      <c r="D1533" s="59"/>
      <c r="E1533" s="85"/>
      <c r="F1533" s="7"/>
    </row>
    <row r="1534" spans="1:6">
      <c r="A1534" s="505"/>
      <c r="B1534" s="502"/>
      <c r="C1534" s="503"/>
      <c r="D1534" s="59"/>
      <c r="E1534" s="85"/>
      <c r="F1534" s="7"/>
    </row>
    <row r="1535" spans="1:6">
      <c r="A1535" s="505"/>
      <c r="B1535" s="502"/>
      <c r="C1535" s="503"/>
      <c r="D1535" s="59"/>
      <c r="E1535" s="85"/>
      <c r="F1535" s="7"/>
    </row>
    <row r="1536" spans="1:6">
      <c r="A1536" s="505"/>
      <c r="B1536" s="502"/>
      <c r="C1536" s="503"/>
      <c r="D1536" s="59"/>
      <c r="E1536" s="85"/>
      <c r="F1536" s="7"/>
    </row>
    <row r="1537" spans="1:6">
      <c r="A1537" s="505"/>
      <c r="B1537" s="502"/>
      <c r="C1537" s="503"/>
      <c r="D1537" s="59"/>
      <c r="E1537" s="85"/>
      <c r="F1537" s="7"/>
    </row>
    <row r="1538" spans="1:6">
      <c r="A1538" s="505"/>
      <c r="B1538" s="502"/>
      <c r="C1538" s="503"/>
      <c r="D1538" s="59"/>
      <c r="E1538" s="85"/>
      <c r="F1538" s="7"/>
    </row>
    <row r="1539" spans="1:6">
      <c r="A1539" s="505"/>
      <c r="B1539" s="502"/>
      <c r="C1539" s="503"/>
      <c r="D1539" s="59"/>
      <c r="E1539" s="85"/>
      <c r="F1539" s="7"/>
    </row>
    <row r="1540" spans="1:6">
      <c r="A1540" s="505"/>
      <c r="B1540" s="502"/>
      <c r="C1540" s="503"/>
      <c r="D1540" s="59"/>
      <c r="E1540" s="85"/>
      <c r="F1540" s="7"/>
    </row>
    <row r="1541" spans="1:6">
      <c r="A1541" s="505"/>
      <c r="B1541" s="502"/>
      <c r="C1541" s="503"/>
      <c r="D1541" s="59"/>
      <c r="E1541" s="85"/>
      <c r="F1541" s="7"/>
    </row>
    <row r="1542" spans="1:6">
      <c r="A1542" s="505"/>
      <c r="B1542" s="502"/>
      <c r="C1542" s="503"/>
      <c r="D1542" s="59"/>
      <c r="E1542" s="85"/>
      <c r="F1542" s="7"/>
    </row>
    <row r="1543" spans="1:6">
      <c r="A1543" s="505"/>
      <c r="B1543" s="502"/>
      <c r="C1543" s="503"/>
      <c r="D1543" s="59"/>
      <c r="E1543" s="85"/>
      <c r="F1543" s="7"/>
    </row>
    <row r="1544" spans="1:6">
      <c r="A1544" s="505"/>
      <c r="B1544" s="502"/>
      <c r="C1544" s="503"/>
      <c r="D1544" s="59"/>
      <c r="E1544" s="85"/>
      <c r="F1544" s="7"/>
    </row>
    <row r="1545" spans="1:6">
      <c r="A1545" s="505"/>
      <c r="B1545" s="502"/>
      <c r="C1545" s="503"/>
      <c r="D1545" s="59"/>
      <c r="E1545" s="85"/>
      <c r="F1545" s="7"/>
    </row>
    <row r="1546" spans="1:6">
      <c r="A1546" s="505"/>
      <c r="B1546" s="502"/>
      <c r="C1546" s="503"/>
      <c r="D1546" s="59"/>
      <c r="E1546" s="85"/>
      <c r="F1546" s="7"/>
    </row>
    <row r="1547" spans="1:6">
      <c r="A1547" s="505"/>
      <c r="B1547" s="502"/>
      <c r="C1547" s="503"/>
      <c r="D1547" s="59"/>
      <c r="E1547" s="85"/>
      <c r="F1547" s="7"/>
    </row>
    <row r="1548" spans="1:6">
      <c r="A1548" s="505"/>
      <c r="B1548" s="502"/>
      <c r="C1548" s="503"/>
      <c r="D1548" s="59"/>
      <c r="E1548" s="85"/>
      <c r="F1548" s="7"/>
    </row>
    <row r="1549" spans="1:6">
      <c r="A1549" s="505"/>
      <c r="B1549" s="502"/>
      <c r="C1549" s="503"/>
      <c r="D1549" s="59"/>
      <c r="E1549" s="85"/>
      <c r="F1549" s="7"/>
    </row>
    <row r="1550" spans="1:6">
      <c r="A1550" s="505"/>
      <c r="B1550" s="502"/>
      <c r="C1550" s="503"/>
      <c r="D1550" s="59"/>
      <c r="E1550" s="85"/>
      <c r="F1550" s="7"/>
    </row>
    <row r="1551" spans="1:6">
      <c r="A1551" s="505"/>
      <c r="B1551" s="502"/>
      <c r="C1551" s="503"/>
      <c r="D1551" s="59"/>
      <c r="E1551" s="85"/>
      <c r="F1551" s="7"/>
    </row>
    <row r="1552" spans="1:6">
      <c r="A1552" s="505"/>
      <c r="B1552" s="502"/>
      <c r="C1552" s="503"/>
      <c r="D1552" s="59"/>
      <c r="E1552" s="85"/>
      <c r="F1552" s="7"/>
    </row>
    <row r="1553" spans="1:6">
      <c r="A1553" s="505"/>
      <c r="B1553" s="502"/>
      <c r="C1553" s="503"/>
      <c r="D1553" s="59"/>
      <c r="E1553" s="85"/>
      <c r="F1553" s="7"/>
    </row>
    <row r="1554" spans="1:6">
      <c r="A1554" s="505"/>
      <c r="B1554" s="502"/>
      <c r="C1554" s="503"/>
      <c r="D1554" s="59"/>
      <c r="E1554" s="85"/>
      <c r="F1554" s="7"/>
    </row>
    <row r="1555" spans="1:6">
      <c r="A1555" s="505"/>
      <c r="B1555" s="502"/>
      <c r="C1555" s="503"/>
      <c r="D1555" s="59"/>
      <c r="E1555" s="85"/>
      <c r="F1555" s="7"/>
    </row>
    <row r="1556" spans="1:6">
      <c r="A1556" s="505"/>
      <c r="B1556" s="502"/>
      <c r="C1556" s="503"/>
      <c r="D1556" s="59"/>
      <c r="E1556" s="85"/>
      <c r="F1556" s="7"/>
    </row>
    <row r="1557" spans="1:6">
      <c r="A1557" s="505"/>
      <c r="B1557" s="502"/>
      <c r="C1557" s="503"/>
      <c r="D1557" s="59"/>
      <c r="E1557" s="85"/>
      <c r="F1557" s="7"/>
    </row>
    <row r="1558" spans="1:6">
      <c r="A1558" s="505"/>
      <c r="B1558" s="502"/>
      <c r="C1558" s="503"/>
      <c r="D1558" s="59"/>
      <c r="E1558" s="85"/>
      <c r="F1558" s="7"/>
    </row>
    <row r="1559" spans="1:6">
      <c r="A1559" s="505"/>
      <c r="B1559" s="502"/>
      <c r="C1559" s="503"/>
      <c r="D1559" s="59"/>
      <c r="E1559" s="85"/>
      <c r="F1559" s="7"/>
    </row>
    <row r="1560" spans="1:6">
      <c r="A1560" s="505"/>
      <c r="B1560" s="502"/>
      <c r="C1560" s="503"/>
      <c r="D1560" s="59"/>
      <c r="E1560" s="85"/>
      <c r="F1560" s="7"/>
    </row>
    <row r="1561" spans="1:6">
      <c r="A1561" s="505"/>
      <c r="B1561" s="502"/>
      <c r="C1561" s="503"/>
      <c r="D1561" s="59"/>
      <c r="E1561" s="85"/>
      <c r="F1561" s="7"/>
    </row>
    <row r="1562" spans="1:6">
      <c r="A1562" s="505"/>
      <c r="B1562" s="502"/>
      <c r="C1562" s="503"/>
      <c r="D1562" s="59"/>
      <c r="E1562" s="85"/>
      <c r="F1562" s="7"/>
    </row>
    <row r="1563" spans="1:6">
      <c r="A1563" s="505"/>
      <c r="B1563" s="502"/>
      <c r="C1563" s="503"/>
      <c r="D1563" s="59"/>
      <c r="E1563" s="85"/>
      <c r="F1563" s="7"/>
    </row>
    <row r="1564" spans="1:6">
      <c r="A1564" s="505"/>
      <c r="B1564" s="502"/>
      <c r="C1564" s="503"/>
      <c r="D1564" s="59"/>
      <c r="E1564" s="85"/>
      <c r="F1564" s="7"/>
    </row>
    <row r="1565" spans="1:6">
      <c r="A1565" s="505"/>
      <c r="B1565" s="502"/>
      <c r="C1565" s="503"/>
      <c r="D1565" s="59"/>
      <c r="E1565" s="85"/>
      <c r="F1565" s="7"/>
    </row>
    <row r="1566" spans="1:6">
      <c r="A1566" s="505"/>
      <c r="B1566" s="502"/>
      <c r="C1566" s="503"/>
      <c r="D1566" s="59"/>
      <c r="E1566" s="85"/>
      <c r="F1566" s="7"/>
    </row>
    <row r="1567" spans="1:6">
      <c r="A1567" s="505"/>
      <c r="B1567" s="502"/>
      <c r="C1567" s="503"/>
      <c r="D1567" s="59"/>
      <c r="E1567" s="85"/>
      <c r="F1567" s="7"/>
    </row>
    <row r="1568" spans="1:6">
      <c r="A1568" s="505"/>
      <c r="B1568" s="502"/>
      <c r="C1568" s="503"/>
      <c r="D1568" s="59"/>
      <c r="E1568" s="85"/>
      <c r="F1568" s="7"/>
    </row>
    <row r="1569" spans="1:6">
      <c r="A1569" s="505"/>
      <c r="B1569" s="502"/>
      <c r="C1569" s="503"/>
      <c r="D1569" s="59"/>
      <c r="E1569" s="85"/>
      <c r="F1569" s="7"/>
    </row>
    <row r="1570" spans="1:6">
      <c r="A1570" s="505"/>
      <c r="B1570" s="502"/>
      <c r="C1570" s="503"/>
      <c r="D1570" s="59"/>
      <c r="E1570" s="85"/>
      <c r="F1570" s="7"/>
    </row>
    <row r="1571" spans="1:6">
      <c r="A1571" s="505"/>
      <c r="B1571" s="502"/>
      <c r="C1571" s="503"/>
      <c r="D1571" s="59"/>
      <c r="E1571" s="85"/>
      <c r="F1571" s="7"/>
    </row>
    <row r="1572" spans="1:6">
      <c r="A1572" s="505"/>
      <c r="B1572" s="502"/>
      <c r="C1572" s="503"/>
      <c r="D1572" s="59"/>
      <c r="E1572" s="85"/>
      <c r="F1572" s="7"/>
    </row>
    <row r="1573" spans="1:6">
      <c r="A1573" s="505"/>
      <c r="B1573" s="502"/>
      <c r="C1573" s="503"/>
      <c r="D1573" s="59"/>
      <c r="E1573" s="85"/>
      <c r="F1573" s="7"/>
    </row>
    <row r="1574" spans="1:6">
      <c r="A1574" s="505"/>
      <c r="B1574" s="502"/>
      <c r="C1574" s="503"/>
      <c r="D1574" s="59"/>
      <c r="E1574" s="85"/>
      <c r="F1574" s="7"/>
    </row>
    <row r="1575" spans="1:6">
      <c r="A1575" s="505"/>
      <c r="B1575" s="502"/>
      <c r="C1575" s="503"/>
      <c r="D1575" s="59"/>
      <c r="E1575" s="85"/>
      <c r="F1575" s="7"/>
    </row>
    <row r="1576" spans="1:6">
      <c r="A1576" s="505"/>
      <c r="B1576" s="502"/>
      <c r="C1576" s="503"/>
      <c r="D1576" s="59"/>
      <c r="E1576" s="85"/>
      <c r="F1576" s="7"/>
    </row>
    <row r="1577" spans="1:6">
      <c r="A1577" s="505"/>
      <c r="B1577" s="502"/>
      <c r="C1577" s="503"/>
      <c r="D1577" s="59"/>
      <c r="E1577" s="85"/>
      <c r="F1577" s="7"/>
    </row>
    <row r="1578" spans="1:6">
      <c r="A1578" s="505"/>
      <c r="B1578" s="502"/>
      <c r="C1578" s="503"/>
      <c r="D1578" s="59"/>
      <c r="E1578" s="85"/>
      <c r="F1578" s="7"/>
    </row>
    <row r="1579" spans="1:6">
      <c r="A1579" s="505"/>
      <c r="B1579" s="502"/>
      <c r="C1579" s="503"/>
      <c r="D1579" s="59"/>
      <c r="E1579" s="85"/>
      <c r="F1579" s="7"/>
    </row>
    <row r="1580" spans="1:6">
      <c r="A1580" s="505"/>
      <c r="B1580" s="502"/>
      <c r="C1580" s="503"/>
      <c r="D1580" s="59"/>
      <c r="E1580" s="85"/>
      <c r="F1580" s="7"/>
    </row>
    <row r="1581" spans="1:6">
      <c r="A1581" s="505"/>
      <c r="B1581" s="502"/>
      <c r="C1581" s="503"/>
      <c r="D1581" s="59"/>
      <c r="E1581" s="85"/>
      <c r="F1581" s="7"/>
    </row>
    <row r="1582" spans="1:6">
      <c r="A1582" s="505"/>
      <c r="B1582" s="502"/>
      <c r="C1582" s="503"/>
      <c r="D1582" s="59"/>
      <c r="E1582" s="85"/>
      <c r="F1582" s="7"/>
    </row>
    <row r="1583" spans="1:6">
      <c r="A1583" s="505"/>
      <c r="B1583" s="502"/>
      <c r="C1583" s="503"/>
      <c r="D1583" s="59"/>
      <c r="E1583" s="85"/>
      <c r="F1583" s="7"/>
    </row>
    <row r="1584" spans="1:6">
      <c r="A1584" s="505"/>
      <c r="B1584" s="502"/>
      <c r="C1584" s="503"/>
      <c r="D1584" s="59"/>
      <c r="E1584" s="85"/>
      <c r="F1584" s="7"/>
    </row>
    <row r="1585" spans="1:6">
      <c r="A1585" s="505"/>
      <c r="B1585" s="502"/>
      <c r="C1585" s="503"/>
      <c r="D1585" s="59"/>
      <c r="E1585" s="85"/>
      <c r="F1585" s="7"/>
    </row>
    <row r="1586" spans="1:6">
      <c r="A1586" s="505"/>
      <c r="B1586" s="502"/>
      <c r="C1586" s="503"/>
      <c r="D1586" s="59"/>
      <c r="E1586" s="85"/>
      <c r="F1586" s="7"/>
    </row>
    <row r="1587" spans="1:6">
      <c r="A1587" s="505"/>
      <c r="B1587" s="502"/>
      <c r="C1587" s="503"/>
      <c r="D1587" s="59"/>
      <c r="E1587" s="85"/>
      <c r="F1587" s="7"/>
    </row>
    <row r="1588" spans="1:6">
      <c r="A1588" s="505"/>
      <c r="B1588" s="502"/>
      <c r="C1588" s="503"/>
      <c r="D1588" s="59"/>
      <c r="E1588" s="85"/>
      <c r="F1588" s="7"/>
    </row>
    <row r="1589" spans="1:6">
      <c r="A1589" s="505"/>
      <c r="B1589" s="502"/>
      <c r="C1589" s="503"/>
      <c r="D1589" s="59"/>
      <c r="E1589" s="85"/>
      <c r="F1589" s="7"/>
    </row>
    <row r="1590" spans="1:6">
      <c r="A1590" s="505"/>
      <c r="B1590" s="502"/>
      <c r="C1590" s="503"/>
      <c r="D1590" s="59"/>
      <c r="E1590" s="85"/>
      <c r="F1590" s="7"/>
    </row>
    <row r="1591" spans="1:6">
      <c r="A1591" s="505"/>
      <c r="B1591" s="502"/>
      <c r="C1591" s="503"/>
      <c r="D1591" s="59"/>
      <c r="E1591" s="85"/>
      <c r="F1591" s="7"/>
    </row>
    <row r="1592" spans="1:6">
      <c r="A1592" s="505"/>
      <c r="B1592" s="502"/>
      <c r="C1592" s="503"/>
      <c r="D1592" s="59"/>
      <c r="E1592" s="85"/>
      <c r="F1592" s="7"/>
    </row>
    <row r="1593" spans="1:6">
      <c r="A1593" s="505"/>
      <c r="B1593" s="502"/>
      <c r="C1593" s="503"/>
      <c r="D1593" s="59"/>
      <c r="E1593" s="85"/>
      <c r="F1593" s="7"/>
    </row>
    <row r="1594" spans="1:6">
      <c r="A1594" s="505"/>
      <c r="B1594" s="502"/>
      <c r="C1594" s="503"/>
      <c r="D1594" s="59"/>
      <c r="E1594" s="85"/>
      <c r="F1594" s="7"/>
    </row>
    <row r="1595" spans="1:6">
      <c r="A1595" s="505"/>
      <c r="B1595" s="502"/>
      <c r="C1595" s="503"/>
      <c r="D1595" s="59"/>
      <c r="E1595" s="85"/>
      <c r="F1595" s="7"/>
    </row>
    <row r="1596" spans="1:6">
      <c r="A1596" s="505"/>
      <c r="B1596" s="502"/>
      <c r="C1596" s="503"/>
      <c r="D1596" s="59"/>
      <c r="E1596" s="85"/>
      <c r="F1596" s="7"/>
    </row>
    <row r="1597" spans="1:6">
      <c r="A1597" s="505"/>
      <c r="B1597" s="502"/>
      <c r="C1597" s="503"/>
      <c r="D1597" s="59"/>
      <c r="E1597" s="85"/>
      <c r="F1597" s="7"/>
    </row>
    <row r="1598" spans="1:6">
      <c r="A1598" s="505"/>
      <c r="B1598" s="502"/>
      <c r="C1598" s="503"/>
      <c r="D1598" s="59"/>
      <c r="E1598" s="85"/>
      <c r="F1598" s="7"/>
    </row>
    <row r="1599" spans="1:6">
      <c r="A1599" s="505"/>
      <c r="B1599" s="502"/>
      <c r="C1599" s="503"/>
      <c r="D1599" s="59"/>
      <c r="E1599" s="85"/>
      <c r="F1599" s="7"/>
    </row>
    <row r="1600" spans="1:6">
      <c r="A1600" s="505"/>
      <c r="B1600" s="502"/>
      <c r="C1600" s="503"/>
      <c r="D1600" s="59"/>
      <c r="E1600" s="85"/>
      <c r="F1600" s="7"/>
    </row>
    <row r="1601" spans="1:6">
      <c r="A1601" s="505"/>
      <c r="B1601" s="502"/>
      <c r="C1601" s="503"/>
      <c r="D1601" s="59"/>
      <c r="E1601" s="85"/>
      <c r="F1601" s="7"/>
    </row>
    <row r="1602" spans="1:6">
      <c r="A1602" s="505"/>
      <c r="B1602" s="502"/>
      <c r="C1602" s="503"/>
      <c r="D1602" s="59"/>
      <c r="E1602" s="85"/>
      <c r="F1602" s="7"/>
    </row>
    <row r="1603" spans="1:6">
      <c r="A1603" s="505"/>
      <c r="B1603" s="502"/>
      <c r="C1603" s="503"/>
      <c r="D1603" s="59"/>
      <c r="E1603" s="85"/>
      <c r="F1603" s="7"/>
    </row>
    <row r="1604" spans="1:6">
      <c r="A1604" s="505"/>
      <c r="B1604" s="502"/>
      <c r="C1604" s="503"/>
      <c r="D1604" s="59"/>
      <c r="E1604" s="85"/>
      <c r="F1604" s="7"/>
    </row>
    <row r="1605" spans="1:6">
      <c r="A1605" s="505"/>
      <c r="B1605" s="502"/>
      <c r="C1605" s="503"/>
      <c r="D1605" s="59"/>
      <c r="E1605" s="85"/>
      <c r="F1605" s="7"/>
    </row>
    <row r="1606" spans="1:6">
      <c r="A1606" s="505"/>
      <c r="B1606" s="502"/>
      <c r="C1606" s="503"/>
      <c r="D1606" s="59"/>
      <c r="E1606" s="85"/>
      <c r="F1606" s="7"/>
    </row>
    <row r="1607" spans="1:6">
      <c r="A1607" s="505"/>
      <c r="B1607" s="502"/>
      <c r="C1607" s="503"/>
      <c r="D1607" s="59"/>
      <c r="E1607" s="85"/>
      <c r="F1607" s="7"/>
    </row>
    <row r="1608" spans="1:6">
      <c r="A1608" s="505"/>
      <c r="B1608" s="502"/>
      <c r="C1608" s="503"/>
      <c r="D1608" s="59"/>
      <c r="E1608" s="85"/>
      <c r="F1608" s="7"/>
    </row>
    <row r="1609" spans="1:6">
      <c r="A1609" s="505"/>
      <c r="B1609" s="502"/>
      <c r="C1609" s="503"/>
      <c r="D1609" s="59"/>
      <c r="E1609" s="85"/>
      <c r="F1609" s="7"/>
    </row>
    <row r="1610" spans="1:6">
      <c r="A1610" s="505"/>
      <c r="B1610" s="502"/>
      <c r="C1610" s="503"/>
      <c r="D1610" s="59"/>
      <c r="E1610" s="85"/>
      <c r="F1610" s="7"/>
    </row>
    <row r="1611" spans="1:6">
      <c r="A1611" s="505"/>
      <c r="B1611" s="502"/>
      <c r="C1611" s="503"/>
      <c r="D1611" s="59"/>
      <c r="E1611" s="85"/>
      <c r="F1611" s="7"/>
    </row>
    <row r="1612" spans="1:6">
      <c r="A1612" s="505"/>
      <c r="B1612" s="502"/>
      <c r="C1612" s="503"/>
      <c r="D1612" s="59"/>
      <c r="E1612" s="85"/>
      <c r="F1612" s="7"/>
    </row>
    <row r="1613" spans="1:6">
      <c r="A1613" s="505"/>
      <c r="B1613" s="502"/>
      <c r="C1613" s="503"/>
      <c r="D1613" s="59"/>
      <c r="E1613" s="85"/>
      <c r="F1613" s="7"/>
    </row>
    <row r="1614" spans="1:6">
      <c r="A1614" s="505"/>
      <c r="B1614" s="502"/>
      <c r="C1614" s="503"/>
      <c r="D1614" s="59"/>
      <c r="E1614" s="85"/>
      <c r="F1614" s="7"/>
    </row>
    <row r="1615" spans="1:6">
      <c r="A1615" s="505"/>
      <c r="B1615" s="502"/>
      <c r="C1615" s="503"/>
      <c r="D1615" s="59"/>
      <c r="E1615" s="85"/>
      <c r="F1615" s="7"/>
    </row>
    <row r="1616" spans="1:6">
      <c r="A1616" s="505"/>
      <c r="B1616" s="502"/>
      <c r="C1616" s="503"/>
      <c r="D1616" s="59"/>
      <c r="E1616" s="85"/>
      <c r="F1616" s="7"/>
    </row>
    <row r="1617" spans="1:6">
      <c r="A1617" s="505"/>
      <c r="B1617" s="502"/>
      <c r="C1617" s="503"/>
      <c r="D1617" s="59"/>
      <c r="E1617" s="85"/>
      <c r="F1617" s="7"/>
    </row>
    <row r="1618" spans="1:6">
      <c r="A1618" s="505"/>
      <c r="B1618" s="502"/>
      <c r="C1618" s="503"/>
      <c r="D1618" s="59"/>
      <c r="E1618" s="85"/>
      <c r="F1618" s="7"/>
    </row>
    <row r="1619" spans="1:6">
      <c r="A1619" s="505"/>
      <c r="B1619" s="502"/>
      <c r="C1619" s="503"/>
      <c r="D1619" s="59"/>
      <c r="E1619" s="85"/>
      <c r="F1619" s="7"/>
    </row>
    <row r="1620" spans="1:6">
      <c r="A1620" s="505"/>
      <c r="B1620" s="502"/>
      <c r="C1620" s="503"/>
      <c r="D1620" s="59"/>
      <c r="E1620" s="85"/>
      <c r="F1620" s="7"/>
    </row>
    <row r="1621" spans="1:6">
      <c r="A1621" s="505"/>
      <c r="B1621" s="502"/>
      <c r="C1621" s="503"/>
      <c r="D1621" s="59"/>
      <c r="E1621" s="85"/>
      <c r="F1621" s="7"/>
    </row>
    <row r="1622" spans="1:6">
      <c r="A1622" s="505"/>
      <c r="B1622" s="502"/>
      <c r="C1622" s="503"/>
      <c r="D1622" s="59"/>
      <c r="E1622" s="85"/>
      <c r="F1622" s="7"/>
    </row>
    <row r="1623" spans="1:6">
      <c r="A1623" s="505"/>
      <c r="B1623" s="502"/>
      <c r="C1623" s="503"/>
      <c r="D1623" s="59"/>
      <c r="E1623" s="85"/>
      <c r="F1623" s="7"/>
    </row>
    <row r="1624" spans="1:6">
      <c r="A1624" s="505"/>
      <c r="B1624" s="502"/>
      <c r="C1624" s="503"/>
      <c r="D1624" s="59"/>
      <c r="E1624" s="85"/>
      <c r="F1624" s="7"/>
    </row>
    <row r="1625" spans="1:6">
      <c r="A1625" s="505"/>
      <c r="B1625" s="502"/>
      <c r="C1625" s="503"/>
      <c r="D1625" s="59"/>
      <c r="E1625" s="85"/>
      <c r="F1625" s="7"/>
    </row>
    <row r="1626" spans="1:6">
      <c r="A1626" s="505"/>
      <c r="B1626" s="502"/>
      <c r="C1626" s="503"/>
      <c r="D1626" s="59"/>
      <c r="E1626" s="85"/>
      <c r="F1626" s="7"/>
    </row>
    <row r="1627" spans="1:6">
      <c r="A1627" s="505"/>
      <c r="B1627" s="502"/>
      <c r="C1627" s="503"/>
      <c r="D1627" s="59"/>
      <c r="E1627" s="85"/>
      <c r="F1627" s="7"/>
    </row>
    <row r="1628" spans="1:6">
      <c r="A1628" s="505"/>
      <c r="B1628" s="502"/>
      <c r="C1628" s="503"/>
      <c r="D1628" s="59"/>
      <c r="E1628" s="85"/>
      <c r="F1628" s="7"/>
    </row>
    <row r="1629" spans="1:6">
      <c r="A1629" s="505"/>
      <c r="B1629" s="502"/>
      <c r="C1629" s="503"/>
      <c r="D1629" s="59"/>
      <c r="E1629" s="85"/>
      <c r="F1629" s="7"/>
    </row>
    <row r="1630" spans="1:6">
      <c r="A1630" s="505"/>
      <c r="B1630" s="502"/>
      <c r="C1630" s="503"/>
      <c r="D1630" s="59"/>
      <c r="E1630" s="85"/>
      <c r="F1630" s="7"/>
    </row>
    <row r="1631" spans="1:6">
      <c r="A1631" s="505"/>
      <c r="B1631" s="502"/>
      <c r="C1631" s="503"/>
      <c r="D1631" s="59"/>
      <c r="E1631" s="85"/>
      <c r="F1631" s="7"/>
    </row>
    <row r="1632" spans="1:6">
      <c r="A1632" s="505"/>
      <c r="B1632" s="502"/>
      <c r="C1632" s="503"/>
      <c r="D1632" s="59"/>
      <c r="E1632" s="85"/>
      <c r="F1632" s="7"/>
    </row>
    <row r="1633" spans="1:6">
      <c r="A1633" s="505"/>
      <c r="B1633" s="502"/>
      <c r="C1633" s="503"/>
      <c r="D1633" s="59"/>
      <c r="E1633" s="85"/>
      <c r="F1633" s="7"/>
    </row>
    <row r="1634" spans="1:6">
      <c r="A1634" s="505"/>
      <c r="B1634" s="502"/>
      <c r="C1634" s="503"/>
      <c r="D1634" s="59"/>
      <c r="E1634" s="85"/>
      <c r="F1634" s="7"/>
    </row>
    <row r="1635" spans="1:6">
      <c r="A1635" s="505"/>
      <c r="B1635" s="502"/>
      <c r="C1635" s="503"/>
      <c r="D1635" s="59"/>
      <c r="E1635" s="85"/>
      <c r="F1635" s="7"/>
    </row>
    <row r="1636" spans="1:6">
      <c r="A1636" s="505"/>
      <c r="B1636" s="502"/>
      <c r="C1636" s="503"/>
      <c r="D1636" s="59"/>
      <c r="E1636" s="85"/>
      <c r="F1636" s="7"/>
    </row>
    <row r="1637" spans="1:6">
      <c r="A1637" s="505"/>
      <c r="B1637" s="502"/>
      <c r="C1637" s="503"/>
      <c r="D1637" s="59"/>
      <c r="E1637" s="85"/>
      <c r="F1637" s="7"/>
    </row>
    <row r="1638" spans="1:6">
      <c r="A1638" s="505"/>
      <c r="B1638" s="502"/>
      <c r="C1638" s="503"/>
      <c r="D1638" s="59"/>
      <c r="E1638" s="85"/>
      <c r="F1638" s="7"/>
    </row>
    <row r="1639" spans="1:6">
      <c r="A1639" s="505"/>
      <c r="B1639" s="502"/>
      <c r="C1639" s="503"/>
      <c r="D1639" s="59"/>
      <c r="E1639" s="85"/>
      <c r="F1639" s="7"/>
    </row>
    <row r="1640" spans="1:6">
      <c r="A1640" s="505"/>
      <c r="B1640" s="502"/>
      <c r="C1640" s="503"/>
      <c r="D1640" s="59"/>
      <c r="E1640" s="85"/>
      <c r="F1640" s="7"/>
    </row>
    <row r="1641" spans="1:6">
      <c r="A1641" s="505"/>
      <c r="B1641" s="502"/>
      <c r="C1641" s="503"/>
      <c r="D1641" s="59"/>
      <c r="E1641" s="85"/>
      <c r="F1641" s="7"/>
    </row>
    <row r="1642" spans="1:6">
      <c r="A1642" s="505"/>
      <c r="B1642" s="502"/>
      <c r="C1642" s="503"/>
      <c r="D1642" s="59"/>
      <c r="E1642" s="85"/>
      <c r="F1642" s="7"/>
    </row>
    <row r="1643" spans="1:6">
      <c r="A1643" s="505"/>
      <c r="B1643" s="502"/>
      <c r="C1643" s="503"/>
      <c r="D1643" s="59"/>
      <c r="E1643" s="85"/>
      <c r="F1643" s="7"/>
    </row>
    <row r="1644" spans="1:6">
      <c r="A1644" s="505"/>
      <c r="B1644" s="502"/>
      <c r="C1644" s="503"/>
      <c r="D1644" s="59"/>
      <c r="E1644" s="85"/>
      <c r="F1644" s="7"/>
    </row>
    <row r="1645" spans="1:6">
      <c r="A1645" s="505"/>
      <c r="B1645" s="502"/>
      <c r="C1645" s="503"/>
      <c r="D1645" s="59"/>
      <c r="E1645" s="85"/>
      <c r="F1645" s="7"/>
    </row>
    <row r="1646" spans="1:6">
      <c r="A1646" s="505"/>
      <c r="B1646" s="502"/>
      <c r="C1646" s="503"/>
      <c r="D1646" s="59"/>
      <c r="E1646" s="85"/>
      <c r="F1646" s="7"/>
    </row>
    <row r="1647" spans="1:6">
      <c r="A1647" s="505"/>
      <c r="B1647" s="502"/>
      <c r="C1647" s="503"/>
      <c r="D1647" s="59"/>
      <c r="E1647" s="85"/>
      <c r="F1647" s="7"/>
    </row>
    <row r="1648" spans="1:6">
      <c r="A1648" s="505"/>
      <c r="B1648" s="502"/>
      <c r="C1648" s="503"/>
      <c r="D1648" s="59"/>
      <c r="E1648" s="85"/>
      <c r="F1648" s="7"/>
    </row>
    <row r="1649" spans="1:6">
      <c r="A1649" s="505"/>
      <c r="B1649" s="502"/>
      <c r="C1649" s="503"/>
      <c r="D1649" s="59"/>
      <c r="E1649" s="85"/>
      <c r="F1649" s="7"/>
    </row>
    <row r="1650" spans="1:6">
      <c r="A1650" s="505"/>
      <c r="B1650" s="502"/>
      <c r="C1650" s="503"/>
      <c r="D1650" s="59"/>
      <c r="E1650" s="85"/>
      <c r="F1650" s="7"/>
    </row>
    <row r="1651" spans="1:6">
      <c r="A1651" s="505"/>
      <c r="B1651" s="502"/>
      <c r="C1651" s="503"/>
      <c r="D1651" s="59"/>
      <c r="E1651" s="85"/>
      <c r="F1651" s="7"/>
    </row>
    <row r="1652" spans="1:6">
      <c r="A1652" s="505"/>
      <c r="B1652" s="502"/>
      <c r="C1652" s="503"/>
      <c r="D1652" s="59"/>
      <c r="E1652" s="85"/>
      <c r="F1652" s="7"/>
    </row>
    <row r="1653" spans="1:6">
      <c r="A1653" s="505"/>
      <c r="B1653" s="502"/>
      <c r="C1653" s="503"/>
      <c r="D1653" s="59"/>
      <c r="E1653" s="85"/>
      <c r="F1653" s="7"/>
    </row>
    <row r="1654" spans="1:6">
      <c r="A1654" s="505"/>
      <c r="B1654" s="502"/>
      <c r="C1654" s="503"/>
      <c r="D1654" s="59"/>
      <c r="E1654" s="85"/>
      <c r="F1654" s="7"/>
    </row>
    <row r="1655" spans="1:6">
      <c r="A1655" s="505"/>
      <c r="B1655" s="502"/>
      <c r="C1655" s="503"/>
      <c r="D1655" s="59"/>
      <c r="E1655" s="85"/>
      <c r="F1655" s="7"/>
    </row>
    <row r="1656" spans="1:6">
      <c r="A1656" s="505"/>
      <c r="B1656" s="502"/>
      <c r="C1656" s="503"/>
      <c r="D1656" s="59"/>
      <c r="E1656" s="85"/>
      <c r="F1656" s="7"/>
    </row>
    <row r="1657" spans="1:6">
      <c r="A1657" s="505"/>
      <c r="B1657" s="502"/>
      <c r="C1657" s="503"/>
      <c r="D1657" s="59"/>
      <c r="E1657" s="85"/>
      <c r="F1657" s="7"/>
    </row>
    <row r="1658" spans="1:6">
      <c r="A1658" s="505"/>
      <c r="B1658" s="502"/>
      <c r="C1658" s="503"/>
      <c r="D1658" s="59"/>
      <c r="E1658" s="85"/>
      <c r="F1658" s="7"/>
    </row>
    <row r="1659" spans="1:6">
      <c r="A1659" s="505"/>
      <c r="B1659" s="502"/>
      <c r="C1659" s="503"/>
      <c r="D1659" s="59"/>
      <c r="E1659" s="85"/>
      <c r="F1659" s="7"/>
    </row>
    <row r="1660" spans="1:6">
      <c r="A1660" s="505"/>
      <c r="B1660" s="502"/>
      <c r="C1660" s="503"/>
      <c r="D1660" s="59"/>
      <c r="E1660" s="85"/>
      <c r="F1660" s="7"/>
    </row>
    <row r="1661" spans="1:6">
      <c r="A1661" s="505"/>
      <c r="B1661" s="502"/>
      <c r="C1661" s="503"/>
      <c r="D1661" s="59"/>
      <c r="E1661" s="85"/>
      <c r="F1661" s="7"/>
    </row>
    <row r="1662" spans="1:6">
      <c r="A1662" s="505"/>
      <c r="B1662" s="502"/>
      <c r="C1662" s="503"/>
      <c r="D1662" s="59"/>
      <c r="E1662" s="85"/>
      <c r="F1662" s="7"/>
    </row>
    <row r="1663" spans="1:6">
      <c r="A1663" s="505"/>
      <c r="B1663" s="502"/>
      <c r="C1663" s="503"/>
      <c r="D1663" s="59"/>
      <c r="E1663" s="85"/>
      <c r="F1663" s="7"/>
    </row>
    <row r="1664" spans="1:6">
      <c r="A1664" s="505"/>
      <c r="B1664" s="502"/>
      <c r="C1664" s="503"/>
      <c r="D1664" s="59"/>
      <c r="E1664" s="85"/>
      <c r="F1664" s="7"/>
    </row>
    <row r="1665" spans="1:6">
      <c r="A1665" s="505"/>
      <c r="B1665" s="502"/>
      <c r="C1665" s="503"/>
      <c r="D1665" s="59"/>
      <c r="E1665" s="85"/>
      <c r="F1665" s="7"/>
    </row>
    <row r="1666" spans="1:6">
      <c r="A1666" s="505"/>
      <c r="B1666" s="502"/>
      <c r="C1666" s="503"/>
      <c r="D1666" s="59"/>
      <c r="E1666" s="85"/>
      <c r="F1666" s="7"/>
    </row>
    <row r="1667" spans="1:6">
      <c r="A1667" s="505"/>
      <c r="B1667" s="502"/>
      <c r="C1667" s="503"/>
      <c r="D1667" s="59"/>
      <c r="E1667" s="85"/>
      <c r="F1667" s="7"/>
    </row>
    <row r="1668" spans="1:6">
      <c r="A1668" s="505"/>
      <c r="B1668" s="502"/>
      <c r="C1668" s="503"/>
      <c r="D1668" s="59"/>
      <c r="E1668" s="85"/>
      <c r="F1668" s="7"/>
    </row>
    <row r="1669" spans="1:6">
      <c r="A1669" s="505"/>
      <c r="B1669" s="502"/>
      <c r="C1669" s="503"/>
      <c r="D1669" s="59"/>
      <c r="E1669" s="85"/>
      <c r="F1669" s="7"/>
    </row>
    <row r="1670" spans="1:6">
      <c r="A1670" s="505"/>
      <c r="B1670" s="502"/>
      <c r="C1670" s="503"/>
      <c r="D1670" s="59"/>
      <c r="E1670" s="85"/>
      <c r="F1670" s="7"/>
    </row>
    <row r="1671" spans="1:6">
      <c r="A1671" s="505"/>
      <c r="B1671" s="502"/>
      <c r="C1671" s="503"/>
      <c r="D1671" s="59"/>
      <c r="E1671" s="85"/>
      <c r="F1671" s="7"/>
    </row>
    <row r="1672" spans="1:6">
      <c r="A1672" s="505"/>
      <c r="B1672" s="502"/>
      <c r="C1672" s="503"/>
      <c r="D1672" s="59"/>
      <c r="E1672" s="85"/>
      <c r="F1672" s="7"/>
    </row>
    <row r="1673" spans="1:6">
      <c r="A1673" s="505"/>
      <c r="B1673" s="502"/>
      <c r="C1673" s="503"/>
      <c r="D1673" s="59"/>
      <c r="E1673" s="85"/>
      <c r="F1673" s="7"/>
    </row>
    <row r="1674" spans="1:6">
      <c r="A1674" s="505"/>
      <c r="B1674" s="502"/>
      <c r="C1674" s="503"/>
      <c r="D1674" s="59"/>
      <c r="E1674" s="85"/>
      <c r="F1674" s="7"/>
    </row>
    <row r="1675" spans="1:6">
      <c r="A1675" s="505"/>
      <c r="B1675" s="502"/>
      <c r="C1675" s="503"/>
      <c r="D1675" s="59"/>
      <c r="E1675" s="85"/>
      <c r="F1675" s="7"/>
    </row>
    <row r="1676" spans="1:6">
      <c r="A1676" s="505"/>
      <c r="B1676" s="502"/>
      <c r="C1676" s="503"/>
      <c r="D1676" s="59"/>
      <c r="E1676" s="85"/>
      <c r="F1676" s="7"/>
    </row>
    <row r="1677" spans="1:6">
      <c r="A1677" s="505"/>
      <c r="B1677" s="502"/>
      <c r="C1677" s="503"/>
      <c r="D1677" s="59"/>
      <c r="E1677" s="85"/>
      <c r="F1677" s="7"/>
    </row>
    <row r="1678" spans="1:6">
      <c r="A1678" s="505"/>
      <c r="B1678" s="502"/>
      <c r="C1678" s="503"/>
      <c r="D1678" s="59"/>
      <c r="E1678" s="85"/>
      <c r="F1678" s="7"/>
    </row>
    <row r="1679" spans="1:6">
      <c r="A1679" s="505"/>
      <c r="B1679" s="502"/>
      <c r="C1679" s="503"/>
      <c r="D1679" s="59"/>
      <c r="E1679" s="85"/>
      <c r="F1679" s="7"/>
    </row>
    <row r="1680" spans="1:6">
      <c r="A1680" s="505"/>
      <c r="B1680" s="502"/>
      <c r="C1680" s="503"/>
      <c r="D1680" s="59"/>
      <c r="E1680" s="85"/>
      <c r="F1680" s="7"/>
    </row>
    <row r="1681" spans="1:6">
      <c r="A1681" s="505"/>
      <c r="B1681" s="502"/>
      <c r="C1681" s="503"/>
      <c r="D1681" s="59"/>
      <c r="E1681" s="85"/>
      <c r="F1681" s="7"/>
    </row>
    <row r="1682" spans="1:6">
      <c r="A1682" s="505"/>
      <c r="B1682" s="502"/>
      <c r="C1682" s="503"/>
      <c r="D1682" s="59"/>
      <c r="E1682" s="85"/>
      <c r="F1682" s="7"/>
    </row>
    <row r="1683" spans="1:6">
      <c r="A1683" s="505"/>
      <c r="B1683" s="502"/>
      <c r="C1683" s="503"/>
      <c r="D1683" s="59"/>
      <c r="E1683" s="85"/>
      <c r="F1683" s="7"/>
    </row>
    <row r="1684" spans="1:6">
      <c r="A1684" s="505"/>
      <c r="B1684" s="502"/>
      <c r="C1684" s="503"/>
      <c r="D1684" s="59"/>
      <c r="E1684" s="85"/>
      <c r="F1684" s="7"/>
    </row>
    <row r="1685" spans="1:6">
      <c r="A1685" s="505"/>
      <c r="B1685" s="502"/>
      <c r="C1685" s="503"/>
      <c r="D1685" s="59"/>
      <c r="E1685" s="85"/>
      <c r="F1685" s="7"/>
    </row>
    <row r="1686" spans="1:6">
      <c r="A1686" s="505"/>
      <c r="B1686" s="502"/>
      <c r="C1686" s="503"/>
      <c r="D1686" s="59"/>
      <c r="E1686" s="85"/>
      <c r="F1686" s="7"/>
    </row>
    <row r="1687" spans="1:6">
      <c r="A1687" s="505"/>
      <c r="B1687" s="502"/>
      <c r="C1687" s="503"/>
      <c r="D1687" s="59"/>
      <c r="E1687" s="85"/>
      <c r="F1687" s="7"/>
    </row>
    <row r="1688" spans="1:6">
      <c r="A1688" s="505"/>
      <c r="B1688" s="502"/>
      <c r="C1688" s="503"/>
      <c r="D1688" s="59"/>
      <c r="E1688" s="85"/>
      <c r="F1688" s="7"/>
    </row>
    <row r="1689" spans="1:6">
      <c r="A1689" s="505"/>
      <c r="B1689" s="502"/>
      <c r="C1689" s="503"/>
      <c r="D1689" s="59"/>
      <c r="E1689" s="85"/>
      <c r="F1689" s="7"/>
    </row>
    <row r="1690" spans="1:6">
      <c r="A1690" s="505"/>
      <c r="B1690" s="502"/>
      <c r="C1690" s="503"/>
      <c r="D1690" s="59"/>
      <c r="E1690" s="85"/>
      <c r="F1690" s="7"/>
    </row>
    <row r="1691" spans="1:6">
      <c r="A1691" s="505"/>
      <c r="B1691" s="502"/>
      <c r="C1691" s="503"/>
      <c r="D1691" s="59"/>
      <c r="E1691" s="85"/>
      <c r="F1691" s="7"/>
    </row>
    <row r="1692" spans="1:6">
      <c r="A1692" s="505"/>
      <c r="B1692" s="502"/>
      <c r="C1692" s="503"/>
      <c r="D1692" s="59"/>
      <c r="E1692" s="85"/>
      <c r="F1692" s="7"/>
    </row>
    <row r="1693" spans="1:6">
      <c r="A1693" s="505"/>
      <c r="B1693" s="502"/>
      <c r="C1693" s="503"/>
      <c r="D1693" s="59"/>
      <c r="E1693" s="85"/>
      <c r="F1693" s="7"/>
    </row>
    <row r="1694" spans="1:6">
      <c r="A1694" s="505"/>
      <c r="B1694" s="502"/>
      <c r="C1694" s="503"/>
      <c r="D1694" s="59"/>
      <c r="E1694" s="85"/>
      <c r="F1694" s="7"/>
    </row>
    <row r="1695" spans="1:6">
      <c r="A1695" s="505"/>
      <c r="B1695" s="502"/>
      <c r="C1695" s="503"/>
      <c r="D1695" s="59"/>
      <c r="E1695" s="85"/>
      <c r="F1695" s="7"/>
    </row>
    <row r="1696" spans="1:6">
      <c r="A1696" s="505"/>
      <c r="B1696" s="502"/>
      <c r="C1696" s="503"/>
      <c r="D1696" s="59"/>
      <c r="E1696" s="85"/>
      <c r="F1696" s="7"/>
    </row>
    <row r="1697" spans="1:6">
      <c r="A1697" s="505"/>
      <c r="B1697" s="502"/>
      <c r="C1697" s="503"/>
      <c r="D1697" s="59"/>
      <c r="E1697" s="85"/>
      <c r="F1697" s="7"/>
    </row>
    <row r="1698" spans="1:6">
      <c r="A1698" s="505"/>
      <c r="B1698" s="502"/>
      <c r="C1698" s="503"/>
      <c r="D1698" s="59"/>
      <c r="E1698" s="85"/>
      <c r="F1698" s="7"/>
    </row>
    <row r="1699" spans="1:6">
      <c r="A1699" s="505"/>
      <c r="B1699" s="502"/>
      <c r="C1699" s="503"/>
      <c r="D1699" s="59"/>
      <c r="E1699" s="85"/>
      <c r="F1699" s="7"/>
    </row>
    <row r="1700" spans="1:6">
      <c r="A1700" s="505"/>
      <c r="B1700" s="502"/>
      <c r="C1700" s="503"/>
      <c r="D1700" s="59"/>
      <c r="E1700" s="85"/>
      <c r="F1700" s="7"/>
    </row>
    <row r="1701" spans="1:6">
      <c r="A1701" s="505"/>
      <c r="B1701" s="502"/>
      <c r="C1701" s="503"/>
      <c r="D1701" s="59"/>
      <c r="E1701" s="85"/>
      <c r="F1701" s="7"/>
    </row>
    <row r="1702" spans="1:6">
      <c r="A1702" s="505"/>
      <c r="B1702" s="502"/>
      <c r="C1702" s="503"/>
      <c r="D1702" s="59"/>
      <c r="E1702" s="85"/>
      <c r="F1702" s="7"/>
    </row>
    <row r="1703" spans="1:6">
      <c r="A1703" s="505"/>
      <c r="B1703" s="502"/>
      <c r="C1703" s="503"/>
      <c r="D1703" s="59"/>
      <c r="E1703" s="85"/>
      <c r="F1703" s="7"/>
    </row>
    <row r="1704" spans="1:6">
      <c r="A1704" s="505"/>
      <c r="B1704" s="502"/>
      <c r="C1704" s="503"/>
      <c r="D1704" s="59"/>
      <c r="E1704" s="85"/>
      <c r="F1704" s="7"/>
    </row>
    <row r="1705" spans="1:6">
      <c r="A1705" s="505"/>
      <c r="B1705" s="502"/>
      <c r="C1705" s="503"/>
      <c r="D1705" s="59"/>
      <c r="E1705" s="85"/>
      <c r="F1705" s="7"/>
    </row>
    <row r="1706" spans="1:6">
      <c r="A1706" s="505"/>
      <c r="B1706" s="502"/>
      <c r="C1706" s="503"/>
      <c r="D1706" s="59"/>
      <c r="E1706" s="85"/>
      <c r="F1706" s="7"/>
    </row>
    <row r="1707" spans="1:6">
      <c r="A1707" s="505"/>
      <c r="B1707" s="502"/>
      <c r="C1707" s="503"/>
      <c r="D1707" s="59"/>
      <c r="E1707" s="85"/>
      <c r="F1707" s="7"/>
    </row>
    <row r="1708" spans="1:6">
      <c r="A1708" s="505"/>
      <c r="B1708" s="502"/>
      <c r="C1708" s="503"/>
      <c r="D1708" s="59"/>
      <c r="E1708" s="85"/>
      <c r="F1708" s="7"/>
    </row>
    <row r="1709" spans="1:6">
      <c r="A1709" s="505"/>
      <c r="B1709" s="502"/>
      <c r="C1709" s="503"/>
      <c r="D1709" s="59"/>
      <c r="E1709" s="85"/>
      <c r="F1709" s="7"/>
    </row>
    <row r="1710" spans="1:6">
      <c r="A1710" s="505"/>
      <c r="B1710" s="502"/>
      <c r="C1710" s="503"/>
      <c r="D1710" s="59"/>
      <c r="E1710" s="85"/>
      <c r="F1710" s="7"/>
    </row>
    <row r="1711" spans="1:6">
      <c r="A1711" s="505"/>
      <c r="B1711" s="502"/>
      <c r="C1711" s="503"/>
      <c r="D1711" s="59"/>
      <c r="E1711" s="85"/>
      <c r="F1711" s="7"/>
    </row>
    <row r="1712" spans="1:6">
      <c r="A1712" s="505"/>
      <c r="B1712" s="502"/>
      <c r="C1712" s="503"/>
      <c r="D1712" s="59"/>
      <c r="E1712" s="85"/>
      <c r="F1712" s="7"/>
    </row>
    <row r="1713" spans="1:6">
      <c r="A1713" s="505"/>
      <c r="B1713" s="502"/>
      <c r="C1713" s="503"/>
      <c r="D1713" s="59"/>
      <c r="E1713" s="85"/>
      <c r="F1713" s="7"/>
    </row>
    <row r="1714" spans="1:6">
      <c r="A1714" s="505"/>
      <c r="B1714" s="502"/>
      <c r="C1714" s="503"/>
      <c r="D1714" s="59"/>
      <c r="E1714" s="85"/>
      <c r="F1714" s="7"/>
    </row>
    <row r="1715" spans="1:6">
      <c r="A1715" s="505"/>
      <c r="B1715" s="502"/>
      <c r="C1715" s="503"/>
      <c r="D1715" s="59"/>
      <c r="E1715" s="85"/>
      <c r="F1715" s="7"/>
    </row>
    <row r="1716" spans="1:6">
      <c r="A1716" s="505"/>
      <c r="B1716" s="502"/>
      <c r="C1716" s="503"/>
      <c r="D1716" s="59"/>
      <c r="E1716" s="85"/>
      <c r="F1716" s="7"/>
    </row>
    <row r="1717" spans="1:6">
      <c r="A1717" s="505"/>
      <c r="B1717" s="502"/>
      <c r="C1717" s="503"/>
      <c r="D1717" s="59"/>
      <c r="E1717" s="85"/>
      <c r="F1717" s="7"/>
    </row>
    <row r="1718" spans="1:6">
      <c r="A1718" s="505"/>
      <c r="B1718" s="502"/>
      <c r="C1718" s="503"/>
      <c r="D1718" s="59"/>
      <c r="E1718" s="85"/>
      <c r="F1718" s="7"/>
    </row>
    <row r="1719" spans="1:6">
      <c r="A1719" s="505"/>
      <c r="B1719" s="502"/>
      <c r="C1719" s="503"/>
      <c r="D1719" s="59"/>
      <c r="E1719" s="85"/>
      <c r="F1719" s="7"/>
    </row>
    <row r="1720" spans="1:6">
      <c r="A1720" s="505"/>
      <c r="B1720" s="502"/>
      <c r="C1720" s="503"/>
      <c r="D1720" s="59"/>
      <c r="E1720" s="85"/>
      <c r="F1720" s="7"/>
    </row>
    <row r="1721" spans="1:6">
      <c r="A1721" s="505"/>
      <c r="B1721" s="502"/>
      <c r="C1721" s="503"/>
      <c r="D1721" s="59"/>
      <c r="E1721" s="85"/>
      <c r="F1721" s="7"/>
    </row>
    <row r="1722" spans="1:6">
      <c r="A1722" s="505"/>
      <c r="B1722" s="502"/>
      <c r="C1722" s="503"/>
      <c r="D1722" s="59"/>
      <c r="E1722" s="85"/>
      <c r="F1722" s="7"/>
    </row>
    <row r="1723" spans="1:6">
      <c r="A1723" s="505"/>
      <c r="B1723" s="502"/>
      <c r="C1723" s="503"/>
      <c r="D1723" s="59"/>
      <c r="E1723" s="85"/>
      <c r="F1723" s="7"/>
    </row>
    <row r="1724" spans="1:6">
      <c r="A1724" s="505"/>
      <c r="B1724" s="502"/>
      <c r="C1724" s="503"/>
      <c r="D1724" s="59"/>
      <c r="E1724" s="85"/>
      <c r="F1724" s="7"/>
    </row>
    <row r="1725" spans="1:6">
      <c r="A1725" s="505"/>
      <c r="B1725" s="502"/>
      <c r="C1725" s="503"/>
      <c r="D1725" s="59"/>
      <c r="E1725" s="85"/>
      <c r="F1725" s="7"/>
    </row>
    <row r="1726" spans="1:6">
      <c r="A1726" s="505"/>
      <c r="B1726" s="502"/>
      <c r="C1726" s="503"/>
      <c r="D1726" s="59"/>
      <c r="E1726" s="85"/>
      <c r="F1726" s="7"/>
    </row>
    <row r="1727" spans="1:6">
      <c r="A1727" s="505"/>
      <c r="B1727" s="502"/>
      <c r="C1727" s="503"/>
      <c r="D1727" s="59"/>
      <c r="E1727" s="85"/>
      <c r="F1727" s="7"/>
    </row>
    <row r="1728" spans="1:6">
      <c r="A1728" s="505"/>
      <c r="B1728" s="502"/>
      <c r="C1728" s="503"/>
      <c r="D1728" s="59"/>
      <c r="E1728" s="85"/>
      <c r="F1728" s="7"/>
    </row>
    <row r="1729" spans="1:6">
      <c r="A1729" s="505"/>
      <c r="B1729" s="502"/>
      <c r="C1729" s="503"/>
      <c r="D1729" s="59"/>
      <c r="E1729" s="85"/>
      <c r="F1729" s="7"/>
    </row>
    <row r="1730" spans="1:6">
      <c r="A1730" s="505"/>
      <c r="B1730" s="502"/>
      <c r="C1730" s="503"/>
      <c r="D1730" s="59"/>
      <c r="E1730" s="85"/>
      <c r="F1730" s="7"/>
    </row>
    <row r="1731" spans="1:6">
      <c r="A1731" s="505"/>
      <c r="B1731" s="502"/>
      <c r="C1731" s="503"/>
      <c r="D1731" s="59"/>
      <c r="E1731" s="85"/>
      <c r="F1731" s="7"/>
    </row>
    <row r="1732" spans="1:6">
      <c r="A1732" s="505"/>
      <c r="B1732" s="502"/>
      <c r="C1732" s="503"/>
      <c r="D1732" s="59"/>
      <c r="E1732" s="85"/>
      <c r="F1732" s="7"/>
    </row>
    <row r="1733" spans="1:6">
      <c r="A1733" s="505"/>
      <c r="B1733" s="502"/>
      <c r="C1733" s="503"/>
      <c r="D1733" s="59"/>
      <c r="E1733" s="85"/>
      <c r="F1733" s="7"/>
    </row>
    <row r="1734" spans="1:6">
      <c r="A1734" s="505"/>
      <c r="B1734" s="502"/>
      <c r="C1734" s="503"/>
      <c r="D1734" s="59"/>
      <c r="E1734" s="85"/>
      <c r="F1734" s="7"/>
    </row>
    <row r="1735" spans="1:6">
      <c r="A1735" s="505"/>
      <c r="B1735" s="502"/>
      <c r="C1735" s="503"/>
      <c r="D1735" s="59"/>
      <c r="E1735" s="85"/>
      <c r="F1735" s="7"/>
    </row>
    <row r="1736" spans="1:6">
      <c r="A1736" s="505"/>
      <c r="B1736" s="502"/>
      <c r="C1736" s="503"/>
      <c r="D1736" s="59"/>
      <c r="E1736" s="85"/>
      <c r="F1736" s="7"/>
    </row>
    <row r="1737" spans="1:6">
      <c r="A1737" s="505"/>
      <c r="B1737" s="502"/>
      <c r="C1737" s="503"/>
      <c r="D1737" s="59"/>
      <c r="E1737" s="85"/>
      <c r="F1737" s="7"/>
    </row>
    <row r="1738" spans="1:6">
      <c r="A1738" s="505"/>
      <c r="B1738" s="502"/>
      <c r="C1738" s="503"/>
      <c r="D1738" s="59"/>
      <c r="E1738" s="85"/>
      <c r="F1738" s="7"/>
    </row>
    <row r="1739" spans="1:6">
      <c r="A1739" s="505"/>
      <c r="B1739" s="502"/>
      <c r="C1739" s="503"/>
      <c r="D1739" s="59"/>
      <c r="E1739" s="85"/>
      <c r="F1739" s="7"/>
    </row>
    <row r="1740" spans="1:6">
      <c r="A1740" s="505"/>
      <c r="B1740" s="502"/>
      <c r="C1740" s="503"/>
      <c r="D1740" s="59"/>
      <c r="E1740" s="85"/>
      <c r="F1740" s="7"/>
    </row>
    <row r="1741" spans="1:6">
      <c r="A1741" s="505"/>
      <c r="B1741" s="502"/>
      <c r="C1741" s="503"/>
      <c r="D1741" s="59"/>
      <c r="E1741" s="85"/>
      <c r="F1741" s="7"/>
    </row>
    <row r="1742" spans="1:6">
      <c r="A1742" s="505"/>
      <c r="B1742" s="502"/>
      <c r="C1742" s="503"/>
      <c r="D1742" s="59"/>
      <c r="E1742" s="85"/>
      <c r="F1742" s="7"/>
    </row>
    <row r="1743" spans="1:6">
      <c r="A1743" s="505"/>
      <c r="B1743" s="502"/>
      <c r="C1743" s="503"/>
      <c r="D1743" s="59"/>
      <c r="E1743" s="85"/>
      <c r="F1743" s="7"/>
    </row>
    <row r="1744" spans="1:6">
      <c r="A1744" s="505"/>
      <c r="B1744" s="502"/>
      <c r="C1744" s="503"/>
      <c r="D1744" s="59"/>
      <c r="E1744" s="85"/>
      <c r="F1744" s="7"/>
    </row>
    <row r="1745" spans="1:6">
      <c r="A1745" s="505"/>
      <c r="B1745" s="502"/>
      <c r="C1745" s="503"/>
      <c r="D1745" s="59"/>
      <c r="E1745" s="85"/>
      <c r="F1745" s="7"/>
    </row>
    <row r="1746" spans="1:6">
      <c r="A1746" s="505"/>
      <c r="B1746" s="502"/>
      <c r="C1746" s="503"/>
      <c r="D1746" s="59"/>
      <c r="E1746" s="85"/>
      <c r="F1746" s="7"/>
    </row>
    <row r="1747" spans="1:6">
      <c r="A1747" s="505"/>
      <c r="B1747" s="502"/>
      <c r="C1747" s="503"/>
      <c r="D1747" s="59"/>
      <c r="E1747" s="85"/>
      <c r="F1747" s="7"/>
    </row>
    <row r="1748" spans="1:6">
      <c r="A1748" s="505"/>
      <c r="B1748" s="502"/>
      <c r="C1748" s="503"/>
      <c r="D1748" s="59"/>
      <c r="E1748" s="85"/>
      <c r="F1748" s="7"/>
    </row>
    <row r="1749" spans="1:6">
      <c r="A1749" s="505"/>
      <c r="B1749" s="502"/>
      <c r="C1749" s="503"/>
      <c r="D1749" s="59"/>
      <c r="E1749" s="85"/>
      <c r="F1749" s="7"/>
    </row>
    <row r="1750" spans="1:6">
      <c r="A1750" s="505"/>
      <c r="B1750" s="502"/>
      <c r="C1750" s="503"/>
      <c r="D1750" s="59"/>
      <c r="E1750" s="85"/>
      <c r="F1750" s="7"/>
    </row>
    <row r="1751" spans="1:6">
      <c r="A1751" s="505"/>
      <c r="B1751" s="502"/>
      <c r="C1751" s="503"/>
      <c r="D1751" s="59"/>
      <c r="E1751" s="85"/>
      <c r="F1751" s="7"/>
    </row>
    <row r="1752" spans="1:6">
      <c r="A1752" s="505"/>
      <c r="B1752" s="502"/>
      <c r="C1752" s="503"/>
      <c r="D1752" s="59"/>
      <c r="E1752" s="85"/>
      <c r="F1752" s="7"/>
    </row>
    <row r="1753" spans="1:6">
      <c r="A1753" s="505"/>
      <c r="B1753" s="502"/>
      <c r="C1753" s="503"/>
      <c r="D1753" s="59"/>
      <c r="E1753" s="85"/>
      <c r="F1753" s="7"/>
    </row>
    <row r="1754" spans="1:6">
      <c r="A1754" s="505"/>
      <c r="B1754" s="502"/>
      <c r="C1754" s="503"/>
      <c r="D1754" s="59"/>
      <c r="E1754" s="85"/>
      <c r="F1754" s="7"/>
    </row>
    <row r="1755" spans="1:6">
      <c r="A1755" s="505"/>
      <c r="B1755" s="502"/>
      <c r="C1755" s="503"/>
      <c r="D1755" s="59"/>
      <c r="E1755" s="85"/>
      <c r="F1755" s="7"/>
    </row>
    <row r="1756" spans="1:6">
      <c r="A1756" s="505"/>
      <c r="B1756" s="502"/>
      <c r="C1756" s="503"/>
      <c r="D1756" s="59"/>
      <c r="E1756" s="85"/>
      <c r="F1756" s="7"/>
    </row>
    <row r="1757" spans="1:6">
      <c r="A1757" s="505"/>
      <c r="B1757" s="502"/>
      <c r="C1757" s="503"/>
      <c r="D1757" s="59"/>
      <c r="E1757" s="85"/>
      <c r="F1757" s="7"/>
    </row>
    <row r="1758" spans="1:6">
      <c r="A1758" s="505"/>
      <c r="B1758" s="502"/>
      <c r="C1758" s="503"/>
      <c r="D1758" s="59"/>
      <c r="E1758" s="85"/>
      <c r="F1758" s="7"/>
    </row>
    <row r="1759" spans="1:6">
      <c r="A1759" s="505"/>
      <c r="B1759" s="502"/>
      <c r="C1759" s="503"/>
      <c r="D1759" s="59"/>
      <c r="E1759" s="85"/>
      <c r="F1759" s="7"/>
    </row>
    <row r="1760" spans="1:6">
      <c r="A1760" s="505"/>
      <c r="B1760" s="502"/>
      <c r="C1760" s="503"/>
      <c r="D1760" s="59"/>
      <c r="E1760" s="85"/>
      <c r="F1760" s="7"/>
    </row>
    <row r="1761" spans="1:6">
      <c r="A1761" s="505"/>
      <c r="B1761" s="502"/>
      <c r="C1761" s="503"/>
      <c r="D1761" s="59"/>
      <c r="E1761" s="85"/>
      <c r="F1761" s="7"/>
    </row>
    <row r="1762" spans="1:6">
      <c r="A1762" s="505"/>
      <c r="B1762" s="502"/>
      <c r="C1762" s="503"/>
      <c r="D1762" s="59"/>
      <c r="E1762" s="85"/>
      <c r="F1762" s="7"/>
    </row>
    <row r="1763" spans="1:6">
      <c r="A1763" s="505"/>
      <c r="B1763" s="502"/>
      <c r="C1763" s="503"/>
      <c r="D1763" s="59"/>
      <c r="E1763" s="85"/>
      <c r="F1763" s="7"/>
    </row>
    <row r="1764" spans="1:6">
      <c r="A1764" s="505"/>
      <c r="B1764" s="502"/>
      <c r="C1764" s="503"/>
      <c r="D1764" s="59"/>
      <c r="E1764" s="85"/>
      <c r="F1764" s="7"/>
    </row>
    <row r="1765" spans="1:6">
      <c r="A1765" s="505"/>
      <c r="B1765" s="502"/>
      <c r="C1765" s="503"/>
      <c r="D1765" s="59"/>
      <c r="E1765" s="85"/>
      <c r="F1765" s="7"/>
    </row>
    <row r="1766" spans="1:6">
      <c r="A1766" s="505"/>
      <c r="B1766" s="502"/>
      <c r="C1766" s="503"/>
      <c r="D1766" s="59"/>
      <c r="E1766" s="85"/>
      <c r="F1766" s="7"/>
    </row>
    <row r="1767" spans="1:6">
      <c r="A1767" s="505"/>
      <c r="B1767" s="502"/>
      <c r="C1767" s="503"/>
      <c r="D1767" s="59"/>
      <c r="E1767" s="85"/>
      <c r="F1767" s="7"/>
    </row>
    <row r="1768" spans="1:6">
      <c r="A1768" s="505"/>
      <c r="B1768" s="502"/>
      <c r="C1768" s="503"/>
      <c r="D1768" s="59"/>
      <c r="E1768" s="85"/>
      <c r="F1768" s="7"/>
    </row>
    <row r="1769" spans="1:6">
      <c r="A1769" s="505"/>
      <c r="B1769" s="502"/>
      <c r="C1769" s="503"/>
      <c r="D1769" s="59"/>
      <c r="E1769" s="85"/>
      <c r="F1769" s="7"/>
    </row>
    <row r="1770" spans="1:6">
      <c r="A1770" s="505"/>
      <c r="B1770" s="502"/>
      <c r="C1770" s="503"/>
      <c r="D1770" s="59"/>
      <c r="E1770" s="85"/>
      <c r="F1770" s="7"/>
    </row>
    <row r="1771" spans="1:6">
      <c r="A1771" s="505"/>
      <c r="B1771" s="502"/>
      <c r="C1771" s="503"/>
      <c r="D1771" s="59"/>
      <c r="E1771" s="85"/>
      <c r="F1771" s="7"/>
    </row>
    <row r="1772" spans="1:6">
      <c r="A1772" s="505"/>
      <c r="B1772" s="502"/>
      <c r="C1772" s="503"/>
      <c r="D1772" s="59"/>
      <c r="E1772" s="85"/>
      <c r="F1772" s="7"/>
    </row>
    <row r="1773" spans="1:6">
      <c r="A1773" s="505"/>
      <c r="B1773" s="502"/>
      <c r="C1773" s="503"/>
      <c r="D1773" s="59"/>
      <c r="E1773" s="85"/>
      <c r="F1773" s="7"/>
    </row>
    <row r="1774" spans="1:6">
      <c r="A1774" s="505"/>
      <c r="B1774" s="502"/>
      <c r="C1774" s="503"/>
      <c r="D1774" s="59"/>
      <c r="E1774" s="85"/>
      <c r="F1774" s="7"/>
    </row>
    <row r="1775" spans="1:6">
      <c r="A1775" s="505"/>
      <c r="B1775" s="502"/>
      <c r="C1775" s="503"/>
      <c r="D1775" s="59"/>
      <c r="E1775" s="85"/>
      <c r="F1775" s="7"/>
    </row>
    <row r="1776" spans="1:6">
      <c r="A1776" s="505"/>
      <c r="B1776" s="502"/>
      <c r="C1776" s="503"/>
      <c r="D1776" s="59"/>
      <c r="E1776" s="85"/>
      <c r="F1776" s="7"/>
    </row>
    <row r="1777" spans="1:6">
      <c r="A1777" s="505"/>
      <c r="B1777" s="502"/>
      <c r="C1777" s="503"/>
      <c r="D1777" s="59"/>
      <c r="E1777" s="85"/>
      <c r="F1777" s="7"/>
    </row>
    <row r="1778" spans="1:6">
      <c r="A1778" s="505"/>
      <c r="B1778" s="502"/>
      <c r="C1778" s="503"/>
      <c r="D1778" s="59"/>
      <c r="E1778" s="85"/>
      <c r="F1778" s="7"/>
    </row>
    <row r="1779" spans="1:6">
      <c r="A1779" s="505"/>
      <c r="B1779" s="502"/>
      <c r="C1779" s="503"/>
      <c r="D1779" s="59"/>
      <c r="E1779" s="85"/>
      <c r="F1779" s="7"/>
    </row>
    <row r="1780" spans="1:6">
      <c r="A1780" s="505"/>
      <c r="B1780" s="502"/>
      <c r="C1780" s="503"/>
      <c r="D1780" s="59"/>
      <c r="E1780" s="85"/>
      <c r="F1780" s="7"/>
    </row>
    <row r="1781" spans="1:6">
      <c r="A1781" s="505"/>
      <c r="B1781" s="502"/>
      <c r="C1781" s="503"/>
      <c r="D1781" s="59"/>
      <c r="E1781" s="85"/>
      <c r="F1781" s="7"/>
    </row>
    <row r="1782" spans="1:6">
      <c r="A1782" s="505"/>
      <c r="B1782" s="502"/>
      <c r="C1782" s="503"/>
      <c r="D1782" s="59"/>
      <c r="E1782" s="85"/>
      <c r="F1782" s="7"/>
    </row>
    <row r="1783" spans="1:6">
      <c r="A1783" s="505"/>
      <c r="B1783" s="502"/>
      <c r="C1783" s="503"/>
      <c r="D1783" s="59"/>
      <c r="E1783" s="85"/>
      <c r="F1783" s="7"/>
    </row>
    <row r="1784" spans="1:6">
      <c r="A1784" s="505"/>
      <c r="B1784" s="502"/>
      <c r="C1784" s="503"/>
      <c r="D1784" s="59"/>
      <c r="E1784" s="85"/>
      <c r="F1784" s="7"/>
    </row>
    <row r="1785" spans="1:6">
      <c r="A1785" s="505"/>
      <c r="B1785" s="502"/>
      <c r="C1785" s="503"/>
      <c r="D1785" s="59"/>
      <c r="E1785" s="85"/>
      <c r="F1785" s="7"/>
    </row>
    <row r="1786" spans="1:6">
      <c r="A1786" s="505"/>
      <c r="B1786" s="502"/>
      <c r="C1786" s="503"/>
      <c r="D1786" s="59"/>
      <c r="E1786" s="85"/>
      <c r="F1786" s="7"/>
    </row>
    <row r="1787" spans="1:6">
      <c r="A1787" s="505"/>
      <c r="B1787" s="502"/>
      <c r="C1787" s="503"/>
      <c r="D1787" s="59"/>
      <c r="E1787" s="85"/>
      <c r="F1787" s="7"/>
    </row>
    <row r="1788" spans="1:6">
      <c r="A1788" s="505"/>
      <c r="B1788" s="502"/>
      <c r="C1788" s="503"/>
      <c r="D1788" s="59"/>
      <c r="E1788" s="85"/>
      <c r="F1788" s="7"/>
    </row>
    <row r="1789" spans="1:6">
      <c r="A1789" s="505"/>
      <c r="B1789" s="502"/>
      <c r="C1789" s="503"/>
      <c r="D1789" s="59"/>
      <c r="E1789" s="85"/>
      <c r="F1789" s="7"/>
    </row>
    <row r="1790" spans="1:6">
      <c r="A1790" s="505"/>
      <c r="B1790" s="502"/>
      <c r="C1790" s="503"/>
      <c r="D1790" s="59"/>
      <c r="E1790" s="85"/>
      <c r="F1790" s="7"/>
    </row>
    <row r="1791" spans="1:6">
      <c r="A1791" s="505"/>
      <c r="B1791" s="502"/>
      <c r="C1791" s="503"/>
      <c r="D1791" s="59"/>
      <c r="E1791" s="85"/>
      <c r="F1791" s="7"/>
    </row>
    <row r="1792" spans="1:6">
      <c r="A1792" s="505"/>
      <c r="B1792" s="502"/>
      <c r="C1792" s="503"/>
      <c r="D1792" s="59"/>
      <c r="E1792" s="85"/>
      <c r="F1792" s="7"/>
    </row>
    <row r="1793" spans="1:6">
      <c r="A1793" s="505"/>
      <c r="B1793" s="502"/>
      <c r="C1793" s="503"/>
      <c r="D1793" s="59"/>
      <c r="E1793" s="85"/>
      <c r="F1793" s="7"/>
    </row>
    <row r="1794" spans="1:6">
      <c r="A1794" s="505"/>
      <c r="B1794" s="502"/>
      <c r="C1794" s="503"/>
      <c r="D1794" s="59"/>
      <c r="E1794" s="85"/>
      <c r="F1794" s="7"/>
    </row>
    <row r="1795" spans="1:6">
      <c r="A1795" s="505"/>
      <c r="B1795" s="502"/>
      <c r="C1795" s="503"/>
      <c r="D1795" s="59"/>
      <c r="E1795" s="85"/>
      <c r="F1795" s="7"/>
    </row>
    <row r="1796" spans="1:6">
      <c r="A1796" s="505"/>
      <c r="B1796" s="502"/>
      <c r="C1796" s="503"/>
      <c r="D1796" s="59"/>
      <c r="E1796" s="85"/>
      <c r="F1796" s="7"/>
    </row>
    <row r="1797" spans="1:6">
      <c r="A1797" s="505"/>
      <c r="B1797" s="502"/>
      <c r="C1797" s="503"/>
      <c r="D1797" s="59"/>
      <c r="E1797" s="85"/>
      <c r="F1797" s="7"/>
    </row>
    <row r="1798" spans="1:6">
      <c r="A1798" s="505"/>
      <c r="B1798" s="502"/>
      <c r="C1798" s="503"/>
      <c r="D1798" s="59"/>
      <c r="E1798" s="85"/>
      <c r="F1798" s="7"/>
    </row>
    <row r="1799" spans="1:6">
      <c r="A1799" s="505"/>
      <c r="B1799" s="502"/>
      <c r="C1799" s="503"/>
      <c r="D1799" s="59"/>
      <c r="E1799" s="85"/>
      <c r="F1799" s="7"/>
    </row>
    <row r="1800" spans="1:6">
      <c r="A1800" s="505"/>
      <c r="B1800" s="502"/>
      <c r="C1800" s="503"/>
      <c r="D1800" s="59"/>
      <c r="E1800" s="85"/>
      <c r="F1800" s="7"/>
    </row>
    <row r="1801" spans="1:6">
      <c r="A1801" s="505"/>
      <c r="B1801" s="502"/>
      <c r="C1801" s="503"/>
      <c r="D1801" s="59"/>
      <c r="E1801" s="85"/>
      <c r="F1801" s="7"/>
    </row>
    <row r="1802" spans="1:6">
      <c r="A1802" s="505"/>
      <c r="B1802" s="502"/>
      <c r="C1802" s="503"/>
      <c r="D1802" s="59"/>
      <c r="E1802" s="85"/>
      <c r="F1802" s="7"/>
    </row>
    <row r="1803" spans="1:6">
      <c r="A1803" s="505"/>
      <c r="B1803" s="502"/>
      <c r="C1803" s="503"/>
      <c r="D1803" s="59"/>
      <c r="E1803" s="85"/>
      <c r="F1803" s="7"/>
    </row>
    <row r="1804" spans="1:6">
      <c r="A1804" s="505"/>
      <c r="B1804" s="502"/>
      <c r="C1804" s="503"/>
      <c r="D1804" s="59"/>
      <c r="E1804" s="85"/>
      <c r="F1804" s="7"/>
    </row>
    <row r="1805" spans="1:6">
      <c r="A1805" s="505"/>
      <c r="B1805" s="502"/>
      <c r="C1805" s="503"/>
      <c r="D1805" s="59"/>
      <c r="E1805" s="85"/>
      <c r="F1805" s="7"/>
    </row>
    <row r="1806" spans="1:6">
      <c r="A1806" s="505"/>
      <c r="B1806" s="502"/>
      <c r="C1806" s="503"/>
      <c r="D1806" s="59"/>
      <c r="E1806" s="85"/>
      <c r="F1806" s="7"/>
    </row>
    <row r="1807" spans="1:6">
      <c r="A1807" s="505"/>
      <c r="B1807" s="502"/>
      <c r="C1807" s="503"/>
      <c r="D1807" s="59"/>
      <c r="E1807" s="85"/>
      <c r="F1807" s="7"/>
    </row>
    <row r="1808" spans="1:6">
      <c r="A1808" s="505"/>
      <c r="B1808" s="502"/>
      <c r="C1808" s="503"/>
      <c r="D1808" s="59"/>
      <c r="E1808" s="85"/>
      <c r="F1808" s="7"/>
    </row>
    <row r="1809" spans="1:6">
      <c r="A1809" s="505"/>
      <c r="B1809" s="502"/>
      <c r="C1809" s="503"/>
      <c r="D1809" s="59"/>
      <c r="E1809" s="85"/>
      <c r="F1809" s="7"/>
    </row>
    <row r="1810" spans="1:6">
      <c r="A1810" s="505"/>
      <c r="B1810" s="502"/>
      <c r="C1810" s="503"/>
      <c r="D1810" s="59"/>
      <c r="E1810" s="85"/>
      <c r="F1810" s="7"/>
    </row>
    <row r="1811" spans="1:6">
      <c r="A1811" s="505"/>
      <c r="B1811" s="502"/>
      <c r="C1811" s="503"/>
      <c r="D1811" s="59"/>
      <c r="E1811" s="85"/>
      <c r="F1811" s="7"/>
    </row>
    <row r="1812" spans="1:6">
      <c r="A1812" s="505"/>
      <c r="B1812" s="502"/>
      <c r="C1812" s="503"/>
      <c r="D1812" s="59"/>
      <c r="E1812" s="85"/>
      <c r="F1812" s="7"/>
    </row>
    <row r="1813" spans="1:6">
      <c r="A1813" s="505"/>
      <c r="B1813" s="502"/>
      <c r="C1813" s="503"/>
      <c r="D1813" s="59"/>
      <c r="E1813" s="85"/>
      <c r="F1813" s="7"/>
    </row>
    <row r="1814" spans="1:6">
      <c r="A1814" s="505"/>
      <c r="B1814" s="502"/>
      <c r="C1814" s="503"/>
      <c r="D1814" s="59"/>
      <c r="E1814" s="85"/>
      <c r="F1814" s="7"/>
    </row>
    <row r="1815" spans="1:6">
      <c r="A1815" s="505"/>
      <c r="B1815" s="502"/>
      <c r="C1815" s="503"/>
      <c r="D1815" s="59"/>
      <c r="E1815" s="85"/>
      <c r="F1815" s="7"/>
    </row>
    <row r="1816" spans="1:6">
      <c r="A1816" s="505"/>
      <c r="B1816" s="502"/>
      <c r="C1816" s="503"/>
      <c r="D1816" s="59"/>
      <c r="E1816" s="85"/>
      <c r="F1816" s="7"/>
    </row>
    <row r="1817" spans="1:6">
      <c r="A1817" s="505"/>
      <c r="B1817" s="502"/>
      <c r="C1817" s="503"/>
      <c r="D1817" s="59"/>
      <c r="E1817" s="85"/>
      <c r="F1817" s="7"/>
    </row>
    <row r="1818" spans="1:6">
      <c r="A1818" s="505"/>
      <c r="B1818" s="502"/>
      <c r="C1818" s="503"/>
      <c r="D1818" s="59"/>
      <c r="E1818" s="85"/>
      <c r="F1818" s="7"/>
    </row>
    <row r="1819" spans="1:6">
      <c r="A1819" s="505"/>
      <c r="B1819" s="502"/>
      <c r="C1819" s="503"/>
      <c r="D1819" s="59"/>
      <c r="E1819" s="85"/>
      <c r="F1819" s="7"/>
    </row>
    <row r="1820" spans="1:6">
      <c r="A1820" s="505"/>
      <c r="B1820" s="502"/>
      <c r="C1820" s="503"/>
      <c r="D1820" s="59"/>
      <c r="E1820" s="85"/>
      <c r="F1820" s="7"/>
    </row>
    <row r="1821" spans="1:6">
      <c r="A1821" s="505"/>
      <c r="B1821" s="502"/>
      <c r="C1821" s="503"/>
      <c r="D1821" s="59"/>
      <c r="E1821" s="85"/>
      <c r="F1821" s="7"/>
    </row>
    <row r="1822" spans="1:6">
      <c r="A1822" s="505"/>
      <c r="B1822" s="502"/>
      <c r="C1822" s="503"/>
      <c r="D1822" s="59"/>
      <c r="E1822" s="85"/>
      <c r="F1822" s="7"/>
    </row>
    <row r="1823" spans="1:6">
      <c r="A1823" s="505"/>
      <c r="B1823" s="502"/>
      <c r="C1823" s="503"/>
      <c r="D1823" s="59"/>
      <c r="E1823" s="85"/>
      <c r="F1823" s="7"/>
    </row>
    <row r="1824" spans="1:6">
      <c r="A1824" s="505"/>
      <c r="B1824" s="502"/>
      <c r="C1824" s="503"/>
      <c r="D1824" s="59"/>
      <c r="E1824" s="85"/>
      <c r="F1824" s="7"/>
    </row>
    <row r="1825" spans="1:6">
      <c r="A1825" s="505"/>
      <c r="B1825" s="502"/>
      <c r="C1825" s="503"/>
      <c r="D1825" s="59"/>
      <c r="E1825" s="85"/>
      <c r="F1825" s="7"/>
    </row>
    <row r="1826" spans="1:6">
      <c r="A1826" s="505"/>
      <c r="B1826" s="502"/>
      <c r="C1826" s="503"/>
      <c r="D1826" s="59"/>
      <c r="E1826" s="85"/>
      <c r="F1826" s="7"/>
    </row>
    <row r="1827" spans="1:6">
      <c r="A1827" s="505"/>
      <c r="B1827" s="502"/>
      <c r="C1827" s="503"/>
      <c r="D1827" s="59"/>
      <c r="E1827" s="85"/>
      <c r="F1827" s="7"/>
    </row>
    <row r="1828" spans="1:6">
      <c r="A1828" s="505"/>
      <c r="B1828" s="502"/>
      <c r="C1828" s="503"/>
      <c r="D1828" s="59"/>
      <c r="E1828" s="85"/>
      <c r="F1828" s="7"/>
    </row>
    <row r="1829" spans="1:6">
      <c r="A1829" s="505"/>
      <c r="B1829" s="502"/>
      <c r="C1829" s="503"/>
      <c r="D1829" s="59"/>
      <c r="E1829" s="85"/>
      <c r="F1829" s="7"/>
    </row>
    <row r="1830" spans="1:6">
      <c r="A1830" s="505"/>
      <c r="B1830" s="502"/>
      <c r="C1830" s="503"/>
      <c r="D1830" s="59"/>
      <c r="E1830" s="85"/>
      <c r="F1830" s="7"/>
    </row>
    <row r="1831" spans="1:6">
      <c r="A1831" s="505"/>
      <c r="B1831" s="502"/>
      <c r="C1831" s="503"/>
      <c r="D1831" s="59"/>
      <c r="E1831" s="85"/>
      <c r="F1831" s="7"/>
    </row>
    <row r="1832" spans="1:6">
      <c r="A1832" s="505"/>
      <c r="B1832" s="502"/>
      <c r="C1832" s="503"/>
      <c r="D1832" s="59"/>
      <c r="E1832" s="85"/>
      <c r="F1832" s="7"/>
    </row>
    <row r="1833" spans="1:6">
      <c r="A1833" s="505"/>
      <c r="B1833" s="502"/>
      <c r="C1833" s="503"/>
      <c r="D1833" s="59"/>
      <c r="E1833" s="85"/>
      <c r="F1833" s="7"/>
    </row>
    <row r="1834" spans="1:6">
      <c r="A1834" s="505"/>
      <c r="B1834" s="502"/>
      <c r="C1834" s="503"/>
      <c r="D1834" s="59"/>
      <c r="E1834" s="85"/>
      <c r="F1834" s="7"/>
    </row>
    <row r="1835" spans="1:6">
      <c r="A1835" s="505"/>
      <c r="B1835" s="502"/>
      <c r="C1835" s="503"/>
      <c r="D1835" s="59"/>
      <c r="E1835" s="85"/>
      <c r="F1835" s="7"/>
    </row>
    <row r="1836" spans="1:6">
      <c r="A1836" s="505"/>
      <c r="B1836" s="502"/>
      <c r="C1836" s="503"/>
      <c r="D1836" s="59"/>
      <c r="E1836" s="85"/>
      <c r="F1836" s="7"/>
    </row>
    <row r="1837" spans="1:6">
      <c r="A1837" s="505"/>
      <c r="B1837" s="502"/>
      <c r="C1837" s="503"/>
      <c r="D1837" s="59"/>
      <c r="E1837" s="85"/>
      <c r="F1837" s="7"/>
    </row>
    <row r="1838" spans="1:6">
      <c r="A1838" s="505"/>
      <c r="B1838" s="502"/>
      <c r="C1838" s="503"/>
      <c r="D1838" s="59"/>
      <c r="E1838" s="85"/>
      <c r="F1838" s="7"/>
    </row>
    <row r="1839" spans="1:6">
      <c r="A1839" s="505"/>
      <c r="B1839" s="502"/>
      <c r="C1839" s="503"/>
      <c r="D1839" s="59"/>
      <c r="E1839" s="85"/>
      <c r="F1839" s="7"/>
    </row>
    <row r="1840" spans="1:6">
      <c r="A1840" s="505"/>
      <c r="B1840" s="502"/>
      <c r="C1840" s="503"/>
      <c r="D1840" s="59"/>
      <c r="E1840" s="85"/>
      <c r="F1840" s="7"/>
    </row>
    <row r="1841" spans="1:6">
      <c r="A1841" s="505"/>
      <c r="B1841" s="502"/>
      <c r="C1841" s="503"/>
      <c r="D1841" s="59"/>
      <c r="E1841" s="85"/>
      <c r="F1841" s="7"/>
    </row>
    <row r="1842" spans="1:6">
      <c r="A1842" s="505"/>
      <c r="B1842" s="502"/>
      <c r="C1842" s="503"/>
      <c r="D1842" s="59"/>
      <c r="E1842" s="85"/>
      <c r="F1842" s="7"/>
    </row>
    <row r="1843" spans="1:6">
      <c r="A1843" s="505"/>
      <c r="B1843" s="502"/>
      <c r="C1843" s="503"/>
      <c r="D1843" s="59"/>
      <c r="E1843" s="85"/>
      <c r="F1843" s="7"/>
    </row>
    <row r="1844" spans="1:6">
      <c r="A1844" s="505"/>
      <c r="B1844" s="502"/>
      <c r="C1844" s="503"/>
      <c r="D1844" s="59"/>
      <c r="E1844" s="85"/>
      <c r="F1844" s="7"/>
    </row>
    <row r="1845" spans="1:6">
      <c r="A1845" s="505"/>
      <c r="B1845" s="502"/>
      <c r="C1845" s="503"/>
      <c r="D1845" s="59"/>
      <c r="E1845" s="85"/>
      <c r="F1845" s="7"/>
    </row>
    <row r="1846" spans="1:6">
      <c r="A1846" s="505"/>
      <c r="B1846" s="502"/>
      <c r="C1846" s="503"/>
      <c r="D1846" s="59"/>
      <c r="E1846" s="85"/>
      <c r="F1846" s="7"/>
    </row>
    <row r="1847" spans="1:6">
      <c r="A1847" s="505"/>
      <c r="B1847" s="502"/>
      <c r="C1847" s="503"/>
      <c r="D1847" s="59"/>
      <c r="E1847" s="85"/>
      <c r="F1847" s="7"/>
    </row>
    <row r="1848" spans="1:6">
      <c r="A1848" s="505"/>
      <c r="B1848" s="502"/>
      <c r="C1848" s="503"/>
      <c r="D1848" s="59"/>
      <c r="E1848" s="85"/>
      <c r="F1848" s="7"/>
    </row>
    <row r="1849" spans="1:6">
      <c r="A1849" s="505"/>
      <c r="B1849" s="502"/>
      <c r="C1849" s="503"/>
      <c r="D1849" s="59"/>
      <c r="E1849" s="85"/>
      <c r="F1849" s="7"/>
    </row>
    <row r="1850" spans="1:6">
      <c r="A1850" s="505"/>
      <c r="B1850" s="502"/>
      <c r="C1850" s="503"/>
      <c r="D1850" s="59"/>
      <c r="E1850" s="85"/>
      <c r="F1850" s="7"/>
    </row>
    <row r="1851" spans="1:6">
      <c r="A1851" s="505"/>
      <c r="B1851" s="502"/>
      <c r="C1851" s="503"/>
      <c r="D1851" s="59"/>
      <c r="E1851" s="85"/>
      <c r="F1851" s="7"/>
    </row>
    <row r="1852" spans="1:6">
      <c r="A1852" s="505"/>
      <c r="B1852" s="502"/>
      <c r="C1852" s="503"/>
      <c r="D1852" s="59"/>
      <c r="E1852" s="85"/>
      <c r="F1852" s="7"/>
    </row>
    <row r="1853" spans="1:6">
      <c r="A1853" s="505"/>
      <c r="B1853" s="502"/>
      <c r="C1853" s="503"/>
      <c r="D1853" s="59"/>
      <c r="E1853" s="85"/>
      <c r="F1853" s="7"/>
    </row>
    <row r="1854" spans="1:6">
      <c r="A1854" s="505"/>
      <c r="B1854" s="502"/>
      <c r="C1854" s="503"/>
      <c r="D1854" s="59"/>
      <c r="E1854" s="85"/>
      <c r="F1854" s="7"/>
    </row>
    <row r="1855" spans="1:6">
      <c r="A1855" s="505"/>
      <c r="B1855" s="502"/>
      <c r="C1855" s="503"/>
      <c r="D1855" s="59"/>
      <c r="E1855" s="85"/>
      <c r="F1855" s="7"/>
    </row>
    <row r="1856" spans="1:6">
      <c r="A1856" s="505"/>
      <c r="B1856" s="502"/>
      <c r="C1856" s="503"/>
      <c r="D1856" s="59"/>
      <c r="E1856" s="85"/>
      <c r="F1856" s="7"/>
    </row>
    <row r="1857" spans="1:6">
      <c r="A1857" s="505"/>
      <c r="B1857" s="502"/>
      <c r="C1857" s="503"/>
      <c r="D1857" s="59"/>
      <c r="E1857" s="85"/>
      <c r="F1857" s="7"/>
    </row>
    <row r="1858" spans="1:6">
      <c r="A1858" s="505"/>
      <c r="B1858" s="502"/>
      <c r="C1858" s="503"/>
      <c r="D1858" s="59"/>
      <c r="E1858" s="85"/>
      <c r="F1858" s="7"/>
    </row>
    <row r="1859" spans="1:6">
      <c r="A1859" s="505"/>
      <c r="B1859" s="502"/>
      <c r="C1859" s="503"/>
      <c r="D1859" s="59"/>
      <c r="E1859" s="85"/>
      <c r="F1859" s="7"/>
    </row>
    <row r="1860" spans="1:6">
      <c r="A1860" s="505"/>
      <c r="B1860" s="502"/>
      <c r="C1860" s="503"/>
      <c r="D1860" s="59"/>
      <c r="E1860" s="85"/>
      <c r="F1860" s="7"/>
    </row>
    <row r="1861" spans="1:6">
      <c r="A1861" s="505"/>
      <c r="B1861" s="502"/>
      <c r="C1861" s="503"/>
      <c r="D1861" s="59"/>
      <c r="E1861" s="85"/>
      <c r="F1861" s="7"/>
    </row>
    <row r="1862" spans="1:6">
      <c r="A1862" s="505"/>
      <c r="B1862" s="502"/>
      <c r="C1862" s="503"/>
      <c r="D1862" s="59"/>
      <c r="E1862" s="85"/>
      <c r="F1862" s="7"/>
    </row>
    <row r="1863" spans="1:6">
      <c r="A1863" s="505"/>
      <c r="B1863" s="502"/>
      <c r="C1863" s="503"/>
      <c r="D1863" s="59"/>
      <c r="E1863" s="85"/>
      <c r="F1863" s="7"/>
    </row>
    <row r="1864" spans="1:6">
      <c r="A1864" s="505"/>
      <c r="B1864" s="502"/>
      <c r="C1864" s="503"/>
      <c r="D1864" s="59"/>
      <c r="E1864" s="85"/>
      <c r="F1864" s="7"/>
    </row>
    <row r="1865" spans="1:6">
      <c r="A1865" s="505"/>
      <c r="B1865" s="502"/>
      <c r="C1865" s="503"/>
      <c r="D1865" s="59"/>
      <c r="E1865" s="85"/>
      <c r="F1865" s="7"/>
    </row>
    <row r="1866" spans="1:6">
      <c r="A1866" s="505"/>
      <c r="B1866" s="502"/>
      <c r="C1866" s="503"/>
      <c r="D1866" s="59"/>
      <c r="E1866" s="85"/>
      <c r="F1866" s="7"/>
    </row>
    <row r="1867" spans="1:6">
      <c r="A1867" s="505"/>
      <c r="B1867" s="502"/>
      <c r="C1867" s="503"/>
      <c r="D1867" s="59"/>
      <c r="E1867" s="85"/>
      <c r="F1867" s="7"/>
    </row>
    <row r="1868" spans="1:6">
      <c r="A1868" s="505"/>
      <c r="B1868" s="502"/>
      <c r="C1868" s="503"/>
      <c r="D1868" s="59"/>
      <c r="E1868" s="85"/>
      <c r="F1868" s="7"/>
    </row>
    <row r="1869" spans="1:6">
      <c r="A1869" s="505"/>
      <c r="B1869" s="502"/>
      <c r="C1869" s="503"/>
      <c r="D1869" s="59"/>
      <c r="E1869" s="85"/>
      <c r="F1869" s="7"/>
    </row>
    <row r="1870" spans="1:6">
      <c r="A1870" s="505"/>
      <c r="B1870" s="502"/>
      <c r="C1870" s="503"/>
      <c r="D1870" s="59"/>
      <c r="E1870" s="85"/>
      <c r="F1870" s="7"/>
    </row>
    <row r="1871" spans="1:6">
      <c r="A1871" s="505"/>
      <c r="B1871" s="502"/>
      <c r="C1871" s="503"/>
      <c r="D1871" s="59"/>
      <c r="E1871" s="85"/>
      <c r="F1871" s="7"/>
    </row>
    <row r="1872" spans="1:6">
      <c r="A1872" s="505"/>
      <c r="B1872" s="502"/>
      <c r="C1872" s="503"/>
      <c r="D1872" s="59"/>
      <c r="E1872" s="85"/>
      <c r="F1872" s="7"/>
    </row>
    <row r="1873" spans="1:6">
      <c r="A1873" s="505"/>
      <c r="B1873" s="502"/>
      <c r="C1873" s="503"/>
      <c r="D1873" s="59"/>
      <c r="E1873" s="85"/>
      <c r="F1873" s="7"/>
    </row>
    <row r="1874" spans="1:6">
      <c r="A1874" s="505"/>
      <c r="B1874" s="502"/>
      <c r="C1874" s="503"/>
      <c r="D1874" s="59"/>
      <c r="E1874" s="85"/>
      <c r="F1874" s="7"/>
    </row>
    <row r="1875" spans="1:6">
      <c r="A1875" s="505"/>
      <c r="B1875" s="502"/>
      <c r="C1875" s="503"/>
      <c r="D1875" s="59"/>
      <c r="E1875" s="85"/>
      <c r="F1875" s="7"/>
    </row>
    <row r="1876" spans="1:6">
      <c r="A1876" s="505"/>
      <c r="B1876" s="502"/>
      <c r="C1876" s="503"/>
      <c r="D1876" s="59"/>
      <c r="E1876" s="85"/>
      <c r="F1876" s="7"/>
    </row>
    <row r="1877" spans="1:6">
      <c r="A1877" s="505"/>
      <c r="B1877" s="502"/>
      <c r="C1877" s="503"/>
      <c r="D1877" s="59"/>
      <c r="E1877" s="85"/>
      <c r="F1877" s="7"/>
    </row>
    <row r="1878" spans="1:6">
      <c r="A1878" s="505"/>
      <c r="B1878" s="502"/>
      <c r="C1878" s="503"/>
      <c r="D1878" s="59"/>
      <c r="E1878" s="85"/>
      <c r="F1878" s="7"/>
    </row>
    <row r="1879" spans="1:6">
      <c r="A1879" s="505"/>
      <c r="B1879" s="502"/>
      <c r="C1879" s="503"/>
      <c r="D1879" s="59"/>
      <c r="E1879" s="85"/>
      <c r="F1879" s="7"/>
    </row>
    <row r="1880" spans="1:6">
      <c r="A1880" s="505"/>
      <c r="B1880" s="502"/>
      <c r="C1880" s="503"/>
      <c r="D1880" s="59"/>
      <c r="E1880" s="85"/>
      <c r="F1880" s="7"/>
    </row>
    <row r="1881" spans="1:6">
      <c r="A1881" s="505"/>
      <c r="B1881" s="502"/>
      <c r="C1881" s="503"/>
      <c r="D1881" s="59"/>
      <c r="E1881" s="85"/>
      <c r="F1881" s="7"/>
    </row>
    <row r="1882" spans="1:6">
      <c r="A1882" s="505"/>
      <c r="B1882" s="502"/>
      <c r="C1882" s="503"/>
      <c r="D1882" s="59"/>
      <c r="E1882" s="85"/>
      <c r="F1882" s="7"/>
    </row>
    <row r="1883" spans="1:6">
      <c r="A1883" s="505"/>
      <c r="B1883" s="502"/>
      <c r="C1883" s="503"/>
      <c r="D1883" s="59"/>
      <c r="E1883" s="85"/>
      <c r="F1883" s="7"/>
    </row>
    <row r="1884" spans="1:6">
      <c r="A1884" s="505"/>
      <c r="B1884" s="502"/>
      <c r="C1884" s="503"/>
      <c r="D1884" s="59"/>
      <c r="E1884" s="85"/>
      <c r="F1884" s="7"/>
    </row>
    <row r="1885" spans="1:6">
      <c r="A1885" s="505"/>
      <c r="B1885" s="502"/>
      <c r="C1885" s="503"/>
      <c r="D1885" s="59"/>
      <c r="E1885" s="85"/>
      <c r="F1885" s="7"/>
    </row>
    <row r="1886" spans="1:6">
      <c r="A1886" s="505"/>
      <c r="B1886" s="502"/>
      <c r="C1886" s="503"/>
      <c r="D1886" s="59"/>
      <c r="E1886" s="85"/>
      <c r="F1886" s="7"/>
    </row>
    <row r="1887" spans="1:6">
      <c r="A1887" s="505"/>
      <c r="B1887" s="502"/>
      <c r="C1887" s="503"/>
      <c r="D1887" s="59"/>
      <c r="E1887" s="85"/>
      <c r="F1887" s="7"/>
    </row>
    <row r="1888" spans="1:6">
      <c r="A1888" s="505"/>
      <c r="B1888" s="502"/>
      <c r="C1888" s="503"/>
      <c r="D1888" s="59"/>
      <c r="E1888" s="85"/>
      <c r="F1888" s="7"/>
    </row>
    <row r="1889" spans="1:6">
      <c r="A1889" s="505"/>
      <c r="B1889" s="502"/>
      <c r="C1889" s="503"/>
      <c r="D1889" s="59"/>
      <c r="E1889" s="85"/>
      <c r="F1889" s="7"/>
    </row>
    <row r="1890" spans="1:6">
      <c r="A1890" s="505"/>
      <c r="B1890" s="502"/>
      <c r="C1890" s="503"/>
      <c r="D1890" s="59"/>
      <c r="E1890" s="85"/>
      <c r="F1890" s="7"/>
    </row>
    <row r="1891" spans="1:6">
      <c r="A1891" s="505"/>
      <c r="B1891" s="502"/>
      <c r="C1891" s="503"/>
      <c r="D1891" s="59"/>
      <c r="E1891" s="85"/>
      <c r="F1891" s="7"/>
    </row>
    <row r="1892" spans="1:6">
      <c r="A1892" s="505"/>
      <c r="B1892" s="502"/>
      <c r="C1892" s="503"/>
      <c r="D1892" s="59"/>
      <c r="E1892" s="85"/>
      <c r="F1892" s="7"/>
    </row>
    <row r="1893" spans="1:6">
      <c r="A1893" s="505"/>
      <c r="B1893" s="502"/>
      <c r="C1893" s="503"/>
      <c r="D1893" s="59"/>
      <c r="E1893" s="85"/>
      <c r="F1893" s="7"/>
    </row>
    <row r="1894" spans="1:6">
      <c r="A1894" s="505"/>
      <c r="B1894" s="502"/>
      <c r="C1894" s="503"/>
      <c r="D1894" s="59"/>
      <c r="E1894" s="85"/>
      <c r="F1894" s="7"/>
    </row>
    <row r="1895" spans="1:6">
      <c r="A1895" s="505"/>
      <c r="B1895" s="502"/>
      <c r="C1895" s="503"/>
      <c r="D1895" s="59"/>
      <c r="E1895" s="85"/>
      <c r="F1895" s="7"/>
    </row>
    <row r="1896" spans="1:6">
      <c r="A1896" s="505"/>
      <c r="B1896" s="502"/>
      <c r="C1896" s="503"/>
      <c r="D1896" s="59"/>
      <c r="E1896" s="85"/>
      <c r="F1896" s="7"/>
    </row>
    <row r="1897" spans="1:6">
      <c r="A1897" s="505"/>
      <c r="B1897" s="502"/>
      <c r="C1897" s="503"/>
      <c r="D1897" s="59"/>
      <c r="E1897" s="85"/>
      <c r="F1897" s="7"/>
    </row>
    <row r="1898" spans="1:6">
      <c r="A1898" s="505"/>
      <c r="B1898" s="502"/>
      <c r="C1898" s="503"/>
      <c r="D1898" s="59"/>
      <c r="E1898" s="85"/>
      <c r="F1898" s="7"/>
    </row>
    <row r="1899" spans="1:6">
      <c r="A1899" s="505"/>
      <c r="B1899" s="502"/>
      <c r="C1899" s="503"/>
      <c r="D1899" s="59"/>
      <c r="E1899" s="85"/>
      <c r="F1899" s="7"/>
    </row>
    <row r="1900" spans="1:6">
      <c r="A1900" s="505"/>
      <c r="B1900" s="502"/>
      <c r="C1900" s="503"/>
      <c r="D1900" s="59"/>
      <c r="E1900" s="85"/>
      <c r="F1900" s="7"/>
    </row>
    <row r="1901" spans="1:6">
      <c r="A1901" s="505"/>
      <c r="B1901" s="502"/>
      <c r="C1901" s="503"/>
      <c r="D1901" s="59"/>
      <c r="E1901" s="85"/>
      <c r="F1901" s="7"/>
    </row>
    <row r="1902" spans="1:6">
      <c r="A1902" s="505"/>
      <c r="B1902" s="502"/>
      <c r="C1902" s="503"/>
      <c r="D1902" s="59"/>
      <c r="E1902" s="85"/>
      <c r="F1902" s="7"/>
    </row>
    <row r="1903" spans="1:6">
      <c r="A1903" s="505"/>
      <c r="B1903" s="502"/>
      <c r="C1903" s="503"/>
      <c r="D1903" s="59"/>
      <c r="E1903" s="85"/>
      <c r="F1903" s="7"/>
    </row>
    <row r="1904" spans="1:6">
      <c r="A1904" s="505"/>
      <c r="B1904" s="502"/>
      <c r="C1904" s="503"/>
      <c r="D1904" s="59"/>
      <c r="E1904" s="85"/>
      <c r="F1904" s="7"/>
    </row>
    <row r="1905" spans="1:6">
      <c r="A1905" s="505"/>
      <c r="B1905" s="502"/>
      <c r="C1905" s="503"/>
      <c r="D1905" s="59"/>
      <c r="E1905" s="85"/>
      <c r="F1905" s="7"/>
    </row>
    <row r="1906" spans="1:6">
      <c r="A1906" s="505"/>
      <c r="B1906" s="502"/>
      <c r="C1906" s="503"/>
      <c r="D1906" s="59"/>
      <c r="E1906" s="85"/>
      <c r="F1906" s="7"/>
    </row>
    <row r="1907" spans="1:6">
      <c r="A1907" s="505"/>
      <c r="B1907" s="502"/>
      <c r="C1907" s="503"/>
      <c r="D1907" s="59"/>
      <c r="E1907" s="85"/>
      <c r="F1907" s="7"/>
    </row>
    <row r="1908" spans="1:6">
      <c r="A1908" s="505"/>
      <c r="B1908" s="502"/>
      <c r="C1908" s="503"/>
      <c r="D1908" s="59"/>
      <c r="E1908" s="85"/>
      <c r="F1908" s="7"/>
    </row>
    <row r="1909" spans="1:6">
      <c r="A1909" s="505"/>
      <c r="B1909" s="502"/>
      <c r="C1909" s="503"/>
      <c r="D1909" s="59"/>
      <c r="E1909" s="85"/>
      <c r="F1909" s="7"/>
    </row>
    <row r="1910" spans="1:6">
      <c r="A1910" s="505"/>
      <c r="B1910" s="502"/>
      <c r="C1910" s="503"/>
      <c r="D1910" s="59"/>
      <c r="E1910" s="85"/>
      <c r="F1910" s="7"/>
    </row>
    <row r="1911" spans="1:6">
      <c r="A1911" s="505"/>
      <c r="B1911" s="502"/>
      <c r="C1911" s="503"/>
      <c r="D1911" s="59"/>
      <c r="E1911" s="85"/>
      <c r="F1911" s="7"/>
    </row>
    <row r="1912" spans="1:6">
      <c r="A1912" s="505"/>
      <c r="B1912" s="502"/>
      <c r="C1912" s="503"/>
      <c r="D1912" s="59"/>
      <c r="E1912" s="85"/>
      <c r="F1912" s="7"/>
    </row>
    <row r="1913" spans="1:6">
      <c r="A1913" s="505"/>
      <c r="B1913" s="502"/>
      <c r="C1913" s="503"/>
      <c r="D1913" s="59"/>
      <c r="E1913" s="85"/>
      <c r="F1913" s="7"/>
    </row>
    <row r="1914" spans="1:6">
      <c r="A1914" s="505"/>
      <c r="B1914" s="502"/>
      <c r="C1914" s="503"/>
      <c r="D1914" s="59"/>
      <c r="E1914" s="85"/>
      <c r="F1914" s="7"/>
    </row>
    <row r="1915" spans="1:6">
      <c r="A1915" s="505"/>
      <c r="B1915" s="502"/>
      <c r="C1915" s="503"/>
      <c r="D1915" s="59"/>
      <c r="E1915" s="85"/>
      <c r="F1915" s="7"/>
    </row>
    <row r="1916" spans="1:6">
      <c r="A1916" s="505"/>
      <c r="B1916" s="502"/>
      <c r="C1916" s="503"/>
      <c r="D1916" s="59"/>
      <c r="E1916" s="85"/>
      <c r="F1916" s="7"/>
    </row>
    <row r="1917" spans="1:6">
      <c r="A1917" s="505"/>
      <c r="B1917" s="502"/>
      <c r="C1917" s="503"/>
      <c r="D1917" s="59"/>
      <c r="E1917" s="85"/>
      <c r="F1917" s="7"/>
    </row>
    <row r="1918" spans="1:6">
      <c r="A1918" s="505"/>
      <c r="B1918" s="502"/>
      <c r="C1918" s="503"/>
      <c r="D1918" s="59"/>
      <c r="E1918" s="85"/>
      <c r="F1918" s="7"/>
    </row>
    <row r="1919" spans="1:6">
      <c r="A1919" s="505"/>
      <c r="B1919" s="502"/>
      <c r="C1919" s="503"/>
      <c r="D1919" s="59"/>
      <c r="E1919" s="85"/>
      <c r="F1919" s="7"/>
    </row>
    <row r="1920" spans="1:6">
      <c r="A1920" s="505"/>
      <c r="B1920" s="502"/>
      <c r="C1920" s="503"/>
      <c r="D1920" s="59"/>
      <c r="E1920" s="85"/>
      <c r="F1920" s="7"/>
    </row>
    <row r="1921" spans="1:6">
      <c r="A1921" s="505"/>
      <c r="B1921" s="502"/>
      <c r="C1921" s="503"/>
      <c r="D1921" s="59"/>
      <c r="E1921" s="85"/>
      <c r="F1921" s="7"/>
    </row>
    <row r="1922" spans="1:6">
      <c r="A1922" s="505"/>
      <c r="B1922" s="502"/>
      <c r="C1922" s="503"/>
      <c r="D1922" s="59"/>
      <c r="E1922" s="85"/>
      <c r="F1922" s="7"/>
    </row>
    <row r="1923" spans="1:6">
      <c r="A1923" s="505"/>
      <c r="B1923" s="502"/>
      <c r="C1923" s="503"/>
      <c r="D1923" s="59"/>
      <c r="E1923" s="85"/>
      <c r="F1923" s="7"/>
    </row>
    <row r="1924" spans="1:6">
      <c r="A1924" s="505"/>
      <c r="B1924" s="502"/>
      <c r="C1924" s="503"/>
      <c r="D1924" s="59"/>
      <c r="E1924" s="85"/>
      <c r="F1924" s="7"/>
    </row>
    <row r="1925" spans="1:6">
      <c r="A1925" s="505"/>
      <c r="B1925" s="502"/>
      <c r="C1925" s="503"/>
      <c r="D1925" s="59"/>
      <c r="E1925" s="85"/>
      <c r="F1925" s="7"/>
    </row>
    <row r="1926" spans="1:6">
      <c r="A1926" s="505"/>
      <c r="B1926" s="502"/>
      <c r="C1926" s="503"/>
      <c r="D1926" s="59"/>
      <c r="E1926" s="85"/>
      <c r="F1926" s="7"/>
    </row>
    <row r="1927" spans="1:6">
      <c r="A1927" s="505"/>
      <c r="B1927" s="502"/>
      <c r="C1927" s="503"/>
      <c r="D1927" s="59"/>
      <c r="E1927" s="85"/>
      <c r="F1927" s="7"/>
    </row>
    <row r="1928" spans="1:6">
      <c r="A1928" s="505"/>
      <c r="B1928" s="502"/>
      <c r="C1928" s="503"/>
      <c r="D1928" s="59"/>
      <c r="E1928" s="85"/>
      <c r="F1928" s="7"/>
    </row>
    <row r="1929" spans="1:6">
      <c r="A1929" s="505"/>
      <c r="B1929" s="502"/>
      <c r="C1929" s="503"/>
      <c r="D1929" s="59"/>
      <c r="E1929" s="85"/>
      <c r="F1929" s="7"/>
    </row>
    <row r="1930" spans="1:6">
      <c r="A1930" s="505"/>
      <c r="B1930" s="502"/>
      <c r="C1930" s="503"/>
      <c r="D1930" s="59"/>
      <c r="E1930" s="85"/>
      <c r="F1930" s="7"/>
    </row>
    <row r="1931" spans="1:6">
      <c r="A1931" s="505"/>
      <c r="B1931" s="502"/>
      <c r="C1931" s="503"/>
      <c r="D1931" s="59"/>
      <c r="E1931" s="85"/>
      <c r="F1931" s="7"/>
    </row>
    <row r="1932" spans="1:6">
      <c r="A1932" s="505"/>
      <c r="B1932" s="502"/>
      <c r="C1932" s="503"/>
      <c r="D1932" s="59"/>
      <c r="E1932" s="85"/>
      <c r="F1932" s="7"/>
    </row>
    <row r="1933" spans="1:6">
      <c r="A1933" s="505"/>
      <c r="B1933" s="502"/>
      <c r="C1933" s="503"/>
      <c r="D1933" s="59"/>
      <c r="E1933" s="85"/>
      <c r="F1933" s="7"/>
    </row>
    <row r="1934" spans="1:6">
      <c r="A1934" s="505"/>
      <c r="B1934" s="502"/>
      <c r="C1934" s="503"/>
      <c r="D1934" s="59"/>
      <c r="E1934" s="85"/>
      <c r="F1934" s="7"/>
    </row>
    <row r="1935" spans="1:6">
      <c r="A1935" s="505"/>
      <c r="B1935" s="502"/>
      <c r="C1935" s="503"/>
      <c r="D1935" s="59"/>
      <c r="E1935" s="85"/>
      <c r="F1935" s="7"/>
    </row>
    <row r="1936" spans="1:6">
      <c r="A1936" s="505"/>
      <c r="B1936" s="502"/>
      <c r="C1936" s="503"/>
      <c r="D1936" s="59"/>
      <c r="E1936" s="85"/>
      <c r="F1936" s="7"/>
    </row>
    <row r="1937" spans="1:6">
      <c r="A1937" s="505"/>
      <c r="B1937" s="502"/>
      <c r="C1937" s="503"/>
      <c r="D1937" s="59"/>
      <c r="E1937" s="85"/>
      <c r="F1937" s="7"/>
    </row>
    <row r="1938" spans="1:6">
      <c r="A1938" s="505"/>
      <c r="B1938" s="502"/>
      <c r="C1938" s="503"/>
      <c r="D1938" s="59"/>
      <c r="E1938" s="85"/>
      <c r="F1938" s="7"/>
    </row>
    <row r="1939" spans="1:6">
      <c r="A1939" s="505"/>
      <c r="B1939" s="502"/>
      <c r="C1939" s="503"/>
      <c r="D1939" s="59"/>
      <c r="E1939" s="85"/>
      <c r="F1939" s="7"/>
    </row>
    <row r="1940" spans="1:6">
      <c r="A1940" s="505"/>
      <c r="B1940" s="502"/>
      <c r="C1940" s="503"/>
      <c r="D1940" s="59"/>
      <c r="E1940" s="85"/>
      <c r="F1940" s="7"/>
    </row>
    <row r="1941" spans="1:6">
      <c r="A1941" s="505"/>
      <c r="B1941" s="502"/>
      <c r="C1941" s="503"/>
      <c r="D1941" s="59"/>
      <c r="E1941" s="85"/>
      <c r="F1941" s="7"/>
    </row>
    <row r="1942" spans="1:6">
      <c r="A1942" s="505"/>
      <c r="B1942" s="502"/>
      <c r="C1942" s="503"/>
      <c r="D1942" s="59"/>
      <c r="E1942" s="85"/>
      <c r="F1942" s="7"/>
    </row>
    <row r="1943" spans="1:6">
      <c r="A1943" s="505"/>
      <c r="B1943" s="502"/>
      <c r="C1943" s="503"/>
      <c r="D1943" s="59"/>
      <c r="E1943" s="85"/>
      <c r="F1943" s="7"/>
    </row>
    <row r="1944" spans="1:6">
      <c r="A1944" s="505"/>
      <c r="B1944" s="502"/>
      <c r="C1944" s="503"/>
      <c r="D1944" s="59"/>
      <c r="E1944" s="85"/>
      <c r="F1944" s="7"/>
    </row>
    <row r="1945" spans="1:6">
      <c r="A1945" s="505"/>
      <c r="B1945" s="502"/>
      <c r="C1945" s="503"/>
      <c r="D1945" s="59"/>
      <c r="E1945" s="85"/>
      <c r="F1945" s="7"/>
    </row>
    <row r="1946" spans="1:6">
      <c r="A1946" s="505"/>
      <c r="B1946" s="502"/>
      <c r="C1946" s="503"/>
      <c r="D1946" s="59"/>
      <c r="E1946" s="85"/>
      <c r="F1946" s="7"/>
    </row>
    <row r="1947" spans="1:6">
      <c r="A1947" s="505"/>
      <c r="B1947" s="502"/>
      <c r="C1947" s="503"/>
      <c r="D1947" s="59"/>
      <c r="E1947" s="85"/>
      <c r="F1947" s="7"/>
    </row>
    <row r="1948" spans="1:6">
      <c r="A1948" s="505"/>
      <c r="B1948" s="502"/>
      <c r="C1948" s="503"/>
      <c r="D1948" s="59"/>
      <c r="E1948" s="85"/>
      <c r="F1948" s="7"/>
    </row>
    <row r="1949" spans="1:6">
      <c r="A1949" s="505"/>
      <c r="B1949" s="502"/>
      <c r="C1949" s="503"/>
      <c r="D1949" s="59"/>
      <c r="E1949" s="85"/>
      <c r="F1949" s="7"/>
    </row>
    <row r="1950" spans="1:6">
      <c r="A1950" s="505"/>
      <c r="B1950" s="502"/>
      <c r="C1950" s="503"/>
      <c r="D1950" s="59"/>
      <c r="E1950" s="85"/>
      <c r="F1950" s="7"/>
    </row>
    <row r="1951" spans="1:6">
      <c r="A1951" s="505"/>
      <c r="B1951" s="502"/>
      <c r="C1951" s="503"/>
      <c r="D1951" s="59"/>
      <c r="E1951" s="85"/>
      <c r="F1951" s="7"/>
    </row>
    <row r="1952" spans="1:6">
      <c r="A1952" s="505"/>
      <c r="B1952" s="502"/>
      <c r="C1952" s="503"/>
      <c r="D1952" s="59"/>
      <c r="E1952" s="85"/>
      <c r="F1952" s="7"/>
    </row>
    <row r="1953" spans="1:6">
      <c r="A1953" s="505"/>
      <c r="B1953" s="502"/>
      <c r="C1953" s="503"/>
      <c r="D1953" s="59"/>
      <c r="E1953" s="85"/>
      <c r="F1953" s="7"/>
    </row>
    <row r="1954" spans="1:6">
      <c r="A1954" s="505"/>
      <c r="B1954" s="502"/>
      <c r="C1954" s="503"/>
      <c r="D1954" s="59"/>
      <c r="E1954" s="85"/>
      <c r="F1954" s="7"/>
    </row>
    <row r="1955" spans="1:6">
      <c r="A1955" s="505"/>
      <c r="B1955" s="502"/>
      <c r="C1955" s="503"/>
      <c r="D1955" s="59"/>
      <c r="E1955" s="85"/>
      <c r="F1955" s="7"/>
    </row>
    <row r="1956" spans="1:6">
      <c r="A1956" s="505"/>
      <c r="B1956" s="502"/>
      <c r="C1956" s="503"/>
      <c r="D1956" s="59"/>
      <c r="E1956" s="85"/>
      <c r="F1956" s="7"/>
    </row>
    <row r="1957" spans="1:6">
      <c r="A1957" s="505"/>
      <c r="B1957" s="502"/>
      <c r="C1957" s="503"/>
      <c r="D1957" s="59"/>
      <c r="E1957" s="85"/>
      <c r="F1957" s="7"/>
    </row>
    <row r="1958" spans="1:6">
      <c r="A1958" s="505"/>
      <c r="B1958" s="502"/>
      <c r="C1958" s="503"/>
      <c r="D1958" s="59"/>
      <c r="E1958" s="85"/>
      <c r="F1958" s="7"/>
    </row>
    <row r="1959" spans="1:6">
      <c r="A1959" s="505"/>
      <c r="B1959" s="502"/>
      <c r="C1959" s="503"/>
      <c r="D1959" s="59"/>
      <c r="E1959" s="85"/>
      <c r="F1959" s="7"/>
    </row>
  </sheetData>
  <sheetProtection algorithmName="SHA-512" hashValue="G1Vwur3p1kZ8FyUdo17hgte+LxJNv9ufLW7PqnhIqPfIYAHRtlSeNpIrEmWV/k1lk/pjh57lX8eF7UCzpBXsww==" saltValue="9Bq/9cl6LFujHIQK2zumeQ==" spinCount="100000" sheet="1" objects="1" scenarios="1" selectLockedCells="1"/>
  <mergeCells count="15">
    <mergeCell ref="A133:F133"/>
    <mergeCell ref="A134:E134"/>
    <mergeCell ref="A21:E21"/>
    <mergeCell ref="A24:E24"/>
    <mergeCell ref="A60:E60"/>
    <mergeCell ref="A90:E90"/>
    <mergeCell ref="A128:E128"/>
    <mergeCell ref="A131:E131"/>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65" fitToHeight="0" orientation="portrait" r:id="rId1"/>
  <headerFooter>
    <oddFooter>&amp;R&amp;P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74B10-CCBB-40FE-BEC6-1CAF58869025}">
  <sheetPr codeName="List36">
    <tabColor rgb="FF7030A0"/>
  </sheetPr>
  <dimension ref="A1:G1955"/>
  <sheetViews>
    <sheetView topLeftCell="A7" workbookViewId="0">
      <selection activeCell="E14" sqref="E10:E14"/>
    </sheetView>
  </sheetViews>
  <sheetFormatPr defaultRowHeight="12.75"/>
  <cols>
    <col min="1" max="1" width="9.42578125" style="10" customWidth="1"/>
    <col min="2" max="2" width="78" style="4" customWidth="1"/>
    <col min="3" max="3" width="9.140625" style="3"/>
    <col min="4" max="4" width="11.42578125" style="63" customWidth="1"/>
    <col min="5" max="5" width="12.7109375" style="89" customWidth="1"/>
    <col min="6" max="6" width="13.5703125" style="9" customWidth="1"/>
    <col min="7" max="16384" width="9.140625" style="502"/>
  </cols>
  <sheetData>
    <row r="1" spans="1:6">
      <c r="A1" s="505"/>
      <c r="B1" s="502"/>
      <c r="C1" s="503"/>
      <c r="D1" s="59"/>
      <c r="E1" s="85"/>
      <c r="F1" s="7"/>
    </row>
    <row r="2" spans="1:6">
      <c r="A2" s="505"/>
      <c r="B2" s="502"/>
      <c r="C2" s="503"/>
      <c r="D2" s="59"/>
      <c r="E2" s="85"/>
      <c r="F2" s="7"/>
    </row>
    <row r="3" spans="1:6">
      <c r="A3" s="505"/>
      <c r="B3" s="502"/>
      <c r="C3" s="503"/>
      <c r="D3" s="59"/>
      <c r="E3" s="85"/>
      <c r="F3" s="7"/>
    </row>
    <row r="4" spans="1:6">
      <c r="A4" s="11"/>
      <c r="B4" s="12"/>
      <c r="C4" s="13"/>
      <c r="D4" s="60"/>
      <c r="E4" s="86"/>
      <c r="F4" s="15"/>
    </row>
    <row r="5" spans="1:6" ht="15.95" customHeight="1">
      <c r="A5" s="19"/>
      <c r="B5" s="868"/>
      <c r="C5" s="868"/>
      <c r="D5" s="868"/>
      <c r="E5" s="868"/>
      <c r="F5" s="868"/>
    </row>
    <row r="6" spans="1:6" ht="18.75" thickBot="1">
      <c r="A6" s="51" t="s">
        <v>266</v>
      </c>
      <c r="B6" s="50" t="s">
        <v>1310</v>
      </c>
      <c r="C6" s="8"/>
      <c r="D6" s="61"/>
      <c r="E6" s="87"/>
      <c r="F6" s="17"/>
    </row>
    <row r="7" spans="1:6" s="503" customFormat="1" ht="12.75" customHeight="1">
      <c r="A7" s="869" t="s">
        <v>3</v>
      </c>
      <c r="B7" s="871" t="s">
        <v>0</v>
      </c>
      <c r="C7" s="871" t="s">
        <v>1</v>
      </c>
      <c r="D7" s="871" t="s">
        <v>2</v>
      </c>
      <c r="E7" s="873" t="s">
        <v>42</v>
      </c>
      <c r="F7" s="875" t="s">
        <v>55</v>
      </c>
    </row>
    <row r="8" spans="1:6" ht="26.25" customHeight="1" thickBot="1">
      <c r="A8" s="870"/>
      <c r="B8" s="872"/>
      <c r="C8" s="872"/>
      <c r="D8" s="872"/>
      <c r="E8" s="874"/>
      <c r="F8" s="876"/>
    </row>
    <row r="9" spans="1:6">
      <c r="A9" s="507"/>
      <c r="B9" s="72" t="s">
        <v>71</v>
      </c>
      <c r="C9" s="93"/>
      <c r="D9" s="94"/>
      <c r="E9" s="84"/>
      <c r="F9" s="508"/>
    </row>
    <row r="10" spans="1:6">
      <c r="A10" s="113" t="s">
        <v>14</v>
      </c>
      <c r="B10" t="s">
        <v>1302</v>
      </c>
      <c r="C10" s="114" t="s">
        <v>11</v>
      </c>
      <c r="D10" s="114">
        <v>26</v>
      </c>
      <c r="E10" s="115"/>
      <c r="F10" s="116">
        <f t="shared" ref="F10:F13" si="0">D10*E10</f>
        <v>0</v>
      </c>
    </row>
    <row r="11" spans="1:6" ht="102">
      <c r="A11" s="111" t="s">
        <v>15</v>
      </c>
      <c r="B11" s="128" t="s">
        <v>1304</v>
      </c>
      <c r="C11" s="114" t="s">
        <v>11</v>
      </c>
      <c r="D11" s="114">
        <v>1</v>
      </c>
      <c r="E11" s="115"/>
      <c r="F11" s="116">
        <f t="shared" si="0"/>
        <v>0</v>
      </c>
    </row>
    <row r="12" spans="1:6" ht="89.25">
      <c r="A12" s="111" t="s">
        <v>15</v>
      </c>
      <c r="B12" s="128" t="s">
        <v>1305</v>
      </c>
      <c r="C12" s="114" t="s">
        <v>11</v>
      </c>
      <c r="D12" s="114">
        <v>1</v>
      </c>
      <c r="E12" s="115"/>
      <c r="F12" s="116">
        <f t="shared" si="0"/>
        <v>0</v>
      </c>
    </row>
    <row r="13" spans="1:6" ht="127.5">
      <c r="A13" s="111" t="s">
        <v>16</v>
      </c>
      <c r="B13" s="128" t="s">
        <v>1303</v>
      </c>
      <c r="C13" s="114" t="s">
        <v>11</v>
      </c>
      <c r="D13" s="114">
        <v>1</v>
      </c>
      <c r="E13" s="115"/>
      <c r="F13" s="116">
        <f t="shared" si="0"/>
        <v>0</v>
      </c>
    </row>
    <row r="14" spans="1:6" s="631" customFormat="1" ht="89.25">
      <c r="A14" s="111" t="s">
        <v>17</v>
      </c>
      <c r="B14" s="128" t="s">
        <v>1351</v>
      </c>
      <c r="C14" s="114" t="s">
        <v>11</v>
      </c>
      <c r="D14" s="114">
        <v>1</v>
      </c>
      <c r="E14" s="115"/>
      <c r="F14" s="116">
        <f t="shared" ref="F14" si="1">D14*E14</f>
        <v>0</v>
      </c>
    </row>
    <row r="15" spans="1:6" s="611" customFormat="1">
      <c r="A15" s="53"/>
      <c r="B15" s="621"/>
      <c r="C15" s="57"/>
      <c r="D15" s="622"/>
      <c r="E15" s="919"/>
      <c r="F15" s="623"/>
    </row>
    <row r="16" spans="1:6" ht="13.5" thickBot="1">
      <c r="A16" s="99"/>
      <c r="B16" s="118"/>
      <c r="C16" s="119"/>
      <c r="D16" s="120"/>
      <c r="E16" s="121"/>
      <c r="F16" s="101"/>
    </row>
    <row r="17" spans="1:7" ht="18.75" thickBot="1">
      <c r="A17" s="877" t="s">
        <v>1312</v>
      </c>
      <c r="B17" s="878"/>
      <c r="C17" s="878"/>
      <c r="D17" s="878"/>
      <c r="E17" s="879"/>
      <c r="F17" s="98">
        <f>SUM(F10:F14)</f>
        <v>0</v>
      </c>
      <c r="G17" s="16"/>
    </row>
    <row r="18" spans="1:7" ht="18">
      <c r="A18" s="25"/>
      <c r="B18" s="25"/>
      <c r="C18" s="29"/>
      <c r="D18" s="59"/>
      <c r="E18" s="85"/>
      <c r="F18" s="7"/>
      <c r="G18" s="16"/>
    </row>
    <row r="19" spans="1:7" ht="18">
      <c r="A19" s="25"/>
      <c r="B19" s="25"/>
      <c r="C19" s="29"/>
      <c r="D19" s="59"/>
      <c r="E19" s="85"/>
      <c r="F19" s="7"/>
      <c r="G19" s="16"/>
    </row>
    <row r="20" spans="1:7" ht="18.75" customHeight="1">
      <c r="A20" s="881"/>
      <c r="B20" s="881"/>
      <c r="C20" s="881"/>
      <c r="D20" s="881"/>
      <c r="E20" s="881"/>
      <c r="F20" s="18"/>
      <c r="G20" s="16"/>
    </row>
    <row r="21" spans="1:7" ht="18">
      <c r="A21" s="25"/>
      <c r="B21" s="26"/>
      <c r="C21" s="29"/>
      <c r="D21" s="59"/>
      <c r="E21" s="85"/>
      <c r="F21" s="7"/>
      <c r="G21" s="16"/>
    </row>
    <row r="22" spans="1:7" ht="18">
      <c r="A22" s="23"/>
      <c r="B22" s="24"/>
      <c r="C22" s="506"/>
      <c r="D22" s="59"/>
      <c r="E22" s="85"/>
      <c r="F22" s="7"/>
      <c r="G22" s="16"/>
    </row>
    <row r="23" spans="1:7" ht="18">
      <c r="A23" s="25"/>
      <c r="B23" s="28"/>
      <c r="C23" s="506"/>
      <c r="D23" s="59"/>
      <c r="E23" s="85"/>
      <c r="F23" s="7"/>
      <c r="G23" s="16"/>
    </row>
    <row r="24" spans="1:7" ht="18">
      <c r="A24" s="25"/>
      <c r="B24" s="28"/>
      <c r="C24" s="506"/>
      <c r="D24" s="59"/>
      <c r="E24" s="85"/>
      <c r="F24" s="7"/>
      <c r="G24" s="16"/>
    </row>
    <row r="25" spans="1:7" ht="18">
      <c r="A25" s="25"/>
      <c r="B25" s="28"/>
      <c r="C25" s="506"/>
      <c r="D25" s="59"/>
      <c r="E25" s="85"/>
      <c r="F25" s="7"/>
      <c r="G25" s="16"/>
    </row>
    <row r="26" spans="1:7" ht="18">
      <c r="A26" s="25"/>
      <c r="B26" s="28"/>
      <c r="C26" s="506"/>
      <c r="D26" s="59"/>
      <c r="E26" s="85"/>
      <c r="F26" s="7"/>
      <c r="G26" s="16"/>
    </row>
    <row r="27" spans="1:7" ht="18">
      <c r="A27" s="25"/>
      <c r="B27" s="28"/>
      <c r="C27" s="506"/>
      <c r="D27" s="59"/>
      <c r="E27" s="85"/>
      <c r="F27" s="7"/>
      <c r="G27" s="16"/>
    </row>
    <row r="28" spans="1:7" ht="18">
      <c r="A28" s="25"/>
      <c r="B28" s="28"/>
      <c r="C28" s="506"/>
      <c r="D28" s="59"/>
      <c r="E28" s="85"/>
      <c r="F28" s="7"/>
      <c r="G28" s="16"/>
    </row>
    <row r="29" spans="1:7" ht="18">
      <c r="A29" s="25"/>
      <c r="B29" s="28"/>
      <c r="C29" s="506"/>
      <c r="D29" s="59"/>
      <c r="E29" s="85"/>
      <c r="F29" s="7"/>
      <c r="G29" s="16"/>
    </row>
    <row r="30" spans="1:7" ht="18">
      <c r="A30" s="25"/>
      <c r="B30" s="28"/>
      <c r="C30" s="506"/>
      <c r="D30" s="59"/>
      <c r="E30" s="85"/>
      <c r="F30" s="7"/>
      <c r="G30" s="16"/>
    </row>
    <row r="31" spans="1:7" ht="18">
      <c r="A31" s="25"/>
      <c r="B31" s="26"/>
      <c r="C31" s="29"/>
      <c r="D31" s="59"/>
      <c r="E31" s="85"/>
      <c r="F31" s="7"/>
      <c r="G31" s="16"/>
    </row>
    <row r="32" spans="1:7" ht="18">
      <c r="A32" s="25"/>
      <c r="B32" s="25"/>
      <c r="C32" s="506"/>
      <c r="D32" s="59"/>
      <c r="E32" s="85"/>
      <c r="F32" s="7"/>
      <c r="G32" s="16"/>
    </row>
    <row r="33" spans="1:7" ht="18">
      <c r="A33" s="27"/>
      <c r="B33" s="30"/>
      <c r="C33" s="506"/>
      <c r="D33" s="59"/>
      <c r="E33" s="85"/>
      <c r="F33" s="7"/>
      <c r="G33" s="16"/>
    </row>
    <row r="34" spans="1:7" ht="18">
      <c r="A34" s="25"/>
      <c r="B34" s="26"/>
      <c r="C34" s="506"/>
      <c r="D34" s="59"/>
      <c r="E34" s="85"/>
      <c r="F34" s="7"/>
      <c r="G34" s="16"/>
    </row>
    <row r="35" spans="1:7" ht="18">
      <c r="A35" s="25"/>
      <c r="B35" s="26"/>
      <c r="C35" s="506"/>
      <c r="D35" s="59"/>
      <c r="E35" s="85"/>
      <c r="F35" s="7"/>
      <c r="G35" s="16"/>
    </row>
    <row r="36" spans="1:7" ht="18">
      <c r="A36" s="25"/>
      <c r="B36" s="25"/>
      <c r="C36" s="506"/>
      <c r="D36" s="59"/>
      <c r="E36" s="85"/>
      <c r="F36" s="7"/>
      <c r="G36" s="16"/>
    </row>
    <row r="37" spans="1:7" ht="18">
      <c r="A37" s="25"/>
      <c r="B37" s="26"/>
      <c r="C37" s="29"/>
      <c r="D37" s="59"/>
      <c r="E37" s="85"/>
      <c r="F37" s="7"/>
      <c r="G37" s="16"/>
    </row>
    <row r="38" spans="1:7" ht="18">
      <c r="A38" s="25"/>
      <c r="B38" s="26"/>
      <c r="C38" s="506"/>
      <c r="D38" s="59"/>
      <c r="E38" s="85"/>
      <c r="F38" s="7"/>
      <c r="G38" s="16"/>
    </row>
    <row r="39" spans="1:7" ht="18">
      <c r="A39" s="25"/>
      <c r="B39" s="26"/>
      <c r="C39" s="506"/>
      <c r="D39" s="59"/>
      <c r="E39" s="85"/>
      <c r="F39" s="7"/>
      <c r="G39" s="16"/>
    </row>
    <row r="40" spans="1:7" ht="18">
      <c r="A40" s="25"/>
      <c r="B40" s="33"/>
      <c r="C40" s="506"/>
      <c r="D40" s="59"/>
      <c r="E40" s="85"/>
      <c r="F40" s="7"/>
      <c r="G40" s="16"/>
    </row>
    <row r="41" spans="1:7" ht="18">
      <c r="A41" s="25"/>
      <c r="B41" s="26"/>
      <c r="C41" s="29"/>
      <c r="D41" s="59"/>
      <c r="E41" s="85"/>
      <c r="F41" s="7"/>
      <c r="G41" s="16"/>
    </row>
    <row r="42" spans="1:7" ht="18">
      <c r="A42" s="25"/>
      <c r="B42" s="26"/>
      <c r="C42" s="506"/>
      <c r="D42" s="59"/>
      <c r="E42" s="85"/>
      <c r="F42" s="7"/>
      <c r="G42" s="16"/>
    </row>
    <row r="43" spans="1:7" ht="18">
      <c r="A43" s="25"/>
      <c r="B43" s="26"/>
      <c r="C43" s="506"/>
      <c r="D43" s="59"/>
      <c r="E43" s="85"/>
      <c r="F43" s="7"/>
      <c r="G43" s="16"/>
    </row>
    <row r="44" spans="1:7" ht="18">
      <c r="A44" s="25"/>
      <c r="B44" s="25"/>
      <c r="C44" s="506"/>
      <c r="D44" s="59"/>
      <c r="E44" s="85"/>
      <c r="F44" s="7"/>
      <c r="G44" s="16"/>
    </row>
    <row r="45" spans="1:7" ht="18">
      <c r="A45" s="25"/>
      <c r="B45" s="26"/>
      <c r="C45" s="29"/>
      <c r="D45" s="59"/>
      <c r="E45" s="85"/>
      <c r="F45" s="7"/>
      <c r="G45" s="16"/>
    </row>
    <row r="46" spans="1:7" ht="18">
      <c r="A46" s="25"/>
      <c r="B46" s="54"/>
      <c r="C46" s="506"/>
      <c r="D46" s="59"/>
      <c r="E46" s="85"/>
      <c r="F46" s="7"/>
      <c r="G46" s="16"/>
    </row>
    <row r="47" spans="1:7" ht="18">
      <c r="A47" s="25"/>
      <c r="B47" s="26"/>
      <c r="C47" s="506"/>
      <c r="D47" s="59"/>
      <c r="E47" s="85"/>
      <c r="F47" s="7"/>
      <c r="G47" s="16"/>
    </row>
    <row r="48" spans="1:7" ht="18">
      <c r="A48" s="25"/>
      <c r="B48" s="25"/>
      <c r="C48" s="506"/>
      <c r="D48" s="59"/>
      <c r="E48" s="85"/>
      <c r="F48" s="7"/>
      <c r="G48" s="16"/>
    </row>
    <row r="49" spans="1:7" ht="18">
      <c r="A49" s="25"/>
      <c r="B49" s="25"/>
      <c r="C49" s="506"/>
      <c r="D49" s="59"/>
      <c r="E49" s="85"/>
      <c r="F49" s="7"/>
      <c r="G49" s="16"/>
    </row>
    <row r="50" spans="1:7" ht="18">
      <c r="A50" s="25"/>
      <c r="B50" s="25"/>
      <c r="C50" s="506"/>
      <c r="D50" s="59"/>
      <c r="E50" s="85"/>
      <c r="F50" s="7"/>
      <c r="G50" s="16"/>
    </row>
    <row r="51" spans="1:7" ht="18">
      <c r="A51" s="25"/>
      <c r="B51" s="26"/>
      <c r="C51" s="29"/>
      <c r="D51" s="59"/>
      <c r="E51" s="85"/>
      <c r="F51" s="7"/>
      <c r="G51" s="16"/>
    </row>
    <row r="52" spans="1:7" ht="18">
      <c r="A52" s="25"/>
      <c r="B52" s="26"/>
      <c r="C52" s="506"/>
      <c r="D52" s="59"/>
      <c r="E52" s="85"/>
      <c r="F52" s="7"/>
      <c r="G52" s="16"/>
    </row>
    <row r="53" spans="1:7" ht="18">
      <c r="A53" s="25"/>
      <c r="B53" s="30"/>
      <c r="C53" s="506"/>
      <c r="D53" s="59"/>
      <c r="E53" s="85"/>
      <c r="F53" s="7"/>
      <c r="G53" s="16"/>
    </row>
    <row r="54" spans="1:7" ht="18">
      <c r="A54" s="25"/>
      <c r="B54" s="26"/>
      <c r="C54" s="506"/>
      <c r="D54" s="59"/>
      <c r="E54" s="85"/>
      <c r="F54" s="7"/>
      <c r="G54" s="16"/>
    </row>
    <row r="55" spans="1:7" ht="18">
      <c r="A55" s="25"/>
      <c r="B55" s="26"/>
      <c r="C55" s="506"/>
      <c r="D55" s="59"/>
      <c r="E55" s="85"/>
      <c r="F55" s="7"/>
      <c r="G55" s="16"/>
    </row>
    <row r="56" spans="1:7" ht="18.75" customHeight="1">
      <c r="A56" s="881"/>
      <c r="B56" s="881"/>
      <c r="C56" s="881"/>
      <c r="D56" s="881"/>
      <c r="E56" s="881"/>
      <c r="F56" s="18"/>
      <c r="G56" s="16"/>
    </row>
    <row r="57" spans="1:7" ht="18">
      <c r="A57" s="25"/>
      <c r="B57" s="26"/>
      <c r="C57" s="29"/>
      <c r="D57" s="59"/>
      <c r="E57" s="85"/>
      <c r="F57" s="7"/>
      <c r="G57" s="16"/>
    </row>
    <row r="58" spans="1:7" ht="18">
      <c r="A58" s="23"/>
      <c r="B58" s="24"/>
      <c r="C58" s="29"/>
      <c r="D58" s="59"/>
      <c r="E58" s="85"/>
      <c r="F58" s="7"/>
      <c r="G58" s="16"/>
    </row>
    <row r="59" spans="1:7" ht="18">
      <c r="A59" s="20"/>
      <c r="B59" s="31"/>
      <c r="C59" s="29"/>
      <c r="D59" s="59"/>
      <c r="E59" s="85"/>
      <c r="F59" s="7"/>
      <c r="G59" s="16"/>
    </row>
    <row r="60" spans="1:7" ht="18">
      <c r="A60" s="20"/>
      <c r="B60" s="20"/>
      <c r="C60" s="34"/>
      <c r="D60" s="59"/>
      <c r="E60" s="85"/>
      <c r="F60" s="7"/>
      <c r="G60" s="16"/>
    </row>
    <row r="61" spans="1:7" ht="18">
      <c r="A61" s="20"/>
      <c r="B61" s="35"/>
      <c r="C61" s="34"/>
      <c r="D61" s="59"/>
      <c r="E61" s="85"/>
      <c r="F61" s="7"/>
      <c r="G61" s="16"/>
    </row>
    <row r="62" spans="1:7" ht="18">
      <c r="A62" s="20"/>
      <c r="B62" s="36"/>
      <c r="C62" s="34"/>
      <c r="D62" s="59"/>
      <c r="E62" s="85"/>
      <c r="F62" s="7"/>
      <c r="G62" s="16"/>
    </row>
    <row r="63" spans="1:7" ht="18">
      <c r="A63" s="20"/>
      <c r="B63" s="36"/>
      <c r="C63" s="34"/>
      <c r="D63" s="59"/>
      <c r="E63" s="85"/>
      <c r="F63" s="7"/>
      <c r="G63" s="16"/>
    </row>
    <row r="64" spans="1:7" ht="18">
      <c r="A64" s="20"/>
      <c r="B64" s="37"/>
      <c r="C64" s="34"/>
      <c r="D64" s="59"/>
      <c r="E64" s="85"/>
      <c r="F64" s="7"/>
      <c r="G64" s="16"/>
    </row>
    <row r="65" spans="1:7" ht="18">
      <c r="A65" s="20"/>
      <c r="B65" s="37"/>
      <c r="C65" s="34"/>
      <c r="D65" s="59"/>
      <c r="E65" s="85"/>
      <c r="F65" s="7"/>
      <c r="G65" s="16"/>
    </row>
    <row r="66" spans="1:7" ht="18">
      <c r="A66" s="38"/>
      <c r="B66" s="37"/>
      <c r="C66" s="34"/>
      <c r="D66" s="59"/>
      <c r="E66" s="85"/>
      <c r="F66" s="7"/>
      <c r="G66" s="16"/>
    </row>
    <row r="67" spans="1:7" ht="18">
      <c r="A67" s="20"/>
      <c r="B67" s="37"/>
      <c r="C67" s="34"/>
      <c r="D67" s="59"/>
      <c r="E67" s="85"/>
      <c r="F67" s="7"/>
      <c r="G67" s="16"/>
    </row>
    <row r="68" spans="1:7" ht="18">
      <c r="A68" s="20"/>
      <c r="B68" s="31"/>
      <c r="C68" s="34"/>
      <c r="D68" s="59"/>
      <c r="E68" s="85"/>
      <c r="F68" s="7"/>
      <c r="G68" s="16"/>
    </row>
    <row r="69" spans="1:7" ht="18">
      <c r="A69" s="20"/>
      <c r="B69" s="31"/>
      <c r="C69" s="34"/>
      <c r="D69" s="59"/>
      <c r="E69" s="85"/>
      <c r="F69" s="7"/>
      <c r="G69" s="16"/>
    </row>
    <row r="70" spans="1:7" ht="18">
      <c r="A70" s="20"/>
      <c r="B70" s="20"/>
      <c r="C70" s="34"/>
      <c r="D70" s="59"/>
      <c r="E70" s="85"/>
      <c r="F70" s="7"/>
      <c r="G70" s="16"/>
    </row>
    <row r="71" spans="1:7" ht="18">
      <c r="A71" s="20"/>
      <c r="B71" s="37"/>
      <c r="C71" s="34"/>
      <c r="D71" s="59"/>
      <c r="E71" s="85"/>
      <c r="F71" s="7"/>
      <c r="G71" s="16"/>
    </row>
    <row r="72" spans="1:7" ht="18">
      <c r="A72" s="20"/>
      <c r="B72" s="31"/>
      <c r="C72" s="34"/>
      <c r="D72" s="59"/>
      <c r="E72" s="85"/>
      <c r="F72" s="7"/>
      <c r="G72" s="16"/>
    </row>
    <row r="73" spans="1:7" ht="18">
      <c r="A73" s="20"/>
      <c r="B73" s="35"/>
      <c r="C73" s="34"/>
      <c r="D73" s="59"/>
      <c r="E73" s="85"/>
      <c r="F73" s="7"/>
      <c r="G73" s="16"/>
    </row>
    <row r="74" spans="1:7" ht="18">
      <c r="A74" s="26"/>
      <c r="B74" s="54"/>
      <c r="C74" s="55"/>
      <c r="D74" s="59"/>
      <c r="E74" s="85"/>
      <c r="F74" s="7"/>
      <c r="G74" s="16"/>
    </row>
    <row r="75" spans="1:7" ht="18">
      <c r="A75" s="26"/>
      <c r="B75" s="54"/>
      <c r="C75" s="55"/>
      <c r="D75" s="59"/>
      <c r="E75" s="85"/>
      <c r="F75" s="7"/>
      <c r="G75" s="16"/>
    </row>
    <row r="76" spans="1:7" ht="18">
      <c r="A76" s="26"/>
      <c r="B76" s="54"/>
      <c r="C76" s="55"/>
      <c r="D76" s="59"/>
      <c r="E76" s="85"/>
      <c r="F76" s="7"/>
      <c r="G76" s="16"/>
    </row>
    <row r="77" spans="1:7" ht="18">
      <c r="A77" s="26"/>
      <c r="B77" s="54"/>
      <c r="C77" s="55"/>
      <c r="D77" s="59"/>
      <c r="E77" s="85"/>
      <c r="F77" s="7"/>
      <c r="G77" s="16"/>
    </row>
    <row r="78" spans="1:7" ht="18">
      <c r="A78" s="26"/>
      <c r="B78" s="54"/>
      <c r="C78" s="55"/>
      <c r="D78" s="59"/>
      <c r="E78" s="85"/>
      <c r="F78" s="7"/>
      <c r="G78" s="16"/>
    </row>
    <row r="79" spans="1:7" ht="18">
      <c r="A79" s="20"/>
      <c r="B79" s="26"/>
      <c r="C79" s="29"/>
      <c r="D79" s="59"/>
      <c r="E79" s="85"/>
      <c r="F79" s="7"/>
      <c r="G79" s="16"/>
    </row>
    <row r="80" spans="1:7" ht="18">
      <c r="A80" s="20"/>
      <c r="B80" s="20"/>
      <c r="C80" s="34"/>
      <c r="D80" s="59"/>
      <c r="E80" s="85"/>
      <c r="F80" s="7"/>
      <c r="G80" s="16"/>
    </row>
    <row r="81" spans="1:7" ht="18">
      <c r="A81" s="20"/>
      <c r="B81" s="35"/>
      <c r="C81" s="34"/>
      <c r="D81" s="59"/>
      <c r="E81" s="85"/>
      <c r="F81" s="7"/>
      <c r="G81" s="16"/>
    </row>
    <row r="82" spans="1:7" ht="18">
      <c r="A82" s="20"/>
      <c r="B82" s="31"/>
      <c r="C82" s="34"/>
      <c r="D82" s="59"/>
      <c r="E82" s="85"/>
      <c r="F82" s="7"/>
      <c r="G82" s="16"/>
    </row>
    <row r="83" spans="1:7" ht="18">
      <c r="A83" s="20"/>
      <c r="B83" s="31"/>
      <c r="C83" s="34"/>
      <c r="D83" s="59"/>
      <c r="E83" s="85"/>
      <c r="F83" s="7"/>
      <c r="G83" s="16"/>
    </row>
    <row r="84" spans="1:7" ht="18">
      <c r="A84" s="20"/>
      <c r="B84" s="20"/>
      <c r="C84" s="34"/>
      <c r="D84" s="59"/>
      <c r="E84" s="85"/>
      <c r="F84" s="7"/>
      <c r="G84" s="16"/>
    </row>
    <row r="85" spans="1:7" ht="18">
      <c r="A85" s="25"/>
      <c r="B85" s="26"/>
      <c r="C85" s="29"/>
      <c r="D85" s="59"/>
      <c r="E85" s="85"/>
      <c r="F85" s="7"/>
      <c r="G85" s="16"/>
    </row>
    <row r="86" spans="1:7" ht="18.75" customHeight="1">
      <c r="A86" s="881"/>
      <c r="B86" s="881"/>
      <c r="C86" s="881"/>
      <c r="D86" s="881"/>
      <c r="E86" s="881"/>
      <c r="F86" s="18"/>
      <c r="G86" s="16"/>
    </row>
    <row r="87" spans="1:7" ht="18">
      <c r="A87" s="25"/>
      <c r="B87" s="26"/>
      <c r="C87" s="29"/>
      <c r="D87" s="59"/>
      <c r="E87" s="85"/>
      <c r="F87" s="7"/>
      <c r="G87" s="16"/>
    </row>
    <row r="88" spans="1:7" ht="18">
      <c r="A88" s="23"/>
      <c r="B88" s="24"/>
      <c r="C88" s="29"/>
      <c r="D88" s="59"/>
      <c r="E88" s="85"/>
      <c r="F88" s="7"/>
      <c r="G88" s="16"/>
    </row>
    <row r="89" spans="1:7" ht="18">
      <c r="A89" s="25"/>
      <c r="B89" s="26"/>
      <c r="C89" s="29"/>
      <c r="D89" s="59"/>
      <c r="E89" s="85"/>
      <c r="F89" s="7"/>
      <c r="G89" s="16"/>
    </row>
    <row r="90" spans="1:7" ht="18">
      <c r="A90" s="20"/>
      <c r="B90" s="39"/>
      <c r="C90" s="21"/>
      <c r="D90" s="59"/>
      <c r="E90" s="85"/>
      <c r="F90" s="7"/>
      <c r="G90" s="16"/>
    </row>
    <row r="91" spans="1:7" ht="18">
      <c r="A91" s="20"/>
      <c r="B91" s="39"/>
      <c r="C91" s="21"/>
      <c r="D91" s="59"/>
      <c r="E91" s="85"/>
      <c r="F91" s="7"/>
      <c r="G91" s="16"/>
    </row>
    <row r="92" spans="1:7" ht="18">
      <c r="A92" s="20"/>
      <c r="B92" s="39"/>
      <c r="C92" s="21"/>
      <c r="D92" s="59"/>
      <c r="E92" s="85"/>
      <c r="F92" s="7"/>
      <c r="G92" s="16"/>
    </row>
    <row r="93" spans="1:7" ht="18">
      <c r="A93" s="20"/>
      <c r="B93" s="39"/>
      <c r="C93" s="21"/>
      <c r="D93" s="59"/>
      <c r="E93" s="85"/>
      <c r="F93" s="7"/>
      <c r="G93" s="16"/>
    </row>
    <row r="94" spans="1:7" ht="18">
      <c r="A94" s="22"/>
      <c r="B94" s="40"/>
      <c r="C94" s="21"/>
      <c r="D94" s="59"/>
      <c r="E94" s="85"/>
      <c r="F94" s="7"/>
      <c r="G94" s="16"/>
    </row>
    <row r="95" spans="1:7" ht="18">
      <c r="A95" s="25"/>
      <c r="B95" s="40"/>
      <c r="C95" s="29"/>
      <c r="D95" s="59"/>
      <c r="E95" s="85"/>
      <c r="F95" s="7"/>
      <c r="G95" s="16"/>
    </row>
    <row r="96" spans="1:7" ht="18">
      <c r="A96" s="22"/>
      <c r="B96" s="41"/>
      <c r="C96" s="21"/>
      <c r="D96" s="59"/>
      <c r="E96" s="85"/>
      <c r="F96" s="7"/>
      <c r="G96" s="16"/>
    </row>
    <row r="97" spans="1:7" ht="18">
      <c r="A97" s="22"/>
      <c r="B97" s="42"/>
      <c r="C97" s="21"/>
      <c r="D97" s="59"/>
      <c r="E97" s="85"/>
      <c r="F97" s="7"/>
      <c r="G97" s="16"/>
    </row>
    <row r="98" spans="1:7" ht="18">
      <c r="A98" s="20"/>
      <c r="B98" s="43"/>
      <c r="C98" s="44"/>
      <c r="D98" s="59"/>
      <c r="E98" s="85"/>
      <c r="F98" s="7"/>
      <c r="G98" s="16"/>
    </row>
    <row r="99" spans="1:7" ht="18">
      <c r="A99" s="20"/>
      <c r="B99" s="43"/>
      <c r="C99" s="44"/>
      <c r="D99" s="59"/>
      <c r="E99" s="85"/>
      <c r="F99" s="7"/>
      <c r="G99" s="16"/>
    </row>
    <row r="100" spans="1:7" ht="18">
      <c r="A100" s="22"/>
      <c r="B100" s="43"/>
      <c r="C100" s="44"/>
      <c r="D100" s="59"/>
      <c r="E100" s="85"/>
      <c r="F100" s="7"/>
      <c r="G100" s="16"/>
    </row>
    <row r="101" spans="1:7" ht="18">
      <c r="A101" s="25"/>
      <c r="B101" s="40"/>
      <c r="C101" s="29"/>
      <c r="D101" s="59"/>
      <c r="E101" s="85"/>
      <c r="F101" s="7"/>
      <c r="G101" s="16"/>
    </row>
    <row r="102" spans="1:7" ht="18">
      <c r="A102" s="22"/>
      <c r="B102" s="41"/>
      <c r="C102" s="29"/>
      <c r="D102" s="59"/>
      <c r="E102" s="85"/>
      <c r="F102" s="7"/>
      <c r="G102" s="16"/>
    </row>
    <row r="103" spans="1:7" ht="18">
      <c r="A103" s="25"/>
      <c r="B103" s="40"/>
      <c r="C103" s="29"/>
      <c r="D103" s="59"/>
      <c r="E103" s="85"/>
      <c r="F103" s="7"/>
      <c r="G103" s="16"/>
    </row>
    <row r="104" spans="1:7" ht="18">
      <c r="A104" s="22"/>
      <c r="B104" s="43"/>
      <c r="C104" s="45"/>
      <c r="D104" s="59"/>
      <c r="E104" s="85"/>
      <c r="F104" s="7"/>
      <c r="G104" s="16"/>
    </row>
    <row r="105" spans="1:7" ht="18">
      <c r="A105" s="22"/>
      <c r="B105" s="43"/>
      <c r="C105" s="45"/>
      <c r="D105" s="59"/>
      <c r="E105" s="85"/>
      <c r="F105" s="7"/>
      <c r="G105" s="16"/>
    </row>
    <row r="106" spans="1:7" ht="18">
      <c r="A106" s="22"/>
      <c r="B106" s="43"/>
      <c r="C106" s="44"/>
      <c r="D106" s="59"/>
      <c r="E106" s="85"/>
      <c r="F106" s="7"/>
      <c r="G106" s="16"/>
    </row>
    <row r="107" spans="1:7" ht="18">
      <c r="A107" s="22"/>
      <c r="B107" s="43"/>
      <c r="C107" s="44"/>
      <c r="D107" s="59"/>
      <c r="E107" s="85"/>
      <c r="F107" s="7"/>
      <c r="G107" s="16"/>
    </row>
    <row r="108" spans="1:7" ht="18">
      <c r="A108" s="22"/>
      <c r="B108" s="43"/>
      <c r="C108" s="44"/>
      <c r="D108" s="59"/>
      <c r="E108" s="85"/>
      <c r="F108" s="7"/>
      <c r="G108" s="16"/>
    </row>
    <row r="109" spans="1:7" ht="18">
      <c r="A109" s="22"/>
      <c r="B109" s="43"/>
      <c r="C109" s="44"/>
      <c r="D109" s="59"/>
      <c r="E109" s="85"/>
      <c r="F109" s="7"/>
      <c r="G109" s="16"/>
    </row>
    <row r="110" spans="1:7" ht="18">
      <c r="A110" s="22"/>
      <c r="B110" s="43"/>
      <c r="C110" s="44"/>
      <c r="D110" s="59"/>
      <c r="E110" s="85"/>
      <c r="F110" s="7"/>
      <c r="G110" s="16"/>
    </row>
    <row r="111" spans="1:7" ht="18">
      <c r="A111" s="22"/>
      <c r="B111" s="43"/>
      <c r="C111" s="44"/>
      <c r="D111" s="59"/>
      <c r="E111" s="85"/>
      <c r="F111" s="7"/>
      <c r="G111" s="16"/>
    </row>
    <row r="112" spans="1:7" ht="18">
      <c r="A112" s="22"/>
      <c r="B112" s="43"/>
      <c r="C112" s="44"/>
      <c r="D112" s="59"/>
      <c r="E112" s="85"/>
      <c r="F112" s="7"/>
      <c r="G112" s="16"/>
    </row>
    <row r="113" spans="1:7" ht="18">
      <c r="A113" s="22"/>
      <c r="B113" s="43"/>
      <c r="C113" s="44"/>
      <c r="D113" s="59"/>
      <c r="E113" s="85"/>
      <c r="F113" s="7"/>
      <c r="G113" s="16"/>
    </row>
    <row r="114" spans="1:7" ht="18">
      <c r="A114" s="20"/>
      <c r="B114" s="43"/>
      <c r="C114" s="44"/>
      <c r="D114" s="59"/>
      <c r="E114" s="85"/>
      <c r="F114" s="7"/>
      <c r="G114" s="16"/>
    </row>
    <row r="115" spans="1:7" ht="18">
      <c r="A115" s="20"/>
      <c r="B115" s="43"/>
      <c r="C115" s="44"/>
      <c r="D115" s="59"/>
      <c r="E115" s="85"/>
      <c r="F115" s="7"/>
      <c r="G115" s="16"/>
    </row>
    <row r="116" spans="1:7" ht="18">
      <c r="A116" s="20"/>
      <c r="B116" s="40"/>
      <c r="C116" s="21"/>
      <c r="D116" s="59"/>
      <c r="E116" s="85"/>
      <c r="F116" s="7"/>
      <c r="G116" s="16"/>
    </row>
    <row r="117" spans="1:7" ht="18">
      <c r="A117" s="20"/>
      <c r="B117" s="40"/>
      <c r="C117" s="21"/>
      <c r="D117" s="59"/>
      <c r="E117" s="85"/>
      <c r="F117" s="7"/>
      <c r="G117" s="16"/>
    </row>
    <row r="118" spans="1:7" ht="18">
      <c r="A118" s="20"/>
      <c r="B118" s="40"/>
      <c r="C118" s="21"/>
      <c r="D118" s="59"/>
      <c r="E118" s="85"/>
      <c r="F118" s="7"/>
      <c r="G118" s="16"/>
    </row>
    <row r="119" spans="1:7" ht="18">
      <c r="A119" s="20"/>
      <c r="B119" s="40"/>
      <c r="C119" s="21"/>
      <c r="D119" s="59"/>
      <c r="E119" s="85"/>
      <c r="F119" s="7"/>
      <c r="G119" s="16"/>
    </row>
    <row r="120" spans="1:7" ht="18">
      <c r="A120" s="20"/>
      <c r="B120" s="40"/>
      <c r="C120" s="21"/>
      <c r="D120" s="59"/>
      <c r="E120" s="85"/>
      <c r="F120" s="7"/>
      <c r="G120" s="16"/>
    </row>
    <row r="121" spans="1:7" ht="18">
      <c r="A121" s="20"/>
      <c r="B121" s="40"/>
      <c r="C121" s="21"/>
      <c r="D121" s="59"/>
      <c r="E121" s="85"/>
      <c r="F121" s="7"/>
      <c r="G121" s="16"/>
    </row>
    <row r="122" spans="1:7" ht="18">
      <c r="A122" s="20"/>
      <c r="B122" s="40"/>
      <c r="C122" s="21"/>
      <c r="D122" s="59"/>
      <c r="E122" s="85"/>
      <c r="F122" s="7"/>
      <c r="G122" s="16"/>
    </row>
    <row r="123" spans="1:7" ht="18">
      <c r="A123" s="20"/>
      <c r="B123" s="31"/>
      <c r="C123" s="21"/>
      <c r="D123" s="59"/>
      <c r="E123" s="85"/>
      <c r="F123" s="7"/>
      <c r="G123" s="16"/>
    </row>
    <row r="124" spans="1:7" ht="18.75" customHeight="1">
      <c r="A124" s="881"/>
      <c r="B124" s="881"/>
      <c r="C124" s="881"/>
      <c r="D124" s="881"/>
      <c r="E124" s="881"/>
      <c r="F124" s="18"/>
      <c r="G124" s="16"/>
    </row>
    <row r="125" spans="1:7" ht="18.75" customHeight="1">
      <c r="A125" s="48"/>
      <c r="B125" s="504"/>
      <c r="C125" s="95"/>
      <c r="D125" s="52"/>
      <c r="E125" s="88"/>
      <c r="F125" s="18"/>
      <c r="G125" s="16"/>
    </row>
    <row r="126" spans="1:7" ht="18.75" customHeight="1">
      <c r="A126" s="48"/>
      <c r="B126" s="504"/>
      <c r="C126" s="95"/>
      <c r="D126" s="52"/>
      <c r="E126" s="88"/>
      <c r="F126" s="18"/>
      <c r="G126" s="16"/>
    </row>
    <row r="127" spans="1:7" ht="18.75" customHeight="1">
      <c r="A127" s="882"/>
      <c r="B127" s="882"/>
      <c r="C127" s="882"/>
      <c r="D127" s="882"/>
      <c r="E127" s="882"/>
      <c r="F127" s="46"/>
      <c r="G127" s="16"/>
    </row>
    <row r="128" spans="1:7" ht="18">
      <c r="A128" s="31"/>
      <c r="B128" s="47"/>
      <c r="C128" s="503"/>
      <c r="D128" s="59"/>
      <c r="E128" s="85"/>
      <c r="F128" s="7"/>
      <c r="G128" s="16"/>
    </row>
    <row r="129" spans="1:6">
      <c r="A129" s="883"/>
      <c r="B129" s="883"/>
      <c r="C129" s="883"/>
      <c r="D129" s="883"/>
      <c r="E129" s="883"/>
      <c r="F129" s="883"/>
    </row>
    <row r="130" spans="1:6" ht="18">
      <c r="A130" s="880"/>
      <c r="B130" s="880"/>
      <c r="C130" s="880"/>
      <c r="D130" s="880"/>
      <c r="E130" s="880"/>
      <c r="F130" s="18"/>
    </row>
    <row r="131" spans="1:6">
      <c r="A131" s="505"/>
      <c r="B131" s="502"/>
      <c r="C131" s="503"/>
      <c r="D131" s="59"/>
      <c r="E131" s="85"/>
      <c r="F131" s="7"/>
    </row>
    <row r="132" spans="1:6">
      <c r="A132" s="505"/>
      <c r="B132" s="502"/>
      <c r="C132" s="503"/>
      <c r="D132" s="59"/>
      <c r="E132" s="85"/>
      <c r="F132" s="7"/>
    </row>
    <row r="133" spans="1:6">
      <c r="A133" s="505"/>
      <c r="B133" s="502"/>
      <c r="C133" s="503"/>
      <c r="D133" s="59"/>
      <c r="E133" s="85"/>
      <c r="F133" s="7"/>
    </row>
    <row r="134" spans="1:6">
      <c r="A134" s="505"/>
      <c r="B134" s="502"/>
      <c r="C134" s="503"/>
      <c r="D134" s="59"/>
      <c r="E134" s="85"/>
      <c r="F134" s="7"/>
    </row>
    <row r="135" spans="1:6">
      <c r="A135" s="505"/>
      <c r="B135" s="502"/>
      <c r="C135" s="503"/>
      <c r="D135" s="59"/>
      <c r="E135" s="85"/>
      <c r="F135" s="7"/>
    </row>
    <row r="136" spans="1:6">
      <c r="A136" s="505"/>
      <c r="B136" s="502"/>
      <c r="C136" s="503"/>
      <c r="D136" s="59"/>
      <c r="E136" s="85"/>
      <c r="F136" s="7"/>
    </row>
    <row r="137" spans="1:6">
      <c r="A137" s="505"/>
      <c r="B137" s="502"/>
      <c r="C137" s="503"/>
      <c r="D137" s="59"/>
      <c r="E137" s="85"/>
      <c r="F137" s="7"/>
    </row>
    <row r="138" spans="1:6">
      <c r="A138" s="505"/>
      <c r="B138" s="502"/>
      <c r="C138" s="503"/>
      <c r="D138" s="59"/>
      <c r="E138" s="85"/>
      <c r="F138" s="7"/>
    </row>
    <row r="139" spans="1:6">
      <c r="A139" s="505"/>
      <c r="B139" s="502"/>
      <c r="C139" s="503"/>
      <c r="D139" s="59"/>
      <c r="E139" s="85"/>
      <c r="F139" s="7"/>
    </row>
    <row r="140" spans="1:6">
      <c r="A140" s="505"/>
      <c r="B140" s="502"/>
      <c r="C140" s="503"/>
      <c r="D140" s="59"/>
      <c r="E140" s="85"/>
      <c r="F140" s="7"/>
    </row>
    <row r="141" spans="1:6">
      <c r="A141" s="505"/>
      <c r="B141" s="502"/>
      <c r="C141" s="503"/>
      <c r="D141" s="59"/>
      <c r="E141" s="85"/>
      <c r="F141" s="7"/>
    </row>
    <row r="142" spans="1:6">
      <c r="A142" s="505"/>
      <c r="B142" s="502"/>
      <c r="C142" s="503"/>
      <c r="D142" s="59"/>
      <c r="E142" s="85"/>
      <c r="F142" s="7"/>
    </row>
    <row r="143" spans="1:6">
      <c r="A143" s="505"/>
      <c r="B143" s="502"/>
      <c r="C143" s="503"/>
      <c r="D143" s="59"/>
      <c r="E143" s="85"/>
      <c r="F143" s="7"/>
    </row>
    <row r="144" spans="1:6">
      <c r="A144" s="505"/>
      <c r="B144" s="502"/>
      <c r="C144" s="503"/>
      <c r="D144" s="59"/>
      <c r="E144" s="85"/>
      <c r="F144" s="7"/>
    </row>
    <row r="145" spans="1:6">
      <c r="A145" s="505"/>
      <c r="B145" s="502"/>
      <c r="C145" s="503"/>
      <c r="D145" s="59"/>
      <c r="E145" s="85"/>
      <c r="F145" s="7"/>
    </row>
    <row r="146" spans="1:6">
      <c r="A146" s="505"/>
      <c r="B146" s="502"/>
      <c r="C146" s="503"/>
      <c r="D146" s="59"/>
      <c r="E146" s="85"/>
      <c r="F146" s="7"/>
    </row>
    <row r="147" spans="1:6">
      <c r="A147" s="505"/>
      <c r="B147" s="502"/>
      <c r="C147" s="503"/>
      <c r="D147" s="59"/>
      <c r="E147" s="85"/>
      <c r="F147" s="7"/>
    </row>
    <row r="148" spans="1:6">
      <c r="A148" s="505"/>
      <c r="B148" s="502"/>
      <c r="C148" s="503"/>
      <c r="D148" s="59"/>
      <c r="E148" s="85"/>
      <c r="F148" s="7"/>
    </row>
    <row r="149" spans="1:6">
      <c r="A149" s="505"/>
      <c r="B149" s="502"/>
      <c r="C149" s="503"/>
      <c r="D149" s="59"/>
      <c r="E149" s="85"/>
      <c r="F149" s="7"/>
    </row>
    <row r="150" spans="1:6">
      <c r="A150" s="505"/>
      <c r="B150" s="502"/>
      <c r="C150" s="503"/>
      <c r="D150" s="59"/>
      <c r="E150" s="85"/>
      <c r="F150" s="7"/>
    </row>
    <row r="151" spans="1:6">
      <c r="A151" s="505"/>
      <c r="B151" s="502"/>
      <c r="C151" s="503"/>
      <c r="D151" s="59"/>
      <c r="E151" s="85"/>
      <c r="F151" s="7"/>
    </row>
    <row r="152" spans="1:6">
      <c r="A152" s="505"/>
      <c r="B152" s="502"/>
      <c r="C152" s="503"/>
      <c r="D152" s="59"/>
      <c r="E152" s="85"/>
      <c r="F152" s="7"/>
    </row>
    <row r="153" spans="1:6">
      <c r="A153" s="505"/>
      <c r="B153" s="502"/>
      <c r="C153" s="503"/>
      <c r="D153" s="59"/>
      <c r="E153" s="85"/>
      <c r="F153" s="7"/>
    </row>
    <row r="154" spans="1:6">
      <c r="A154" s="505"/>
      <c r="B154" s="502"/>
      <c r="C154" s="503"/>
      <c r="D154" s="59"/>
      <c r="E154" s="85"/>
      <c r="F154" s="7"/>
    </row>
    <row r="155" spans="1:6">
      <c r="A155" s="505"/>
      <c r="B155" s="502"/>
      <c r="C155" s="503"/>
      <c r="D155" s="59"/>
      <c r="E155" s="85"/>
      <c r="F155" s="7"/>
    </row>
    <row r="156" spans="1:6">
      <c r="A156" s="505"/>
      <c r="B156" s="502"/>
      <c r="C156" s="503"/>
      <c r="D156" s="59"/>
      <c r="E156" s="85"/>
      <c r="F156" s="7"/>
    </row>
    <row r="157" spans="1:6">
      <c r="A157" s="505"/>
      <c r="B157" s="502"/>
      <c r="C157" s="503"/>
      <c r="D157" s="59"/>
      <c r="E157" s="85"/>
      <c r="F157" s="7"/>
    </row>
    <row r="158" spans="1:6">
      <c r="A158" s="505"/>
      <c r="B158" s="502"/>
      <c r="C158" s="503"/>
      <c r="D158" s="59"/>
      <c r="E158" s="85"/>
      <c r="F158" s="7"/>
    </row>
    <row r="159" spans="1:6">
      <c r="A159" s="505"/>
      <c r="B159" s="502"/>
      <c r="C159" s="503"/>
      <c r="D159" s="59"/>
      <c r="E159" s="85"/>
      <c r="F159" s="7"/>
    </row>
    <row r="160" spans="1:6">
      <c r="A160" s="505"/>
      <c r="B160" s="502"/>
      <c r="C160" s="503"/>
      <c r="D160" s="59"/>
      <c r="E160" s="85"/>
      <c r="F160" s="7"/>
    </row>
    <row r="161" spans="1:6">
      <c r="A161" s="505"/>
      <c r="B161" s="502"/>
      <c r="C161" s="503"/>
      <c r="D161" s="59"/>
      <c r="E161" s="85"/>
      <c r="F161" s="7"/>
    </row>
    <row r="162" spans="1:6">
      <c r="A162" s="505"/>
      <c r="B162" s="502"/>
      <c r="C162" s="503"/>
      <c r="D162" s="59"/>
      <c r="E162" s="85"/>
      <c r="F162" s="7"/>
    </row>
    <row r="163" spans="1:6">
      <c r="A163" s="505"/>
      <c r="B163" s="502"/>
      <c r="C163" s="503"/>
      <c r="D163" s="59"/>
      <c r="E163" s="85"/>
      <c r="F163" s="7"/>
    </row>
    <row r="164" spans="1:6">
      <c r="A164" s="505"/>
      <c r="B164" s="502"/>
      <c r="C164" s="503"/>
      <c r="D164" s="59"/>
      <c r="E164" s="85"/>
      <c r="F164" s="7"/>
    </row>
    <row r="165" spans="1:6">
      <c r="A165" s="505"/>
      <c r="B165" s="502"/>
      <c r="C165" s="503"/>
      <c r="D165" s="59"/>
      <c r="E165" s="85"/>
      <c r="F165" s="7"/>
    </row>
    <row r="166" spans="1:6">
      <c r="A166" s="505"/>
      <c r="B166" s="502"/>
      <c r="C166" s="503"/>
      <c r="D166" s="59"/>
      <c r="E166" s="85"/>
      <c r="F166" s="7"/>
    </row>
    <row r="167" spans="1:6">
      <c r="A167" s="505"/>
      <c r="B167" s="502"/>
      <c r="C167" s="503"/>
      <c r="D167" s="59"/>
      <c r="E167" s="85"/>
      <c r="F167" s="7"/>
    </row>
    <row r="168" spans="1:6">
      <c r="A168" s="505"/>
      <c r="B168" s="502"/>
      <c r="C168" s="503"/>
      <c r="D168" s="59"/>
      <c r="E168" s="85"/>
      <c r="F168" s="7"/>
    </row>
    <row r="169" spans="1:6">
      <c r="A169" s="505"/>
      <c r="B169" s="502"/>
      <c r="C169" s="503"/>
      <c r="D169" s="59"/>
      <c r="E169" s="85"/>
      <c r="F169" s="7"/>
    </row>
    <row r="170" spans="1:6">
      <c r="A170" s="505"/>
      <c r="B170" s="502"/>
      <c r="C170" s="503"/>
      <c r="D170" s="59"/>
      <c r="E170" s="85"/>
      <c r="F170" s="7"/>
    </row>
    <row r="171" spans="1:6">
      <c r="A171" s="505"/>
      <c r="B171" s="502"/>
      <c r="C171" s="503"/>
      <c r="D171" s="59"/>
      <c r="E171" s="85"/>
      <c r="F171" s="7"/>
    </row>
    <row r="172" spans="1:6">
      <c r="A172" s="505"/>
      <c r="B172" s="502"/>
      <c r="C172" s="503"/>
      <c r="D172" s="59"/>
      <c r="E172" s="85"/>
      <c r="F172" s="7"/>
    </row>
    <row r="173" spans="1:6">
      <c r="A173" s="505"/>
      <c r="B173" s="502"/>
      <c r="C173" s="503"/>
      <c r="D173" s="59"/>
      <c r="E173" s="85"/>
      <c r="F173" s="7"/>
    </row>
    <row r="174" spans="1:6">
      <c r="A174" s="505"/>
      <c r="B174" s="502"/>
      <c r="C174" s="503"/>
      <c r="D174" s="59"/>
      <c r="E174" s="85"/>
      <c r="F174" s="7"/>
    </row>
    <row r="175" spans="1:6">
      <c r="A175" s="505"/>
      <c r="B175" s="502"/>
      <c r="C175" s="503"/>
      <c r="D175" s="59"/>
      <c r="E175" s="85"/>
      <c r="F175" s="7"/>
    </row>
    <row r="176" spans="1:6">
      <c r="A176" s="505"/>
      <c r="B176" s="502"/>
      <c r="C176" s="503"/>
      <c r="D176" s="59"/>
      <c r="E176" s="85"/>
      <c r="F176" s="7"/>
    </row>
    <row r="177" spans="1:6">
      <c r="A177" s="505"/>
      <c r="B177" s="502"/>
      <c r="C177" s="503"/>
      <c r="D177" s="59"/>
      <c r="E177" s="85"/>
      <c r="F177" s="7"/>
    </row>
    <row r="178" spans="1:6">
      <c r="A178" s="505"/>
      <c r="B178" s="502"/>
      <c r="C178" s="503"/>
      <c r="D178" s="59"/>
      <c r="E178" s="85"/>
      <c r="F178" s="7"/>
    </row>
    <row r="179" spans="1:6">
      <c r="A179" s="505"/>
      <c r="B179" s="502"/>
      <c r="C179" s="503"/>
      <c r="D179" s="59"/>
      <c r="E179" s="85"/>
      <c r="F179" s="7"/>
    </row>
    <row r="180" spans="1:6">
      <c r="A180" s="505"/>
      <c r="B180" s="502"/>
      <c r="C180" s="503"/>
      <c r="D180" s="59"/>
      <c r="E180" s="85"/>
      <c r="F180" s="7"/>
    </row>
    <row r="181" spans="1:6">
      <c r="A181" s="505"/>
      <c r="B181" s="502"/>
      <c r="C181" s="503"/>
      <c r="D181" s="59"/>
      <c r="E181" s="85"/>
      <c r="F181" s="7"/>
    </row>
    <row r="182" spans="1:6">
      <c r="A182" s="505"/>
      <c r="B182" s="502"/>
      <c r="C182" s="503"/>
      <c r="D182" s="59"/>
      <c r="E182" s="85"/>
      <c r="F182" s="7"/>
    </row>
    <row r="183" spans="1:6">
      <c r="A183" s="505"/>
      <c r="B183" s="502"/>
      <c r="C183" s="503"/>
      <c r="D183" s="59"/>
      <c r="E183" s="85"/>
      <c r="F183" s="7"/>
    </row>
    <row r="184" spans="1:6">
      <c r="A184" s="505"/>
      <c r="B184" s="502"/>
      <c r="C184" s="503"/>
      <c r="D184" s="59"/>
      <c r="E184" s="85"/>
      <c r="F184" s="7"/>
    </row>
    <row r="185" spans="1:6">
      <c r="A185" s="505"/>
      <c r="B185" s="502"/>
      <c r="C185" s="503"/>
      <c r="D185" s="59"/>
      <c r="E185" s="85"/>
      <c r="F185" s="7"/>
    </row>
    <row r="186" spans="1:6">
      <c r="A186" s="505"/>
      <c r="B186" s="502"/>
      <c r="C186" s="503"/>
      <c r="D186" s="59"/>
      <c r="E186" s="85"/>
      <c r="F186" s="7"/>
    </row>
    <row r="187" spans="1:6">
      <c r="A187" s="505"/>
      <c r="B187" s="502"/>
      <c r="C187" s="503"/>
      <c r="D187" s="59"/>
      <c r="E187" s="85"/>
      <c r="F187" s="7"/>
    </row>
    <row r="188" spans="1:6">
      <c r="A188" s="505"/>
      <c r="B188" s="502"/>
      <c r="C188" s="503"/>
      <c r="D188" s="59"/>
      <c r="E188" s="85"/>
      <c r="F188" s="7"/>
    </row>
    <row r="189" spans="1:6">
      <c r="A189" s="505"/>
      <c r="B189" s="502"/>
      <c r="C189" s="503"/>
      <c r="D189" s="59"/>
      <c r="E189" s="85"/>
      <c r="F189" s="7"/>
    </row>
    <row r="190" spans="1:6">
      <c r="A190" s="505"/>
      <c r="B190" s="502"/>
      <c r="C190" s="503"/>
      <c r="D190" s="59"/>
      <c r="E190" s="85"/>
      <c r="F190" s="7"/>
    </row>
    <row r="191" spans="1:6">
      <c r="A191" s="505"/>
      <c r="B191" s="502"/>
      <c r="C191" s="503"/>
      <c r="D191" s="59"/>
      <c r="E191" s="85"/>
      <c r="F191" s="7"/>
    </row>
    <row r="192" spans="1:6">
      <c r="A192" s="505"/>
      <c r="B192" s="502"/>
      <c r="C192" s="503"/>
      <c r="D192" s="59"/>
      <c r="E192" s="85"/>
      <c r="F192" s="7"/>
    </row>
    <row r="193" spans="1:6">
      <c r="A193" s="505"/>
      <c r="B193" s="502"/>
      <c r="C193" s="503"/>
      <c r="D193" s="59"/>
      <c r="E193" s="85"/>
      <c r="F193" s="7"/>
    </row>
    <row r="194" spans="1:6">
      <c r="A194" s="505"/>
      <c r="B194" s="502"/>
      <c r="C194" s="503"/>
      <c r="D194" s="59"/>
      <c r="E194" s="85"/>
      <c r="F194" s="7"/>
    </row>
    <row r="195" spans="1:6">
      <c r="A195" s="505"/>
      <c r="B195" s="502"/>
      <c r="C195" s="503"/>
      <c r="D195" s="59"/>
      <c r="E195" s="85"/>
      <c r="F195" s="7"/>
    </row>
    <row r="196" spans="1:6">
      <c r="A196" s="505"/>
      <c r="B196" s="502"/>
      <c r="C196" s="503"/>
      <c r="D196" s="59"/>
      <c r="E196" s="85"/>
      <c r="F196" s="7"/>
    </row>
    <row r="197" spans="1:6">
      <c r="A197" s="505"/>
      <c r="B197" s="502"/>
      <c r="C197" s="503"/>
      <c r="D197" s="59"/>
      <c r="E197" s="85"/>
      <c r="F197" s="7"/>
    </row>
    <row r="198" spans="1:6">
      <c r="A198" s="505"/>
      <c r="B198" s="502"/>
      <c r="C198" s="503"/>
      <c r="D198" s="59"/>
      <c r="E198" s="85"/>
      <c r="F198" s="7"/>
    </row>
    <row r="199" spans="1:6">
      <c r="A199" s="505"/>
      <c r="B199" s="502"/>
      <c r="C199" s="503"/>
      <c r="D199" s="59"/>
      <c r="E199" s="85"/>
      <c r="F199" s="7"/>
    </row>
    <row r="200" spans="1:6">
      <c r="A200" s="505"/>
      <c r="B200" s="502"/>
      <c r="C200" s="503"/>
      <c r="D200" s="59"/>
      <c r="E200" s="85"/>
      <c r="F200" s="7"/>
    </row>
    <row r="201" spans="1:6">
      <c r="A201" s="505"/>
      <c r="B201" s="502"/>
      <c r="C201" s="503"/>
      <c r="D201" s="59"/>
      <c r="E201" s="85"/>
      <c r="F201" s="7"/>
    </row>
    <row r="202" spans="1:6">
      <c r="A202" s="505"/>
      <c r="B202" s="502"/>
      <c r="C202" s="503"/>
      <c r="D202" s="59"/>
      <c r="E202" s="85"/>
      <c r="F202" s="7"/>
    </row>
    <row r="203" spans="1:6">
      <c r="A203" s="505"/>
      <c r="B203" s="502"/>
      <c r="C203" s="503"/>
      <c r="D203" s="59"/>
      <c r="E203" s="85"/>
      <c r="F203" s="7"/>
    </row>
    <row r="204" spans="1:6">
      <c r="A204" s="505"/>
      <c r="B204" s="502"/>
      <c r="C204" s="503"/>
      <c r="D204" s="59"/>
      <c r="E204" s="85"/>
      <c r="F204" s="7"/>
    </row>
    <row r="205" spans="1:6">
      <c r="A205" s="505"/>
      <c r="B205" s="502"/>
      <c r="C205" s="503"/>
      <c r="D205" s="59"/>
      <c r="E205" s="85"/>
      <c r="F205" s="7"/>
    </row>
    <row r="206" spans="1:6">
      <c r="A206" s="505"/>
      <c r="B206" s="502"/>
      <c r="C206" s="503"/>
      <c r="D206" s="59"/>
      <c r="E206" s="85"/>
      <c r="F206" s="7"/>
    </row>
    <row r="207" spans="1:6">
      <c r="A207" s="505"/>
      <c r="B207" s="502"/>
      <c r="C207" s="503"/>
      <c r="D207" s="59"/>
      <c r="E207" s="85"/>
      <c r="F207" s="7"/>
    </row>
    <row r="208" spans="1:6">
      <c r="A208" s="505"/>
      <c r="B208" s="502"/>
      <c r="C208" s="503"/>
      <c r="D208" s="59"/>
      <c r="E208" s="85"/>
      <c r="F208" s="7"/>
    </row>
    <row r="209" spans="1:6">
      <c r="A209" s="505"/>
      <c r="B209" s="502"/>
      <c r="C209" s="503"/>
      <c r="D209" s="59"/>
      <c r="E209" s="85"/>
      <c r="F209" s="7"/>
    </row>
    <row r="210" spans="1:6">
      <c r="A210" s="505"/>
      <c r="B210" s="502"/>
      <c r="C210" s="503"/>
      <c r="D210" s="59"/>
      <c r="E210" s="85"/>
      <c r="F210" s="7"/>
    </row>
    <row r="211" spans="1:6">
      <c r="A211" s="505"/>
      <c r="B211" s="502"/>
      <c r="C211" s="503"/>
      <c r="D211" s="59"/>
      <c r="E211" s="85"/>
      <c r="F211" s="7"/>
    </row>
    <row r="212" spans="1:6">
      <c r="A212" s="505"/>
      <c r="B212" s="502"/>
      <c r="C212" s="503"/>
      <c r="D212" s="59"/>
      <c r="E212" s="85"/>
      <c r="F212" s="7"/>
    </row>
    <row r="213" spans="1:6">
      <c r="A213" s="505"/>
      <c r="B213" s="502"/>
      <c r="C213" s="503"/>
      <c r="D213" s="59"/>
      <c r="E213" s="85"/>
      <c r="F213" s="7"/>
    </row>
    <row r="214" spans="1:6">
      <c r="A214" s="505"/>
      <c r="B214" s="502"/>
      <c r="C214" s="503"/>
      <c r="D214" s="59"/>
      <c r="E214" s="85"/>
      <c r="F214" s="7"/>
    </row>
    <row r="215" spans="1:6">
      <c r="A215" s="505"/>
      <c r="B215" s="502"/>
      <c r="C215" s="503"/>
      <c r="D215" s="59"/>
      <c r="E215" s="85"/>
      <c r="F215" s="7"/>
    </row>
    <row r="216" spans="1:6">
      <c r="A216" s="505"/>
      <c r="B216" s="502"/>
      <c r="C216" s="503"/>
      <c r="D216" s="59"/>
      <c r="E216" s="85"/>
      <c r="F216" s="7"/>
    </row>
    <row r="217" spans="1:6">
      <c r="A217" s="505"/>
      <c r="B217" s="502"/>
      <c r="C217" s="503"/>
      <c r="D217" s="59"/>
      <c r="E217" s="85"/>
      <c r="F217" s="7"/>
    </row>
    <row r="218" spans="1:6">
      <c r="A218" s="505"/>
      <c r="B218" s="502"/>
      <c r="C218" s="503"/>
      <c r="D218" s="59"/>
      <c r="E218" s="85"/>
      <c r="F218" s="7"/>
    </row>
    <row r="219" spans="1:6">
      <c r="A219" s="505"/>
      <c r="B219" s="502"/>
      <c r="C219" s="503"/>
      <c r="D219" s="59"/>
      <c r="E219" s="85"/>
      <c r="F219" s="7"/>
    </row>
    <row r="220" spans="1:6">
      <c r="A220" s="505"/>
      <c r="B220" s="502"/>
      <c r="C220" s="503"/>
      <c r="D220" s="59"/>
      <c r="E220" s="85"/>
      <c r="F220" s="7"/>
    </row>
    <row r="221" spans="1:6">
      <c r="A221" s="505"/>
      <c r="B221" s="502"/>
      <c r="C221" s="503"/>
      <c r="D221" s="59"/>
      <c r="E221" s="85"/>
      <c r="F221" s="7"/>
    </row>
    <row r="222" spans="1:6">
      <c r="A222" s="505"/>
      <c r="B222" s="502"/>
      <c r="C222" s="503"/>
      <c r="D222" s="59"/>
      <c r="E222" s="85"/>
      <c r="F222" s="7"/>
    </row>
    <row r="223" spans="1:6">
      <c r="A223" s="505"/>
      <c r="B223" s="502"/>
      <c r="C223" s="503"/>
      <c r="D223" s="59"/>
      <c r="E223" s="85"/>
      <c r="F223" s="7"/>
    </row>
    <row r="224" spans="1:6">
      <c r="A224" s="505"/>
      <c r="B224" s="502"/>
      <c r="C224" s="503"/>
      <c r="D224" s="59"/>
      <c r="E224" s="85"/>
      <c r="F224" s="7"/>
    </row>
    <row r="225" spans="1:6">
      <c r="A225" s="505"/>
      <c r="B225" s="502"/>
      <c r="C225" s="503"/>
      <c r="D225" s="59"/>
      <c r="E225" s="85"/>
      <c r="F225" s="7"/>
    </row>
    <row r="226" spans="1:6">
      <c r="A226" s="505"/>
      <c r="B226" s="502"/>
      <c r="C226" s="503"/>
      <c r="D226" s="59"/>
      <c r="E226" s="85"/>
      <c r="F226" s="7"/>
    </row>
    <row r="227" spans="1:6">
      <c r="A227" s="505"/>
      <c r="B227" s="502"/>
      <c r="C227" s="503"/>
      <c r="D227" s="59"/>
      <c r="E227" s="85"/>
      <c r="F227" s="7"/>
    </row>
    <row r="228" spans="1:6">
      <c r="A228" s="505"/>
      <c r="B228" s="502"/>
      <c r="C228" s="503"/>
      <c r="D228" s="59"/>
      <c r="E228" s="85"/>
      <c r="F228" s="7"/>
    </row>
    <row r="229" spans="1:6">
      <c r="A229" s="505"/>
      <c r="B229" s="502"/>
      <c r="C229" s="503"/>
      <c r="D229" s="59"/>
      <c r="E229" s="85"/>
      <c r="F229" s="7"/>
    </row>
    <row r="230" spans="1:6">
      <c r="A230" s="505"/>
      <c r="B230" s="502"/>
      <c r="C230" s="503"/>
      <c r="D230" s="59"/>
      <c r="E230" s="85"/>
      <c r="F230" s="7"/>
    </row>
    <row r="231" spans="1:6">
      <c r="A231" s="505"/>
      <c r="B231" s="502"/>
      <c r="C231" s="503"/>
      <c r="D231" s="59"/>
      <c r="E231" s="85"/>
      <c r="F231" s="7"/>
    </row>
    <row r="232" spans="1:6">
      <c r="A232" s="505"/>
      <c r="B232" s="502"/>
      <c r="C232" s="503"/>
      <c r="D232" s="59"/>
      <c r="E232" s="85"/>
      <c r="F232" s="7"/>
    </row>
    <row r="233" spans="1:6">
      <c r="A233" s="505"/>
      <c r="B233" s="502"/>
      <c r="C233" s="503"/>
      <c r="D233" s="59"/>
      <c r="E233" s="85"/>
      <c r="F233" s="7"/>
    </row>
    <row r="234" spans="1:6">
      <c r="A234" s="505"/>
      <c r="B234" s="502"/>
      <c r="C234" s="503"/>
      <c r="D234" s="59"/>
      <c r="E234" s="85"/>
      <c r="F234" s="7"/>
    </row>
    <row r="235" spans="1:6">
      <c r="A235" s="505"/>
      <c r="B235" s="502"/>
      <c r="C235" s="503"/>
      <c r="D235" s="59"/>
      <c r="E235" s="85"/>
      <c r="F235" s="7"/>
    </row>
    <row r="236" spans="1:6">
      <c r="A236" s="505"/>
      <c r="B236" s="502"/>
      <c r="C236" s="503"/>
      <c r="D236" s="59"/>
      <c r="E236" s="85"/>
      <c r="F236" s="7"/>
    </row>
    <row r="237" spans="1:6">
      <c r="A237" s="505"/>
      <c r="B237" s="502"/>
      <c r="C237" s="503"/>
      <c r="D237" s="59"/>
      <c r="E237" s="85"/>
      <c r="F237" s="7"/>
    </row>
    <row r="238" spans="1:6">
      <c r="A238" s="505"/>
      <c r="B238" s="502"/>
      <c r="C238" s="503"/>
      <c r="D238" s="59"/>
      <c r="E238" s="85"/>
      <c r="F238" s="7"/>
    </row>
    <row r="239" spans="1:6">
      <c r="A239" s="505"/>
      <c r="B239" s="502"/>
      <c r="C239" s="503"/>
      <c r="D239" s="59"/>
      <c r="E239" s="85"/>
      <c r="F239" s="7"/>
    </row>
    <row r="240" spans="1:6">
      <c r="A240" s="505"/>
      <c r="B240" s="502"/>
      <c r="C240" s="503"/>
      <c r="D240" s="59"/>
      <c r="E240" s="85"/>
      <c r="F240" s="7"/>
    </row>
    <row r="241" spans="1:6">
      <c r="A241" s="505"/>
      <c r="B241" s="502"/>
      <c r="C241" s="503"/>
      <c r="D241" s="59"/>
      <c r="E241" s="85"/>
      <c r="F241" s="7"/>
    </row>
    <row r="242" spans="1:6">
      <c r="A242" s="505"/>
      <c r="B242" s="502"/>
      <c r="C242" s="503"/>
      <c r="D242" s="59"/>
      <c r="E242" s="85"/>
      <c r="F242" s="7"/>
    </row>
    <row r="243" spans="1:6">
      <c r="A243" s="505"/>
      <c r="B243" s="502"/>
      <c r="C243" s="503"/>
      <c r="D243" s="59"/>
      <c r="E243" s="85"/>
      <c r="F243" s="7"/>
    </row>
    <row r="244" spans="1:6">
      <c r="A244" s="505"/>
      <c r="B244" s="502"/>
      <c r="C244" s="503"/>
      <c r="D244" s="59"/>
      <c r="E244" s="85"/>
      <c r="F244" s="7"/>
    </row>
    <row r="245" spans="1:6">
      <c r="A245" s="505"/>
      <c r="B245" s="502"/>
      <c r="C245" s="503"/>
      <c r="D245" s="59"/>
      <c r="E245" s="85"/>
      <c r="F245" s="7"/>
    </row>
    <row r="246" spans="1:6">
      <c r="A246" s="505"/>
      <c r="B246" s="502"/>
      <c r="C246" s="503"/>
      <c r="D246" s="59"/>
      <c r="E246" s="85"/>
      <c r="F246" s="7"/>
    </row>
    <row r="247" spans="1:6">
      <c r="A247" s="505"/>
      <c r="B247" s="502"/>
      <c r="C247" s="503"/>
      <c r="D247" s="59"/>
      <c r="E247" s="85"/>
      <c r="F247" s="7"/>
    </row>
    <row r="248" spans="1:6">
      <c r="A248" s="505"/>
      <c r="B248" s="502"/>
      <c r="C248" s="503"/>
      <c r="D248" s="59"/>
      <c r="E248" s="85"/>
      <c r="F248" s="7"/>
    </row>
    <row r="249" spans="1:6">
      <c r="A249" s="505"/>
      <c r="B249" s="502"/>
      <c r="C249" s="503"/>
      <c r="D249" s="59"/>
      <c r="E249" s="85"/>
      <c r="F249" s="7"/>
    </row>
    <row r="250" spans="1:6">
      <c r="A250" s="505"/>
      <c r="B250" s="502"/>
      <c r="C250" s="503"/>
      <c r="D250" s="59"/>
      <c r="E250" s="85"/>
      <c r="F250" s="7"/>
    </row>
    <row r="251" spans="1:6">
      <c r="A251" s="505"/>
      <c r="B251" s="502"/>
      <c r="C251" s="503"/>
      <c r="D251" s="59"/>
      <c r="E251" s="85"/>
      <c r="F251" s="7"/>
    </row>
    <row r="252" spans="1:6">
      <c r="A252" s="505"/>
      <c r="B252" s="502"/>
      <c r="C252" s="503"/>
      <c r="D252" s="59"/>
      <c r="E252" s="85"/>
      <c r="F252" s="7"/>
    </row>
    <row r="253" spans="1:6">
      <c r="A253" s="505"/>
      <c r="B253" s="502"/>
      <c r="C253" s="503"/>
      <c r="D253" s="59"/>
      <c r="E253" s="85"/>
      <c r="F253" s="7"/>
    </row>
    <row r="254" spans="1:6">
      <c r="A254" s="505"/>
      <c r="B254" s="502"/>
      <c r="C254" s="503"/>
      <c r="D254" s="59"/>
      <c r="E254" s="85"/>
      <c r="F254" s="7"/>
    </row>
    <row r="255" spans="1:6">
      <c r="A255" s="505"/>
      <c r="B255" s="502"/>
      <c r="C255" s="503"/>
      <c r="D255" s="59"/>
      <c r="E255" s="85"/>
      <c r="F255" s="7"/>
    </row>
    <row r="256" spans="1:6">
      <c r="A256" s="505"/>
      <c r="B256" s="502"/>
      <c r="C256" s="503"/>
      <c r="D256" s="59"/>
      <c r="E256" s="85"/>
      <c r="F256" s="7"/>
    </row>
    <row r="257" spans="1:6">
      <c r="A257" s="505"/>
      <c r="B257" s="502"/>
      <c r="C257" s="503"/>
      <c r="D257" s="59"/>
      <c r="E257" s="85"/>
      <c r="F257" s="7"/>
    </row>
    <row r="258" spans="1:6">
      <c r="A258" s="505"/>
      <c r="B258" s="502"/>
      <c r="C258" s="503"/>
      <c r="D258" s="59"/>
      <c r="E258" s="85"/>
      <c r="F258" s="7"/>
    </row>
    <row r="259" spans="1:6">
      <c r="A259" s="505"/>
      <c r="B259" s="502"/>
      <c r="C259" s="503"/>
      <c r="D259" s="59"/>
      <c r="E259" s="85"/>
      <c r="F259" s="7"/>
    </row>
    <row r="260" spans="1:6">
      <c r="A260" s="505"/>
      <c r="B260" s="502"/>
      <c r="C260" s="503"/>
      <c r="D260" s="59"/>
      <c r="E260" s="85"/>
      <c r="F260" s="7"/>
    </row>
    <row r="261" spans="1:6">
      <c r="A261" s="505"/>
      <c r="B261" s="502"/>
      <c r="C261" s="503"/>
      <c r="D261" s="59"/>
      <c r="E261" s="85"/>
      <c r="F261" s="7"/>
    </row>
    <row r="262" spans="1:6">
      <c r="A262" s="505"/>
      <c r="B262" s="502"/>
      <c r="C262" s="503"/>
      <c r="D262" s="59"/>
      <c r="E262" s="85"/>
      <c r="F262" s="7"/>
    </row>
    <row r="263" spans="1:6">
      <c r="A263" s="505"/>
      <c r="B263" s="502"/>
      <c r="C263" s="503"/>
      <c r="D263" s="59"/>
      <c r="E263" s="85"/>
      <c r="F263" s="7"/>
    </row>
    <row r="264" spans="1:6">
      <c r="A264" s="505"/>
      <c r="B264" s="502"/>
      <c r="C264" s="503"/>
      <c r="D264" s="59"/>
      <c r="E264" s="85"/>
      <c r="F264" s="7"/>
    </row>
    <row r="265" spans="1:6">
      <c r="A265" s="505"/>
      <c r="B265" s="502"/>
      <c r="C265" s="503"/>
      <c r="D265" s="59"/>
      <c r="E265" s="85"/>
      <c r="F265" s="7"/>
    </row>
    <row r="266" spans="1:6">
      <c r="A266" s="505"/>
      <c r="B266" s="502"/>
      <c r="C266" s="503"/>
      <c r="D266" s="59"/>
      <c r="E266" s="85"/>
      <c r="F266" s="7"/>
    </row>
    <row r="267" spans="1:6">
      <c r="A267" s="505"/>
      <c r="B267" s="502"/>
      <c r="C267" s="503"/>
      <c r="D267" s="59"/>
      <c r="E267" s="85"/>
      <c r="F267" s="7"/>
    </row>
    <row r="268" spans="1:6">
      <c r="A268" s="505"/>
      <c r="B268" s="502"/>
      <c r="C268" s="503"/>
      <c r="D268" s="59"/>
      <c r="E268" s="85"/>
      <c r="F268" s="7"/>
    </row>
    <row r="269" spans="1:6">
      <c r="A269" s="505"/>
      <c r="B269" s="502"/>
      <c r="C269" s="503"/>
      <c r="D269" s="59"/>
      <c r="E269" s="85"/>
      <c r="F269" s="7"/>
    </row>
    <row r="270" spans="1:6">
      <c r="A270" s="505"/>
      <c r="B270" s="502"/>
      <c r="C270" s="503"/>
      <c r="D270" s="59"/>
      <c r="E270" s="85"/>
      <c r="F270" s="7"/>
    </row>
    <row r="271" spans="1:6">
      <c r="A271" s="505"/>
      <c r="B271" s="502"/>
      <c r="C271" s="503"/>
      <c r="D271" s="59"/>
      <c r="E271" s="85"/>
      <c r="F271" s="7"/>
    </row>
    <row r="272" spans="1:6">
      <c r="A272" s="505"/>
      <c r="B272" s="502"/>
      <c r="C272" s="503"/>
      <c r="D272" s="59"/>
      <c r="E272" s="85"/>
      <c r="F272" s="7"/>
    </row>
    <row r="273" spans="1:6">
      <c r="A273" s="505"/>
      <c r="B273" s="502"/>
      <c r="C273" s="503"/>
      <c r="D273" s="59"/>
      <c r="E273" s="85"/>
      <c r="F273" s="7"/>
    </row>
    <row r="274" spans="1:6">
      <c r="A274" s="505"/>
      <c r="B274" s="502"/>
      <c r="C274" s="503"/>
      <c r="D274" s="59"/>
      <c r="E274" s="85"/>
      <c r="F274" s="7"/>
    </row>
    <row r="275" spans="1:6">
      <c r="A275" s="505"/>
      <c r="B275" s="502"/>
      <c r="C275" s="503"/>
      <c r="D275" s="59"/>
      <c r="E275" s="85"/>
      <c r="F275" s="7"/>
    </row>
    <row r="276" spans="1:6">
      <c r="A276" s="505"/>
      <c r="B276" s="502"/>
      <c r="C276" s="503"/>
      <c r="D276" s="59"/>
      <c r="E276" s="85"/>
      <c r="F276" s="7"/>
    </row>
    <row r="277" spans="1:6">
      <c r="A277" s="505"/>
      <c r="B277" s="502"/>
      <c r="C277" s="503"/>
      <c r="D277" s="59"/>
      <c r="E277" s="85"/>
      <c r="F277" s="7"/>
    </row>
    <row r="278" spans="1:6">
      <c r="A278" s="505"/>
      <c r="B278" s="502"/>
      <c r="C278" s="503"/>
      <c r="D278" s="59"/>
      <c r="E278" s="85"/>
      <c r="F278" s="7"/>
    </row>
    <row r="279" spans="1:6">
      <c r="A279" s="505"/>
      <c r="B279" s="502"/>
      <c r="C279" s="503"/>
      <c r="D279" s="59"/>
      <c r="E279" s="85"/>
      <c r="F279" s="7"/>
    </row>
    <row r="280" spans="1:6">
      <c r="A280" s="505"/>
      <c r="B280" s="502"/>
      <c r="C280" s="503"/>
      <c r="D280" s="59"/>
      <c r="E280" s="85"/>
      <c r="F280" s="7"/>
    </row>
    <row r="281" spans="1:6">
      <c r="A281" s="505"/>
      <c r="B281" s="502"/>
      <c r="C281" s="503"/>
      <c r="D281" s="59"/>
      <c r="E281" s="85"/>
      <c r="F281" s="7"/>
    </row>
    <row r="282" spans="1:6">
      <c r="A282" s="505"/>
      <c r="B282" s="502"/>
      <c r="C282" s="503"/>
      <c r="D282" s="59"/>
      <c r="E282" s="85"/>
      <c r="F282" s="7"/>
    </row>
    <row r="283" spans="1:6">
      <c r="A283" s="505"/>
      <c r="B283" s="502"/>
      <c r="C283" s="503"/>
      <c r="D283" s="59"/>
      <c r="E283" s="85"/>
      <c r="F283" s="7"/>
    </row>
    <row r="284" spans="1:6">
      <c r="A284" s="505"/>
      <c r="B284" s="502"/>
      <c r="C284" s="503"/>
      <c r="D284" s="59"/>
      <c r="E284" s="85"/>
      <c r="F284" s="7"/>
    </row>
    <row r="285" spans="1:6">
      <c r="A285" s="505"/>
      <c r="B285" s="502"/>
      <c r="C285" s="503"/>
      <c r="D285" s="59"/>
      <c r="E285" s="85"/>
      <c r="F285" s="7"/>
    </row>
    <row r="286" spans="1:6">
      <c r="A286" s="505"/>
      <c r="B286" s="502"/>
      <c r="C286" s="503"/>
      <c r="D286" s="59"/>
      <c r="E286" s="85"/>
      <c r="F286" s="7"/>
    </row>
    <row r="287" spans="1:6">
      <c r="A287" s="505"/>
      <c r="B287" s="502"/>
      <c r="C287" s="503"/>
      <c r="D287" s="59"/>
      <c r="E287" s="85"/>
      <c r="F287" s="7"/>
    </row>
    <row r="288" spans="1:6">
      <c r="A288" s="505"/>
      <c r="B288" s="502"/>
      <c r="C288" s="503"/>
      <c r="D288" s="59"/>
      <c r="E288" s="85"/>
      <c r="F288" s="7"/>
    </row>
    <row r="289" spans="1:6">
      <c r="A289" s="505"/>
      <c r="B289" s="502"/>
      <c r="C289" s="503"/>
      <c r="D289" s="59"/>
      <c r="E289" s="85"/>
      <c r="F289" s="7"/>
    </row>
    <row r="290" spans="1:6">
      <c r="A290" s="505"/>
      <c r="B290" s="502"/>
      <c r="C290" s="503"/>
      <c r="D290" s="59"/>
      <c r="E290" s="85"/>
      <c r="F290" s="7"/>
    </row>
    <row r="291" spans="1:6">
      <c r="A291" s="505"/>
      <c r="B291" s="502"/>
      <c r="C291" s="503"/>
      <c r="D291" s="59"/>
      <c r="E291" s="85"/>
      <c r="F291" s="7"/>
    </row>
    <row r="292" spans="1:6">
      <c r="A292" s="505"/>
      <c r="B292" s="502"/>
      <c r="C292" s="503"/>
      <c r="D292" s="59"/>
      <c r="E292" s="85"/>
      <c r="F292" s="7"/>
    </row>
    <row r="293" spans="1:6">
      <c r="A293" s="505"/>
      <c r="B293" s="502"/>
      <c r="C293" s="503"/>
      <c r="D293" s="59"/>
      <c r="E293" s="85"/>
      <c r="F293" s="7"/>
    </row>
    <row r="294" spans="1:6">
      <c r="A294" s="505"/>
      <c r="B294" s="502"/>
      <c r="C294" s="503"/>
      <c r="D294" s="59"/>
      <c r="E294" s="85"/>
      <c r="F294" s="7"/>
    </row>
    <row r="295" spans="1:6">
      <c r="A295" s="505"/>
      <c r="B295" s="502"/>
      <c r="C295" s="503"/>
      <c r="D295" s="59"/>
      <c r="E295" s="85"/>
      <c r="F295" s="7"/>
    </row>
    <row r="296" spans="1:6">
      <c r="A296" s="505"/>
      <c r="B296" s="502"/>
      <c r="C296" s="503"/>
      <c r="D296" s="59"/>
      <c r="E296" s="85"/>
      <c r="F296" s="7"/>
    </row>
    <row r="297" spans="1:6">
      <c r="A297" s="505"/>
      <c r="B297" s="502"/>
      <c r="C297" s="503"/>
      <c r="D297" s="59"/>
      <c r="E297" s="85"/>
      <c r="F297" s="7"/>
    </row>
    <row r="298" spans="1:6">
      <c r="A298" s="505"/>
      <c r="B298" s="502"/>
      <c r="C298" s="503"/>
      <c r="D298" s="59"/>
      <c r="E298" s="85"/>
      <c r="F298" s="7"/>
    </row>
    <row r="299" spans="1:6">
      <c r="A299" s="505"/>
      <c r="B299" s="502"/>
      <c r="C299" s="503"/>
      <c r="D299" s="59"/>
      <c r="E299" s="85"/>
      <c r="F299" s="7"/>
    </row>
    <row r="300" spans="1:6">
      <c r="A300" s="505"/>
      <c r="B300" s="502"/>
      <c r="C300" s="503"/>
      <c r="D300" s="59"/>
      <c r="E300" s="85"/>
      <c r="F300" s="7"/>
    </row>
    <row r="301" spans="1:6">
      <c r="A301" s="505"/>
      <c r="B301" s="502"/>
      <c r="C301" s="503"/>
      <c r="D301" s="59"/>
      <c r="E301" s="85"/>
      <c r="F301" s="7"/>
    </row>
    <row r="302" spans="1:6">
      <c r="A302" s="505"/>
      <c r="B302" s="502"/>
      <c r="C302" s="503"/>
      <c r="D302" s="59"/>
      <c r="E302" s="85"/>
      <c r="F302" s="7"/>
    </row>
    <row r="303" spans="1:6">
      <c r="A303" s="505"/>
      <c r="B303" s="502"/>
      <c r="C303" s="503"/>
      <c r="D303" s="59"/>
      <c r="E303" s="85"/>
      <c r="F303" s="7"/>
    </row>
    <row r="304" spans="1:6">
      <c r="A304" s="505"/>
      <c r="B304" s="502"/>
      <c r="C304" s="503"/>
      <c r="D304" s="59"/>
      <c r="E304" s="85"/>
      <c r="F304" s="7"/>
    </row>
    <row r="305" spans="1:6">
      <c r="A305" s="505"/>
      <c r="B305" s="502"/>
      <c r="C305" s="503"/>
      <c r="D305" s="59"/>
      <c r="E305" s="85"/>
      <c r="F305" s="7"/>
    </row>
    <row r="306" spans="1:6">
      <c r="A306" s="505"/>
      <c r="B306" s="502"/>
      <c r="C306" s="503"/>
      <c r="D306" s="59"/>
      <c r="E306" s="85"/>
      <c r="F306" s="7"/>
    </row>
    <row r="307" spans="1:6">
      <c r="A307" s="505"/>
      <c r="B307" s="502"/>
      <c r="C307" s="503"/>
      <c r="D307" s="59"/>
      <c r="E307" s="85"/>
      <c r="F307" s="7"/>
    </row>
    <row r="308" spans="1:6">
      <c r="A308" s="505"/>
      <c r="B308" s="502"/>
      <c r="C308" s="503"/>
      <c r="D308" s="59"/>
      <c r="E308" s="85"/>
      <c r="F308" s="7"/>
    </row>
    <row r="309" spans="1:6">
      <c r="A309" s="505"/>
      <c r="B309" s="502"/>
      <c r="C309" s="503"/>
      <c r="D309" s="59"/>
      <c r="E309" s="85"/>
      <c r="F309" s="7"/>
    </row>
    <row r="310" spans="1:6">
      <c r="A310" s="505"/>
      <c r="B310" s="502"/>
      <c r="C310" s="503"/>
      <c r="D310" s="59"/>
      <c r="E310" s="85"/>
      <c r="F310" s="7"/>
    </row>
    <row r="311" spans="1:6">
      <c r="A311" s="505"/>
      <c r="B311" s="502"/>
      <c r="C311" s="503"/>
      <c r="D311" s="59"/>
      <c r="E311" s="85"/>
      <c r="F311" s="7"/>
    </row>
    <row r="312" spans="1:6">
      <c r="A312" s="505"/>
      <c r="B312" s="502"/>
      <c r="C312" s="503"/>
      <c r="D312" s="59"/>
      <c r="E312" s="85"/>
      <c r="F312" s="7"/>
    </row>
    <row r="313" spans="1:6">
      <c r="A313" s="505"/>
      <c r="B313" s="502"/>
      <c r="C313" s="503"/>
      <c r="D313" s="59"/>
      <c r="E313" s="85"/>
      <c r="F313" s="7"/>
    </row>
    <row r="314" spans="1:6">
      <c r="A314" s="505"/>
      <c r="B314" s="502"/>
      <c r="C314" s="503"/>
      <c r="D314" s="59"/>
      <c r="E314" s="85"/>
      <c r="F314" s="7"/>
    </row>
    <row r="315" spans="1:6">
      <c r="A315" s="505"/>
      <c r="B315" s="502"/>
      <c r="C315" s="503"/>
      <c r="D315" s="59"/>
      <c r="E315" s="85"/>
      <c r="F315" s="7"/>
    </row>
    <row r="316" spans="1:6">
      <c r="A316" s="505"/>
      <c r="B316" s="502"/>
      <c r="C316" s="503"/>
      <c r="D316" s="59"/>
      <c r="E316" s="85"/>
      <c r="F316" s="7"/>
    </row>
    <row r="317" spans="1:6">
      <c r="A317" s="505"/>
      <c r="B317" s="502"/>
      <c r="C317" s="503"/>
      <c r="D317" s="59"/>
      <c r="E317" s="85"/>
      <c r="F317" s="7"/>
    </row>
    <row r="318" spans="1:6">
      <c r="A318" s="505"/>
      <c r="B318" s="502"/>
      <c r="C318" s="503"/>
      <c r="D318" s="59"/>
      <c r="E318" s="85"/>
      <c r="F318" s="7"/>
    </row>
    <row r="319" spans="1:6">
      <c r="A319" s="505"/>
      <c r="B319" s="502"/>
      <c r="C319" s="503"/>
      <c r="D319" s="59"/>
      <c r="E319" s="85"/>
      <c r="F319" s="7"/>
    </row>
    <row r="320" spans="1:6">
      <c r="A320" s="505"/>
      <c r="B320" s="502"/>
      <c r="C320" s="503"/>
      <c r="D320" s="59"/>
      <c r="E320" s="85"/>
      <c r="F320" s="7"/>
    </row>
    <row r="321" spans="1:6">
      <c r="A321" s="505"/>
      <c r="B321" s="502"/>
      <c r="C321" s="503"/>
      <c r="D321" s="59"/>
      <c r="E321" s="85"/>
      <c r="F321" s="7"/>
    </row>
    <row r="322" spans="1:6">
      <c r="A322" s="505"/>
      <c r="B322" s="502"/>
      <c r="C322" s="503"/>
      <c r="D322" s="59"/>
      <c r="E322" s="85"/>
      <c r="F322" s="7"/>
    </row>
    <row r="323" spans="1:6">
      <c r="A323" s="505"/>
      <c r="B323" s="502"/>
      <c r="C323" s="503"/>
      <c r="D323" s="59"/>
      <c r="E323" s="85"/>
      <c r="F323" s="7"/>
    </row>
    <row r="324" spans="1:6">
      <c r="A324" s="505"/>
      <c r="B324" s="502"/>
      <c r="C324" s="503"/>
      <c r="D324" s="59"/>
      <c r="E324" s="85"/>
      <c r="F324" s="7"/>
    </row>
    <row r="325" spans="1:6">
      <c r="A325" s="505"/>
      <c r="B325" s="502"/>
      <c r="C325" s="503"/>
      <c r="D325" s="59"/>
      <c r="E325" s="85"/>
      <c r="F325" s="7"/>
    </row>
    <row r="326" spans="1:6">
      <c r="A326" s="505"/>
      <c r="B326" s="502"/>
      <c r="C326" s="503"/>
      <c r="D326" s="59"/>
      <c r="E326" s="85"/>
      <c r="F326" s="7"/>
    </row>
    <row r="327" spans="1:6">
      <c r="A327" s="505"/>
      <c r="B327" s="502"/>
      <c r="C327" s="503"/>
      <c r="D327" s="59"/>
      <c r="E327" s="85"/>
      <c r="F327" s="7"/>
    </row>
    <row r="328" spans="1:6">
      <c r="A328" s="505"/>
      <c r="B328" s="502"/>
      <c r="C328" s="503"/>
      <c r="D328" s="59"/>
      <c r="E328" s="85"/>
      <c r="F328" s="7"/>
    </row>
    <row r="329" spans="1:6">
      <c r="A329" s="505"/>
      <c r="B329" s="502"/>
      <c r="C329" s="503"/>
      <c r="D329" s="59"/>
      <c r="E329" s="85"/>
      <c r="F329" s="7"/>
    </row>
    <row r="330" spans="1:6">
      <c r="A330" s="505"/>
      <c r="B330" s="502"/>
      <c r="C330" s="503"/>
      <c r="D330" s="59"/>
      <c r="E330" s="85"/>
      <c r="F330" s="7"/>
    </row>
    <row r="331" spans="1:6">
      <c r="A331" s="505"/>
      <c r="B331" s="502"/>
      <c r="C331" s="503"/>
      <c r="D331" s="59"/>
      <c r="E331" s="85"/>
      <c r="F331" s="7"/>
    </row>
    <row r="332" spans="1:6">
      <c r="A332" s="505"/>
      <c r="B332" s="502"/>
      <c r="C332" s="503"/>
      <c r="D332" s="59"/>
      <c r="E332" s="85"/>
      <c r="F332" s="7"/>
    </row>
    <row r="333" spans="1:6">
      <c r="A333" s="505"/>
      <c r="B333" s="502"/>
      <c r="C333" s="503"/>
      <c r="D333" s="59"/>
      <c r="E333" s="85"/>
      <c r="F333" s="7"/>
    </row>
    <row r="334" spans="1:6">
      <c r="A334" s="505"/>
      <c r="B334" s="502"/>
      <c r="C334" s="503"/>
      <c r="D334" s="59"/>
      <c r="E334" s="85"/>
      <c r="F334" s="7"/>
    </row>
    <row r="335" spans="1:6">
      <c r="A335" s="505"/>
      <c r="B335" s="502"/>
      <c r="C335" s="503"/>
      <c r="D335" s="59"/>
      <c r="E335" s="85"/>
      <c r="F335" s="7"/>
    </row>
    <row r="336" spans="1:6">
      <c r="A336" s="505"/>
      <c r="B336" s="502"/>
      <c r="C336" s="503"/>
      <c r="D336" s="59"/>
      <c r="E336" s="85"/>
      <c r="F336" s="7"/>
    </row>
    <row r="337" spans="1:6">
      <c r="A337" s="505"/>
      <c r="B337" s="502"/>
      <c r="C337" s="503"/>
      <c r="D337" s="59"/>
      <c r="E337" s="85"/>
      <c r="F337" s="7"/>
    </row>
    <row r="338" spans="1:6">
      <c r="A338" s="505"/>
      <c r="B338" s="502"/>
      <c r="C338" s="503"/>
      <c r="D338" s="59"/>
      <c r="E338" s="85"/>
      <c r="F338" s="7"/>
    </row>
    <row r="339" spans="1:6">
      <c r="A339" s="505"/>
      <c r="B339" s="502"/>
      <c r="C339" s="503"/>
      <c r="D339" s="59"/>
      <c r="E339" s="85"/>
      <c r="F339" s="7"/>
    </row>
    <row r="340" spans="1:6">
      <c r="A340" s="505"/>
      <c r="B340" s="502"/>
      <c r="C340" s="503"/>
      <c r="D340" s="59"/>
      <c r="E340" s="85"/>
      <c r="F340" s="7"/>
    </row>
    <row r="341" spans="1:6">
      <c r="A341" s="505"/>
      <c r="B341" s="502"/>
      <c r="C341" s="503"/>
      <c r="D341" s="59"/>
      <c r="E341" s="85"/>
      <c r="F341" s="7"/>
    </row>
    <row r="342" spans="1:6">
      <c r="A342" s="505"/>
      <c r="B342" s="502"/>
      <c r="C342" s="503"/>
      <c r="D342" s="59"/>
      <c r="E342" s="85"/>
      <c r="F342" s="7"/>
    </row>
    <row r="343" spans="1:6">
      <c r="A343" s="505"/>
      <c r="B343" s="502"/>
      <c r="C343" s="503"/>
      <c r="D343" s="59"/>
      <c r="E343" s="85"/>
      <c r="F343" s="7"/>
    </row>
    <row r="344" spans="1:6">
      <c r="A344" s="505"/>
      <c r="B344" s="502"/>
      <c r="C344" s="503"/>
      <c r="D344" s="59"/>
      <c r="E344" s="85"/>
      <c r="F344" s="7"/>
    </row>
    <row r="345" spans="1:6">
      <c r="A345" s="505"/>
      <c r="B345" s="502"/>
      <c r="C345" s="503"/>
      <c r="D345" s="59"/>
      <c r="E345" s="85"/>
      <c r="F345" s="7"/>
    </row>
    <row r="346" spans="1:6">
      <c r="A346" s="505"/>
      <c r="B346" s="502"/>
      <c r="C346" s="503"/>
      <c r="D346" s="59"/>
      <c r="E346" s="85"/>
      <c r="F346" s="7"/>
    </row>
    <row r="347" spans="1:6">
      <c r="A347" s="505"/>
      <c r="B347" s="502"/>
      <c r="C347" s="503"/>
      <c r="D347" s="59"/>
      <c r="E347" s="85"/>
      <c r="F347" s="7"/>
    </row>
    <row r="348" spans="1:6">
      <c r="A348" s="505"/>
      <c r="B348" s="502"/>
      <c r="C348" s="503"/>
      <c r="D348" s="59"/>
      <c r="E348" s="85"/>
      <c r="F348" s="7"/>
    </row>
    <row r="349" spans="1:6">
      <c r="A349" s="505"/>
      <c r="B349" s="502"/>
      <c r="C349" s="503"/>
      <c r="D349" s="59"/>
      <c r="E349" s="85"/>
      <c r="F349" s="7"/>
    </row>
    <row r="350" spans="1:6">
      <c r="A350" s="505"/>
      <c r="B350" s="502"/>
      <c r="C350" s="503"/>
      <c r="D350" s="59"/>
      <c r="E350" s="85"/>
      <c r="F350" s="7"/>
    </row>
    <row r="351" spans="1:6">
      <c r="A351" s="505"/>
      <c r="B351" s="502"/>
      <c r="C351" s="503"/>
      <c r="D351" s="59"/>
      <c r="E351" s="85"/>
      <c r="F351" s="7"/>
    </row>
    <row r="352" spans="1:6">
      <c r="A352" s="505"/>
      <c r="B352" s="502"/>
      <c r="C352" s="503"/>
      <c r="D352" s="59"/>
      <c r="E352" s="85"/>
      <c r="F352" s="7"/>
    </row>
    <row r="353" spans="1:6">
      <c r="A353" s="505"/>
      <c r="B353" s="502"/>
      <c r="C353" s="503"/>
      <c r="D353" s="59"/>
      <c r="E353" s="85"/>
      <c r="F353" s="7"/>
    </row>
    <row r="354" spans="1:6">
      <c r="A354" s="505"/>
      <c r="B354" s="502"/>
      <c r="C354" s="503"/>
      <c r="D354" s="59"/>
      <c r="E354" s="85"/>
      <c r="F354" s="7"/>
    </row>
    <row r="355" spans="1:6">
      <c r="A355" s="505"/>
      <c r="B355" s="502"/>
      <c r="C355" s="503"/>
      <c r="D355" s="59"/>
      <c r="E355" s="85"/>
      <c r="F355" s="7"/>
    </row>
    <row r="356" spans="1:6">
      <c r="A356" s="505"/>
      <c r="B356" s="502"/>
      <c r="C356" s="503"/>
      <c r="D356" s="59"/>
      <c r="E356" s="85"/>
      <c r="F356" s="7"/>
    </row>
    <row r="357" spans="1:6">
      <c r="A357" s="505"/>
      <c r="B357" s="502"/>
      <c r="C357" s="503"/>
      <c r="D357" s="59"/>
      <c r="E357" s="85"/>
      <c r="F357" s="7"/>
    </row>
    <row r="358" spans="1:6">
      <c r="A358" s="505"/>
      <c r="B358" s="502"/>
      <c r="C358" s="503"/>
      <c r="D358" s="59"/>
      <c r="E358" s="85"/>
      <c r="F358" s="7"/>
    </row>
    <row r="359" spans="1:6">
      <c r="A359" s="505"/>
      <c r="B359" s="502"/>
      <c r="C359" s="503"/>
      <c r="D359" s="59"/>
      <c r="E359" s="85"/>
      <c r="F359" s="7"/>
    </row>
    <row r="360" spans="1:6">
      <c r="A360" s="505"/>
      <c r="B360" s="502"/>
      <c r="C360" s="503"/>
      <c r="D360" s="59"/>
      <c r="E360" s="85"/>
      <c r="F360" s="7"/>
    </row>
    <row r="361" spans="1:6">
      <c r="A361" s="505"/>
      <c r="B361" s="502"/>
      <c r="C361" s="503"/>
      <c r="D361" s="59"/>
      <c r="E361" s="85"/>
      <c r="F361" s="7"/>
    </row>
    <row r="362" spans="1:6">
      <c r="A362" s="505"/>
      <c r="B362" s="502"/>
      <c r="C362" s="503"/>
      <c r="D362" s="59"/>
      <c r="E362" s="85"/>
      <c r="F362" s="7"/>
    </row>
    <row r="363" spans="1:6">
      <c r="A363" s="505"/>
      <c r="B363" s="502"/>
      <c r="C363" s="503"/>
      <c r="D363" s="59"/>
      <c r="E363" s="85"/>
      <c r="F363" s="7"/>
    </row>
    <row r="364" spans="1:6">
      <c r="A364" s="505"/>
      <c r="B364" s="502"/>
      <c r="C364" s="503"/>
      <c r="D364" s="59"/>
      <c r="E364" s="85"/>
      <c r="F364" s="7"/>
    </row>
    <row r="365" spans="1:6">
      <c r="A365" s="505"/>
      <c r="B365" s="502"/>
      <c r="C365" s="503"/>
      <c r="D365" s="59"/>
      <c r="E365" s="85"/>
      <c r="F365" s="7"/>
    </row>
    <row r="366" spans="1:6">
      <c r="A366" s="505"/>
      <c r="B366" s="502"/>
      <c r="C366" s="503"/>
      <c r="D366" s="59"/>
      <c r="E366" s="85"/>
      <c r="F366" s="7"/>
    </row>
    <row r="367" spans="1:6">
      <c r="A367" s="505"/>
      <c r="B367" s="502"/>
      <c r="C367" s="503"/>
      <c r="D367" s="59"/>
      <c r="E367" s="85"/>
      <c r="F367" s="7"/>
    </row>
    <row r="368" spans="1:6">
      <c r="A368" s="505"/>
      <c r="B368" s="502"/>
      <c r="C368" s="503"/>
      <c r="D368" s="59"/>
      <c r="E368" s="85"/>
      <c r="F368" s="7"/>
    </row>
    <row r="369" spans="1:6">
      <c r="A369" s="505"/>
      <c r="B369" s="502"/>
      <c r="C369" s="503"/>
      <c r="D369" s="59"/>
      <c r="E369" s="85"/>
      <c r="F369" s="7"/>
    </row>
    <row r="370" spans="1:6">
      <c r="A370" s="505"/>
      <c r="B370" s="502"/>
      <c r="C370" s="503"/>
      <c r="D370" s="59"/>
      <c r="E370" s="85"/>
      <c r="F370" s="7"/>
    </row>
    <row r="371" spans="1:6">
      <c r="A371" s="505"/>
      <c r="B371" s="502"/>
      <c r="C371" s="503"/>
      <c r="D371" s="59"/>
      <c r="E371" s="85"/>
      <c r="F371" s="7"/>
    </row>
    <row r="372" spans="1:6">
      <c r="A372" s="505"/>
      <c r="B372" s="502"/>
      <c r="C372" s="503"/>
      <c r="D372" s="59"/>
      <c r="E372" s="85"/>
      <c r="F372" s="7"/>
    </row>
    <row r="373" spans="1:6">
      <c r="A373" s="505"/>
      <c r="B373" s="502"/>
      <c r="C373" s="503"/>
      <c r="D373" s="59"/>
      <c r="E373" s="85"/>
      <c r="F373" s="7"/>
    </row>
    <row r="374" spans="1:6">
      <c r="A374" s="505"/>
      <c r="B374" s="502"/>
      <c r="C374" s="503"/>
      <c r="D374" s="59"/>
      <c r="E374" s="85"/>
      <c r="F374" s="7"/>
    </row>
    <row r="375" spans="1:6">
      <c r="A375" s="505"/>
      <c r="B375" s="502"/>
      <c r="C375" s="503"/>
      <c r="D375" s="59"/>
      <c r="E375" s="85"/>
      <c r="F375" s="7"/>
    </row>
    <row r="376" spans="1:6">
      <c r="A376" s="505"/>
      <c r="B376" s="502"/>
      <c r="C376" s="503"/>
      <c r="D376" s="59"/>
      <c r="E376" s="85"/>
      <c r="F376" s="7"/>
    </row>
    <row r="377" spans="1:6">
      <c r="A377" s="505"/>
      <c r="B377" s="502"/>
      <c r="C377" s="503"/>
      <c r="D377" s="59"/>
      <c r="E377" s="85"/>
      <c r="F377" s="7"/>
    </row>
    <row r="378" spans="1:6">
      <c r="A378" s="505"/>
      <c r="B378" s="502"/>
      <c r="C378" s="503"/>
      <c r="D378" s="59"/>
      <c r="E378" s="85"/>
      <c r="F378" s="7"/>
    </row>
    <row r="379" spans="1:6">
      <c r="A379" s="505"/>
      <c r="B379" s="502"/>
      <c r="C379" s="503"/>
      <c r="D379" s="59"/>
      <c r="E379" s="85"/>
      <c r="F379" s="7"/>
    </row>
    <row r="380" spans="1:6">
      <c r="A380" s="505"/>
      <c r="B380" s="502"/>
      <c r="C380" s="503"/>
      <c r="D380" s="59"/>
      <c r="E380" s="85"/>
      <c r="F380" s="7"/>
    </row>
    <row r="381" spans="1:6">
      <c r="A381" s="505"/>
      <c r="B381" s="502"/>
      <c r="C381" s="503"/>
      <c r="D381" s="59"/>
      <c r="E381" s="85"/>
      <c r="F381" s="7"/>
    </row>
    <row r="382" spans="1:6">
      <c r="A382" s="505"/>
      <c r="B382" s="502"/>
      <c r="C382" s="503"/>
      <c r="D382" s="59"/>
      <c r="E382" s="85"/>
      <c r="F382" s="7"/>
    </row>
    <row r="383" spans="1:6">
      <c r="A383" s="505"/>
      <c r="B383" s="502"/>
      <c r="C383" s="503"/>
      <c r="D383" s="59"/>
      <c r="E383" s="85"/>
      <c r="F383" s="7"/>
    </row>
    <row r="384" spans="1:6">
      <c r="A384" s="505"/>
      <c r="B384" s="502"/>
      <c r="C384" s="503"/>
      <c r="D384" s="59"/>
      <c r="E384" s="85"/>
      <c r="F384" s="7"/>
    </row>
    <row r="385" spans="1:6">
      <c r="A385" s="505"/>
      <c r="B385" s="502"/>
      <c r="C385" s="503"/>
      <c r="D385" s="59"/>
      <c r="E385" s="85"/>
      <c r="F385" s="7"/>
    </row>
    <row r="386" spans="1:6">
      <c r="A386" s="505"/>
      <c r="B386" s="502"/>
      <c r="C386" s="503"/>
      <c r="D386" s="59"/>
      <c r="E386" s="85"/>
      <c r="F386" s="7"/>
    </row>
    <row r="387" spans="1:6">
      <c r="A387" s="505"/>
      <c r="B387" s="502"/>
      <c r="C387" s="503"/>
      <c r="D387" s="59"/>
      <c r="E387" s="85"/>
      <c r="F387" s="7"/>
    </row>
    <row r="388" spans="1:6">
      <c r="A388" s="505"/>
      <c r="B388" s="502"/>
      <c r="C388" s="503"/>
      <c r="D388" s="59"/>
      <c r="E388" s="85"/>
      <c r="F388" s="7"/>
    </row>
    <row r="389" spans="1:6">
      <c r="A389" s="505"/>
      <c r="B389" s="502"/>
      <c r="C389" s="503"/>
      <c r="D389" s="59"/>
      <c r="E389" s="85"/>
      <c r="F389" s="7"/>
    </row>
    <row r="390" spans="1:6">
      <c r="A390" s="505"/>
      <c r="B390" s="502"/>
      <c r="C390" s="503"/>
      <c r="D390" s="59"/>
      <c r="E390" s="85"/>
      <c r="F390" s="7"/>
    </row>
    <row r="391" spans="1:6">
      <c r="A391" s="505"/>
      <c r="B391" s="502"/>
      <c r="C391" s="503"/>
      <c r="D391" s="59"/>
      <c r="E391" s="85"/>
      <c r="F391" s="7"/>
    </row>
    <row r="392" spans="1:6">
      <c r="A392" s="505"/>
      <c r="B392" s="502"/>
      <c r="C392" s="503"/>
      <c r="D392" s="59"/>
      <c r="E392" s="85"/>
      <c r="F392" s="7"/>
    </row>
    <row r="393" spans="1:6">
      <c r="A393" s="505"/>
      <c r="B393" s="502"/>
      <c r="C393" s="503"/>
      <c r="D393" s="59"/>
      <c r="E393" s="85"/>
      <c r="F393" s="7"/>
    </row>
    <row r="394" spans="1:6">
      <c r="A394" s="505"/>
      <c r="B394" s="502"/>
      <c r="C394" s="503"/>
      <c r="D394" s="59"/>
      <c r="E394" s="85"/>
      <c r="F394" s="7"/>
    </row>
    <row r="395" spans="1:6">
      <c r="A395" s="505"/>
      <c r="B395" s="502"/>
      <c r="C395" s="503"/>
      <c r="D395" s="59"/>
      <c r="E395" s="85"/>
      <c r="F395" s="7"/>
    </row>
    <row r="396" spans="1:6">
      <c r="A396" s="505"/>
      <c r="B396" s="502"/>
      <c r="C396" s="503"/>
      <c r="D396" s="59"/>
      <c r="E396" s="85"/>
      <c r="F396" s="7"/>
    </row>
    <row r="397" spans="1:6">
      <c r="A397" s="505"/>
      <c r="B397" s="502"/>
      <c r="C397" s="503"/>
      <c r="D397" s="59"/>
      <c r="E397" s="85"/>
      <c r="F397" s="7"/>
    </row>
    <row r="398" spans="1:6">
      <c r="A398" s="505"/>
      <c r="B398" s="502"/>
      <c r="C398" s="503"/>
      <c r="D398" s="59"/>
      <c r="E398" s="85"/>
      <c r="F398" s="7"/>
    </row>
    <row r="399" spans="1:6">
      <c r="A399" s="505"/>
      <c r="B399" s="502"/>
      <c r="C399" s="503"/>
      <c r="D399" s="59"/>
      <c r="E399" s="85"/>
      <c r="F399" s="7"/>
    </row>
    <row r="400" spans="1:6">
      <c r="A400" s="505"/>
      <c r="B400" s="502"/>
      <c r="C400" s="503"/>
      <c r="D400" s="59"/>
      <c r="E400" s="85"/>
      <c r="F400" s="7"/>
    </row>
    <row r="401" spans="1:6">
      <c r="A401" s="505"/>
      <c r="B401" s="502"/>
      <c r="C401" s="503"/>
      <c r="D401" s="59"/>
      <c r="E401" s="85"/>
      <c r="F401" s="7"/>
    </row>
    <row r="402" spans="1:6">
      <c r="A402" s="505"/>
      <c r="B402" s="502"/>
      <c r="C402" s="503"/>
      <c r="D402" s="59"/>
      <c r="E402" s="85"/>
      <c r="F402" s="7"/>
    </row>
    <row r="403" spans="1:6">
      <c r="A403" s="505"/>
      <c r="B403" s="502"/>
      <c r="C403" s="503"/>
      <c r="D403" s="59"/>
      <c r="E403" s="85"/>
      <c r="F403" s="7"/>
    </row>
    <row r="404" spans="1:6">
      <c r="A404" s="505"/>
      <c r="B404" s="502"/>
      <c r="C404" s="503"/>
      <c r="D404" s="59"/>
      <c r="E404" s="85"/>
      <c r="F404" s="7"/>
    </row>
    <row r="405" spans="1:6">
      <c r="A405" s="505"/>
      <c r="B405" s="502"/>
      <c r="C405" s="503"/>
      <c r="D405" s="59"/>
      <c r="E405" s="85"/>
      <c r="F405" s="7"/>
    </row>
    <row r="406" spans="1:6">
      <c r="A406" s="505"/>
      <c r="B406" s="502"/>
      <c r="C406" s="503"/>
      <c r="D406" s="59"/>
      <c r="E406" s="85"/>
      <c r="F406" s="7"/>
    </row>
    <row r="407" spans="1:6">
      <c r="A407" s="505"/>
      <c r="B407" s="502"/>
      <c r="C407" s="503"/>
      <c r="D407" s="59"/>
      <c r="E407" s="85"/>
      <c r="F407" s="7"/>
    </row>
    <row r="408" spans="1:6">
      <c r="A408" s="505"/>
      <c r="B408" s="502"/>
      <c r="C408" s="503"/>
      <c r="D408" s="59"/>
      <c r="E408" s="85"/>
      <c r="F408" s="7"/>
    </row>
    <row r="409" spans="1:6">
      <c r="A409" s="505"/>
      <c r="B409" s="502"/>
      <c r="C409" s="503"/>
      <c r="D409" s="59"/>
      <c r="E409" s="85"/>
      <c r="F409" s="7"/>
    </row>
    <row r="410" spans="1:6">
      <c r="A410" s="505"/>
      <c r="B410" s="502"/>
      <c r="C410" s="503"/>
      <c r="D410" s="59"/>
      <c r="E410" s="85"/>
      <c r="F410" s="7"/>
    </row>
    <row r="411" spans="1:6">
      <c r="A411" s="505"/>
      <c r="B411" s="502"/>
      <c r="C411" s="503"/>
      <c r="D411" s="59"/>
      <c r="E411" s="85"/>
      <c r="F411" s="7"/>
    </row>
    <row r="412" spans="1:6">
      <c r="A412" s="505"/>
      <c r="B412" s="502"/>
      <c r="C412" s="503"/>
      <c r="D412" s="59"/>
      <c r="E412" s="85"/>
      <c r="F412" s="7"/>
    </row>
    <row r="413" spans="1:6">
      <c r="A413" s="505"/>
      <c r="B413" s="502"/>
      <c r="C413" s="503"/>
      <c r="D413" s="59"/>
      <c r="E413" s="85"/>
      <c r="F413" s="7"/>
    </row>
    <row r="414" spans="1:6">
      <c r="A414" s="505"/>
      <c r="B414" s="502"/>
      <c r="C414" s="503"/>
      <c r="D414" s="59"/>
      <c r="E414" s="85"/>
      <c r="F414" s="7"/>
    </row>
    <row r="415" spans="1:6">
      <c r="A415" s="505"/>
      <c r="B415" s="502"/>
      <c r="C415" s="503"/>
      <c r="D415" s="59"/>
      <c r="E415" s="85"/>
      <c r="F415" s="7"/>
    </row>
    <row r="416" spans="1:6">
      <c r="A416" s="505"/>
      <c r="B416" s="502"/>
      <c r="C416" s="503"/>
      <c r="D416" s="59"/>
      <c r="E416" s="85"/>
      <c r="F416" s="7"/>
    </row>
    <row r="417" spans="1:6">
      <c r="A417" s="505"/>
      <c r="B417" s="502"/>
      <c r="C417" s="503"/>
      <c r="D417" s="59"/>
      <c r="E417" s="85"/>
      <c r="F417" s="7"/>
    </row>
    <row r="418" spans="1:6">
      <c r="A418" s="505"/>
      <c r="B418" s="502"/>
      <c r="C418" s="503"/>
      <c r="D418" s="59"/>
      <c r="E418" s="85"/>
      <c r="F418" s="7"/>
    </row>
    <row r="419" spans="1:6">
      <c r="A419" s="505"/>
      <c r="B419" s="502"/>
      <c r="C419" s="503"/>
      <c r="D419" s="59"/>
      <c r="E419" s="85"/>
      <c r="F419" s="7"/>
    </row>
    <row r="420" spans="1:6">
      <c r="A420" s="505"/>
      <c r="B420" s="502"/>
      <c r="C420" s="503"/>
      <c r="D420" s="59"/>
      <c r="E420" s="85"/>
      <c r="F420" s="7"/>
    </row>
    <row r="421" spans="1:6">
      <c r="A421" s="505"/>
      <c r="B421" s="502"/>
      <c r="C421" s="503"/>
      <c r="D421" s="59"/>
      <c r="E421" s="85"/>
      <c r="F421" s="7"/>
    </row>
    <row r="422" spans="1:6">
      <c r="A422" s="505"/>
      <c r="B422" s="502"/>
      <c r="C422" s="503"/>
      <c r="D422" s="59"/>
      <c r="E422" s="85"/>
      <c r="F422" s="7"/>
    </row>
    <row r="423" spans="1:6">
      <c r="A423" s="505"/>
      <c r="B423" s="502"/>
      <c r="C423" s="503"/>
      <c r="D423" s="59"/>
      <c r="E423" s="85"/>
      <c r="F423" s="7"/>
    </row>
    <row r="424" spans="1:6">
      <c r="A424" s="505"/>
      <c r="B424" s="502"/>
      <c r="C424" s="503"/>
      <c r="D424" s="59"/>
      <c r="E424" s="85"/>
      <c r="F424" s="7"/>
    </row>
    <row r="425" spans="1:6">
      <c r="A425" s="505"/>
      <c r="B425" s="502"/>
      <c r="C425" s="503"/>
      <c r="D425" s="59"/>
      <c r="E425" s="85"/>
      <c r="F425" s="7"/>
    </row>
    <row r="426" spans="1:6">
      <c r="A426" s="505"/>
      <c r="B426" s="502"/>
      <c r="C426" s="503"/>
      <c r="D426" s="59"/>
      <c r="E426" s="85"/>
      <c r="F426" s="7"/>
    </row>
    <row r="427" spans="1:6">
      <c r="A427" s="505"/>
      <c r="B427" s="502"/>
      <c r="C427" s="503"/>
      <c r="D427" s="59"/>
      <c r="E427" s="85"/>
      <c r="F427" s="7"/>
    </row>
    <row r="428" spans="1:6">
      <c r="A428" s="505"/>
      <c r="B428" s="502"/>
      <c r="C428" s="503"/>
      <c r="D428" s="59"/>
      <c r="E428" s="85"/>
      <c r="F428" s="7"/>
    </row>
    <row r="429" spans="1:6">
      <c r="A429" s="505"/>
      <c r="B429" s="502"/>
      <c r="C429" s="503"/>
      <c r="D429" s="59"/>
      <c r="E429" s="85"/>
      <c r="F429" s="7"/>
    </row>
    <row r="430" spans="1:6">
      <c r="A430" s="505"/>
      <c r="B430" s="502"/>
      <c r="C430" s="503"/>
      <c r="D430" s="59"/>
      <c r="E430" s="85"/>
      <c r="F430" s="7"/>
    </row>
    <row r="431" spans="1:6">
      <c r="A431" s="505"/>
      <c r="B431" s="502"/>
      <c r="C431" s="503"/>
      <c r="D431" s="59"/>
      <c r="E431" s="85"/>
      <c r="F431" s="7"/>
    </row>
    <row r="432" spans="1:6">
      <c r="A432" s="505"/>
      <c r="B432" s="502"/>
      <c r="C432" s="503"/>
      <c r="D432" s="59"/>
      <c r="E432" s="85"/>
      <c r="F432" s="7"/>
    </row>
    <row r="433" spans="1:6">
      <c r="A433" s="505"/>
      <c r="B433" s="502"/>
      <c r="C433" s="503"/>
      <c r="D433" s="59"/>
      <c r="E433" s="85"/>
      <c r="F433" s="7"/>
    </row>
    <row r="434" spans="1:6">
      <c r="A434" s="505"/>
      <c r="B434" s="502"/>
      <c r="C434" s="503"/>
      <c r="D434" s="59"/>
      <c r="E434" s="85"/>
      <c r="F434" s="7"/>
    </row>
    <row r="435" spans="1:6">
      <c r="A435" s="505"/>
      <c r="B435" s="502"/>
      <c r="C435" s="503"/>
      <c r="D435" s="59"/>
      <c r="E435" s="85"/>
      <c r="F435" s="7"/>
    </row>
    <row r="436" spans="1:6">
      <c r="A436" s="505"/>
      <c r="B436" s="502"/>
      <c r="C436" s="503"/>
      <c r="D436" s="59"/>
      <c r="E436" s="85"/>
      <c r="F436" s="7"/>
    </row>
    <row r="437" spans="1:6">
      <c r="A437" s="505"/>
      <c r="B437" s="502"/>
      <c r="C437" s="503"/>
      <c r="D437" s="59"/>
      <c r="E437" s="85"/>
      <c r="F437" s="7"/>
    </row>
    <row r="438" spans="1:6">
      <c r="A438" s="505"/>
      <c r="B438" s="502"/>
      <c r="C438" s="503"/>
      <c r="D438" s="59"/>
      <c r="E438" s="85"/>
      <c r="F438" s="7"/>
    </row>
    <row r="439" spans="1:6">
      <c r="A439" s="505"/>
      <c r="B439" s="502"/>
      <c r="C439" s="503"/>
      <c r="D439" s="59"/>
      <c r="E439" s="85"/>
      <c r="F439" s="7"/>
    </row>
    <row r="440" spans="1:6">
      <c r="A440" s="505"/>
      <c r="B440" s="502"/>
      <c r="C440" s="503"/>
      <c r="D440" s="59"/>
      <c r="E440" s="85"/>
      <c r="F440" s="7"/>
    </row>
    <row r="441" spans="1:6">
      <c r="A441" s="505"/>
      <c r="B441" s="502"/>
      <c r="C441" s="503"/>
      <c r="D441" s="59"/>
      <c r="E441" s="85"/>
      <c r="F441" s="7"/>
    </row>
    <row r="442" spans="1:6">
      <c r="A442" s="505"/>
      <c r="B442" s="502"/>
      <c r="C442" s="503"/>
      <c r="D442" s="59"/>
      <c r="E442" s="85"/>
      <c r="F442" s="7"/>
    </row>
    <row r="443" spans="1:6">
      <c r="A443" s="505"/>
      <c r="B443" s="502"/>
      <c r="C443" s="503"/>
      <c r="D443" s="59"/>
      <c r="E443" s="85"/>
      <c r="F443" s="7"/>
    </row>
    <row r="444" spans="1:6">
      <c r="A444" s="505"/>
      <c r="B444" s="502"/>
      <c r="C444" s="503"/>
      <c r="D444" s="59"/>
      <c r="E444" s="85"/>
      <c r="F444" s="7"/>
    </row>
    <row r="445" spans="1:6">
      <c r="A445" s="505"/>
      <c r="B445" s="502"/>
      <c r="C445" s="503"/>
      <c r="D445" s="59"/>
      <c r="E445" s="85"/>
      <c r="F445" s="7"/>
    </row>
    <row r="446" spans="1:6">
      <c r="A446" s="505"/>
      <c r="B446" s="502"/>
      <c r="C446" s="503"/>
      <c r="D446" s="59"/>
      <c r="E446" s="85"/>
      <c r="F446" s="7"/>
    </row>
    <row r="447" spans="1:6">
      <c r="A447" s="505"/>
      <c r="B447" s="502"/>
      <c r="C447" s="503"/>
      <c r="D447" s="59"/>
      <c r="E447" s="85"/>
      <c r="F447" s="7"/>
    </row>
    <row r="448" spans="1:6">
      <c r="A448" s="505"/>
      <c r="B448" s="502"/>
      <c r="C448" s="503"/>
      <c r="D448" s="59"/>
      <c r="E448" s="85"/>
      <c r="F448" s="7"/>
    </row>
    <row r="449" spans="1:6">
      <c r="A449" s="505"/>
      <c r="B449" s="502"/>
      <c r="C449" s="503"/>
      <c r="D449" s="59"/>
      <c r="E449" s="85"/>
      <c r="F449" s="7"/>
    </row>
    <row r="450" spans="1:6">
      <c r="A450" s="505"/>
      <c r="B450" s="502"/>
      <c r="C450" s="503"/>
      <c r="D450" s="59"/>
      <c r="E450" s="85"/>
      <c r="F450" s="7"/>
    </row>
    <row r="451" spans="1:6">
      <c r="A451" s="505"/>
      <c r="B451" s="502"/>
      <c r="C451" s="503"/>
      <c r="D451" s="59"/>
      <c r="E451" s="85"/>
      <c r="F451" s="7"/>
    </row>
    <row r="452" spans="1:6">
      <c r="A452" s="505"/>
      <c r="B452" s="502"/>
      <c r="C452" s="503"/>
      <c r="D452" s="59"/>
      <c r="E452" s="85"/>
      <c r="F452" s="7"/>
    </row>
    <row r="453" spans="1:6">
      <c r="A453" s="505"/>
      <c r="B453" s="502"/>
      <c r="C453" s="503"/>
      <c r="D453" s="59"/>
      <c r="E453" s="85"/>
      <c r="F453" s="7"/>
    </row>
    <row r="454" spans="1:6">
      <c r="A454" s="505"/>
      <c r="B454" s="502"/>
      <c r="C454" s="503"/>
      <c r="D454" s="59"/>
      <c r="E454" s="85"/>
      <c r="F454" s="7"/>
    </row>
    <row r="455" spans="1:6">
      <c r="A455" s="505"/>
      <c r="B455" s="502"/>
      <c r="C455" s="503"/>
      <c r="D455" s="59"/>
      <c r="E455" s="85"/>
      <c r="F455" s="7"/>
    </row>
    <row r="456" spans="1:6">
      <c r="A456" s="505"/>
      <c r="B456" s="502"/>
      <c r="C456" s="503"/>
      <c r="D456" s="59"/>
      <c r="E456" s="85"/>
      <c r="F456" s="7"/>
    </row>
    <row r="457" spans="1:6">
      <c r="A457" s="505"/>
      <c r="B457" s="502"/>
      <c r="C457" s="503"/>
      <c r="D457" s="59"/>
      <c r="E457" s="85"/>
      <c r="F457" s="7"/>
    </row>
    <row r="458" spans="1:6">
      <c r="A458" s="505"/>
      <c r="B458" s="502"/>
      <c r="C458" s="503"/>
      <c r="D458" s="59"/>
      <c r="E458" s="85"/>
      <c r="F458" s="7"/>
    </row>
    <row r="459" spans="1:6">
      <c r="A459" s="505"/>
      <c r="B459" s="502"/>
      <c r="C459" s="503"/>
      <c r="D459" s="59"/>
      <c r="E459" s="85"/>
      <c r="F459" s="7"/>
    </row>
    <row r="460" spans="1:6">
      <c r="A460" s="505"/>
      <c r="B460" s="502"/>
      <c r="C460" s="503"/>
      <c r="D460" s="59"/>
      <c r="E460" s="85"/>
      <c r="F460" s="7"/>
    </row>
    <row r="461" spans="1:6">
      <c r="A461" s="505"/>
      <c r="B461" s="502"/>
      <c r="C461" s="503"/>
      <c r="D461" s="59"/>
      <c r="E461" s="85"/>
      <c r="F461" s="7"/>
    </row>
    <row r="462" spans="1:6">
      <c r="A462" s="505"/>
      <c r="B462" s="502"/>
      <c r="C462" s="503"/>
      <c r="D462" s="59"/>
      <c r="E462" s="85"/>
      <c r="F462" s="7"/>
    </row>
    <row r="463" spans="1:6">
      <c r="A463" s="505"/>
      <c r="B463" s="502"/>
      <c r="C463" s="503"/>
      <c r="D463" s="59"/>
      <c r="E463" s="85"/>
      <c r="F463" s="7"/>
    </row>
    <row r="464" spans="1:6">
      <c r="A464" s="505"/>
      <c r="B464" s="502"/>
      <c r="C464" s="503"/>
      <c r="D464" s="59"/>
      <c r="E464" s="85"/>
      <c r="F464" s="7"/>
    </row>
    <row r="465" spans="1:6">
      <c r="A465" s="505"/>
      <c r="B465" s="502"/>
      <c r="C465" s="503"/>
      <c r="D465" s="59"/>
      <c r="E465" s="85"/>
      <c r="F465" s="7"/>
    </row>
    <row r="466" spans="1:6">
      <c r="A466" s="505"/>
      <c r="B466" s="502"/>
      <c r="C466" s="503"/>
      <c r="D466" s="59"/>
      <c r="E466" s="85"/>
      <c r="F466" s="7"/>
    </row>
    <row r="467" spans="1:6">
      <c r="A467" s="505"/>
      <c r="B467" s="502"/>
      <c r="C467" s="503"/>
      <c r="D467" s="59"/>
      <c r="E467" s="85"/>
      <c r="F467" s="7"/>
    </row>
    <row r="468" spans="1:6">
      <c r="A468" s="505"/>
      <c r="B468" s="502"/>
      <c r="C468" s="503"/>
      <c r="D468" s="59"/>
      <c r="E468" s="85"/>
      <c r="F468" s="7"/>
    </row>
    <row r="469" spans="1:6">
      <c r="A469" s="505"/>
      <c r="B469" s="502"/>
      <c r="C469" s="503"/>
      <c r="D469" s="59"/>
      <c r="E469" s="85"/>
      <c r="F469" s="7"/>
    </row>
    <row r="470" spans="1:6">
      <c r="A470" s="505"/>
      <c r="B470" s="502"/>
      <c r="C470" s="503"/>
      <c r="D470" s="59"/>
      <c r="E470" s="85"/>
      <c r="F470" s="7"/>
    </row>
    <row r="471" spans="1:6">
      <c r="A471" s="505"/>
      <c r="B471" s="502"/>
      <c r="C471" s="503"/>
      <c r="D471" s="59"/>
      <c r="E471" s="85"/>
      <c r="F471" s="7"/>
    </row>
    <row r="472" spans="1:6">
      <c r="A472" s="505"/>
      <c r="B472" s="502"/>
      <c r="C472" s="503"/>
      <c r="D472" s="59"/>
      <c r="E472" s="85"/>
      <c r="F472" s="7"/>
    </row>
    <row r="473" spans="1:6">
      <c r="A473" s="505"/>
      <c r="B473" s="502"/>
      <c r="C473" s="503"/>
      <c r="D473" s="59"/>
      <c r="E473" s="85"/>
      <c r="F473" s="7"/>
    </row>
    <row r="474" spans="1:6">
      <c r="A474" s="505"/>
      <c r="B474" s="502"/>
      <c r="C474" s="503"/>
      <c r="D474" s="59"/>
      <c r="E474" s="85"/>
      <c r="F474" s="7"/>
    </row>
    <row r="475" spans="1:6">
      <c r="A475" s="505"/>
      <c r="B475" s="502"/>
      <c r="C475" s="503"/>
      <c r="D475" s="59"/>
      <c r="E475" s="85"/>
      <c r="F475" s="7"/>
    </row>
    <row r="476" spans="1:6">
      <c r="A476" s="505"/>
      <c r="B476" s="502"/>
      <c r="C476" s="503"/>
      <c r="D476" s="59"/>
      <c r="E476" s="85"/>
      <c r="F476" s="7"/>
    </row>
    <row r="477" spans="1:6">
      <c r="A477" s="505"/>
      <c r="B477" s="502"/>
      <c r="C477" s="503"/>
      <c r="D477" s="59"/>
      <c r="E477" s="85"/>
      <c r="F477" s="7"/>
    </row>
    <row r="478" spans="1:6">
      <c r="A478" s="505"/>
      <c r="B478" s="502"/>
      <c r="C478" s="503"/>
      <c r="D478" s="59"/>
      <c r="E478" s="85"/>
      <c r="F478" s="7"/>
    </row>
    <row r="479" spans="1:6">
      <c r="A479" s="505"/>
      <c r="B479" s="502"/>
      <c r="C479" s="503"/>
      <c r="D479" s="59"/>
      <c r="E479" s="85"/>
      <c r="F479" s="7"/>
    </row>
    <row r="480" spans="1:6">
      <c r="A480" s="505"/>
      <c r="B480" s="502"/>
      <c r="C480" s="503"/>
      <c r="D480" s="59"/>
      <c r="E480" s="85"/>
      <c r="F480" s="7"/>
    </row>
    <row r="481" spans="1:6">
      <c r="A481" s="505"/>
      <c r="B481" s="502"/>
      <c r="C481" s="503"/>
      <c r="D481" s="59"/>
      <c r="E481" s="85"/>
      <c r="F481" s="7"/>
    </row>
    <row r="482" spans="1:6">
      <c r="A482" s="505"/>
      <c r="B482" s="502"/>
      <c r="C482" s="503"/>
      <c r="D482" s="59"/>
      <c r="E482" s="85"/>
      <c r="F482" s="7"/>
    </row>
    <row r="483" spans="1:6">
      <c r="A483" s="505"/>
      <c r="B483" s="502"/>
      <c r="C483" s="503"/>
      <c r="D483" s="59"/>
      <c r="E483" s="85"/>
      <c r="F483" s="7"/>
    </row>
    <row r="484" spans="1:6">
      <c r="A484" s="505"/>
      <c r="B484" s="502"/>
      <c r="C484" s="503"/>
      <c r="D484" s="59"/>
      <c r="E484" s="85"/>
      <c r="F484" s="7"/>
    </row>
    <row r="485" spans="1:6">
      <c r="A485" s="505"/>
      <c r="B485" s="502"/>
      <c r="C485" s="503"/>
      <c r="D485" s="59"/>
      <c r="E485" s="85"/>
      <c r="F485" s="7"/>
    </row>
    <row r="486" spans="1:6">
      <c r="A486" s="505"/>
      <c r="B486" s="502"/>
      <c r="C486" s="503"/>
      <c r="D486" s="59"/>
      <c r="E486" s="85"/>
      <c r="F486" s="7"/>
    </row>
    <row r="487" spans="1:6">
      <c r="A487" s="505"/>
      <c r="B487" s="502"/>
      <c r="C487" s="503"/>
      <c r="D487" s="59"/>
      <c r="E487" s="85"/>
      <c r="F487" s="7"/>
    </row>
    <row r="488" spans="1:6">
      <c r="A488" s="505"/>
      <c r="B488" s="502"/>
      <c r="C488" s="503"/>
      <c r="D488" s="59"/>
      <c r="E488" s="85"/>
      <c r="F488" s="7"/>
    </row>
    <row r="489" spans="1:6">
      <c r="A489" s="505"/>
      <c r="B489" s="502"/>
      <c r="C489" s="503"/>
      <c r="D489" s="59"/>
      <c r="E489" s="85"/>
      <c r="F489" s="7"/>
    </row>
    <row r="490" spans="1:6">
      <c r="A490" s="505"/>
      <c r="B490" s="502"/>
      <c r="C490" s="503"/>
      <c r="D490" s="59"/>
      <c r="E490" s="85"/>
      <c r="F490" s="7"/>
    </row>
    <row r="491" spans="1:6">
      <c r="A491" s="505"/>
      <c r="B491" s="502"/>
      <c r="C491" s="503"/>
      <c r="D491" s="59"/>
      <c r="E491" s="85"/>
      <c r="F491" s="7"/>
    </row>
    <row r="492" spans="1:6">
      <c r="A492" s="505"/>
      <c r="B492" s="502"/>
      <c r="C492" s="503"/>
      <c r="D492" s="59"/>
      <c r="E492" s="85"/>
      <c r="F492" s="7"/>
    </row>
    <row r="493" spans="1:6">
      <c r="A493" s="505"/>
      <c r="B493" s="502"/>
      <c r="C493" s="503"/>
      <c r="D493" s="59"/>
      <c r="E493" s="85"/>
      <c r="F493" s="7"/>
    </row>
    <row r="494" spans="1:6">
      <c r="A494" s="505"/>
      <c r="B494" s="502"/>
      <c r="C494" s="503"/>
      <c r="D494" s="59"/>
      <c r="E494" s="85"/>
      <c r="F494" s="7"/>
    </row>
    <row r="495" spans="1:6">
      <c r="A495" s="505"/>
      <c r="B495" s="502"/>
      <c r="C495" s="503"/>
      <c r="D495" s="59"/>
      <c r="E495" s="85"/>
      <c r="F495" s="7"/>
    </row>
    <row r="496" spans="1:6">
      <c r="A496" s="505"/>
      <c r="B496" s="502"/>
      <c r="C496" s="503"/>
      <c r="D496" s="59"/>
      <c r="E496" s="85"/>
      <c r="F496" s="7"/>
    </row>
    <row r="497" spans="1:6">
      <c r="A497" s="505"/>
      <c r="B497" s="502"/>
      <c r="C497" s="503"/>
      <c r="D497" s="59"/>
      <c r="E497" s="85"/>
      <c r="F497" s="7"/>
    </row>
    <row r="498" spans="1:6">
      <c r="A498" s="505"/>
      <c r="B498" s="502"/>
      <c r="C498" s="503"/>
      <c r="D498" s="59"/>
      <c r="E498" s="85"/>
      <c r="F498" s="7"/>
    </row>
    <row r="499" spans="1:6">
      <c r="A499" s="505"/>
      <c r="B499" s="502"/>
      <c r="C499" s="503"/>
      <c r="D499" s="59"/>
      <c r="E499" s="85"/>
      <c r="F499" s="7"/>
    </row>
    <row r="500" spans="1:6">
      <c r="A500" s="505"/>
      <c r="B500" s="502"/>
      <c r="C500" s="503"/>
      <c r="D500" s="59"/>
      <c r="E500" s="85"/>
      <c r="F500" s="7"/>
    </row>
    <row r="501" spans="1:6">
      <c r="A501" s="505"/>
      <c r="B501" s="502"/>
      <c r="C501" s="503"/>
      <c r="D501" s="59"/>
      <c r="E501" s="85"/>
      <c r="F501" s="7"/>
    </row>
    <row r="502" spans="1:6">
      <c r="A502" s="505"/>
      <c r="B502" s="502"/>
      <c r="C502" s="503"/>
      <c r="D502" s="59"/>
      <c r="E502" s="85"/>
      <c r="F502" s="7"/>
    </row>
    <row r="503" spans="1:6">
      <c r="A503" s="505"/>
      <c r="B503" s="502"/>
      <c r="C503" s="503"/>
      <c r="D503" s="59"/>
      <c r="E503" s="85"/>
      <c r="F503" s="7"/>
    </row>
    <row r="504" spans="1:6">
      <c r="A504" s="505"/>
      <c r="B504" s="502"/>
      <c r="C504" s="503"/>
      <c r="D504" s="59"/>
      <c r="E504" s="85"/>
      <c r="F504" s="7"/>
    </row>
    <row r="505" spans="1:6">
      <c r="A505" s="505"/>
      <c r="B505" s="502"/>
      <c r="C505" s="503"/>
      <c r="D505" s="59"/>
      <c r="E505" s="85"/>
      <c r="F505" s="7"/>
    </row>
    <row r="506" spans="1:6">
      <c r="A506" s="505"/>
      <c r="B506" s="502"/>
      <c r="C506" s="503"/>
      <c r="D506" s="59"/>
      <c r="E506" s="85"/>
      <c r="F506" s="7"/>
    </row>
    <row r="507" spans="1:6">
      <c r="A507" s="505"/>
      <c r="B507" s="502"/>
      <c r="C507" s="503"/>
      <c r="D507" s="59"/>
      <c r="E507" s="85"/>
      <c r="F507" s="7"/>
    </row>
    <row r="508" spans="1:6">
      <c r="A508" s="505"/>
      <c r="B508" s="502"/>
      <c r="C508" s="503"/>
      <c r="D508" s="59"/>
      <c r="E508" s="85"/>
      <c r="F508" s="7"/>
    </row>
    <row r="509" spans="1:6">
      <c r="A509" s="505"/>
      <c r="B509" s="502"/>
      <c r="C509" s="503"/>
      <c r="D509" s="59"/>
      <c r="E509" s="85"/>
      <c r="F509" s="7"/>
    </row>
    <row r="510" spans="1:6">
      <c r="A510" s="505"/>
      <c r="B510" s="502"/>
      <c r="C510" s="503"/>
      <c r="D510" s="59"/>
      <c r="E510" s="85"/>
      <c r="F510" s="7"/>
    </row>
    <row r="511" spans="1:6">
      <c r="A511" s="505"/>
      <c r="B511" s="502"/>
      <c r="C511" s="503"/>
      <c r="D511" s="59"/>
      <c r="E511" s="85"/>
      <c r="F511" s="7"/>
    </row>
    <row r="512" spans="1:6">
      <c r="A512" s="505"/>
      <c r="B512" s="502"/>
      <c r="C512" s="503"/>
      <c r="D512" s="59"/>
      <c r="E512" s="85"/>
      <c r="F512" s="7"/>
    </row>
    <row r="513" spans="1:6">
      <c r="A513" s="505"/>
      <c r="B513" s="502"/>
      <c r="C513" s="503"/>
      <c r="D513" s="59"/>
      <c r="E513" s="85"/>
      <c r="F513" s="7"/>
    </row>
    <row r="514" spans="1:6">
      <c r="A514" s="505"/>
      <c r="B514" s="502"/>
      <c r="C514" s="503"/>
      <c r="D514" s="59"/>
      <c r="E514" s="85"/>
      <c r="F514" s="7"/>
    </row>
    <row r="515" spans="1:6">
      <c r="A515" s="505"/>
      <c r="B515" s="502"/>
      <c r="C515" s="503"/>
      <c r="D515" s="59"/>
      <c r="E515" s="85"/>
      <c r="F515" s="7"/>
    </row>
    <row r="516" spans="1:6">
      <c r="A516" s="505"/>
      <c r="B516" s="502"/>
      <c r="C516" s="503"/>
      <c r="D516" s="59"/>
      <c r="E516" s="85"/>
      <c r="F516" s="7"/>
    </row>
    <row r="517" spans="1:6">
      <c r="A517" s="505"/>
      <c r="B517" s="502"/>
      <c r="C517" s="503"/>
      <c r="D517" s="59"/>
      <c r="E517" s="85"/>
      <c r="F517" s="7"/>
    </row>
    <row r="518" spans="1:6">
      <c r="A518" s="505"/>
      <c r="B518" s="502"/>
      <c r="C518" s="503"/>
      <c r="D518" s="59"/>
      <c r="E518" s="85"/>
      <c r="F518" s="7"/>
    </row>
    <row r="519" spans="1:6">
      <c r="A519" s="505"/>
      <c r="B519" s="502"/>
      <c r="C519" s="503"/>
      <c r="D519" s="59"/>
      <c r="E519" s="85"/>
      <c r="F519" s="7"/>
    </row>
    <row r="520" spans="1:6">
      <c r="A520" s="505"/>
      <c r="B520" s="502"/>
      <c r="C520" s="503"/>
      <c r="D520" s="59"/>
      <c r="E520" s="85"/>
      <c r="F520" s="7"/>
    </row>
    <row r="521" spans="1:6">
      <c r="A521" s="505"/>
      <c r="B521" s="502"/>
      <c r="C521" s="503"/>
      <c r="D521" s="59"/>
      <c r="E521" s="85"/>
      <c r="F521" s="7"/>
    </row>
    <row r="522" spans="1:6">
      <c r="A522" s="505"/>
      <c r="B522" s="502"/>
      <c r="C522" s="503"/>
      <c r="D522" s="59"/>
      <c r="E522" s="85"/>
      <c r="F522" s="7"/>
    </row>
    <row r="523" spans="1:6">
      <c r="A523" s="505"/>
      <c r="B523" s="502"/>
      <c r="C523" s="503"/>
      <c r="D523" s="59"/>
      <c r="E523" s="85"/>
      <c r="F523" s="7"/>
    </row>
    <row r="524" spans="1:6">
      <c r="A524" s="505"/>
      <c r="B524" s="502"/>
      <c r="C524" s="503"/>
      <c r="D524" s="59"/>
      <c r="E524" s="85"/>
      <c r="F524" s="7"/>
    </row>
    <row r="525" spans="1:6">
      <c r="A525" s="505"/>
      <c r="B525" s="502"/>
      <c r="C525" s="503"/>
      <c r="D525" s="59"/>
      <c r="E525" s="85"/>
      <c r="F525" s="7"/>
    </row>
    <row r="526" spans="1:6">
      <c r="A526" s="505"/>
      <c r="B526" s="502"/>
      <c r="C526" s="503"/>
      <c r="D526" s="59"/>
      <c r="E526" s="85"/>
      <c r="F526" s="7"/>
    </row>
    <row r="527" spans="1:6">
      <c r="A527" s="505"/>
      <c r="B527" s="502"/>
      <c r="C527" s="503"/>
      <c r="D527" s="59"/>
      <c r="E527" s="85"/>
      <c r="F527" s="7"/>
    </row>
    <row r="528" spans="1:6">
      <c r="A528" s="505"/>
      <c r="B528" s="502"/>
      <c r="C528" s="503"/>
      <c r="D528" s="59"/>
      <c r="E528" s="85"/>
      <c r="F528" s="7"/>
    </row>
    <row r="529" spans="1:6">
      <c r="A529" s="505"/>
      <c r="B529" s="502"/>
      <c r="C529" s="503"/>
      <c r="D529" s="59"/>
      <c r="E529" s="85"/>
      <c r="F529" s="7"/>
    </row>
    <row r="530" spans="1:6">
      <c r="A530" s="505"/>
      <c r="B530" s="502"/>
      <c r="C530" s="503"/>
      <c r="D530" s="59"/>
      <c r="E530" s="85"/>
      <c r="F530" s="7"/>
    </row>
    <row r="531" spans="1:6">
      <c r="A531" s="505"/>
      <c r="B531" s="502"/>
      <c r="C531" s="503"/>
      <c r="D531" s="59"/>
      <c r="E531" s="85"/>
      <c r="F531" s="7"/>
    </row>
    <row r="532" spans="1:6">
      <c r="A532" s="505"/>
      <c r="B532" s="502"/>
      <c r="C532" s="503"/>
      <c r="D532" s="59"/>
      <c r="E532" s="85"/>
      <c r="F532" s="7"/>
    </row>
    <row r="533" spans="1:6">
      <c r="A533" s="505"/>
      <c r="B533" s="502"/>
      <c r="C533" s="503"/>
      <c r="D533" s="59"/>
      <c r="E533" s="85"/>
      <c r="F533" s="7"/>
    </row>
    <row r="534" spans="1:6">
      <c r="A534" s="505"/>
      <c r="B534" s="502"/>
      <c r="C534" s="503"/>
      <c r="D534" s="59"/>
      <c r="E534" s="85"/>
      <c r="F534" s="7"/>
    </row>
    <row r="535" spans="1:6">
      <c r="A535" s="505"/>
      <c r="B535" s="502"/>
      <c r="C535" s="503"/>
      <c r="D535" s="59"/>
      <c r="E535" s="85"/>
      <c r="F535" s="7"/>
    </row>
    <row r="536" spans="1:6">
      <c r="A536" s="505"/>
      <c r="B536" s="502"/>
      <c r="C536" s="503"/>
      <c r="D536" s="59"/>
      <c r="E536" s="85"/>
      <c r="F536" s="7"/>
    </row>
    <row r="537" spans="1:6">
      <c r="A537" s="505"/>
      <c r="B537" s="502"/>
      <c r="C537" s="503"/>
      <c r="D537" s="59"/>
      <c r="E537" s="85"/>
      <c r="F537" s="7"/>
    </row>
    <row r="538" spans="1:6">
      <c r="A538" s="505"/>
      <c r="B538" s="502"/>
      <c r="C538" s="503"/>
      <c r="D538" s="59"/>
      <c r="E538" s="85"/>
      <c r="F538" s="7"/>
    </row>
    <row r="539" spans="1:6">
      <c r="A539" s="505"/>
      <c r="B539" s="502"/>
      <c r="C539" s="503"/>
      <c r="D539" s="59"/>
      <c r="E539" s="85"/>
      <c r="F539" s="7"/>
    </row>
    <row r="540" spans="1:6">
      <c r="A540" s="505"/>
      <c r="B540" s="502"/>
      <c r="C540" s="503"/>
      <c r="D540" s="59"/>
      <c r="E540" s="85"/>
      <c r="F540" s="7"/>
    </row>
    <row r="541" spans="1:6">
      <c r="A541" s="505"/>
      <c r="B541" s="502"/>
      <c r="C541" s="503"/>
      <c r="D541" s="59"/>
      <c r="E541" s="85"/>
      <c r="F541" s="7"/>
    </row>
    <row r="542" spans="1:6">
      <c r="A542" s="505"/>
      <c r="B542" s="502"/>
      <c r="C542" s="503"/>
      <c r="D542" s="59"/>
      <c r="E542" s="85"/>
      <c r="F542" s="7"/>
    </row>
    <row r="543" spans="1:6">
      <c r="A543" s="505"/>
      <c r="B543" s="502"/>
      <c r="C543" s="503"/>
      <c r="D543" s="59"/>
      <c r="E543" s="85"/>
      <c r="F543" s="7"/>
    </row>
    <row r="544" spans="1:6">
      <c r="A544" s="505"/>
      <c r="B544" s="502"/>
      <c r="C544" s="503"/>
      <c r="D544" s="59"/>
      <c r="E544" s="85"/>
      <c r="F544" s="7"/>
    </row>
    <row r="545" spans="1:6">
      <c r="A545" s="505"/>
      <c r="B545" s="502"/>
      <c r="C545" s="503"/>
      <c r="D545" s="59"/>
      <c r="E545" s="85"/>
      <c r="F545" s="7"/>
    </row>
    <row r="546" spans="1:6">
      <c r="A546" s="505"/>
      <c r="B546" s="502"/>
      <c r="C546" s="503"/>
      <c r="D546" s="59"/>
      <c r="E546" s="85"/>
      <c r="F546" s="7"/>
    </row>
    <row r="547" spans="1:6">
      <c r="A547" s="505"/>
      <c r="B547" s="502"/>
      <c r="C547" s="503"/>
      <c r="D547" s="59"/>
      <c r="E547" s="85"/>
      <c r="F547" s="7"/>
    </row>
    <row r="548" spans="1:6">
      <c r="A548" s="505"/>
      <c r="B548" s="502"/>
      <c r="C548" s="503"/>
      <c r="D548" s="59"/>
      <c r="E548" s="85"/>
      <c r="F548" s="7"/>
    </row>
    <row r="549" spans="1:6">
      <c r="A549" s="505"/>
      <c r="B549" s="502"/>
      <c r="C549" s="503"/>
      <c r="D549" s="59"/>
      <c r="E549" s="85"/>
      <c r="F549" s="7"/>
    </row>
    <row r="550" spans="1:6">
      <c r="A550" s="505"/>
      <c r="B550" s="502"/>
      <c r="C550" s="503"/>
      <c r="D550" s="59"/>
      <c r="E550" s="85"/>
      <c r="F550" s="7"/>
    </row>
    <row r="551" spans="1:6">
      <c r="A551" s="505"/>
      <c r="B551" s="502"/>
      <c r="C551" s="503"/>
      <c r="D551" s="59"/>
      <c r="E551" s="85"/>
      <c r="F551" s="7"/>
    </row>
    <row r="552" spans="1:6">
      <c r="A552" s="505"/>
      <c r="B552" s="502"/>
      <c r="C552" s="503"/>
      <c r="D552" s="59"/>
      <c r="E552" s="85"/>
      <c r="F552" s="7"/>
    </row>
    <row r="553" spans="1:6">
      <c r="A553" s="505"/>
      <c r="B553" s="502"/>
      <c r="C553" s="503"/>
      <c r="D553" s="59"/>
      <c r="E553" s="85"/>
      <c r="F553" s="7"/>
    </row>
    <row r="554" spans="1:6">
      <c r="A554" s="505"/>
      <c r="B554" s="502"/>
      <c r="C554" s="503"/>
      <c r="D554" s="59"/>
      <c r="E554" s="85"/>
      <c r="F554" s="7"/>
    </row>
    <row r="555" spans="1:6">
      <c r="A555" s="505"/>
      <c r="B555" s="502"/>
      <c r="C555" s="503"/>
      <c r="D555" s="59"/>
      <c r="E555" s="85"/>
      <c r="F555" s="7"/>
    </row>
    <row r="556" spans="1:6">
      <c r="A556" s="505"/>
      <c r="B556" s="502"/>
      <c r="C556" s="503"/>
      <c r="D556" s="59"/>
      <c r="E556" s="85"/>
      <c r="F556" s="7"/>
    </row>
    <row r="557" spans="1:6">
      <c r="A557" s="505"/>
      <c r="B557" s="502"/>
      <c r="C557" s="503"/>
      <c r="D557" s="59"/>
      <c r="E557" s="85"/>
      <c r="F557" s="7"/>
    </row>
    <row r="558" spans="1:6">
      <c r="A558" s="505"/>
      <c r="B558" s="502"/>
      <c r="C558" s="503"/>
      <c r="D558" s="59"/>
      <c r="E558" s="85"/>
      <c r="F558" s="7"/>
    </row>
    <row r="559" spans="1:6">
      <c r="A559" s="505"/>
      <c r="B559" s="502"/>
      <c r="C559" s="503"/>
      <c r="D559" s="59"/>
      <c r="E559" s="85"/>
      <c r="F559" s="7"/>
    </row>
    <row r="560" spans="1:6">
      <c r="A560" s="505"/>
      <c r="B560" s="502"/>
      <c r="C560" s="503"/>
      <c r="D560" s="59"/>
      <c r="E560" s="85"/>
      <c r="F560" s="7"/>
    </row>
    <row r="561" spans="1:6">
      <c r="A561" s="505"/>
      <c r="B561" s="502"/>
      <c r="C561" s="503"/>
      <c r="D561" s="59"/>
      <c r="E561" s="85"/>
      <c r="F561" s="7"/>
    </row>
    <row r="562" spans="1:6">
      <c r="A562" s="505"/>
      <c r="B562" s="502"/>
      <c r="C562" s="503"/>
      <c r="D562" s="59"/>
      <c r="E562" s="85"/>
      <c r="F562" s="7"/>
    </row>
    <row r="563" spans="1:6">
      <c r="A563" s="505"/>
      <c r="B563" s="502"/>
      <c r="C563" s="503"/>
      <c r="D563" s="59"/>
      <c r="E563" s="85"/>
      <c r="F563" s="7"/>
    </row>
    <row r="564" spans="1:6">
      <c r="A564" s="505"/>
      <c r="B564" s="502"/>
      <c r="C564" s="503"/>
      <c r="D564" s="59"/>
      <c r="E564" s="85"/>
      <c r="F564" s="7"/>
    </row>
    <row r="565" spans="1:6">
      <c r="A565" s="505"/>
      <c r="B565" s="502"/>
      <c r="C565" s="503"/>
      <c r="D565" s="59"/>
      <c r="E565" s="85"/>
      <c r="F565" s="7"/>
    </row>
    <row r="566" spans="1:6">
      <c r="A566" s="505"/>
      <c r="B566" s="502"/>
      <c r="C566" s="503"/>
      <c r="D566" s="59"/>
      <c r="E566" s="85"/>
      <c r="F566" s="7"/>
    </row>
    <row r="567" spans="1:6">
      <c r="A567" s="505"/>
      <c r="B567" s="502"/>
      <c r="C567" s="503"/>
      <c r="D567" s="59"/>
      <c r="E567" s="85"/>
      <c r="F567" s="7"/>
    </row>
    <row r="568" spans="1:6">
      <c r="A568" s="505"/>
      <c r="B568" s="502"/>
      <c r="C568" s="503"/>
      <c r="D568" s="59"/>
      <c r="E568" s="85"/>
      <c r="F568" s="7"/>
    </row>
    <row r="569" spans="1:6">
      <c r="A569" s="505"/>
      <c r="B569" s="502"/>
      <c r="C569" s="503"/>
      <c r="D569" s="59"/>
      <c r="E569" s="85"/>
      <c r="F569" s="7"/>
    </row>
    <row r="570" spans="1:6">
      <c r="A570" s="505"/>
      <c r="B570" s="502"/>
      <c r="C570" s="503"/>
      <c r="D570" s="59"/>
      <c r="E570" s="85"/>
      <c r="F570" s="7"/>
    </row>
    <row r="571" spans="1:6">
      <c r="A571" s="505"/>
      <c r="B571" s="502"/>
      <c r="C571" s="503"/>
      <c r="D571" s="59"/>
      <c r="E571" s="85"/>
      <c r="F571" s="7"/>
    </row>
    <row r="572" spans="1:6">
      <c r="A572" s="505"/>
      <c r="B572" s="502"/>
      <c r="C572" s="503"/>
      <c r="D572" s="59"/>
      <c r="E572" s="85"/>
      <c r="F572" s="7"/>
    </row>
    <row r="573" spans="1:6">
      <c r="A573" s="505"/>
      <c r="B573" s="502"/>
      <c r="C573" s="503"/>
      <c r="D573" s="59"/>
      <c r="E573" s="85"/>
      <c r="F573" s="7"/>
    </row>
    <row r="574" spans="1:6">
      <c r="A574" s="505"/>
      <c r="B574" s="502"/>
      <c r="C574" s="503"/>
      <c r="D574" s="59"/>
      <c r="E574" s="85"/>
      <c r="F574" s="7"/>
    </row>
    <row r="575" spans="1:6">
      <c r="A575" s="505"/>
      <c r="B575" s="502"/>
      <c r="C575" s="503"/>
      <c r="D575" s="59"/>
      <c r="E575" s="85"/>
      <c r="F575" s="7"/>
    </row>
    <row r="576" spans="1:6">
      <c r="A576" s="505"/>
      <c r="B576" s="502"/>
      <c r="C576" s="503"/>
      <c r="D576" s="59"/>
      <c r="E576" s="85"/>
      <c r="F576" s="7"/>
    </row>
    <row r="577" spans="1:6">
      <c r="A577" s="505"/>
      <c r="B577" s="502"/>
      <c r="C577" s="503"/>
      <c r="D577" s="59"/>
      <c r="E577" s="85"/>
      <c r="F577" s="7"/>
    </row>
    <row r="578" spans="1:6">
      <c r="A578" s="505"/>
      <c r="B578" s="502"/>
      <c r="C578" s="503"/>
      <c r="D578" s="59"/>
      <c r="E578" s="85"/>
      <c r="F578" s="7"/>
    </row>
    <row r="579" spans="1:6">
      <c r="A579" s="505"/>
      <c r="B579" s="502"/>
      <c r="C579" s="503"/>
      <c r="D579" s="59"/>
      <c r="E579" s="85"/>
      <c r="F579" s="7"/>
    </row>
    <row r="580" spans="1:6">
      <c r="A580" s="505"/>
      <c r="B580" s="502"/>
      <c r="C580" s="503"/>
      <c r="D580" s="59"/>
      <c r="E580" s="85"/>
      <c r="F580" s="7"/>
    </row>
    <row r="581" spans="1:6">
      <c r="A581" s="505"/>
      <c r="B581" s="502"/>
      <c r="C581" s="503"/>
      <c r="D581" s="59"/>
      <c r="E581" s="85"/>
      <c r="F581" s="7"/>
    </row>
    <row r="582" spans="1:6">
      <c r="A582" s="505"/>
      <c r="B582" s="502"/>
      <c r="C582" s="503"/>
      <c r="D582" s="59"/>
      <c r="E582" s="85"/>
      <c r="F582" s="7"/>
    </row>
    <row r="583" spans="1:6">
      <c r="A583" s="505"/>
      <c r="B583" s="502"/>
      <c r="C583" s="503"/>
      <c r="D583" s="59"/>
      <c r="E583" s="85"/>
      <c r="F583" s="7"/>
    </row>
    <row r="584" spans="1:6">
      <c r="A584" s="505"/>
      <c r="B584" s="502"/>
      <c r="C584" s="503"/>
      <c r="D584" s="59"/>
      <c r="E584" s="85"/>
      <c r="F584" s="7"/>
    </row>
    <row r="585" spans="1:6">
      <c r="A585" s="505"/>
      <c r="B585" s="502"/>
      <c r="C585" s="503"/>
      <c r="D585" s="59"/>
      <c r="E585" s="85"/>
      <c r="F585" s="7"/>
    </row>
    <row r="586" spans="1:6">
      <c r="A586" s="505"/>
      <c r="B586" s="502"/>
      <c r="C586" s="503"/>
      <c r="D586" s="59"/>
      <c r="E586" s="85"/>
      <c r="F586" s="7"/>
    </row>
    <row r="587" spans="1:6">
      <c r="A587" s="505"/>
      <c r="B587" s="502"/>
      <c r="C587" s="503"/>
      <c r="D587" s="59"/>
      <c r="E587" s="85"/>
      <c r="F587" s="7"/>
    </row>
    <row r="588" spans="1:6">
      <c r="A588" s="505"/>
      <c r="B588" s="502"/>
      <c r="C588" s="503"/>
      <c r="D588" s="59"/>
      <c r="E588" s="85"/>
      <c r="F588" s="7"/>
    </row>
    <row r="589" spans="1:6">
      <c r="A589" s="505"/>
      <c r="B589" s="502"/>
      <c r="C589" s="503"/>
      <c r="D589" s="59"/>
      <c r="E589" s="85"/>
      <c r="F589" s="7"/>
    </row>
    <row r="590" spans="1:6">
      <c r="A590" s="505"/>
      <c r="B590" s="502"/>
      <c r="C590" s="503"/>
      <c r="D590" s="59"/>
      <c r="E590" s="85"/>
      <c r="F590" s="7"/>
    </row>
    <row r="591" spans="1:6">
      <c r="A591" s="505"/>
      <c r="B591" s="502"/>
      <c r="C591" s="503"/>
      <c r="D591" s="59"/>
      <c r="E591" s="85"/>
      <c r="F591" s="7"/>
    </row>
    <row r="592" spans="1:6">
      <c r="A592" s="505"/>
      <c r="B592" s="502"/>
      <c r="C592" s="503"/>
      <c r="D592" s="59"/>
      <c r="E592" s="85"/>
      <c r="F592" s="7"/>
    </row>
    <row r="593" spans="1:6">
      <c r="A593" s="505"/>
      <c r="B593" s="502"/>
      <c r="C593" s="503"/>
      <c r="D593" s="59"/>
      <c r="E593" s="85"/>
      <c r="F593" s="7"/>
    </row>
    <row r="594" spans="1:6">
      <c r="A594" s="505"/>
      <c r="B594" s="502"/>
      <c r="C594" s="503"/>
      <c r="D594" s="59"/>
      <c r="E594" s="85"/>
      <c r="F594" s="7"/>
    </row>
    <row r="595" spans="1:6">
      <c r="A595" s="505"/>
      <c r="B595" s="502"/>
      <c r="C595" s="503"/>
      <c r="D595" s="59"/>
      <c r="E595" s="85"/>
      <c r="F595" s="7"/>
    </row>
    <row r="596" spans="1:6">
      <c r="A596" s="505"/>
      <c r="B596" s="502"/>
      <c r="C596" s="503"/>
      <c r="D596" s="59"/>
      <c r="E596" s="85"/>
      <c r="F596" s="7"/>
    </row>
    <row r="597" spans="1:6">
      <c r="A597" s="505"/>
      <c r="B597" s="502"/>
      <c r="C597" s="503"/>
      <c r="D597" s="59"/>
      <c r="E597" s="85"/>
      <c r="F597" s="7"/>
    </row>
    <row r="598" spans="1:6">
      <c r="A598" s="505"/>
      <c r="B598" s="502"/>
      <c r="C598" s="503"/>
      <c r="D598" s="59"/>
      <c r="E598" s="85"/>
      <c r="F598" s="7"/>
    </row>
    <row r="599" spans="1:6">
      <c r="A599" s="505"/>
      <c r="B599" s="502"/>
      <c r="C599" s="503"/>
      <c r="D599" s="59"/>
      <c r="E599" s="85"/>
      <c r="F599" s="7"/>
    </row>
    <row r="600" spans="1:6">
      <c r="A600" s="505"/>
      <c r="B600" s="502"/>
      <c r="C600" s="503"/>
      <c r="D600" s="59"/>
      <c r="E600" s="85"/>
      <c r="F600" s="7"/>
    </row>
    <row r="601" spans="1:6">
      <c r="A601" s="505"/>
      <c r="B601" s="502"/>
      <c r="C601" s="503"/>
      <c r="D601" s="59"/>
      <c r="E601" s="85"/>
      <c r="F601" s="7"/>
    </row>
    <row r="602" spans="1:6">
      <c r="A602" s="505"/>
      <c r="B602" s="502"/>
      <c r="C602" s="503"/>
      <c r="D602" s="59"/>
      <c r="E602" s="85"/>
      <c r="F602" s="7"/>
    </row>
    <row r="603" spans="1:6">
      <c r="A603" s="505"/>
      <c r="B603" s="502"/>
      <c r="C603" s="503"/>
      <c r="D603" s="59"/>
      <c r="E603" s="85"/>
      <c r="F603" s="7"/>
    </row>
    <row r="604" spans="1:6">
      <c r="A604" s="505"/>
      <c r="B604" s="502"/>
      <c r="C604" s="503"/>
      <c r="D604" s="59"/>
      <c r="E604" s="85"/>
      <c r="F604" s="7"/>
    </row>
    <row r="605" spans="1:6">
      <c r="A605" s="505"/>
      <c r="B605" s="502"/>
      <c r="C605" s="503"/>
      <c r="D605" s="59"/>
      <c r="E605" s="85"/>
      <c r="F605" s="7"/>
    </row>
    <row r="606" spans="1:6">
      <c r="A606" s="505"/>
      <c r="B606" s="502"/>
      <c r="C606" s="503"/>
      <c r="D606" s="59"/>
      <c r="E606" s="85"/>
      <c r="F606" s="7"/>
    </row>
    <row r="607" spans="1:6">
      <c r="A607" s="505"/>
      <c r="B607" s="502"/>
      <c r="C607" s="503"/>
      <c r="D607" s="59"/>
      <c r="E607" s="85"/>
      <c r="F607" s="7"/>
    </row>
    <row r="608" spans="1:6">
      <c r="A608" s="505"/>
      <c r="B608" s="502"/>
      <c r="C608" s="503"/>
      <c r="D608" s="59"/>
      <c r="E608" s="85"/>
      <c r="F608" s="7"/>
    </row>
    <row r="609" spans="1:6">
      <c r="A609" s="505"/>
      <c r="B609" s="502"/>
      <c r="C609" s="503"/>
      <c r="D609" s="59"/>
      <c r="E609" s="85"/>
      <c r="F609" s="7"/>
    </row>
    <row r="610" spans="1:6">
      <c r="A610" s="505"/>
      <c r="B610" s="502"/>
      <c r="C610" s="503"/>
      <c r="D610" s="59"/>
      <c r="E610" s="85"/>
      <c r="F610" s="7"/>
    </row>
    <row r="611" spans="1:6">
      <c r="A611" s="505"/>
      <c r="B611" s="502"/>
      <c r="C611" s="503"/>
      <c r="D611" s="59"/>
      <c r="E611" s="85"/>
      <c r="F611" s="7"/>
    </row>
    <row r="612" spans="1:6">
      <c r="A612" s="505"/>
      <c r="B612" s="502"/>
      <c r="C612" s="503"/>
      <c r="D612" s="59"/>
      <c r="E612" s="85"/>
      <c r="F612" s="7"/>
    </row>
    <row r="613" spans="1:6">
      <c r="A613" s="505"/>
      <c r="B613" s="502"/>
      <c r="C613" s="503"/>
      <c r="D613" s="59"/>
      <c r="E613" s="85"/>
      <c r="F613" s="7"/>
    </row>
    <row r="614" spans="1:6">
      <c r="A614" s="505"/>
      <c r="B614" s="502"/>
      <c r="C614" s="503"/>
      <c r="D614" s="59"/>
      <c r="E614" s="85"/>
      <c r="F614" s="7"/>
    </row>
    <row r="615" spans="1:6">
      <c r="A615" s="505"/>
      <c r="B615" s="502"/>
      <c r="C615" s="503"/>
      <c r="D615" s="59"/>
      <c r="E615" s="85"/>
      <c r="F615" s="7"/>
    </row>
    <row r="616" spans="1:6">
      <c r="A616" s="505"/>
      <c r="B616" s="502"/>
      <c r="C616" s="503"/>
      <c r="D616" s="59"/>
      <c r="E616" s="85"/>
      <c r="F616" s="7"/>
    </row>
    <row r="617" spans="1:6">
      <c r="A617" s="505"/>
      <c r="B617" s="502"/>
      <c r="C617" s="503"/>
      <c r="D617" s="59"/>
      <c r="E617" s="85"/>
      <c r="F617" s="7"/>
    </row>
    <row r="618" spans="1:6">
      <c r="A618" s="505"/>
      <c r="B618" s="502"/>
      <c r="C618" s="503"/>
      <c r="D618" s="59"/>
      <c r="E618" s="85"/>
      <c r="F618" s="7"/>
    </row>
    <row r="619" spans="1:6">
      <c r="A619" s="505"/>
      <c r="B619" s="502"/>
      <c r="C619" s="503"/>
      <c r="D619" s="59"/>
      <c r="E619" s="85"/>
      <c r="F619" s="7"/>
    </row>
    <row r="620" spans="1:6">
      <c r="A620" s="505"/>
      <c r="B620" s="502"/>
      <c r="C620" s="503"/>
      <c r="D620" s="59"/>
      <c r="E620" s="85"/>
      <c r="F620" s="7"/>
    </row>
    <row r="621" spans="1:6">
      <c r="A621" s="505"/>
      <c r="B621" s="502"/>
      <c r="C621" s="503"/>
      <c r="D621" s="59"/>
      <c r="E621" s="85"/>
      <c r="F621" s="7"/>
    </row>
    <row r="622" spans="1:6">
      <c r="A622" s="505"/>
      <c r="B622" s="502"/>
      <c r="C622" s="503"/>
      <c r="D622" s="59"/>
      <c r="E622" s="85"/>
      <c r="F622" s="7"/>
    </row>
    <row r="623" spans="1:6">
      <c r="A623" s="505"/>
      <c r="B623" s="502"/>
      <c r="C623" s="503"/>
      <c r="D623" s="59"/>
      <c r="E623" s="85"/>
      <c r="F623" s="7"/>
    </row>
    <row r="624" spans="1:6">
      <c r="A624" s="505"/>
      <c r="B624" s="502"/>
      <c r="C624" s="503"/>
      <c r="D624" s="59"/>
      <c r="E624" s="85"/>
      <c r="F624" s="7"/>
    </row>
    <row r="625" spans="1:6">
      <c r="A625" s="505"/>
      <c r="B625" s="502"/>
      <c r="C625" s="503"/>
      <c r="D625" s="59"/>
      <c r="E625" s="85"/>
      <c r="F625" s="7"/>
    </row>
    <row r="626" spans="1:6">
      <c r="A626" s="505"/>
      <c r="B626" s="502"/>
      <c r="C626" s="503"/>
      <c r="D626" s="59"/>
      <c r="E626" s="85"/>
      <c r="F626" s="7"/>
    </row>
    <row r="627" spans="1:6">
      <c r="A627" s="505"/>
      <c r="B627" s="502"/>
      <c r="C627" s="503"/>
      <c r="D627" s="59"/>
      <c r="E627" s="85"/>
      <c r="F627" s="7"/>
    </row>
    <row r="628" spans="1:6">
      <c r="A628" s="505"/>
      <c r="B628" s="502"/>
      <c r="C628" s="503"/>
      <c r="D628" s="59"/>
      <c r="E628" s="85"/>
      <c r="F628" s="7"/>
    </row>
    <row r="629" spans="1:6">
      <c r="A629" s="505"/>
      <c r="B629" s="502"/>
      <c r="C629" s="503"/>
      <c r="D629" s="59"/>
      <c r="E629" s="85"/>
      <c r="F629" s="7"/>
    </row>
    <row r="630" spans="1:6">
      <c r="A630" s="505"/>
      <c r="B630" s="502"/>
      <c r="C630" s="503"/>
      <c r="D630" s="59"/>
      <c r="E630" s="85"/>
      <c r="F630" s="7"/>
    </row>
    <row r="631" spans="1:6">
      <c r="A631" s="505"/>
      <c r="B631" s="502"/>
      <c r="C631" s="503"/>
      <c r="D631" s="59"/>
      <c r="E631" s="85"/>
      <c r="F631" s="7"/>
    </row>
    <row r="632" spans="1:6">
      <c r="A632" s="505"/>
      <c r="B632" s="502"/>
      <c r="C632" s="503"/>
      <c r="D632" s="59"/>
      <c r="E632" s="85"/>
      <c r="F632" s="7"/>
    </row>
    <row r="633" spans="1:6">
      <c r="A633" s="505"/>
      <c r="B633" s="502"/>
      <c r="C633" s="503"/>
      <c r="D633" s="59"/>
      <c r="E633" s="85"/>
      <c r="F633" s="7"/>
    </row>
    <row r="634" spans="1:6">
      <c r="A634" s="505"/>
      <c r="B634" s="502"/>
      <c r="C634" s="503"/>
      <c r="D634" s="59"/>
      <c r="E634" s="85"/>
      <c r="F634" s="7"/>
    </row>
    <row r="635" spans="1:6">
      <c r="A635" s="505"/>
      <c r="B635" s="502"/>
      <c r="C635" s="503"/>
      <c r="D635" s="59"/>
      <c r="E635" s="85"/>
      <c r="F635" s="7"/>
    </row>
    <row r="636" spans="1:6">
      <c r="A636" s="505"/>
      <c r="B636" s="502"/>
      <c r="C636" s="503"/>
      <c r="D636" s="59"/>
      <c r="E636" s="85"/>
      <c r="F636" s="7"/>
    </row>
    <row r="637" spans="1:6">
      <c r="A637" s="505"/>
      <c r="B637" s="502"/>
      <c r="C637" s="503"/>
      <c r="D637" s="59"/>
      <c r="E637" s="85"/>
      <c r="F637" s="7"/>
    </row>
    <row r="638" spans="1:6">
      <c r="A638" s="505"/>
      <c r="B638" s="502"/>
      <c r="C638" s="503"/>
      <c r="D638" s="59"/>
      <c r="E638" s="85"/>
      <c r="F638" s="7"/>
    </row>
    <row r="639" spans="1:6">
      <c r="A639" s="505"/>
      <c r="B639" s="502"/>
      <c r="C639" s="503"/>
      <c r="D639" s="59"/>
      <c r="E639" s="85"/>
      <c r="F639" s="7"/>
    </row>
    <row r="640" spans="1:6">
      <c r="A640" s="505"/>
      <c r="B640" s="502"/>
      <c r="C640" s="503"/>
      <c r="D640" s="59"/>
      <c r="E640" s="85"/>
      <c r="F640" s="7"/>
    </row>
    <row r="641" spans="1:6">
      <c r="A641" s="505"/>
      <c r="B641" s="502"/>
      <c r="C641" s="503"/>
      <c r="D641" s="59"/>
      <c r="E641" s="85"/>
      <c r="F641" s="7"/>
    </row>
    <row r="642" spans="1:6">
      <c r="A642" s="505"/>
      <c r="B642" s="502"/>
      <c r="C642" s="503"/>
      <c r="D642" s="59"/>
      <c r="E642" s="85"/>
      <c r="F642" s="7"/>
    </row>
    <row r="643" spans="1:6">
      <c r="A643" s="505"/>
      <c r="B643" s="502"/>
      <c r="C643" s="503"/>
      <c r="D643" s="59"/>
      <c r="E643" s="85"/>
      <c r="F643" s="7"/>
    </row>
    <row r="644" spans="1:6">
      <c r="A644" s="505"/>
      <c r="B644" s="502"/>
      <c r="C644" s="503"/>
      <c r="D644" s="59"/>
      <c r="E644" s="85"/>
      <c r="F644" s="7"/>
    </row>
    <row r="645" spans="1:6">
      <c r="A645" s="505"/>
      <c r="B645" s="502"/>
      <c r="C645" s="503"/>
      <c r="D645" s="59"/>
      <c r="E645" s="85"/>
      <c r="F645" s="7"/>
    </row>
    <row r="646" spans="1:6">
      <c r="A646" s="505"/>
      <c r="B646" s="502"/>
      <c r="C646" s="503"/>
      <c r="D646" s="59"/>
      <c r="E646" s="85"/>
      <c r="F646" s="7"/>
    </row>
    <row r="647" spans="1:6">
      <c r="A647" s="505"/>
      <c r="B647" s="502"/>
      <c r="C647" s="503"/>
      <c r="D647" s="59"/>
      <c r="E647" s="85"/>
      <c r="F647" s="7"/>
    </row>
    <row r="648" spans="1:6">
      <c r="A648" s="505"/>
      <c r="B648" s="502"/>
      <c r="C648" s="503"/>
      <c r="D648" s="59"/>
      <c r="E648" s="85"/>
      <c r="F648" s="7"/>
    </row>
    <row r="649" spans="1:6">
      <c r="A649" s="505"/>
      <c r="B649" s="502"/>
      <c r="C649" s="503"/>
      <c r="D649" s="59"/>
      <c r="E649" s="85"/>
      <c r="F649" s="7"/>
    </row>
    <row r="650" spans="1:6">
      <c r="A650" s="505"/>
      <c r="B650" s="502"/>
      <c r="C650" s="503"/>
      <c r="D650" s="59"/>
      <c r="E650" s="85"/>
      <c r="F650" s="7"/>
    </row>
    <row r="651" spans="1:6">
      <c r="A651" s="505"/>
      <c r="B651" s="502"/>
      <c r="C651" s="503"/>
      <c r="D651" s="59"/>
      <c r="E651" s="85"/>
      <c r="F651" s="7"/>
    </row>
    <row r="652" spans="1:6">
      <c r="A652" s="505"/>
      <c r="B652" s="502"/>
      <c r="C652" s="503"/>
      <c r="D652" s="59"/>
      <c r="E652" s="85"/>
      <c r="F652" s="7"/>
    </row>
    <row r="653" spans="1:6">
      <c r="A653" s="505"/>
      <c r="B653" s="502"/>
      <c r="C653" s="503"/>
      <c r="D653" s="59"/>
      <c r="E653" s="85"/>
      <c r="F653" s="7"/>
    </row>
    <row r="654" spans="1:6">
      <c r="A654" s="505"/>
      <c r="B654" s="502"/>
      <c r="C654" s="503"/>
      <c r="D654" s="59"/>
      <c r="E654" s="85"/>
      <c r="F654" s="7"/>
    </row>
    <row r="655" spans="1:6">
      <c r="A655" s="505"/>
      <c r="B655" s="502"/>
      <c r="C655" s="503"/>
      <c r="D655" s="59"/>
      <c r="E655" s="85"/>
      <c r="F655" s="7"/>
    </row>
    <row r="656" spans="1:6">
      <c r="A656" s="505"/>
      <c r="B656" s="502"/>
      <c r="C656" s="503"/>
      <c r="D656" s="59"/>
      <c r="E656" s="85"/>
      <c r="F656" s="7"/>
    </row>
    <row r="657" spans="1:6">
      <c r="A657" s="505"/>
      <c r="B657" s="502"/>
      <c r="C657" s="503"/>
      <c r="D657" s="59"/>
      <c r="E657" s="85"/>
      <c r="F657" s="7"/>
    </row>
    <row r="658" spans="1:6">
      <c r="A658" s="505"/>
      <c r="B658" s="502"/>
      <c r="C658" s="503"/>
      <c r="D658" s="59"/>
      <c r="E658" s="85"/>
      <c r="F658" s="7"/>
    </row>
    <row r="659" spans="1:6">
      <c r="A659" s="505"/>
      <c r="B659" s="502"/>
      <c r="C659" s="503"/>
      <c r="D659" s="59"/>
      <c r="E659" s="85"/>
      <c r="F659" s="7"/>
    </row>
    <row r="660" spans="1:6">
      <c r="A660" s="505"/>
      <c r="B660" s="502"/>
      <c r="C660" s="503"/>
      <c r="D660" s="59"/>
      <c r="E660" s="85"/>
      <c r="F660" s="7"/>
    </row>
    <row r="661" spans="1:6">
      <c r="A661" s="505"/>
      <c r="B661" s="502"/>
      <c r="C661" s="503"/>
      <c r="D661" s="59"/>
      <c r="E661" s="85"/>
      <c r="F661" s="7"/>
    </row>
    <row r="662" spans="1:6">
      <c r="A662" s="505"/>
      <c r="B662" s="502"/>
      <c r="C662" s="503"/>
      <c r="D662" s="59"/>
      <c r="E662" s="85"/>
      <c r="F662" s="7"/>
    </row>
    <row r="663" spans="1:6">
      <c r="A663" s="505"/>
      <c r="B663" s="502"/>
      <c r="C663" s="503"/>
      <c r="D663" s="59"/>
      <c r="E663" s="85"/>
      <c r="F663" s="7"/>
    </row>
    <row r="664" spans="1:6">
      <c r="A664" s="505"/>
      <c r="B664" s="502"/>
      <c r="C664" s="503"/>
      <c r="D664" s="59"/>
      <c r="E664" s="85"/>
      <c r="F664" s="7"/>
    </row>
    <row r="665" spans="1:6">
      <c r="A665" s="505"/>
      <c r="B665" s="502"/>
      <c r="C665" s="503"/>
      <c r="D665" s="59"/>
      <c r="E665" s="85"/>
      <c r="F665" s="7"/>
    </row>
    <row r="666" spans="1:6">
      <c r="A666" s="505"/>
      <c r="B666" s="502"/>
      <c r="C666" s="503"/>
      <c r="D666" s="59"/>
      <c r="E666" s="85"/>
      <c r="F666" s="7"/>
    </row>
    <row r="667" spans="1:6">
      <c r="A667" s="505"/>
      <c r="B667" s="502"/>
      <c r="C667" s="503"/>
      <c r="D667" s="59"/>
      <c r="E667" s="85"/>
      <c r="F667" s="7"/>
    </row>
    <row r="668" spans="1:6">
      <c r="A668" s="505"/>
      <c r="B668" s="502"/>
      <c r="C668" s="503"/>
      <c r="D668" s="59"/>
      <c r="E668" s="85"/>
      <c r="F668" s="7"/>
    </row>
    <row r="669" spans="1:6">
      <c r="A669" s="505"/>
      <c r="B669" s="502"/>
      <c r="C669" s="503"/>
      <c r="D669" s="59"/>
      <c r="E669" s="85"/>
      <c r="F669" s="7"/>
    </row>
    <row r="670" spans="1:6">
      <c r="A670" s="505"/>
      <c r="B670" s="502"/>
      <c r="C670" s="503"/>
      <c r="D670" s="59"/>
      <c r="E670" s="85"/>
      <c r="F670" s="7"/>
    </row>
    <row r="671" spans="1:6">
      <c r="A671" s="505"/>
      <c r="B671" s="502"/>
      <c r="C671" s="503"/>
      <c r="D671" s="59"/>
      <c r="E671" s="85"/>
      <c r="F671" s="7"/>
    </row>
    <row r="672" spans="1:6">
      <c r="A672" s="505"/>
      <c r="B672" s="502"/>
      <c r="C672" s="503"/>
      <c r="D672" s="59"/>
      <c r="E672" s="85"/>
      <c r="F672" s="7"/>
    </row>
    <row r="673" spans="1:6">
      <c r="A673" s="505"/>
      <c r="B673" s="502"/>
      <c r="C673" s="503"/>
      <c r="D673" s="59"/>
      <c r="E673" s="85"/>
      <c r="F673" s="7"/>
    </row>
    <row r="674" spans="1:6">
      <c r="A674" s="505"/>
      <c r="B674" s="502"/>
      <c r="C674" s="503"/>
      <c r="D674" s="59"/>
      <c r="E674" s="85"/>
      <c r="F674" s="7"/>
    </row>
    <row r="675" spans="1:6">
      <c r="A675" s="505"/>
      <c r="B675" s="502"/>
      <c r="C675" s="503"/>
      <c r="D675" s="59"/>
      <c r="E675" s="85"/>
      <c r="F675" s="7"/>
    </row>
    <row r="676" spans="1:6">
      <c r="A676" s="505"/>
      <c r="B676" s="502"/>
      <c r="C676" s="503"/>
      <c r="D676" s="59"/>
      <c r="E676" s="85"/>
      <c r="F676" s="7"/>
    </row>
    <row r="677" spans="1:6">
      <c r="A677" s="505"/>
      <c r="B677" s="502"/>
      <c r="C677" s="503"/>
      <c r="D677" s="59"/>
      <c r="E677" s="85"/>
      <c r="F677" s="7"/>
    </row>
    <row r="678" spans="1:6">
      <c r="A678" s="505"/>
      <c r="B678" s="502"/>
      <c r="C678" s="503"/>
      <c r="D678" s="59"/>
      <c r="E678" s="85"/>
      <c r="F678" s="7"/>
    </row>
    <row r="679" spans="1:6">
      <c r="A679" s="505"/>
      <c r="B679" s="502"/>
      <c r="C679" s="503"/>
      <c r="D679" s="59"/>
      <c r="E679" s="85"/>
      <c r="F679" s="7"/>
    </row>
    <row r="680" spans="1:6">
      <c r="A680" s="505"/>
      <c r="B680" s="502"/>
      <c r="C680" s="503"/>
      <c r="D680" s="59"/>
      <c r="E680" s="85"/>
      <c r="F680" s="7"/>
    </row>
    <row r="681" spans="1:6">
      <c r="A681" s="505"/>
      <c r="B681" s="502"/>
      <c r="C681" s="503"/>
      <c r="D681" s="59"/>
      <c r="E681" s="85"/>
      <c r="F681" s="7"/>
    </row>
    <row r="682" spans="1:6">
      <c r="A682" s="505"/>
      <c r="B682" s="502"/>
      <c r="C682" s="503"/>
      <c r="D682" s="59"/>
      <c r="E682" s="85"/>
      <c r="F682" s="7"/>
    </row>
    <row r="683" spans="1:6">
      <c r="A683" s="505"/>
      <c r="B683" s="502"/>
      <c r="C683" s="503"/>
      <c r="D683" s="59"/>
      <c r="E683" s="85"/>
      <c r="F683" s="7"/>
    </row>
    <row r="684" spans="1:6">
      <c r="A684" s="505"/>
      <c r="B684" s="502"/>
      <c r="C684" s="503"/>
      <c r="D684" s="59"/>
      <c r="E684" s="85"/>
      <c r="F684" s="7"/>
    </row>
    <row r="685" spans="1:6">
      <c r="A685" s="505"/>
      <c r="B685" s="502"/>
      <c r="C685" s="503"/>
      <c r="D685" s="59"/>
      <c r="E685" s="85"/>
      <c r="F685" s="7"/>
    </row>
    <row r="686" spans="1:6">
      <c r="A686" s="505"/>
      <c r="B686" s="502"/>
      <c r="C686" s="503"/>
      <c r="D686" s="59"/>
      <c r="E686" s="85"/>
      <c r="F686" s="7"/>
    </row>
    <row r="687" spans="1:6">
      <c r="A687" s="505"/>
      <c r="B687" s="502"/>
      <c r="C687" s="503"/>
      <c r="D687" s="59"/>
      <c r="E687" s="85"/>
      <c r="F687" s="7"/>
    </row>
    <row r="688" spans="1:6">
      <c r="A688" s="505"/>
      <c r="B688" s="502"/>
      <c r="C688" s="503"/>
      <c r="D688" s="59"/>
      <c r="E688" s="85"/>
      <c r="F688" s="7"/>
    </row>
    <row r="689" spans="1:6">
      <c r="A689" s="505"/>
      <c r="B689" s="502"/>
      <c r="C689" s="503"/>
      <c r="D689" s="59"/>
      <c r="E689" s="85"/>
      <c r="F689" s="7"/>
    </row>
    <row r="690" spans="1:6">
      <c r="A690" s="505"/>
      <c r="B690" s="502"/>
      <c r="C690" s="503"/>
      <c r="D690" s="59"/>
      <c r="E690" s="85"/>
      <c r="F690" s="7"/>
    </row>
    <row r="691" spans="1:6">
      <c r="A691" s="505"/>
      <c r="B691" s="502"/>
      <c r="C691" s="503"/>
      <c r="D691" s="59"/>
      <c r="E691" s="85"/>
      <c r="F691" s="7"/>
    </row>
    <row r="692" spans="1:6">
      <c r="A692" s="505"/>
      <c r="B692" s="502"/>
      <c r="C692" s="503"/>
      <c r="D692" s="59"/>
      <c r="E692" s="85"/>
      <c r="F692" s="7"/>
    </row>
    <row r="693" spans="1:6">
      <c r="A693" s="505"/>
      <c r="B693" s="502"/>
      <c r="C693" s="503"/>
      <c r="D693" s="59"/>
      <c r="E693" s="85"/>
      <c r="F693" s="7"/>
    </row>
    <row r="694" spans="1:6">
      <c r="A694" s="505"/>
      <c r="B694" s="502"/>
      <c r="C694" s="503"/>
      <c r="D694" s="59"/>
      <c r="E694" s="85"/>
      <c r="F694" s="7"/>
    </row>
    <row r="695" spans="1:6">
      <c r="A695" s="505"/>
      <c r="B695" s="502"/>
      <c r="C695" s="503"/>
      <c r="D695" s="59"/>
      <c r="E695" s="85"/>
      <c r="F695" s="7"/>
    </row>
    <row r="696" spans="1:6">
      <c r="A696" s="505"/>
      <c r="B696" s="502"/>
      <c r="C696" s="503"/>
      <c r="D696" s="59"/>
      <c r="E696" s="85"/>
      <c r="F696" s="7"/>
    </row>
    <row r="697" spans="1:6">
      <c r="A697" s="505"/>
      <c r="B697" s="502"/>
      <c r="C697" s="503"/>
      <c r="D697" s="59"/>
      <c r="E697" s="85"/>
      <c r="F697" s="7"/>
    </row>
    <row r="698" spans="1:6">
      <c r="A698" s="505"/>
      <c r="B698" s="502"/>
      <c r="C698" s="503"/>
      <c r="D698" s="59"/>
      <c r="E698" s="85"/>
      <c r="F698" s="7"/>
    </row>
    <row r="699" spans="1:6">
      <c r="A699" s="505"/>
      <c r="B699" s="502"/>
      <c r="C699" s="503"/>
      <c r="D699" s="59"/>
      <c r="E699" s="85"/>
      <c r="F699" s="7"/>
    </row>
    <row r="700" spans="1:6">
      <c r="A700" s="505"/>
      <c r="B700" s="502"/>
      <c r="C700" s="503"/>
      <c r="D700" s="59"/>
      <c r="E700" s="85"/>
      <c r="F700" s="7"/>
    </row>
    <row r="701" spans="1:6">
      <c r="A701" s="505"/>
      <c r="B701" s="502"/>
      <c r="C701" s="503"/>
      <c r="D701" s="59"/>
      <c r="E701" s="85"/>
      <c r="F701" s="7"/>
    </row>
    <row r="702" spans="1:6">
      <c r="A702" s="505"/>
      <c r="B702" s="502"/>
      <c r="C702" s="503"/>
      <c r="D702" s="59"/>
      <c r="E702" s="85"/>
      <c r="F702" s="7"/>
    </row>
    <row r="703" spans="1:6">
      <c r="A703" s="505"/>
      <c r="B703" s="502"/>
      <c r="C703" s="503"/>
      <c r="D703" s="59"/>
      <c r="E703" s="85"/>
      <c r="F703" s="7"/>
    </row>
    <row r="704" spans="1:6">
      <c r="A704" s="505"/>
      <c r="B704" s="502"/>
      <c r="C704" s="503"/>
      <c r="D704" s="59"/>
      <c r="E704" s="85"/>
      <c r="F704" s="7"/>
    </row>
    <row r="705" spans="1:6">
      <c r="A705" s="505"/>
      <c r="B705" s="502"/>
      <c r="C705" s="503"/>
      <c r="D705" s="59"/>
      <c r="E705" s="85"/>
      <c r="F705" s="7"/>
    </row>
    <row r="706" spans="1:6">
      <c r="A706" s="505"/>
      <c r="B706" s="502"/>
      <c r="C706" s="503"/>
      <c r="D706" s="59"/>
      <c r="E706" s="85"/>
      <c r="F706" s="7"/>
    </row>
    <row r="707" spans="1:6">
      <c r="A707" s="505"/>
      <c r="B707" s="502"/>
      <c r="C707" s="503"/>
      <c r="D707" s="59"/>
      <c r="E707" s="85"/>
      <c r="F707" s="7"/>
    </row>
    <row r="708" spans="1:6">
      <c r="A708" s="505"/>
      <c r="B708" s="502"/>
      <c r="C708" s="503"/>
      <c r="D708" s="59"/>
      <c r="E708" s="85"/>
      <c r="F708" s="7"/>
    </row>
    <row r="709" spans="1:6">
      <c r="A709" s="505"/>
      <c r="B709" s="502"/>
      <c r="C709" s="503"/>
      <c r="D709" s="59"/>
      <c r="E709" s="85"/>
      <c r="F709" s="7"/>
    </row>
    <row r="710" spans="1:6">
      <c r="A710" s="505"/>
      <c r="B710" s="502"/>
      <c r="C710" s="503"/>
      <c r="D710" s="59"/>
      <c r="E710" s="85"/>
      <c r="F710" s="7"/>
    </row>
    <row r="711" spans="1:6">
      <c r="A711" s="505"/>
      <c r="B711" s="502"/>
      <c r="C711" s="503"/>
      <c r="D711" s="59"/>
      <c r="E711" s="85"/>
      <c r="F711" s="7"/>
    </row>
    <row r="712" spans="1:6">
      <c r="A712" s="505"/>
      <c r="B712" s="502"/>
      <c r="C712" s="503"/>
      <c r="D712" s="59"/>
      <c r="E712" s="85"/>
      <c r="F712" s="7"/>
    </row>
    <row r="713" spans="1:6">
      <c r="A713" s="505"/>
      <c r="B713" s="502"/>
      <c r="C713" s="503"/>
      <c r="D713" s="59"/>
      <c r="E713" s="85"/>
      <c r="F713" s="7"/>
    </row>
    <row r="714" spans="1:6">
      <c r="A714" s="505"/>
      <c r="B714" s="502"/>
      <c r="C714" s="503"/>
      <c r="D714" s="59"/>
      <c r="E714" s="85"/>
      <c r="F714" s="7"/>
    </row>
    <row r="715" spans="1:6">
      <c r="A715" s="505"/>
      <c r="B715" s="502"/>
      <c r="C715" s="503"/>
      <c r="D715" s="59"/>
      <c r="E715" s="85"/>
      <c r="F715" s="7"/>
    </row>
    <row r="716" spans="1:6">
      <c r="A716" s="505"/>
      <c r="B716" s="502"/>
      <c r="C716" s="503"/>
      <c r="D716" s="59"/>
      <c r="E716" s="85"/>
      <c r="F716" s="7"/>
    </row>
    <row r="717" spans="1:6">
      <c r="A717" s="505"/>
      <c r="B717" s="502"/>
      <c r="C717" s="503"/>
      <c r="D717" s="59"/>
      <c r="E717" s="85"/>
      <c r="F717" s="7"/>
    </row>
    <row r="718" spans="1:6">
      <c r="A718" s="505"/>
      <c r="B718" s="502"/>
      <c r="C718" s="503"/>
      <c r="D718" s="59"/>
      <c r="E718" s="85"/>
      <c r="F718" s="7"/>
    </row>
    <row r="719" spans="1:6">
      <c r="A719" s="505"/>
      <c r="B719" s="502"/>
      <c r="C719" s="503"/>
      <c r="D719" s="59"/>
      <c r="E719" s="85"/>
      <c r="F719" s="7"/>
    </row>
    <row r="720" spans="1:6">
      <c r="A720" s="505"/>
      <c r="B720" s="502"/>
      <c r="C720" s="503"/>
      <c r="D720" s="59"/>
      <c r="E720" s="85"/>
      <c r="F720" s="7"/>
    </row>
    <row r="721" spans="1:6">
      <c r="A721" s="505"/>
      <c r="B721" s="502"/>
      <c r="C721" s="503"/>
      <c r="D721" s="59"/>
      <c r="E721" s="85"/>
      <c r="F721" s="7"/>
    </row>
    <row r="722" spans="1:6">
      <c r="A722" s="505"/>
      <c r="B722" s="502"/>
      <c r="C722" s="503"/>
      <c r="D722" s="59"/>
      <c r="E722" s="85"/>
      <c r="F722" s="7"/>
    </row>
    <row r="723" spans="1:6">
      <c r="A723" s="505"/>
      <c r="B723" s="502"/>
      <c r="C723" s="503"/>
      <c r="D723" s="59"/>
      <c r="E723" s="85"/>
      <c r="F723" s="7"/>
    </row>
    <row r="724" spans="1:6">
      <c r="A724" s="505"/>
      <c r="B724" s="502"/>
      <c r="C724" s="503"/>
      <c r="D724" s="59"/>
      <c r="E724" s="85"/>
      <c r="F724" s="7"/>
    </row>
    <row r="725" spans="1:6">
      <c r="A725" s="505"/>
      <c r="B725" s="502"/>
      <c r="C725" s="503"/>
      <c r="D725" s="59"/>
      <c r="E725" s="85"/>
      <c r="F725" s="7"/>
    </row>
    <row r="726" spans="1:6">
      <c r="A726" s="505"/>
      <c r="B726" s="502"/>
      <c r="C726" s="503"/>
      <c r="D726" s="59"/>
      <c r="E726" s="85"/>
      <c r="F726" s="7"/>
    </row>
    <row r="727" spans="1:6">
      <c r="A727" s="505"/>
      <c r="B727" s="502"/>
      <c r="C727" s="503"/>
      <c r="D727" s="59"/>
      <c r="E727" s="85"/>
      <c r="F727" s="7"/>
    </row>
    <row r="728" spans="1:6">
      <c r="A728" s="505"/>
      <c r="B728" s="502"/>
      <c r="C728" s="503"/>
      <c r="D728" s="59"/>
      <c r="E728" s="85"/>
      <c r="F728" s="7"/>
    </row>
    <row r="729" spans="1:6">
      <c r="A729" s="505"/>
      <c r="B729" s="502"/>
      <c r="C729" s="503"/>
      <c r="D729" s="59"/>
      <c r="E729" s="85"/>
      <c r="F729" s="7"/>
    </row>
    <row r="730" spans="1:6">
      <c r="A730" s="505"/>
      <c r="B730" s="502"/>
      <c r="C730" s="503"/>
      <c r="D730" s="59"/>
      <c r="E730" s="85"/>
      <c r="F730" s="7"/>
    </row>
    <row r="731" spans="1:6">
      <c r="A731" s="505"/>
      <c r="B731" s="502"/>
      <c r="C731" s="503"/>
      <c r="D731" s="59"/>
      <c r="E731" s="85"/>
      <c r="F731" s="7"/>
    </row>
    <row r="732" spans="1:6">
      <c r="A732" s="505"/>
      <c r="B732" s="502"/>
      <c r="C732" s="503"/>
      <c r="D732" s="59"/>
      <c r="E732" s="85"/>
      <c r="F732" s="7"/>
    </row>
    <row r="733" spans="1:6">
      <c r="A733" s="505"/>
      <c r="B733" s="502"/>
      <c r="C733" s="503"/>
      <c r="D733" s="59"/>
      <c r="E733" s="85"/>
      <c r="F733" s="7"/>
    </row>
    <row r="734" spans="1:6">
      <c r="A734" s="505"/>
      <c r="B734" s="502"/>
      <c r="C734" s="503"/>
      <c r="D734" s="59"/>
      <c r="E734" s="85"/>
      <c r="F734" s="7"/>
    </row>
    <row r="735" spans="1:6">
      <c r="A735" s="505"/>
      <c r="B735" s="502"/>
      <c r="C735" s="503"/>
      <c r="D735" s="59"/>
      <c r="E735" s="85"/>
      <c r="F735" s="7"/>
    </row>
    <row r="736" spans="1:6">
      <c r="A736" s="505"/>
      <c r="B736" s="502"/>
      <c r="C736" s="503"/>
      <c r="D736" s="59"/>
      <c r="E736" s="85"/>
      <c r="F736" s="7"/>
    </row>
    <row r="737" spans="1:6">
      <c r="A737" s="505"/>
      <c r="B737" s="502"/>
      <c r="C737" s="503"/>
      <c r="D737" s="59"/>
      <c r="E737" s="85"/>
      <c r="F737" s="7"/>
    </row>
    <row r="738" spans="1:6">
      <c r="A738" s="505"/>
      <c r="B738" s="502"/>
      <c r="C738" s="503"/>
      <c r="D738" s="59"/>
      <c r="E738" s="85"/>
      <c r="F738" s="7"/>
    </row>
    <row r="739" spans="1:6">
      <c r="A739" s="505"/>
      <c r="B739" s="502"/>
      <c r="C739" s="503"/>
      <c r="D739" s="59"/>
      <c r="E739" s="85"/>
      <c r="F739" s="7"/>
    </row>
    <row r="740" spans="1:6">
      <c r="A740" s="505"/>
      <c r="B740" s="502"/>
      <c r="C740" s="503"/>
      <c r="D740" s="59"/>
      <c r="E740" s="85"/>
      <c r="F740" s="7"/>
    </row>
    <row r="741" spans="1:6">
      <c r="A741" s="505"/>
      <c r="B741" s="502"/>
      <c r="C741" s="503"/>
      <c r="D741" s="59"/>
      <c r="E741" s="85"/>
      <c r="F741" s="7"/>
    </row>
    <row r="742" spans="1:6">
      <c r="A742" s="505"/>
      <c r="B742" s="502"/>
      <c r="C742" s="503"/>
      <c r="D742" s="59"/>
      <c r="E742" s="85"/>
      <c r="F742" s="7"/>
    </row>
    <row r="743" spans="1:6">
      <c r="A743" s="505"/>
      <c r="B743" s="502"/>
      <c r="C743" s="503"/>
      <c r="D743" s="59"/>
      <c r="E743" s="85"/>
      <c r="F743" s="7"/>
    </row>
    <row r="744" spans="1:6">
      <c r="A744" s="505"/>
      <c r="B744" s="502"/>
      <c r="C744" s="503"/>
      <c r="D744" s="59"/>
      <c r="E744" s="85"/>
      <c r="F744" s="7"/>
    </row>
    <row r="745" spans="1:6">
      <c r="A745" s="505"/>
      <c r="B745" s="502"/>
      <c r="C745" s="503"/>
      <c r="D745" s="59"/>
      <c r="E745" s="85"/>
      <c r="F745" s="7"/>
    </row>
    <row r="746" spans="1:6">
      <c r="A746" s="505"/>
      <c r="B746" s="502"/>
      <c r="C746" s="503"/>
      <c r="D746" s="59"/>
      <c r="E746" s="85"/>
      <c r="F746" s="7"/>
    </row>
    <row r="747" spans="1:6">
      <c r="A747" s="505"/>
      <c r="B747" s="502"/>
      <c r="C747" s="503"/>
      <c r="D747" s="59"/>
      <c r="E747" s="85"/>
      <c r="F747" s="7"/>
    </row>
    <row r="748" spans="1:6">
      <c r="A748" s="505"/>
      <c r="B748" s="502"/>
      <c r="C748" s="503"/>
      <c r="D748" s="59"/>
      <c r="E748" s="85"/>
      <c r="F748" s="7"/>
    </row>
    <row r="749" spans="1:6">
      <c r="A749" s="505"/>
      <c r="B749" s="502"/>
      <c r="C749" s="503"/>
      <c r="D749" s="59"/>
      <c r="E749" s="85"/>
      <c r="F749" s="7"/>
    </row>
    <row r="750" spans="1:6">
      <c r="A750" s="505"/>
      <c r="B750" s="502"/>
      <c r="C750" s="503"/>
      <c r="D750" s="59"/>
      <c r="E750" s="85"/>
      <c r="F750" s="7"/>
    </row>
    <row r="751" spans="1:6">
      <c r="A751" s="505"/>
      <c r="B751" s="502"/>
      <c r="C751" s="503"/>
      <c r="D751" s="59"/>
      <c r="E751" s="85"/>
      <c r="F751" s="7"/>
    </row>
    <row r="752" spans="1:6">
      <c r="A752" s="505"/>
      <c r="B752" s="502"/>
      <c r="C752" s="503"/>
      <c r="D752" s="59"/>
      <c r="E752" s="85"/>
      <c r="F752" s="7"/>
    </row>
    <row r="753" spans="1:6">
      <c r="A753" s="505"/>
      <c r="B753" s="502"/>
      <c r="C753" s="503"/>
      <c r="D753" s="59"/>
      <c r="E753" s="85"/>
      <c r="F753" s="7"/>
    </row>
    <row r="754" spans="1:6">
      <c r="A754" s="505"/>
      <c r="B754" s="502"/>
      <c r="C754" s="503"/>
      <c r="D754" s="59"/>
      <c r="E754" s="85"/>
      <c r="F754" s="7"/>
    </row>
    <row r="755" spans="1:6">
      <c r="A755" s="505"/>
      <c r="B755" s="502"/>
      <c r="C755" s="503"/>
      <c r="D755" s="59"/>
      <c r="E755" s="85"/>
      <c r="F755" s="7"/>
    </row>
    <row r="756" spans="1:6">
      <c r="A756" s="505"/>
      <c r="B756" s="502"/>
      <c r="C756" s="503"/>
      <c r="D756" s="59"/>
      <c r="E756" s="85"/>
      <c r="F756" s="7"/>
    </row>
    <row r="757" spans="1:6">
      <c r="A757" s="505"/>
      <c r="B757" s="502"/>
      <c r="C757" s="503"/>
      <c r="D757" s="59"/>
      <c r="E757" s="85"/>
      <c r="F757" s="7"/>
    </row>
    <row r="758" spans="1:6">
      <c r="A758" s="505"/>
      <c r="B758" s="502"/>
      <c r="C758" s="503"/>
      <c r="D758" s="59"/>
      <c r="E758" s="85"/>
      <c r="F758" s="7"/>
    </row>
    <row r="759" spans="1:6">
      <c r="A759" s="505"/>
      <c r="B759" s="502"/>
      <c r="C759" s="503"/>
      <c r="D759" s="59"/>
      <c r="E759" s="85"/>
      <c r="F759" s="7"/>
    </row>
    <row r="760" spans="1:6">
      <c r="A760" s="505"/>
      <c r="B760" s="502"/>
      <c r="C760" s="503"/>
      <c r="D760" s="59"/>
      <c r="E760" s="85"/>
      <c r="F760" s="7"/>
    </row>
    <row r="761" spans="1:6">
      <c r="A761" s="505"/>
      <c r="B761" s="502"/>
      <c r="C761" s="503"/>
      <c r="D761" s="59"/>
      <c r="E761" s="85"/>
      <c r="F761" s="7"/>
    </row>
    <row r="762" spans="1:6">
      <c r="A762" s="505"/>
      <c r="B762" s="502"/>
      <c r="C762" s="503"/>
      <c r="D762" s="59"/>
      <c r="E762" s="85"/>
      <c r="F762" s="7"/>
    </row>
    <row r="763" spans="1:6">
      <c r="A763" s="505"/>
      <c r="B763" s="502"/>
      <c r="C763" s="503"/>
      <c r="D763" s="59"/>
      <c r="E763" s="85"/>
      <c r="F763" s="7"/>
    </row>
    <row r="764" spans="1:6">
      <c r="A764" s="505"/>
      <c r="B764" s="502"/>
      <c r="C764" s="503"/>
      <c r="D764" s="59"/>
      <c r="E764" s="85"/>
      <c r="F764" s="7"/>
    </row>
    <row r="765" spans="1:6">
      <c r="A765" s="505"/>
      <c r="B765" s="502"/>
      <c r="C765" s="503"/>
      <c r="D765" s="59"/>
      <c r="E765" s="85"/>
      <c r="F765" s="7"/>
    </row>
    <row r="766" spans="1:6">
      <c r="A766" s="505"/>
      <c r="B766" s="502"/>
      <c r="C766" s="503"/>
      <c r="D766" s="59"/>
      <c r="E766" s="85"/>
      <c r="F766" s="7"/>
    </row>
    <row r="767" spans="1:6">
      <c r="A767" s="505"/>
      <c r="B767" s="502"/>
      <c r="C767" s="503"/>
      <c r="D767" s="59"/>
      <c r="E767" s="85"/>
      <c r="F767" s="7"/>
    </row>
    <row r="768" spans="1:6">
      <c r="A768" s="505"/>
      <c r="B768" s="502"/>
      <c r="C768" s="503"/>
      <c r="D768" s="59"/>
      <c r="E768" s="85"/>
      <c r="F768" s="7"/>
    </row>
    <row r="769" spans="1:6">
      <c r="A769" s="505"/>
      <c r="B769" s="502"/>
      <c r="C769" s="503"/>
      <c r="D769" s="59"/>
      <c r="E769" s="85"/>
      <c r="F769" s="7"/>
    </row>
    <row r="770" spans="1:6">
      <c r="A770" s="505"/>
      <c r="B770" s="502"/>
      <c r="C770" s="503"/>
      <c r="D770" s="59"/>
      <c r="E770" s="85"/>
      <c r="F770" s="7"/>
    </row>
    <row r="771" spans="1:6">
      <c r="A771" s="505"/>
      <c r="B771" s="502"/>
      <c r="C771" s="503"/>
      <c r="D771" s="59"/>
      <c r="E771" s="85"/>
      <c r="F771" s="7"/>
    </row>
    <row r="772" spans="1:6">
      <c r="A772" s="505"/>
      <c r="B772" s="502"/>
      <c r="C772" s="503"/>
      <c r="D772" s="59"/>
      <c r="E772" s="85"/>
      <c r="F772" s="7"/>
    </row>
    <row r="773" spans="1:6">
      <c r="A773" s="505"/>
      <c r="B773" s="502"/>
      <c r="C773" s="503"/>
      <c r="D773" s="59"/>
      <c r="E773" s="85"/>
      <c r="F773" s="7"/>
    </row>
    <row r="774" spans="1:6">
      <c r="A774" s="505"/>
      <c r="B774" s="502"/>
      <c r="C774" s="503"/>
      <c r="D774" s="59"/>
      <c r="E774" s="85"/>
      <c r="F774" s="7"/>
    </row>
    <row r="775" spans="1:6">
      <c r="A775" s="505"/>
      <c r="B775" s="502"/>
      <c r="C775" s="503"/>
      <c r="D775" s="59"/>
      <c r="E775" s="85"/>
      <c r="F775" s="7"/>
    </row>
    <row r="776" spans="1:6">
      <c r="A776" s="505"/>
      <c r="B776" s="502"/>
      <c r="C776" s="503"/>
      <c r="D776" s="59"/>
      <c r="E776" s="85"/>
      <c r="F776" s="7"/>
    </row>
    <row r="777" spans="1:6">
      <c r="A777" s="505"/>
      <c r="B777" s="502"/>
      <c r="C777" s="503"/>
      <c r="D777" s="59"/>
      <c r="E777" s="85"/>
      <c r="F777" s="7"/>
    </row>
    <row r="778" spans="1:6">
      <c r="A778" s="505"/>
      <c r="B778" s="502"/>
      <c r="C778" s="503"/>
      <c r="D778" s="59"/>
      <c r="E778" s="85"/>
      <c r="F778" s="7"/>
    </row>
    <row r="779" spans="1:6">
      <c r="A779" s="505"/>
      <c r="B779" s="502"/>
      <c r="C779" s="503"/>
      <c r="D779" s="59"/>
      <c r="E779" s="85"/>
      <c r="F779" s="7"/>
    </row>
    <row r="780" spans="1:6">
      <c r="A780" s="505"/>
      <c r="B780" s="502"/>
      <c r="C780" s="503"/>
      <c r="D780" s="59"/>
      <c r="E780" s="85"/>
      <c r="F780" s="7"/>
    </row>
    <row r="781" spans="1:6">
      <c r="A781" s="505"/>
      <c r="B781" s="502"/>
      <c r="C781" s="503"/>
      <c r="D781" s="59"/>
      <c r="E781" s="85"/>
      <c r="F781" s="7"/>
    </row>
    <row r="782" spans="1:6">
      <c r="A782" s="505"/>
      <c r="B782" s="502"/>
      <c r="C782" s="503"/>
      <c r="D782" s="59"/>
      <c r="E782" s="85"/>
      <c r="F782" s="7"/>
    </row>
    <row r="783" spans="1:6">
      <c r="A783" s="505"/>
      <c r="B783" s="502"/>
      <c r="C783" s="503"/>
      <c r="D783" s="59"/>
      <c r="E783" s="85"/>
      <c r="F783" s="7"/>
    </row>
    <row r="784" spans="1:6">
      <c r="A784" s="505"/>
      <c r="B784" s="502"/>
      <c r="C784" s="503"/>
      <c r="D784" s="59"/>
      <c r="E784" s="85"/>
      <c r="F784" s="7"/>
    </row>
    <row r="785" spans="1:6">
      <c r="A785" s="505"/>
      <c r="B785" s="502"/>
      <c r="C785" s="503"/>
      <c r="D785" s="59"/>
      <c r="E785" s="85"/>
      <c r="F785" s="7"/>
    </row>
    <row r="786" spans="1:6">
      <c r="A786" s="505"/>
      <c r="B786" s="502"/>
      <c r="C786" s="503"/>
      <c r="D786" s="59"/>
      <c r="E786" s="85"/>
      <c r="F786" s="7"/>
    </row>
    <row r="787" spans="1:6">
      <c r="A787" s="505"/>
      <c r="B787" s="502"/>
      <c r="C787" s="503"/>
      <c r="D787" s="59"/>
      <c r="E787" s="85"/>
      <c r="F787" s="7"/>
    </row>
    <row r="788" spans="1:6">
      <c r="A788" s="505"/>
      <c r="B788" s="502"/>
      <c r="C788" s="503"/>
      <c r="D788" s="59"/>
      <c r="E788" s="85"/>
      <c r="F788" s="7"/>
    </row>
    <row r="789" spans="1:6">
      <c r="A789" s="505"/>
      <c r="B789" s="502"/>
      <c r="C789" s="503"/>
      <c r="D789" s="59"/>
      <c r="E789" s="85"/>
      <c r="F789" s="7"/>
    </row>
    <row r="790" spans="1:6">
      <c r="A790" s="505"/>
      <c r="B790" s="502"/>
      <c r="C790" s="503"/>
      <c r="D790" s="59"/>
      <c r="E790" s="85"/>
      <c r="F790" s="7"/>
    </row>
    <row r="791" spans="1:6">
      <c r="A791" s="505"/>
      <c r="B791" s="502"/>
      <c r="C791" s="503"/>
      <c r="D791" s="59"/>
      <c r="E791" s="85"/>
      <c r="F791" s="7"/>
    </row>
    <row r="792" spans="1:6">
      <c r="A792" s="505"/>
      <c r="B792" s="502"/>
      <c r="C792" s="503"/>
      <c r="D792" s="59"/>
      <c r="E792" s="85"/>
      <c r="F792" s="7"/>
    </row>
    <row r="793" spans="1:6">
      <c r="A793" s="505"/>
      <c r="B793" s="502"/>
      <c r="C793" s="503"/>
      <c r="D793" s="59"/>
      <c r="E793" s="85"/>
      <c r="F793" s="7"/>
    </row>
    <row r="794" spans="1:6">
      <c r="A794" s="505"/>
      <c r="B794" s="502"/>
      <c r="C794" s="503"/>
      <c r="D794" s="59"/>
      <c r="E794" s="85"/>
      <c r="F794" s="7"/>
    </row>
    <row r="795" spans="1:6">
      <c r="A795" s="505"/>
      <c r="B795" s="502"/>
      <c r="C795" s="503"/>
      <c r="D795" s="59"/>
      <c r="E795" s="85"/>
      <c r="F795" s="7"/>
    </row>
    <row r="796" spans="1:6">
      <c r="A796" s="505"/>
      <c r="B796" s="502"/>
      <c r="C796" s="503"/>
      <c r="D796" s="59"/>
      <c r="E796" s="85"/>
      <c r="F796" s="7"/>
    </row>
    <row r="797" spans="1:6">
      <c r="A797" s="505"/>
      <c r="B797" s="502"/>
      <c r="C797" s="503"/>
      <c r="D797" s="59"/>
      <c r="E797" s="85"/>
      <c r="F797" s="7"/>
    </row>
    <row r="798" spans="1:6">
      <c r="A798" s="505"/>
      <c r="B798" s="502"/>
      <c r="C798" s="503"/>
      <c r="D798" s="59"/>
      <c r="E798" s="85"/>
      <c r="F798" s="7"/>
    </row>
    <row r="799" spans="1:6">
      <c r="A799" s="505"/>
      <c r="B799" s="502"/>
      <c r="C799" s="503"/>
      <c r="D799" s="59"/>
      <c r="E799" s="85"/>
      <c r="F799" s="7"/>
    </row>
    <row r="800" spans="1:6">
      <c r="A800" s="505"/>
      <c r="B800" s="502"/>
      <c r="C800" s="503"/>
      <c r="D800" s="59"/>
      <c r="E800" s="85"/>
      <c r="F800" s="7"/>
    </row>
    <row r="801" spans="1:6">
      <c r="A801" s="505"/>
      <c r="B801" s="502"/>
      <c r="C801" s="503"/>
      <c r="D801" s="59"/>
      <c r="E801" s="85"/>
      <c r="F801" s="7"/>
    </row>
    <row r="802" spans="1:6">
      <c r="A802" s="505"/>
      <c r="B802" s="502"/>
      <c r="C802" s="503"/>
      <c r="D802" s="59"/>
      <c r="E802" s="85"/>
      <c r="F802" s="7"/>
    </row>
    <row r="803" spans="1:6">
      <c r="A803" s="505"/>
      <c r="B803" s="502"/>
      <c r="C803" s="503"/>
      <c r="D803" s="59"/>
      <c r="E803" s="85"/>
      <c r="F803" s="7"/>
    </row>
    <row r="804" spans="1:6">
      <c r="A804" s="505"/>
      <c r="B804" s="502"/>
      <c r="C804" s="503"/>
      <c r="D804" s="59"/>
      <c r="E804" s="85"/>
      <c r="F804" s="7"/>
    </row>
    <row r="805" spans="1:6">
      <c r="A805" s="505"/>
      <c r="B805" s="502"/>
      <c r="C805" s="503"/>
      <c r="D805" s="59"/>
      <c r="E805" s="85"/>
      <c r="F805" s="7"/>
    </row>
    <row r="806" spans="1:6">
      <c r="A806" s="505"/>
      <c r="B806" s="502"/>
      <c r="C806" s="503"/>
      <c r="D806" s="59"/>
      <c r="E806" s="85"/>
      <c r="F806" s="7"/>
    </row>
    <row r="807" spans="1:6">
      <c r="A807" s="505"/>
      <c r="B807" s="502"/>
      <c r="C807" s="503"/>
      <c r="D807" s="59"/>
      <c r="E807" s="85"/>
      <c r="F807" s="7"/>
    </row>
    <row r="808" spans="1:6">
      <c r="A808" s="505"/>
      <c r="B808" s="502"/>
      <c r="C808" s="503"/>
      <c r="D808" s="59"/>
      <c r="E808" s="85"/>
      <c r="F808" s="7"/>
    </row>
    <row r="809" spans="1:6">
      <c r="A809" s="505"/>
      <c r="B809" s="502"/>
      <c r="C809" s="503"/>
      <c r="D809" s="59"/>
      <c r="E809" s="85"/>
      <c r="F809" s="7"/>
    </row>
    <row r="810" spans="1:6">
      <c r="A810" s="505"/>
      <c r="B810" s="502"/>
      <c r="C810" s="503"/>
      <c r="D810" s="59"/>
      <c r="E810" s="85"/>
      <c r="F810" s="7"/>
    </row>
    <row r="811" spans="1:6">
      <c r="A811" s="505"/>
      <c r="B811" s="502"/>
      <c r="C811" s="503"/>
      <c r="D811" s="59"/>
      <c r="E811" s="85"/>
      <c r="F811" s="7"/>
    </row>
    <row r="812" spans="1:6">
      <c r="A812" s="505"/>
      <c r="B812" s="502"/>
      <c r="C812" s="503"/>
      <c r="D812" s="59"/>
      <c r="E812" s="85"/>
      <c r="F812" s="7"/>
    </row>
    <row r="813" spans="1:6">
      <c r="A813" s="505"/>
      <c r="B813" s="502"/>
      <c r="C813" s="503"/>
      <c r="D813" s="59"/>
      <c r="E813" s="85"/>
      <c r="F813" s="7"/>
    </row>
    <row r="814" spans="1:6">
      <c r="A814" s="505"/>
      <c r="B814" s="502"/>
      <c r="C814" s="503"/>
      <c r="D814" s="59"/>
      <c r="E814" s="85"/>
      <c r="F814" s="7"/>
    </row>
    <row r="815" spans="1:6">
      <c r="A815" s="505"/>
      <c r="B815" s="502"/>
      <c r="C815" s="503"/>
      <c r="D815" s="59"/>
      <c r="E815" s="85"/>
      <c r="F815" s="7"/>
    </row>
    <row r="816" spans="1:6">
      <c r="A816" s="505"/>
      <c r="B816" s="502"/>
      <c r="C816" s="503"/>
      <c r="D816" s="59"/>
      <c r="E816" s="85"/>
      <c r="F816" s="7"/>
    </row>
    <row r="817" spans="1:6">
      <c r="A817" s="505"/>
      <c r="B817" s="502"/>
      <c r="C817" s="503"/>
      <c r="D817" s="59"/>
      <c r="E817" s="85"/>
      <c r="F817" s="7"/>
    </row>
    <row r="818" spans="1:6">
      <c r="A818" s="505"/>
      <c r="B818" s="502"/>
      <c r="C818" s="503"/>
      <c r="D818" s="59"/>
      <c r="E818" s="85"/>
      <c r="F818" s="7"/>
    </row>
    <row r="819" spans="1:6">
      <c r="A819" s="505"/>
      <c r="B819" s="502"/>
      <c r="C819" s="503"/>
      <c r="D819" s="59"/>
      <c r="E819" s="85"/>
      <c r="F819" s="7"/>
    </row>
    <row r="820" spans="1:6">
      <c r="A820" s="505"/>
      <c r="B820" s="502"/>
      <c r="C820" s="503"/>
      <c r="D820" s="59"/>
      <c r="E820" s="85"/>
      <c r="F820" s="7"/>
    </row>
    <row r="821" spans="1:6">
      <c r="A821" s="505"/>
      <c r="B821" s="502"/>
      <c r="C821" s="503"/>
      <c r="D821" s="59"/>
      <c r="E821" s="85"/>
      <c r="F821" s="7"/>
    </row>
    <row r="822" spans="1:6">
      <c r="A822" s="505"/>
      <c r="B822" s="502"/>
      <c r="C822" s="503"/>
      <c r="D822" s="59"/>
      <c r="E822" s="85"/>
      <c r="F822" s="7"/>
    </row>
    <row r="823" spans="1:6">
      <c r="A823" s="505"/>
      <c r="B823" s="502"/>
      <c r="C823" s="503"/>
      <c r="D823" s="59"/>
      <c r="E823" s="85"/>
      <c r="F823" s="7"/>
    </row>
    <row r="824" spans="1:6">
      <c r="A824" s="505"/>
      <c r="B824" s="502"/>
      <c r="C824" s="503"/>
      <c r="D824" s="59"/>
      <c r="E824" s="85"/>
      <c r="F824" s="7"/>
    </row>
    <row r="825" spans="1:6">
      <c r="A825" s="505"/>
      <c r="B825" s="502"/>
      <c r="C825" s="503"/>
      <c r="D825" s="59"/>
      <c r="E825" s="85"/>
      <c r="F825" s="7"/>
    </row>
    <row r="826" spans="1:6">
      <c r="A826" s="505"/>
      <c r="B826" s="502"/>
      <c r="C826" s="503"/>
      <c r="D826" s="59"/>
      <c r="E826" s="85"/>
      <c r="F826" s="7"/>
    </row>
    <row r="827" spans="1:6">
      <c r="A827" s="505"/>
      <c r="B827" s="502"/>
      <c r="C827" s="503"/>
      <c r="D827" s="59"/>
      <c r="E827" s="85"/>
      <c r="F827" s="7"/>
    </row>
    <row r="828" spans="1:6">
      <c r="A828" s="505"/>
      <c r="B828" s="502"/>
      <c r="C828" s="503"/>
      <c r="D828" s="59"/>
      <c r="E828" s="85"/>
      <c r="F828" s="7"/>
    </row>
    <row r="829" spans="1:6">
      <c r="A829" s="505"/>
      <c r="B829" s="502"/>
      <c r="C829" s="503"/>
      <c r="D829" s="59"/>
      <c r="E829" s="85"/>
      <c r="F829" s="7"/>
    </row>
    <row r="830" spans="1:6">
      <c r="A830" s="505"/>
      <c r="B830" s="502"/>
      <c r="C830" s="503"/>
      <c r="D830" s="59"/>
      <c r="E830" s="85"/>
      <c r="F830" s="7"/>
    </row>
    <row r="831" spans="1:6">
      <c r="A831" s="505"/>
      <c r="B831" s="502"/>
      <c r="C831" s="503"/>
      <c r="D831" s="59"/>
      <c r="E831" s="85"/>
      <c r="F831" s="7"/>
    </row>
    <row r="832" spans="1:6">
      <c r="A832" s="505"/>
      <c r="B832" s="502"/>
      <c r="C832" s="503"/>
      <c r="D832" s="59"/>
      <c r="E832" s="85"/>
      <c r="F832" s="7"/>
    </row>
    <row r="833" spans="1:6">
      <c r="A833" s="505"/>
      <c r="B833" s="502"/>
      <c r="C833" s="503"/>
      <c r="D833" s="59"/>
      <c r="E833" s="85"/>
      <c r="F833" s="7"/>
    </row>
    <row r="834" spans="1:6">
      <c r="A834" s="505"/>
      <c r="B834" s="502"/>
      <c r="C834" s="503"/>
      <c r="D834" s="59"/>
      <c r="E834" s="85"/>
      <c r="F834" s="7"/>
    </row>
    <row r="835" spans="1:6">
      <c r="A835" s="505"/>
      <c r="B835" s="502"/>
      <c r="C835" s="503"/>
      <c r="D835" s="59"/>
      <c r="E835" s="85"/>
      <c r="F835" s="7"/>
    </row>
    <row r="836" spans="1:6">
      <c r="A836" s="505"/>
      <c r="B836" s="502"/>
      <c r="C836" s="503"/>
      <c r="D836" s="59"/>
      <c r="E836" s="85"/>
      <c r="F836" s="7"/>
    </row>
    <row r="837" spans="1:6">
      <c r="A837" s="505"/>
      <c r="B837" s="502"/>
      <c r="C837" s="503"/>
      <c r="D837" s="59"/>
      <c r="E837" s="85"/>
      <c r="F837" s="7"/>
    </row>
    <row r="838" spans="1:6">
      <c r="A838" s="505"/>
      <c r="B838" s="502"/>
      <c r="C838" s="503"/>
      <c r="D838" s="59"/>
      <c r="E838" s="85"/>
      <c r="F838" s="7"/>
    </row>
    <row r="839" spans="1:6">
      <c r="A839" s="505"/>
      <c r="B839" s="502"/>
      <c r="C839" s="503"/>
      <c r="D839" s="59"/>
      <c r="E839" s="85"/>
      <c r="F839" s="7"/>
    </row>
    <row r="840" spans="1:6">
      <c r="A840" s="505"/>
      <c r="B840" s="502"/>
      <c r="C840" s="503"/>
      <c r="D840" s="59"/>
      <c r="E840" s="85"/>
      <c r="F840" s="7"/>
    </row>
    <row r="841" spans="1:6">
      <c r="A841" s="505"/>
      <c r="B841" s="502"/>
      <c r="C841" s="503"/>
      <c r="D841" s="59"/>
      <c r="E841" s="85"/>
      <c r="F841" s="7"/>
    </row>
    <row r="842" spans="1:6">
      <c r="A842" s="505"/>
      <c r="B842" s="502"/>
      <c r="C842" s="503"/>
      <c r="D842" s="59"/>
      <c r="E842" s="85"/>
      <c r="F842" s="7"/>
    </row>
    <row r="843" spans="1:6">
      <c r="A843" s="505"/>
      <c r="B843" s="502"/>
      <c r="C843" s="503"/>
      <c r="D843" s="59"/>
      <c r="E843" s="85"/>
      <c r="F843" s="7"/>
    </row>
    <row r="844" spans="1:6">
      <c r="A844" s="505"/>
      <c r="B844" s="502"/>
      <c r="C844" s="503"/>
      <c r="D844" s="59"/>
      <c r="E844" s="85"/>
      <c r="F844" s="7"/>
    </row>
    <row r="845" spans="1:6">
      <c r="A845" s="505"/>
      <c r="B845" s="502"/>
      <c r="C845" s="503"/>
      <c r="D845" s="59"/>
      <c r="E845" s="85"/>
      <c r="F845" s="7"/>
    </row>
    <row r="846" spans="1:6">
      <c r="A846" s="505"/>
      <c r="B846" s="502"/>
      <c r="C846" s="503"/>
      <c r="D846" s="59"/>
      <c r="E846" s="85"/>
      <c r="F846" s="7"/>
    </row>
    <row r="847" spans="1:6">
      <c r="A847" s="505"/>
      <c r="B847" s="502"/>
      <c r="C847" s="503"/>
      <c r="D847" s="59"/>
      <c r="E847" s="85"/>
      <c r="F847" s="7"/>
    </row>
    <row r="848" spans="1:6">
      <c r="A848" s="505"/>
      <c r="B848" s="502"/>
      <c r="C848" s="503"/>
      <c r="D848" s="59"/>
      <c r="E848" s="85"/>
      <c r="F848" s="7"/>
    </row>
    <row r="849" spans="1:6">
      <c r="A849" s="505"/>
      <c r="B849" s="502"/>
      <c r="C849" s="503"/>
      <c r="D849" s="59"/>
      <c r="E849" s="85"/>
      <c r="F849" s="7"/>
    </row>
    <row r="850" spans="1:6">
      <c r="A850" s="505"/>
      <c r="B850" s="502"/>
      <c r="C850" s="503"/>
      <c r="D850" s="59"/>
      <c r="E850" s="85"/>
      <c r="F850" s="7"/>
    </row>
    <row r="851" spans="1:6">
      <c r="A851" s="505"/>
      <c r="B851" s="502"/>
      <c r="C851" s="503"/>
      <c r="D851" s="59"/>
      <c r="E851" s="85"/>
      <c r="F851" s="7"/>
    </row>
    <row r="852" spans="1:6">
      <c r="A852" s="505"/>
      <c r="B852" s="502"/>
      <c r="C852" s="503"/>
      <c r="D852" s="59"/>
      <c r="E852" s="85"/>
      <c r="F852" s="7"/>
    </row>
    <row r="853" spans="1:6">
      <c r="A853" s="505"/>
      <c r="B853" s="502"/>
      <c r="C853" s="503"/>
      <c r="D853" s="59"/>
      <c r="E853" s="85"/>
      <c r="F853" s="7"/>
    </row>
    <row r="854" spans="1:6">
      <c r="A854" s="505"/>
      <c r="B854" s="502"/>
      <c r="C854" s="503"/>
      <c r="D854" s="59"/>
      <c r="E854" s="85"/>
      <c r="F854" s="7"/>
    </row>
    <row r="855" spans="1:6">
      <c r="A855" s="505"/>
      <c r="B855" s="502"/>
      <c r="C855" s="503"/>
      <c r="D855" s="59"/>
      <c r="E855" s="85"/>
      <c r="F855" s="7"/>
    </row>
    <row r="856" spans="1:6">
      <c r="A856" s="505"/>
      <c r="B856" s="502"/>
      <c r="C856" s="503"/>
      <c r="D856" s="59"/>
      <c r="E856" s="85"/>
      <c r="F856" s="7"/>
    </row>
    <row r="857" spans="1:6">
      <c r="A857" s="505"/>
      <c r="B857" s="502"/>
      <c r="C857" s="503"/>
      <c r="D857" s="59"/>
      <c r="E857" s="85"/>
      <c r="F857" s="7"/>
    </row>
    <row r="858" spans="1:6">
      <c r="A858" s="505"/>
      <c r="B858" s="502"/>
      <c r="C858" s="503"/>
      <c r="D858" s="59"/>
      <c r="E858" s="85"/>
      <c r="F858" s="7"/>
    </row>
    <row r="859" spans="1:6">
      <c r="A859" s="505"/>
      <c r="B859" s="502"/>
      <c r="C859" s="503"/>
      <c r="D859" s="59"/>
      <c r="E859" s="85"/>
      <c r="F859" s="7"/>
    </row>
    <row r="860" spans="1:6">
      <c r="A860" s="505"/>
      <c r="B860" s="502"/>
      <c r="C860" s="503"/>
      <c r="D860" s="59"/>
      <c r="E860" s="85"/>
      <c r="F860" s="7"/>
    </row>
    <row r="861" spans="1:6">
      <c r="A861" s="505"/>
      <c r="B861" s="502"/>
      <c r="C861" s="503"/>
      <c r="D861" s="59"/>
      <c r="E861" s="85"/>
      <c r="F861" s="7"/>
    </row>
    <row r="862" spans="1:6">
      <c r="A862" s="505"/>
      <c r="B862" s="502"/>
      <c r="C862" s="503"/>
      <c r="D862" s="59"/>
      <c r="E862" s="85"/>
      <c r="F862" s="7"/>
    </row>
    <row r="863" spans="1:6">
      <c r="A863" s="505"/>
      <c r="B863" s="502"/>
      <c r="C863" s="503"/>
      <c r="D863" s="59"/>
      <c r="E863" s="85"/>
      <c r="F863" s="7"/>
    </row>
    <row r="864" spans="1:6">
      <c r="A864" s="505"/>
      <c r="B864" s="502"/>
      <c r="C864" s="503"/>
      <c r="D864" s="59"/>
      <c r="E864" s="85"/>
      <c r="F864" s="7"/>
    </row>
    <row r="865" spans="1:6">
      <c r="A865" s="505"/>
      <c r="B865" s="502"/>
      <c r="C865" s="503"/>
      <c r="D865" s="59"/>
      <c r="E865" s="85"/>
      <c r="F865" s="7"/>
    </row>
    <row r="866" spans="1:6">
      <c r="A866" s="505"/>
      <c r="B866" s="502"/>
      <c r="C866" s="503"/>
      <c r="D866" s="59"/>
      <c r="E866" s="85"/>
      <c r="F866" s="7"/>
    </row>
    <row r="867" spans="1:6">
      <c r="A867" s="505"/>
      <c r="B867" s="502"/>
      <c r="C867" s="503"/>
      <c r="D867" s="59"/>
      <c r="E867" s="85"/>
      <c r="F867" s="7"/>
    </row>
    <row r="868" spans="1:6">
      <c r="A868" s="505"/>
      <c r="B868" s="502"/>
      <c r="C868" s="503"/>
      <c r="D868" s="59"/>
      <c r="E868" s="85"/>
      <c r="F868" s="7"/>
    </row>
    <row r="869" spans="1:6">
      <c r="A869" s="505"/>
      <c r="B869" s="502"/>
      <c r="C869" s="503"/>
      <c r="D869" s="59"/>
      <c r="E869" s="85"/>
      <c r="F869" s="7"/>
    </row>
    <row r="870" spans="1:6">
      <c r="A870" s="505"/>
      <c r="B870" s="502"/>
      <c r="C870" s="503"/>
      <c r="D870" s="59"/>
      <c r="E870" s="85"/>
      <c r="F870" s="7"/>
    </row>
    <row r="871" spans="1:6">
      <c r="A871" s="505"/>
      <c r="B871" s="502"/>
      <c r="C871" s="503"/>
      <c r="D871" s="59"/>
      <c r="E871" s="85"/>
      <c r="F871" s="7"/>
    </row>
    <row r="872" spans="1:6">
      <c r="A872" s="505"/>
      <c r="B872" s="502"/>
      <c r="C872" s="503"/>
      <c r="D872" s="59"/>
      <c r="E872" s="85"/>
      <c r="F872" s="7"/>
    </row>
    <row r="873" spans="1:6">
      <c r="A873" s="505"/>
      <c r="B873" s="502"/>
      <c r="C873" s="503"/>
      <c r="D873" s="59"/>
      <c r="E873" s="85"/>
      <c r="F873" s="7"/>
    </row>
    <row r="874" spans="1:6">
      <c r="A874" s="505"/>
      <c r="B874" s="502"/>
      <c r="C874" s="503"/>
      <c r="D874" s="59"/>
      <c r="E874" s="85"/>
      <c r="F874" s="7"/>
    </row>
    <row r="875" spans="1:6">
      <c r="A875" s="505"/>
      <c r="B875" s="502"/>
      <c r="C875" s="503"/>
      <c r="D875" s="59"/>
      <c r="E875" s="85"/>
      <c r="F875" s="7"/>
    </row>
    <row r="876" spans="1:6">
      <c r="A876" s="505"/>
      <c r="B876" s="502"/>
      <c r="C876" s="503"/>
      <c r="D876" s="59"/>
      <c r="E876" s="85"/>
      <c r="F876" s="7"/>
    </row>
    <row r="877" spans="1:6">
      <c r="A877" s="505"/>
      <c r="B877" s="502"/>
      <c r="C877" s="503"/>
      <c r="D877" s="59"/>
      <c r="E877" s="85"/>
      <c r="F877" s="7"/>
    </row>
    <row r="878" spans="1:6">
      <c r="A878" s="505"/>
      <c r="B878" s="502"/>
      <c r="C878" s="503"/>
      <c r="D878" s="59"/>
      <c r="E878" s="85"/>
      <c r="F878" s="7"/>
    </row>
    <row r="879" spans="1:6">
      <c r="A879" s="505"/>
      <c r="B879" s="502"/>
      <c r="C879" s="503"/>
      <c r="D879" s="59"/>
      <c r="E879" s="85"/>
      <c r="F879" s="7"/>
    </row>
    <row r="880" spans="1:6">
      <c r="A880" s="505"/>
      <c r="B880" s="502"/>
      <c r="C880" s="503"/>
      <c r="D880" s="59"/>
      <c r="E880" s="85"/>
      <c r="F880" s="7"/>
    </row>
    <row r="881" spans="1:6">
      <c r="A881" s="505"/>
      <c r="B881" s="502"/>
      <c r="C881" s="503"/>
      <c r="D881" s="59"/>
      <c r="E881" s="85"/>
      <c r="F881" s="7"/>
    </row>
    <row r="882" spans="1:6">
      <c r="A882" s="505"/>
      <c r="B882" s="502"/>
      <c r="C882" s="503"/>
      <c r="D882" s="59"/>
      <c r="E882" s="85"/>
      <c r="F882" s="7"/>
    </row>
    <row r="883" spans="1:6">
      <c r="A883" s="505"/>
      <c r="B883" s="502"/>
      <c r="C883" s="503"/>
      <c r="D883" s="59"/>
      <c r="E883" s="85"/>
      <c r="F883" s="7"/>
    </row>
    <row r="884" spans="1:6">
      <c r="A884" s="505"/>
      <c r="B884" s="502"/>
      <c r="C884" s="503"/>
      <c r="D884" s="59"/>
      <c r="E884" s="85"/>
      <c r="F884" s="7"/>
    </row>
    <row r="885" spans="1:6">
      <c r="A885" s="505"/>
      <c r="B885" s="502"/>
      <c r="C885" s="503"/>
      <c r="D885" s="59"/>
      <c r="E885" s="85"/>
      <c r="F885" s="7"/>
    </row>
    <row r="886" spans="1:6">
      <c r="A886" s="505"/>
      <c r="B886" s="502"/>
      <c r="C886" s="503"/>
      <c r="D886" s="59"/>
      <c r="E886" s="85"/>
      <c r="F886" s="7"/>
    </row>
    <row r="887" spans="1:6">
      <c r="A887" s="505"/>
      <c r="B887" s="502"/>
      <c r="C887" s="503"/>
      <c r="D887" s="59"/>
      <c r="E887" s="85"/>
      <c r="F887" s="7"/>
    </row>
    <row r="888" spans="1:6">
      <c r="A888" s="505"/>
      <c r="B888" s="502"/>
      <c r="C888" s="503"/>
      <c r="D888" s="59"/>
      <c r="E888" s="85"/>
      <c r="F888" s="7"/>
    </row>
    <row r="889" spans="1:6">
      <c r="A889" s="505"/>
      <c r="B889" s="502"/>
      <c r="C889" s="503"/>
      <c r="D889" s="59"/>
      <c r="E889" s="85"/>
      <c r="F889" s="7"/>
    </row>
    <row r="890" spans="1:6">
      <c r="A890" s="505"/>
      <c r="B890" s="502"/>
      <c r="C890" s="503"/>
      <c r="D890" s="59"/>
      <c r="E890" s="85"/>
      <c r="F890" s="7"/>
    </row>
    <row r="891" spans="1:6">
      <c r="A891" s="505"/>
      <c r="B891" s="502"/>
      <c r="C891" s="503"/>
      <c r="D891" s="59"/>
      <c r="E891" s="85"/>
      <c r="F891" s="7"/>
    </row>
    <row r="892" spans="1:6">
      <c r="A892" s="505"/>
      <c r="B892" s="502"/>
      <c r="C892" s="503"/>
      <c r="D892" s="59"/>
      <c r="E892" s="85"/>
      <c r="F892" s="7"/>
    </row>
    <row r="893" spans="1:6">
      <c r="A893" s="505"/>
      <c r="B893" s="502"/>
      <c r="C893" s="503"/>
      <c r="D893" s="59"/>
      <c r="E893" s="85"/>
      <c r="F893" s="7"/>
    </row>
    <row r="894" spans="1:6">
      <c r="A894" s="505"/>
      <c r="B894" s="502"/>
      <c r="C894" s="503"/>
      <c r="D894" s="59"/>
      <c r="E894" s="85"/>
      <c r="F894" s="7"/>
    </row>
    <row r="895" spans="1:6">
      <c r="A895" s="505"/>
      <c r="B895" s="502"/>
      <c r="C895" s="503"/>
      <c r="D895" s="59"/>
      <c r="E895" s="85"/>
      <c r="F895" s="7"/>
    </row>
    <row r="896" spans="1:6">
      <c r="A896" s="505"/>
      <c r="B896" s="502"/>
      <c r="C896" s="503"/>
      <c r="D896" s="59"/>
      <c r="E896" s="85"/>
      <c r="F896" s="7"/>
    </row>
    <row r="897" spans="1:6">
      <c r="A897" s="505"/>
      <c r="B897" s="502"/>
      <c r="C897" s="503"/>
      <c r="D897" s="59"/>
      <c r="E897" s="85"/>
      <c r="F897" s="7"/>
    </row>
    <row r="898" spans="1:6">
      <c r="A898" s="505"/>
      <c r="B898" s="502"/>
      <c r="C898" s="503"/>
      <c r="D898" s="59"/>
      <c r="E898" s="85"/>
      <c r="F898" s="7"/>
    </row>
    <row r="899" spans="1:6">
      <c r="A899" s="505"/>
      <c r="B899" s="502"/>
      <c r="C899" s="503"/>
      <c r="D899" s="59"/>
      <c r="E899" s="85"/>
      <c r="F899" s="7"/>
    </row>
    <row r="900" spans="1:6">
      <c r="A900" s="505"/>
      <c r="B900" s="502"/>
      <c r="C900" s="503"/>
      <c r="D900" s="59"/>
      <c r="E900" s="85"/>
      <c r="F900" s="7"/>
    </row>
    <row r="901" spans="1:6">
      <c r="A901" s="505"/>
      <c r="B901" s="502"/>
      <c r="C901" s="503"/>
      <c r="D901" s="59"/>
      <c r="E901" s="85"/>
      <c r="F901" s="7"/>
    </row>
    <row r="902" spans="1:6">
      <c r="A902" s="505"/>
      <c r="B902" s="502"/>
      <c r="C902" s="503"/>
      <c r="D902" s="59"/>
      <c r="E902" s="85"/>
      <c r="F902" s="7"/>
    </row>
    <row r="903" spans="1:6">
      <c r="A903" s="505"/>
      <c r="B903" s="502"/>
      <c r="C903" s="503"/>
      <c r="D903" s="59"/>
      <c r="E903" s="85"/>
      <c r="F903" s="7"/>
    </row>
    <row r="904" spans="1:6">
      <c r="A904" s="505"/>
      <c r="B904" s="502"/>
      <c r="C904" s="503"/>
      <c r="D904" s="59"/>
      <c r="E904" s="85"/>
      <c r="F904" s="7"/>
    </row>
    <row r="905" spans="1:6">
      <c r="A905" s="505"/>
      <c r="B905" s="502"/>
      <c r="C905" s="503"/>
      <c r="D905" s="59"/>
      <c r="E905" s="85"/>
      <c r="F905" s="7"/>
    </row>
    <row r="906" spans="1:6">
      <c r="A906" s="505"/>
      <c r="B906" s="502"/>
      <c r="C906" s="503"/>
      <c r="D906" s="59"/>
      <c r="E906" s="85"/>
      <c r="F906" s="7"/>
    </row>
    <row r="907" spans="1:6">
      <c r="A907" s="505"/>
      <c r="B907" s="502"/>
      <c r="C907" s="503"/>
      <c r="D907" s="59"/>
      <c r="E907" s="85"/>
      <c r="F907" s="7"/>
    </row>
    <row r="908" spans="1:6">
      <c r="A908" s="505"/>
      <c r="B908" s="502"/>
      <c r="C908" s="503"/>
      <c r="D908" s="59"/>
      <c r="E908" s="85"/>
      <c r="F908" s="7"/>
    </row>
    <row r="909" spans="1:6">
      <c r="A909" s="505"/>
      <c r="B909" s="502"/>
      <c r="C909" s="503"/>
      <c r="D909" s="59"/>
      <c r="E909" s="85"/>
      <c r="F909" s="7"/>
    </row>
    <row r="910" spans="1:6">
      <c r="A910" s="505"/>
      <c r="B910" s="502"/>
      <c r="C910" s="503"/>
      <c r="D910" s="59"/>
      <c r="E910" s="85"/>
      <c r="F910" s="7"/>
    </row>
    <row r="911" spans="1:6">
      <c r="A911" s="505"/>
      <c r="B911" s="502"/>
      <c r="C911" s="503"/>
      <c r="D911" s="59"/>
      <c r="E911" s="85"/>
      <c r="F911" s="7"/>
    </row>
    <row r="912" spans="1:6">
      <c r="A912" s="505"/>
      <c r="B912" s="502"/>
      <c r="C912" s="503"/>
      <c r="D912" s="59"/>
      <c r="E912" s="85"/>
      <c r="F912" s="7"/>
    </row>
    <row r="913" spans="1:6">
      <c r="A913" s="505"/>
      <c r="B913" s="502"/>
      <c r="C913" s="503"/>
      <c r="D913" s="59"/>
      <c r="E913" s="85"/>
      <c r="F913" s="7"/>
    </row>
    <row r="914" spans="1:6">
      <c r="A914" s="505"/>
      <c r="B914" s="502"/>
      <c r="C914" s="503"/>
      <c r="D914" s="59"/>
      <c r="E914" s="85"/>
      <c r="F914" s="7"/>
    </row>
    <row r="915" spans="1:6">
      <c r="A915" s="505"/>
      <c r="B915" s="502"/>
      <c r="C915" s="503"/>
      <c r="D915" s="59"/>
      <c r="E915" s="85"/>
      <c r="F915" s="7"/>
    </row>
    <row r="916" spans="1:6">
      <c r="A916" s="505"/>
      <c r="B916" s="502"/>
      <c r="C916" s="503"/>
      <c r="D916" s="59"/>
      <c r="E916" s="85"/>
      <c r="F916" s="7"/>
    </row>
    <row r="917" spans="1:6">
      <c r="A917" s="505"/>
      <c r="B917" s="502"/>
      <c r="C917" s="503"/>
      <c r="D917" s="59"/>
      <c r="E917" s="85"/>
      <c r="F917" s="7"/>
    </row>
    <row r="918" spans="1:6">
      <c r="A918" s="505"/>
      <c r="B918" s="502"/>
      <c r="C918" s="503"/>
      <c r="D918" s="59"/>
      <c r="E918" s="85"/>
      <c r="F918" s="7"/>
    </row>
    <row r="919" spans="1:6">
      <c r="A919" s="505"/>
      <c r="B919" s="502"/>
      <c r="C919" s="503"/>
      <c r="D919" s="59"/>
      <c r="E919" s="85"/>
      <c r="F919" s="7"/>
    </row>
    <row r="920" spans="1:6">
      <c r="A920" s="505"/>
      <c r="B920" s="502"/>
      <c r="C920" s="503"/>
      <c r="D920" s="59"/>
      <c r="E920" s="85"/>
      <c r="F920" s="7"/>
    </row>
    <row r="921" spans="1:6">
      <c r="A921" s="505"/>
      <c r="B921" s="502"/>
      <c r="C921" s="503"/>
      <c r="D921" s="59"/>
      <c r="E921" s="85"/>
      <c r="F921" s="7"/>
    </row>
    <row r="922" spans="1:6">
      <c r="A922" s="505"/>
      <c r="B922" s="502"/>
      <c r="C922" s="503"/>
      <c r="D922" s="59"/>
      <c r="E922" s="85"/>
      <c r="F922" s="7"/>
    </row>
    <row r="923" spans="1:6">
      <c r="A923" s="505"/>
      <c r="B923" s="502"/>
      <c r="C923" s="503"/>
      <c r="D923" s="59"/>
      <c r="E923" s="85"/>
      <c r="F923" s="7"/>
    </row>
    <row r="924" spans="1:6">
      <c r="A924" s="505"/>
      <c r="B924" s="502"/>
      <c r="C924" s="503"/>
      <c r="D924" s="59"/>
      <c r="E924" s="85"/>
      <c r="F924" s="7"/>
    </row>
    <row r="925" spans="1:6">
      <c r="A925" s="505"/>
      <c r="B925" s="502"/>
      <c r="C925" s="503"/>
      <c r="D925" s="59"/>
      <c r="E925" s="85"/>
      <c r="F925" s="7"/>
    </row>
    <row r="926" spans="1:6">
      <c r="A926" s="505"/>
      <c r="B926" s="502"/>
      <c r="C926" s="503"/>
      <c r="D926" s="59"/>
      <c r="E926" s="85"/>
      <c r="F926" s="7"/>
    </row>
    <row r="927" spans="1:6">
      <c r="A927" s="505"/>
      <c r="B927" s="502"/>
      <c r="C927" s="503"/>
      <c r="D927" s="59"/>
      <c r="E927" s="85"/>
      <c r="F927" s="7"/>
    </row>
    <row r="928" spans="1:6">
      <c r="A928" s="505"/>
      <c r="B928" s="502"/>
      <c r="C928" s="503"/>
      <c r="D928" s="59"/>
      <c r="E928" s="85"/>
      <c r="F928" s="7"/>
    </row>
    <row r="929" spans="1:6">
      <c r="A929" s="505"/>
      <c r="B929" s="502"/>
      <c r="C929" s="503"/>
      <c r="D929" s="59"/>
      <c r="E929" s="85"/>
      <c r="F929" s="7"/>
    </row>
    <row r="930" spans="1:6">
      <c r="A930" s="505"/>
      <c r="B930" s="502"/>
      <c r="C930" s="503"/>
      <c r="D930" s="59"/>
      <c r="E930" s="85"/>
      <c r="F930" s="7"/>
    </row>
    <row r="931" spans="1:6">
      <c r="A931" s="505"/>
      <c r="B931" s="502"/>
      <c r="C931" s="503"/>
      <c r="D931" s="59"/>
      <c r="E931" s="85"/>
      <c r="F931" s="7"/>
    </row>
    <row r="932" spans="1:6">
      <c r="A932" s="505"/>
      <c r="B932" s="502"/>
      <c r="C932" s="503"/>
      <c r="D932" s="59"/>
      <c r="E932" s="85"/>
      <c r="F932" s="7"/>
    </row>
    <row r="933" spans="1:6">
      <c r="A933" s="505"/>
      <c r="B933" s="502"/>
      <c r="C933" s="503"/>
      <c r="D933" s="59"/>
      <c r="E933" s="85"/>
      <c r="F933" s="7"/>
    </row>
    <row r="934" spans="1:6">
      <c r="A934" s="505"/>
      <c r="B934" s="502"/>
      <c r="C934" s="503"/>
      <c r="D934" s="59"/>
      <c r="E934" s="85"/>
      <c r="F934" s="7"/>
    </row>
    <row r="935" spans="1:6">
      <c r="A935" s="505"/>
      <c r="B935" s="502"/>
      <c r="C935" s="503"/>
      <c r="D935" s="59"/>
      <c r="E935" s="85"/>
      <c r="F935" s="7"/>
    </row>
    <row r="936" spans="1:6">
      <c r="A936" s="505"/>
      <c r="B936" s="502"/>
      <c r="C936" s="503"/>
      <c r="D936" s="59"/>
      <c r="E936" s="85"/>
      <c r="F936" s="7"/>
    </row>
    <row r="937" spans="1:6">
      <c r="A937" s="505"/>
      <c r="B937" s="502"/>
      <c r="C937" s="503"/>
      <c r="D937" s="59"/>
      <c r="E937" s="85"/>
      <c r="F937" s="7"/>
    </row>
    <row r="938" spans="1:6">
      <c r="A938" s="505"/>
      <c r="B938" s="502"/>
      <c r="C938" s="503"/>
      <c r="D938" s="59"/>
      <c r="E938" s="85"/>
      <c r="F938" s="7"/>
    </row>
    <row r="939" spans="1:6">
      <c r="A939" s="505"/>
      <c r="B939" s="502"/>
      <c r="C939" s="503"/>
      <c r="D939" s="59"/>
      <c r="E939" s="85"/>
      <c r="F939" s="7"/>
    </row>
    <row r="940" spans="1:6">
      <c r="A940" s="505"/>
      <c r="B940" s="502"/>
      <c r="C940" s="503"/>
      <c r="D940" s="59"/>
      <c r="E940" s="85"/>
      <c r="F940" s="7"/>
    </row>
    <row r="941" spans="1:6">
      <c r="A941" s="505"/>
      <c r="B941" s="502"/>
      <c r="C941" s="503"/>
      <c r="D941" s="59"/>
      <c r="E941" s="85"/>
      <c r="F941" s="7"/>
    </row>
    <row r="942" spans="1:6">
      <c r="A942" s="505"/>
      <c r="B942" s="502"/>
      <c r="C942" s="503"/>
      <c r="D942" s="59"/>
      <c r="E942" s="85"/>
      <c r="F942" s="7"/>
    </row>
    <row r="943" spans="1:6">
      <c r="A943" s="505"/>
      <c r="B943" s="502"/>
      <c r="C943" s="503"/>
      <c r="D943" s="59"/>
      <c r="E943" s="85"/>
      <c r="F943" s="7"/>
    </row>
    <row r="944" spans="1:6">
      <c r="A944" s="505"/>
      <c r="B944" s="502"/>
      <c r="C944" s="503"/>
      <c r="D944" s="59"/>
      <c r="E944" s="85"/>
      <c r="F944" s="7"/>
    </row>
    <row r="945" spans="1:6">
      <c r="A945" s="505"/>
      <c r="B945" s="502"/>
      <c r="C945" s="503"/>
      <c r="D945" s="59"/>
      <c r="E945" s="85"/>
      <c r="F945" s="7"/>
    </row>
    <row r="946" spans="1:6">
      <c r="A946" s="505"/>
      <c r="B946" s="502"/>
      <c r="C946" s="503"/>
      <c r="D946" s="59"/>
      <c r="E946" s="85"/>
      <c r="F946" s="7"/>
    </row>
    <row r="947" spans="1:6">
      <c r="A947" s="505"/>
      <c r="B947" s="502"/>
      <c r="C947" s="503"/>
      <c r="D947" s="59"/>
      <c r="E947" s="85"/>
      <c r="F947" s="7"/>
    </row>
    <row r="948" spans="1:6">
      <c r="A948" s="505"/>
      <c r="B948" s="502"/>
      <c r="C948" s="503"/>
      <c r="D948" s="59"/>
      <c r="E948" s="85"/>
      <c r="F948" s="7"/>
    </row>
    <row r="949" spans="1:6">
      <c r="A949" s="505"/>
      <c r="B949" s="502"/>
      <c r="C949" s="503"/>
      <c r="D949" s="59"/>
      <c r="E949" s="85"/>
      <c r="F949" s="7"/>
    </row>
    <row r="950" spans="1:6">
      <c r="A950" s="505"/>
      <c r="B950" s="502"/>
      <c r="C950" s="503"/>
      <c r="D950" s="59"/>
      <c r="E950" s="85"/>
      <c r="F950" s="7"/>
    </row>
    <row r="951" spans="1:6">
      <c r="A951" s="505"/>
      <c r="B951" s="502"/>
      <c r="C951" s="503"/>
      <c r="D951" s="59"/>
      <c r="E951" s="85"/>
      <c r="F951" s="7"/>
    </row>
    <row r="952" spans="1:6">
      <c r="A952" s="505"/>
      <c r="B952" s="502"/>
      <c r="C952" s="503"/>
      <c r="D952" s="59"/>
      <c r="E952" s="85"/>
      <c r="F952" s="7"/>
    </row>
    <row r="953" spans="1:6">
      <c r="A953" s="505"/>
      <c r="B953" s="502"/>
      <c r="C953" s="503"/>
      <c r="D953" s="59"/>
      <c r="E953" s="85"/>
      <c r="F953" s="7"/>
    </row>
    <row r="954" spans="1:6">
      <c r="A954" s="505"/>
      <c r="B954" s="502"/>
      <c r="C954" s="503"/>
      <c r="D954" s="59"/>
      <c r="E954" s="85"/>
      <c r="F954" s="7"/>
    </row>
    <row r="955" spans="1:6">
      <c r="A955" s="505"/>
      <c r="B955" s="502"/>
      <c r="C955" s="503"/>
      <c r="D955" s="59"/>
      <c r="E955" s="85"/>
      <c r="F955" s="7"/>
    </row>
    <row r="956" spans="1:6">
      <c r="A956" s="505"/>
      <c r="B956" s="502"/>
      <c r="C956" s="503"/>
      <c r="D956" s="59"/>
      <c r="E956" s="85"/>
      <c r="F956" s="7"/>
    </row>
    <row r="957" spans="1:6">
      <c r="A957" s="505"/>
      <c r="B957" s="502"/>
      <c r="C957" s="503"/>
      <c r="D957" s="59"/>
      <c r="E957" s="85"/>
      <c r="F957" s="7"/>
    </row>
    <row r="958" spans="1:6">
      <c r="A958" s="505"/>
      <c r="B958" s="502"/>
      <c r="C958" s="503"/>
      <c r="D958" s="59"/>
      <c r="E958" s="85"/>
      <c r="F958" s="7"/>
    </row>
    <row r="959" spans="1:6">
      <c r="A959" s="505"/>
      <c r="B959" s="502"/>
      <c r="C959" s="503"/>
      <c r="D959" s="59"/>
      <c r="E959" s="85"/>
      <c r="F959" s="7"/>
    </row>
    <row r="960" spans="1:6">
      <c r="A960" s="505"/>
      <c r="B960" s="502"/>
      <c r="C960" s="503"/>
      <c r="D960" s="59"/>
      <c r="E960" s="85"/>
      <c r="F960" s="7"/>
    </row>
    <row r="961" spans="1:6">
      <c r="A961" s="505"/>
      <c r="B961" s="502"/>
      <c r="C961" s="503"/>
      <c r="D961" s="59"/>
      <c r="E961" s="85"/>
      <c r="F961" s="7"/>
    </row>
    <row r="962" spans="1:6">
      <c r="A962" s="505"/>
      <c r="B962" s="502"/>
      <c r="C962" s="503"/>
      <c r="D962" s="59"/>
      <c r="E962" s="85"/>
      <c r="F962" s="7"/>
    </row>
    <row r="963" spans="1:6">
      <c r="A963" s="505"/>
      <c r="B963" s="502"/>
      <c r="C963" s="503"/>
      <c r="D963" s="59"/>
      <c r="E963" s="85"/>
      <c r="F963" s="7"/>
    </row>
    <row r="964" spans="1:6">
      <c r="A964" s="505"/>
      <c r="B964" s="502"/>
      <c r="C964" s="503"/>
      <c r="D964" s="59"/>
      <c r="E964" s="85"/>
      <c r="F964" s="7"/>
    </row>
    <row r="965" spans="1:6">
      <c r="A965" s="505"/>
      <c r="B965" s="502"/>
      <c r="C965" s="503"/>
      <c r="D965" s="59"/>
      <c r="E965" s="85"/>
      <c r="F965" s="7"/>
    </row>
    <row r="966" spans="1:6">
      <c r="A966" s="505"/>
      <c r="B966" s="502"/>
      <c r="C966" s="503"/>
      <c r="D966" s="59"/>
      <c r="E966" s="85"/>
      <c r="F966" s="7"/>
    </row>
    <row r="967" spans="1:6">
      <c r="A967" s="505"/>
      <c r="B967" s="502"/>
      <c r="C967" s="503"/>
      <c r="D967" s="59"/>
      <c r="E967" s="85"/>
      <c r="F967" s="7"/>
    </row>
    <row r="968" spans="1:6">
      <c r="A968" s="505"/>
      <c r="B968" s="502"/>
      <c r="C968" s="503"/>
      <c r="D968" s="59"/>
      <c r="E968" s="85"/>
      <c r="F968" s="7"/>
    </row>
    <row r="969" spans="1:6">
      <c r="A969" s="505"/>
      <c r="B969" s="502"/>
      <c r="C969" s="503"/>
      <c r="D969" s="59"/>
      <c r="E969" s="85"/>
      <c r="F969" s="7"/>
    </row>
    <row r="970" spans="1:6">
      <c r="A970" s="505"/>
      <c r="B970" s="502"/>
      <c r="C970" s="503"/>
      <c r="D970" s="59"/>
      <c r="E970" s="85"/>
      <c r="F970" s="7"/>
    </row>
    <row r="971" spans="1:6">
      <c r="A971" s="505"/>
      <c r="B971" s="502"/>
      <c r="C971" s="503"/>
      <c r="D971" s="59"/>
      <c r="E971" s="85"/>
      <c r="F971" s="7"/>
    </row>
    <row r="972" spans="1:6">
      <c r="A972" s="505"/>
      <c r="B972" s="502"/>
      <c r="C972" s="503"/>
      <c r="D972" s="59"/>
      <c r="E972" s="85"/>
      <c r="F972" s="7"/>
    </row>
    <row r="973" spans="1:6">
      <c r="A973" s="505"/>
      <c r="B973" s="502"/>
      <c r="C973" s="503"/>
      <c r="D973" s="59"/>
      <c r="E973" s="85"/>
      <c r="F973" s="7"/>
    </row>
    <row r="974" spans="1:6">
      <c r="A974" s="505"/>
      <c r="B974" s="502"/>
      <c r="C974" s="503"/>
      <c r="D974" s="59"/>
      <c r="E974" s="85"/>
      <c r="F974" s="7"/>
    </row>
    <row r="975" spans="1:6">
      <c r="A975" s="505"/>
      <c r="B975" s="502"/>
      <c r="C975" s="503"/>
      <c r="D975" s="59"/>
      <c r="E975" s="85"/>
      <c r="F975" s="7"/>
    </row>
    <row r="976" spans="1:6">
      <c r="A976" s="505"/>
      <c r="B976" s="502"/>
      <c r="C976" s="503"/>
      <c r="D976" s="59"/>
      <c r="E976" s="85"/>
      <c r="F976" s="7"/>
    </row>
    <row r="977" spans="1:6">
      <c r="A977" s="505"/>
      <c r="B977" s="502"/>
      <c r="C977" s="503"/>
      <c r="D977" s="59"/>
      <c r="E977" s="85"/>
      <c r="F977" s="7"/>
    </row>
    <row r="978" spans="1:6">
      <c r="A978" s="505"/>
      <c r="B978" s="502"/>
      <c r="C978" s="503"/>
      <c r="D978" s="59"/>
      <c r="E978" s="85"/>
      <c r="F978" s="7"/>
    </row>
    <row r="979" spans="1:6">
      <c r="A979" s="505"/>
      <c r="B979" s="502"/>
      <c r="C979" s="503"/>
      <c r="D979" s="59"/>
      <c r="E979" s="85"/>
      <c r="F979" s="7"/>
    </row>
    <row r="980" spans="1:6">
      <c r="A980" s="505"/>
      <c r="B980" s="502"/>
      <c r="C980" s="503"/>
      <c r="D980" s="59"/>
      <c r="E980" s="85"/>
      <c r="F980" s="7"/>
    </row>
    <row r="981" spans="1:6">
      <c r="A981" s="505"/>
      <c r="B981" s="502"/>
      <c r="C981" s="503"/>
      <c r="D981" s="59"/>
      <c r="E981" s="85"/>
      <c r="F981" s="7"/>
    </row>
    <row r="982" spans="1:6">
      <c r="A982" s="505"/>
      <c r="B982" s="502"/>
      <c r="C982" s="503"/>
      <c r="D982" s="59"/>
      <c r="E982" s="85"/>
      <c r="F982" s="7"/>
    </row>
    <row r="983" spans="1:6">
      <c r="A983" s="505"/>
      <c r="B983" s="502"/>
      <c r="C983" s="503"/>
      <c r="D983" s="59"/>
      <c r="E983" s="85"/>
      <c r="F983" s="7"/>
    </row>
    <row r="984" spans="1:6">
      <c r="A984" s="505"/>
      <c r="B984" s="502"/>
      <c r="C984" s="503"/>
      <c r="D984" s="59"/>
      <c r="E984" s="85"/>
      <c r="F984" s="7"/>
    </row>
    <row r="985" spans="1:6">
      <c r="A985" s="505"/>
      <c r="B985" s="502"/>
      <c r="C985" s="503"/>
      <c r="D985" s="59"/>
      <c r="E985" s="85"/>
      <c r="F985" s="7"/>
    </row>
    <row r="986" spans="1:6">
      <c r="A986" s="505"/>
      <c r="B986" s="502"/>
      <c r="C986" s="503"/>
      <c r="D986" s="59"/>
      <c r="E986" s="85"/>
      <c r="F986" s="7"/>
    </row>
    <row r="987" spans="1:6">
      <c r="A987" s="505"/>
      <c r="B987" s="502"/>
      <c r="C987" s="503"/>
      <c r="D987" s="59"/>
      <c r="E987" s="85"/>
      <c r="F987" s="7"/>
    </row>
    <row r="988" spans="1:6">
      <c r="A988" s="505"/>
      <c r="B988" s="502"/>
      <c r="C988" s="503"/>
      <c r="D988" s="59"/>
      <c r="E988" s="85"/>
      <c r="F988" s="7"/>
    </row>
    <row r="989" spans="1:6">
      <c r="A989" s="505"/>
      <c r="B989" s="502"/>
      <c r="C989" s="503"/>
      <c r="D989" s="59"/>
      <c r="E989" s="85"/>
      <c r="F989" s="7"/>
    </row>
    <row r="990" spans="1:6">
      <c r="A990" s="505"/>
      <c r="B990" s="502"/>
      <c r="C990" s="503"/>
      <c r="D990" s="59"/>
      <c r="E990" s="85"/>
      <c r="F990" s="7"/>
    </row>
    <row r="991" spans="1:6">
      <c r="A991" s="505"/>
      <c r="B991" s="502"/>
      <c r="C991" s="503"/>
      <c r="D991" s="59"/>
      <c r="E991" s="85"/>
      <c r="F991" s="7"/>
    </row>
    <row r="992" spans="1:6">
      <c r="A992" s="505"/>
      <c r="B992" s="502"/>
      <c r="C992" s="503"/>
      <c r="D992" s="59"/>
      <c r="E992" s="85"/>
      <c r="F992" s="7"/>
    </row>
    <row r="993" spans="1:6">
      <c r="A993" s="505"/>
      <c r="B993" s="502"/>
      <c r="C993" s="503"/>
      <c r="D993" s="59"/>
      <c r="E993" s="85"/>
      <c r="F993" s="7"/>
    </row>
    <row r="994" spans="1:6">
      <c r="A994" s="505"/>
      <c r="B994" s="502"/>
      <c r="C994" s="503"/>
      <c r="D994" s="59"/>
      <c r="E994" s="85"/>
      <c r="F994" s="7"/>
    </row>
    <row r="995" spans="1:6">
      <c r="A995" s="505"/>
      <c r="B995" s="502"/>
      <c r="C995" s="503"/>
      <c r="D995" s="59"/>
      <c r="E995" s="85"/>
      <c r="F995" s="7"/>
    </row>
    <row r="996" spans="1:6">
      <c r="A996" s="505"/>
      <c r="B996" s="502"/>
      <c r="C996" s="503"/>
      <c r="D996" s="59"/>
      <c r="E996" s="85"/>
      <c r="F996" s="7"/>
    </row>
    <row r="997" spans="1:6">
      <c r="A997" s="505"/>
      <c r="B997" s="502"/>
      <c r="C997" s="503"/>
      <c r="D997" s="59"/>
      <c r="E997" s="85"/>
      <c r="F997" s="7"/>
    </row>
    <row r="998" spans="1:6">
      <c r="A998" s="505"/>
      <c r="B998" s="502"/>
      <c r="C998" s="503"/>
      <c r="D998" s="59"/>
      <c r="E998" s="85"/>
      <c r="F998" s="7"/>
    </row>
    <row r="999" spans="1:6">
      <c r="A999" s="505"/>
      <c r="B999" s="502"/>
      <c r="C999" s="503"/>
      <c r="D999" s="59"/>
      <c r="E999" s="85"/>
      <c r="F999" s="7"/>
    </row>
    <row r="1000" spans="1:6">
      <c r="A1000" s="505"/>
      <c r="B1000" s="502"/>
      <c r="C1000" s="503"/>
      <c r="D1000" s="59"/>
      <c r="E1000" s="85"/>
      <c r="F1000" s="7"/>
    </row>
    <row r="1001" spans="1:6">
      <c r="A1001" s="505"/>
      <c r="B1001" s="502"/>
      <c r="C1001" s="503"/>
      <c r="D1001" s="59"/>
      <c r="E1001" s="85"/>
      <c r="F1001" s="7"/>
    </row>
    <row r="1002" spans="1:6">
      <c r="A1002" s="505"/>
      <c r="B1002" s="502"/>
      <c r="C1002" s="503"/>
      <c r="D1002" s="59"/>
      <c r="E1002" s="85"/>
      <c r="F1002" s="7"/>
    </row>
    <row r="1003" spans="1:6">
      <c r="A1003" s="505"/>
      <c r="B1003" s="502"/>
      <c r="C1003" s="503"/>
      <c r="D1003" s="59"/>
      <c r="E1003" s="85"/>
      <c r="F1003" s="7"/>
    </row>
    <row r="1004" spans="1:6">
      <c r="A1004" s="505"/>
      <c r="B1004" s="502"/>
      <c r="C1004" s="503"/>
      <c r="D1004" s="59"/>
      <c r="E1004" s="85"/>
      <c r="F1004" s="7"/>
    </row>
    <row r="1005" spans="1:6">
      <c r="A1005" s="505"/>
      <c r="B1005" s="502"/>
      <c r="C1005" s="503"/>
      <c r="D1005" s="59"/>
      <c r="E1005" s="85"/>
      <c r="F1005" s="7"/>
    </row>
    <row r="1006" spans="1:6">
      <c r="A1006" s="505"/>
      <c r="B1006" s="502"/>
      <c r="C1006" s="503"/>
      <c r="D1006" s="59"/>
      <c r="E1006" s="85"/>
      <c r="F1006" s="7"/>
    </row>
    <row r="1007" spans="1:6">
      <c r="A1007" s="505"/>
      <c r="B1007" s="502"/>
      <c r="C1007" s="503"/>
      <c r="D1007" s="59"/>
      <c r="E1007" s="85"/>
      <c r="F1007" s="7"/>
    </row>
    <row r="1008" spans="1:6">
      <c r="A1008" s="505"/>
      <c r="B1008" s="502"/>
      <c r="C1008" s="503"/>
      <c r="D1008" s="59"/>
      <c r="E1008" s="85"/>
      <c r="F1008" s="7"/>
    </row>
    <row r="1009" spans="1:6">
      <c r="A1009" s="505"/>
      <c r="B1009" s="502"/>
      <c r="C1009" s="503"/>
      <c r="D1009" s="59"/>
      <c r="E1009" s="85"/>
      <c r="F1009" s="7"/>
    </row>
    <row r="1010" spans="1:6">
      <c r="A1010" s="505"/>
      <c r="B1010" s="502"/>
      <c r="C1010" s="503"/>
      <c r="D1010" s="59"/>
      <c r="E1010" s="85"/>
      <c r="F1010" s="7"/>
    </row>
    <row r="1011" spans="1:6">
      <c r="A1011" s="505"/>
      <c r="B1011" s="502"/>
      <c r="C1011" s="503"/>
      <c r="D1011" s="59"/>
      <c r="E1011" s="85"/>
      <c r="F1011" s="7"/>
    </row>
    <row r="1012" spans="1:6">
      <c r="A1012" s="505"/>
      <c r="B1012" s="502"/>
      <c r="C1012" s="503"/>
      <c r="D1012" s="59"/>
      <c r="E1012" s="85"/>
      <c r="F1012" s="7"/>
    </row>
    <row r="1013" spans="1:6">
      <c r="A1013" s="505"/>
      <c r="B1013" s="502"/>
      <c r="C1013" s="503"/>
      <c r="D1013" s="59"/>
      <c r="E1013" s="85"/>
      <c r="F1013" s="7"/>
    </row>
    <row r="1014" spans="1:6">
      <c r="A1014" s="505"/>
      <c r="B1014" s="502"/>
      <c r="C1014" s="503"/>
      <c r="D1014" s="59"/>
      <c r="E1014" s="85"/>
      <c r="F1014" s="7"/>
    </row>
    <row r="1015" spans="1:6">
      <c r="A1015" s="505"/>
      <c r="B1015" s="502"/>
      <c r="C1015" s="503"/>
      <c r="D1015" s="59"/>
      <c r="E1015" s="85"/>
      <c r="F1015" s="7"/>
    </row>
    <row r="1016" spans="1:6">
      <c r="A1016" s="505"/>
      <c r="B1016" s="502"/>
      <c r="C1016" s="503"/>
      <c r="D1016" s="59"/>
      <c r="E1016" s="85"/>
      <c r="F1016" s="7"/>
    </row>
    <row r="1017" spans="1:6">
      <c r="A1017" s="505"/>
      <c r="B1017" s="502"/>
      <c r="C1017" s="503"/>
      <c r="D1017" s="59"/>
      <c r="E1017" s="85"/>
      <c r="F1017" s="7"/>
    </row>
    <row r="1018" spans="1:6">
      <c r="A1018" s="505"/>
      <c r="B1018" s="502"/>
      <c r="C1018" s="503"/>
      <c r="D1018" s="59"/>
      <c r="E1018" s="85"/>
      <c r="F1018" s="7"/>
    </row>
    <row r="1019" spans="1:6">
      <c r="A1019" s="505"/>
      <c r="B1019" s="502"/>
      <c r="C1019" s="503"/>
      <c r="D1019" s="59"/>
      <c r="E1019" s="85"/>
      <c r="F1019" s="7"/>
    </row>
    <row r="1020" spans="1:6">
      <c r="A1020" s="505"/>
      <c r="B1020" s="502"/>
      <c r="C1020" s="503"/>
      <c r="D1020" s="59"/>
      <c r="E1020" s="85"/>
      <c r="F1020" s="7"/>
    </row>
    <row r="1021" spans="1:6">
      <c r="A1021" s="505"/>
      <c r="B1021" s="502"/>
      <c r="C1021" s="503"/>
      <c r="D1021" s="59"/>
      <c r="E1021" s="85"/>
      <c r="F1021" s="7"/>
    </row>
    <row r="1022" spans="1:6">
      <c r="A1022" s="505"/>
      <c r="B1022" s="502"/>
      <c r="C1022" s="503"/>
      <c r="D1022" s="59"/>
      <c r="E1022" s="85"/>
      <c r="F1022" s="7"/>
    </row>
    <row r="1023" spans="1:6">
      <c r="A1023" s="505"/>
      <c r="B1023" s="502"/>
      <c r="C1023" s="503"/>
      <c r="D1023" s="59"/>
      <c r="E1023" s="85"/>
      <c r="F1023" s="7"/>
    </row>
    <row r="1024" spans="1:6">
      <c r="A1024" s="505"/>
      <c r="B1024" s="502"/>
      <c r="C1024" s="503"/>
      <c r="D1024" s="59"/>
      <c r="E1024" s="85"/>
      <c r="F1024" s="7"/>
    </row>
    <row r="1025" spans="1:6">
      <c r="A1025" s="505"/>
      <c r="B1025" s="502"/>
      <c r="C1025" s="503"/>
      <c r="D1025" s="59"/>
      <c r="E1025" s="85"/>
      <c r="F1025" s="7"/>
    </row>
    <row r="1026" spans="1:6">
      <c r="A1026" s="505"/>
      <c r="B1026" s="502"/>
      <c r="C1026" s="503"/>
      <c r="D1026" s="59"/>
      <c r="E1026" s="85"/>
      <c r="F1026" s="7"/>
    </row>
    <row r="1027" spans="1:6">
      <c r="A1027" s="505"/>
      <c r="B1027" s="502"/>
      <c r="C1027" s="503"/>
      <c r="D1027" s="59"/>
      <c r="E1027" s="85"/>
      <c r="F1027" s="7"/>
    </row>
    <row r="1028" spans="1:6">
      <c r="A1028" s="505"/>
      <c r="B1028" s="502"/>
      <c r="C1028" s="503"/>
      <c r="D1028" s="59"/>
      <c r="E1028" s="85"/>
      <c r="F1028" s="7"/>
    </row>
    <row r="1029" spans="1:6">
      <c r="A1029" s="505"/>
      <c r="B1029" s="502"/>
      <c r="C1029" s="503"/>
      <c r="D1029" s="59"/>
      <c r="E1029" s="85"/>
      <c r="F1029" s="7"/>
    </row>
    <row r="1030" spans="1:6">
      <c r="A1030" s="505"/>
      <c r="B1030" s="502"/>
      <c r="C1030" s="503"/>
      <c r="D1030" s="59"/>
      <c r="E1030" s="85"/>
      <c r="F1030" s="7"/>
    </row>
    <row r="1031" spans="1:6">
      <c r="A1031" s="505"/>
      <c r="B1031" s="502"/>
      <c r="C1031" s="503"/>
      <c r="D1031" s="59"/>
      <c r="E1031" s="85"/>
      <c r="F1031" s="7"/>
    </row>
    <row r="1032" spans="1:6">
      <c r="A1032" s="505"/>
      <c r="B1032" s="502"/>
      <c r="C1032" s="503"/>
      <c r="D1032" s="59"/>
      <c r="E1032" s="85"/>
      <c r="F1032" s="7"/>
    </row>
    <row r="1033" spans="1:6">
      <c r="A1033" s="505"/>
      <c r="B1033" s="502"/>
      <c r="C1033" s="503"/>
      <c r="D1033" s="59"/>
      <c r="E1033" s="85"/>
      <c r="F1033" s="7"/>
    </row>
    <row r="1034" spans="1:6">
      <c r="A1034" s="505"/>
      <c r="B1034" s="502"/>
      <c r="C1034" s="503"/>
      <c r="D1034" s="59"/>
      <c r="E1034" s="85"/>
      <c r="F1034" s="7"/>
    </row>
    <row r="1035" spans="1:6">
      <c r="A1035" s="505"/>
      <c r="B1035" s="502"/>
      <c r="C1035" s="503"/>
      <c r="D1035" s="59"/>
      <c r="E1035" s="85"/>
      <c r="F1035" s="7"/>
    </row>
    <row r="1036" spans="1:6">
      <c r="A1036" s="505"/>
      <c r="B1036" s="502"/>
      <c r="C1036" s="503"/>
      <c r="D1036" s="59"/>
      <c r="E1036" s="85"/>
      <c r="F1036" s="7"/>
    </row>
    <row r="1037" spans="1:6">
      <c r="A1037" s="505"/>
      <c r="B1037" s="502"/>
      <c r="C1037" s="503"/>
      <c r="D1037" s="59"/>
      <c r="E1037" s="85"/>
      <c r="F1037" s="7"/>
    </row>
    <row r="1038" spans="1:6">
      <c r="A1038" s="505"/>
      <c r="B1038" s="502"/>
      <c r="C1038" s="503"/>
      <c r="D1038" s="59"/>
      <c r="E1038" s="85"/>
      <c r="F1038" s="7"/>
    </row>
    <row r="1039" spans="1:6">
      <c r="A1039" s="505"/>
      <c r="B1039" s="502"/>
      <c r="C1039" s="503"/>
      <c r="D1039" s="59"/>
      <c r="E1039" s="85"/>
      <c r="F1039" s="7"/>
    </row>
    <row r="1040" spans="1:6">
      <c r="A1040" s="505"/>
      <c r="B1040" s="502"/>
      <c r="C1040" s="503"/>
      <c r="D1040" s="59"/>
      <c r="E1040" s="85"/>
      <c r="F1040" s="7"/>
    </row>
    <row r="1041" spans="1:6">
      <c r="A1041" s="505"/>
      <c r="B1041" s="502"/>
      <c r="C1041" s="503"/>
      <c r="D1041" s="59"/>
      <c r="E1041" s="85"/>
      <c r="F1041" s="7"/>
    </row>
    <row r="1042" spans="1:6">
      <c r="A1042" s="505"/>
      <c r="B1042" s="502"/>
      <c r="C1042" s="503"/>
      <c r="D1042" s="59"/>
      <c r="E1042" s="85"/>
      <c r="F1042" s="7"/>
    </row>
    <row r="1043" spans="1:6">
      <c r="A1043" s="505"/>
      <c r="B1043" s="502"/>
      <c r="C1043" s="503"/>
      <c r="D1043" s="59"/>
      <c r="E1043" s="85"/>
      <c r="F1043" s="7"/>
    </row>
    <row r="1044" spans="1:6">
      <c r="A1044" s="505"/>
      <c r="B1044" s="502"/>
      <c r="C1044" s="503"/>
      <c r="D1044" s="59"/>
      <c r="E1044" s="85"/>
      <c r="F1044" s="7"/>
    </row>
    <row r="1045" spans="1:6">
      <c r="A1045" s="505"/>
      <c r="B1045" s="502"/>
      <c r="C1045" s="503"/>
      <c r="D1045" s="59"/>
      <c r="E1045" s="85"/>
      <c r="F1045" s="7"/>
    </row>
    <row r="1046" spans="1:6">
      <c r="A1046" s="505"/>
      <c r="B1046" s="502"/>
      <c r="C1046" s="503"/>
      <c r="D1046" s="59"/>
      <c r="E1046" s="85"/>
      <c r="F1046" s="7"/>
    </row>
    <row r="1047" spans="1:6">
      <c r="A1047" s="505"/>
      <c r="B1047" s="502"/>
      <c r="C1047" s="503"/>
      <c r="D1047" s="59"/>
      <c r="E1047" s="85"/>
      <c r="F1047" s="7"/>
    </row>
    <row r="1048" spans="1:6">
      <c r="A1048" s="505"/>
      <c r="B1048" s="502"/>
      <c r="C1048" s="503"/>
      <c r="D1048" s="59"/>
      <c r="E1048" s="85"/>
      <c r="F1048" s="7"/>
    </row>
    <row r="1049" spans="1:6">
      <c r="A1049" s="505"/>
      <c r="B1049" s="502"/>
      <c r="C1049" s="503"/>
      <c r="D1049" s="59"/>
      <c r="E1049" s="85"/>
      <c r="F1049" s="7"/>
    </row>
    <row r="1050" spans="1:6">
      <c r="A1050" s="505"/>
      <c r="B1050" s="502"/>
      <c r="C1050" s="503"/>
      <c r="D1050" s="59"/>
      <c r="E1050" s="85"/>
      <c r="F1050" s="7"/>
    </row>
    <row r="1051" spans="1:6">
      <c r="A1051" s="505"/>
      <c r="B1051" s="502"/>
      <c r="C1051" s="503"/>
      <c r="D1051" s="59"/>
      <c r="E1051" s="85"/>
      <c r="F1051" s="7"/>
    </row>
    <row r="1052" spans="1:6">
      <c r="A1052" s="505"/>
      <c r="B1052" s="502"/>
      <c r="C1052" s="503"/>
      <c r="D1052" s="59"/>
      <c r="E1052" s="85"/>
      <c r="F1052" s="7"/>
    </row>
    <row r="1053" spans="1:6">
      <c r="A1053" s="505"/>
      <c r="B1053" s="502"/>
      <c r="C1053" s="503"/>
      <c r="D1053" s="59"/>
      <c r="E1053" s="85"/>
      <c r="F1053" s="7"/>
    </row>
    <row r="1054" spans="1:6">
      <c r="A1054" s="505"/>
      <c r="B1054" s="502"/>
      <c r="C1054" s="503"/>
      <c r="D1054" s="59"/>
      <c r="E1054" s="85"/>
      <c r="F1054" s="7"/>
    </row>
    <row r="1055" spans="1:6">
      <c r="A1055" s="505"/>
      <c r="B1055" s="502"/>
      <c r="C1055" s="503"/>
      <c r="D1055" s="59"/>
      <c r="E1055" s="85"/>
      <c r="F1055" s="7"/>
    </row>
    <row r="1056" spans="1:6">
      <c r="A1056" s="505"/>
      <c r="B1056" s="502"/>
      <c r="C1056" s="503"/>
      <c r="D1056" s="59"/>
      <c r="E1056" s="85"/>
      <c r="F1056" s="7"/>
    </row>
    <row r="1057" spans="1:6">
      <c r="A1057" s="505"/>
      <c r="B1057" s="502"/>
      <c r="C1057" s="503"/>
      <c r="D1057" s="59"/>
      <c r="E1057" s="85"/>
      <c r="F1057" s="7"/>
    </row>
    <row r="1058" spans="1:6">
      <c r="A1058" s="505"/>
      <c r="B1058" s="502"/>
      <c r="C1058" s="503"/>
      <c r="D1058" s="59"/>
      <c r="E1058" s="85"/>
      <c r="F1058" s="7"/>
    </row>
    <row r="1059" spans="1:6">
      <c r="A1059" s="505"/>
      <c r="B1059" s="502"/>
      <c r="C1059" s="503"/>
      <c r="D1059" s="59"/>
      <c r="E1059" s="85"/>
      <c r="F1059" s="7"/>
    </row>
    <row r="1060" spans="1:6">
      <c r="A1060" s="505"/>
      <c r="B1060" s="502"/>
      <c r="C1060" s="503"/>
      <c r="D1060" s="59"/>
      <c r="E1060" s="85"/>
      <c r="F1060" s="7"/>
    </row>
    <row r="1061" spans="1:6">
      <c r="A1061" s="505"/>
      <c r="B1061" s="502"/>
      <c r="C1061" s="503"/>
      <c r="D1061" s="59"/>
      <c r="E1061" s="85"/>
      <c r="F1061" s="7"/>
    </row>
    <row r="1062" spans="1:6">
      <c r="A1062" s="505"/>
      <c r="B1062" s="502"/>
      <c r="C1062" s="503"/>
      <c r="D1062" s="59"/>
      <c r="E1062" s="85"/>
      <c r="F1062" s="7"/>
    </row>
    <row r="1063" spans="1:6">
      <c r="A1063" s="505"/>
      <c r="B1063" s="502"/>
      <c r="C1063" s="503"/>
      <c r="D1063" s="59"/>
      <c r="E1063" s="85"/>
      <c r="F1063" s="7"/>
    </row>
    <row r="1064" spans="1:6">
      <c r="A1064" s="505"/>
      <c r="B1064" s="502"/>
      <c r="C1064" s="503"/>
      <c r="D1064" s="59"/>
      <c r="E1064" s="85"/>
      <c r="F1064" s="7"/>
    </row>
    <row r="1065" spans="1:6">
      <c r="A1065" s="505"/>
      <c r="B1065" s="502"/>
      <c r="C1065" s="503"/>
      <c r="D1065" s="59"/>
      <c r="E1065" s="85"/>
      <c r="F1065" s="7"/>
    </row>
    <row r="1066" spans="1:6">
      <c r="A1066" s="505"/>
      <c r="B1066" s="502"/>
      <c r="C1066" s="503"/>
      <c r="D1066" s="59"/>
      <c r="E1066" s="85"/>
      <c r="F1066" s="7"/>
    </row>
    <row r="1067" spans="1:6">
      <c r="A1067" s="505"/>
      <c r="B1067" s="502"/>
      <c r="C1067" s="503"/>
      <c r="D1067" s="59"/>
      <c r="E1067" s="85"/>
      <c r="F1067" s="7"/>
    </row>
    <row r="1068" spans="1:6">
      <c r="A1068" s="505"/>
      <c r="B1068" s="502"/>
      <c r="C1068" s="503"/>
      <c r="D1068" s="59"/>
      <c r="E1068" s="85"/>
      <c r="F1068" s="7"/>
    </row>
    <row r="1069" spans="1:6">
      <c r="A1069" s="505"/>
      <c r="B1069" s="502"/>
      <c r="C1069" s="503"/>
      <c r="D1069" s="59"/>
      <c r="E1069" s="85"/>
      <c r="F1069" s="7"/>
    </row>
    <row r="1070" spans="1:6">
      <c r="A1070" s="505"/>
      <c r="B1070" s="502"/>
      <c r="C1070" s="503"/>
      <c r="D1070" s="59"/>
      <c r="E1070" s="85"/>
      <c r="F1070" s="7"/>
    </row>
    <row r="1071" spans="1:6">
      <c r="A1071" s="505"/>
      <c r="B1071" s="502"/>
      <c r="C1071" s="503"/>
      <c r="D1071" s="59"/>
      <c r="E1071" s="85"/>
      <c r="F1071" s="7"/>
    </row>
    <row r="1072" spans="1:6">
      <c r="A1072" s="505"/>
      <c r="B1072" s="502"/>
      <c r="C1072" s="503"/>
      <c r="D1072" s="59"/>
      <c r="E1072" s="85"/>
      <c r="F1072" s="7"/>
    </row>
    <row r="1073" spans="1:6">
      <c r="A1073" s="505"/>
      <c r="B1073" s="502"/>
      <c r="C1073" s="503"/>
      <c r="D1073" s="59"/>
      <c r="E1073" s="85"/>
      <c r="F1073" s="7"/>
    </row>
    <row r="1074" spans="1:6">
      <c r="A1074" s="505"/>
      <c r="B1074" s="502"/>
      <c r="C1074" s="503"/>
      <c r="D1074" s="59"/>
      <c r="E1074" s="85"/>
      <c r="F1074" s="7"/>
    </row>
    <row r="1075" spans="1:6">
      <c r="A1075" s="505"/>
      <c r="B1075" s="502"/>
      <c r="C1075" s="503"/>
      <c r="D1075" s="59"/>
      <c r="E1075" s="85"/>
      <c r="F1075" s="7"/>
    </row>
    <row r="1076" spans="1:6">
      <c r="A1076" s="505"/>
      <c r="B1076" s="502"/>
      <c r="C1076" s="503"/>
      <c r="D1076" s="59"/>
      <c r="E1076" s="85"/>
      <c r="F1076" s="7"/>
    </row>
    <row r="1077" spans="1:6">
      <c r="A1077" s="505"/>
      <c r="B1077" s="502"/>
      <c r="C1077" s="503"/>
      <c r="D1077" s="59"/>
      <c r="E1077" s="85"/>
      <c r="F1077" s="7"/>
    </row>
    <row r="1078" spans="1:6">
      <c r="A1078" s="505"/>
      <c r="B1078" s="502"/>
      <c r="C1078" s="503"/>
      <c r="D1078" s="59"/>
      <c r="E1078" s="85"/>
      <c r="F1078" s="7"/>
    </row>
    <row r="1079" spans="1:6">
      <c r="A1079" s="505"/>
      <c r="B1079" s="502"/>
      <c r="C1079" s="503"/>
      <c r="D1079" s="59"/>
      <c r="E1079" s="85"/>
      <c r="F1079" s="7"/>
    </row>
    <row r="1080" spans="1:6">
      <c r="A1080" s="505"/>
      <c r="B1080" s="502"/>
      <c r="C1080" s="503"/>
      <c r="D1080" s="59"/>
      <c r="E1080" s="85"/>
      <c r="F1080" s="7"/>
    </row>
    <row r="1081" spans="1:6">
      <c r="A1081" s="505"/>
      <c r="B1081" s="502"/>
      <c r="C1081" s="503"/>
      <c r="D1081" s="59"/>
      <c r="E1081" s="85"/>
      <c r="F1081" s="7"/>
    </row>
    <row r="1082" spans="1:6">
      <c r="A1082" s="505"/>
      <c r="B1082" s="502"/>
      <c r="C1082" s="503"/>
      <c r="D1082" s="59"/>
      <c r="E1082" s="85"/>
      <c r="F1082" s="7"/>
    </row>
    <row r="1083" spans="1:6">
      <c r="A1083" s="505"/>
      <c r="B1083" s="502"/>
      <c r="C1083" s="503"/>
      <c r="D1083" s="59"/>
      <c r="E1083" s="85"/>
      <c r="F1083" s="7"/>
    </row>
    <row r="1084" spans="1:6">
      <c r="A1084" s="505"/>
      <c r="B1084" s="502"/>
      <c r="C1084" s="503"/>
      <c r="D1084" s="59"/>
      <c r="E1084" s="85"/>
      <c r="F1084" s="7"/>
    </row>
    <row r="1085" spans="1:6">
      <c r="A1085" s="505"/>
      <c r="B1085" s="502"/>
      <c r="C1085" s="503"/>
      <c r="D1085" s="59"/>
      <c r="E1085" s="85"/>
      <c r="F1085" s="7"/>
    </row>
    <row r="1086" spans="1:6">
      <c r="A1086" s="505"/>
      <c r="B1086" s="502"/>
      <c r="C1086" s="503"/>
      <c r="D1086" s="59"/>
      <c r="E1086" s="85"/>
      <c r="F1086" s="7"/>
    </row>
    <row r="1087" spans="1:6">
      <c r="A1087" s="505"/>
      <c r="B1087" s="502"/>
      <c r="C1087" s="503"/>
      <c r="D1087" s="59"/>
      <c r="E1087" s="85"/>
      <c r="F1087" s="7"/>
    </row>
    <row r="1088" spans="1:6">
      <c r="A1088" s="505"/>
      <c r="B1088" s="502"/>
      <c r="C1088" s="503"/>
      <c r="D1088" s="59"/>
      <c r="E1088" s="85"/>
      <c r="F1088" s="7"/>
    </row>
    <row r="1089" spans="1:6">
      <c r="A1089" s="505"/>
      <c r="B1089" s="502"/>
      <c r="C1089" s="503"/>
      <c r="D1089" s="59"/>
      <c r="E1089" s="85"/>
      <c r="F1089" s="7"/>
    </row>
    <row r="1090" spans="1:6">
      <c r="A1090" s="505"/>
      <c r="B1090" s="502"/>
      <c r="C1090" s="503"/>
      <c r="D1090" s="59"/>
      <c r="E1090" s="85"/>
      <c r="F1090" s="7"/>
    </row>
    <row r="1091" spans="1:6">
      <c r="A1091" s="505"/>
      <c r="B1091" s="502"/>
      <c r="C1091" s="503"/>
      <c r="D1091" s="59"/>
      <c r="E1091" s="85"/>
      <c r="F1091" s="7"/>
    </row>
    <row r="1092" spans="1:6">
      <c r="A1092" s="505"/>
      <c r="B1092" s="502"/>
      <c r="C1092" s="503"/>
      <c r="D1092" s="59"/>
      <c r="E1092" s="85"/>
      <c r="F1092" s="7"/>
    </row>
    <row r="1093" spans="1:6">
      <c r="A1093" s="505"/>
      <c r="B1093" s="502"/>
      <c r="C1093" s="503"/>
      <c r="D1093" s="59"/>
      <c r="E1093" s="85"/>
      <c r="F1093" s="7"/>
    </row>
    <row r="1094" spans="1:6">
      <c r="A1094" s="505"/>
      <c r="B1094" s="502"/>
      <c r="C1094" s="503"/>
      <c r="D1094" s="59"/>
      <c r="E1094" s="85"/>
      <c r="F1094" s="7"/>
    </row>
    <row r="1095" spans="1:6">
      <c r="A1095" s="505"/>
      <c r="B1095" s="502"/>
      <c r="C1095" s="503"/>
      <c r="D1095" s="59"/>
      <c r="E1095" s="85"/>
      <c r="F1095" s="7"/>
    </row>
    <row r="1096" spans="1:6">
      <c r="A1096" s="505"/>
      <c r="B1096" s="502"/>
      <c r="C1096" s="503"/>
      <c r="D1096" s="59"/>
      <c r="E1096" s="85"/>
      <c r="F1096" s="7"/>
    </row>
    <row r="1097" spans="1:6">
      <c r="A1097" s="505"/>
      <c r="B1097" s="502"/>
      <c r="C1097" s="503"/>
      <c r="D1097" s="59"/>
      <c r="E1097" s="85"/>
      <c r="F1097" s="7"/>
    </row>
    <row r="1098" spans="1:6">
      <c r="A1098" s="505"/>
      <c r="B1098" s="502"/>
      <c r="C1098" s="503"/>
      <c r="D1098" s="59"/>
      <c r="E1098" s="85"/>
      <c r="F1098" s="7"/>
    </row>
    <row r="1099" spans="1:6">
      <c r="A1099" s="505"/>
      <c r="B1099" s="502"/>
      <c r="C1099" s="503"/>
      <c r="D1099" s="59"/>
      <c r="E1099" s="85"/>
      <c r="F1099" s="7"/>
    </row>
    <row r="1100" spans="1:6">
      <c r="A1100" s="505"/>
      <c r="B1100" s="502"/>
      <c r="C1100" s="503"/>
      <c r="D1100" s="59"/>
      <c r="E1100" s="85"/>
      <c r="F1100" s="7"/>
    </row>
    <row r="1101" spans="1:6">
      <c r="A1101" s="505"/>
      <c r="B1101" s="502"/>
      <c r="C1101" s="503"/>
      <c r="D1101" s="59"/>
      <c r="E1101" s="85"/>
      <c r="F1101" s="7"/>
    </row>
    <row r="1102" spans="1:6">
      <c r="A1102" s="505"/>
      <c r="B1102" s="502"/>
      <c r="C1102" s="503"/>
      <c r="D1102" s="59"/>
      <c r="E1102" s="85"/>
      <c r="F1102" s="7"/>
    </row>
    <row r="1103" spans="1:6">
      <c r="A1103" s="505"/>
      <c r="B1103" s="502"/>
      <c r="C1103" s="503"/>
      <c r="D1103" s="59"/>
      <c r="E1103" s="85"/>
      <c r="F1103" s="7"/>
    </row>
    <row r="1104" spans="1:6">
      <c r="A1104" s="505"/>
      <c r="B1104" s="502"/>
      <c r="C1104" s="503"/>
      <c r="D1104" s="59"/>
      <c r="E1104" s="85"/>
      <c r="F1104" s="7"/>
    </row>
    <row r="1105" spans="1:6">
      <c r="A1105" s="505"/>
      <c r="B1105" s="502"/>
      <c r="C1105" s="503"/>
      <c r="D1105" s="59"/>
      <c r="E1105" s="85"/>
      <c r="F1105" s="7"/>
    </row>
    <row r="1106" spans="1:6">
      <c r="A1106" s="505"/>
      <c r="B1106" s="502"/>
      <c r="C1106" s="503"/>
      <c r="D1106" s="59"/>
      <c r="E1106" s="85"/>
      <c r="F1106" s="7"/>
    </row>
    <row r="1107" spans="1:6">
      <c r="A1107" s="505"/>
      <c r="B1107" s="502"/>
      <c r="C1107" s="503"/>
      <c r="D1107" s="59"/>
      <c r="E1107" s="85"/>
      <c r="F1107" s="7"/>
    </row>
    <row r="1108" spans="1:6">
      <c r="A1108" s="505"/>
      <c r="B1108" s="502"/>
      <c r="C1108" s="503"/>
      <c r="D1108" s="59"/>
      <c r="E1108" s="85"/>
      <c r="F1108" s="7"/>
    </row>
    <row r="1109" spans="1:6">
      <c r="A1109" s="505"/>
      <c r="B1109" s="502"/>
      <c r="C1109" s="503"/>
      <c r="D1109" s="59"/>
      <c r="E1109" s="85"/>
      <c r="F1109" s="7"/>
    </row>
    <row r="1110" spans="1:6">
      <c r="A1110" s="505"/>
      <c r="B1110" s="502"/>
      <c r="C1110" s="503"/>
      <c r="D1110" s="59"/>
      <c r="E1110" s="85"/>
      <c r="F1110" s="7"/>
    </row>
    <row r="1111" spans="1:6">
      <c r="A1111" s="505"/>
      <c r="B1111" s="502"/>
      <c r="C1111" s="503"/>
      <c r="D1111" s="59"/>
      <c r="E1111" s="85"/>
      <c r="F1111" s="7"/>
    </row>
    <row r="1112" spans="1:6">
      <c r="A1112" s="505"/>
      <c r="B1112" s="502"/>
      <c r="C1112" s="503"/>
      <c r="D1112" s="59"/>
      <c r="E1112" s="85"/>
      <c r="F1112" s="7"/>
    </row>
    <row r="1113" spans="1:6">
      <c r="A1113" s="505"/>
      <c r="B1113" s="502"/>
      <c r="C1113" s="503"/>
      <c r="D1113" s="59"/>
      <c r="E1113" s="85"/>
      <c r="F1113" s="7"/>
    </row>
    <row r="1114" spans="1:6">
      <c r="A1114" s="505"/>
      <c r="B1114" s="502"/>
      <c r="C1114" s="503"/>
      <c r="D1114" s="59"/>
      <c r="E1114" s="85"/>
      <c r="F1114" s="7"/>
    </row>
    <row r="1115" spans="1:6">
      <c r="A1115" s="505"/>
      <c r="B1115" s="502"/>
      <c r="C1115" s="503"/>
      <c r="D1115" s="59"/>
      <c r="E1115" s="85"/>
      <c r="F1115" s="7"/>
    </row>
    <row r="1116" spans="1:6">
      <c r="A1116" s="505"/>
      <c r="B1116" s="502"/>
      <c r="C1116" s="503"/>
      <c r="D1116" s="59"/>
      <c r="E1116" s="85"/>
      <c r="F1116" s="7"/>
    </row>
    <row r="1117" spans="1:6">
      <c r="A1117" s="505"/>
      <c r="B1117" s="502"/>
      <c r="C1117" s="503"/>
      <c r="D1117" s="59"/>
      <c r="E1117" s="85"/>
      <c r="F1117" s="7"/>
    </row>
    <row r="1118" spans="1:6">
      <c r="A1118" s="505"/>
      <c r="B1118" s="502"/>
      <c r="C1118" s="503"/>
      <c r="D1118" s="59"/>
      <c r="E1118" s="85"/>
      <c r="F1118" s="7"/>
    </row>
    <row r="1119" spans="1:6">
      <c r="A1119" s="505"/>
      <c r="B1119" s="502"/>
      <c r="C1119" s="503"/>
      <c r="D1119" s="59"/>
      <c r="E1119" s="85"/>
      <c r="F1119" s="7"/>
    </row>
    <row r="1120" spans="1:6">
      <c r="A1120" s="505"/>
      <c r="B1120" s="502"/>
      <c r="C1120" s="503"/>
      <c r="D1120" s="59"/>
      <c r="E1120" s="85"/>
      <c r="F1120" s="7"/>
    </row>
    <row r="1121" spans="1:6">
      <c r="A1121" s="505"/>
      <c r="B1121" s="502"/>
      <c r="C1121" s="503"/>
      <c r="D1121" s="59"/>
      <c r="E1121" s="85"/>
      <c r="F1121" s="7"/>
    </row>
    <row r="1122" spans="1:6">
      <c r="A1122" s="505"/>
      <c r="B1122" s="502"/>
      <c r="C1122" s="503"/>
      <c r="D1122" s="59"/>
      <c r="E1122" s="85"/>
      <c r="F1122" s="7"/>
    </row>
    <row r="1123" spans="1:6">
      <c r="A1123" s="505"/>
      <c r="B1123" s="502"/>
      <c r="C1123" s="503"/>
      <c r="D1123" s="59"/>
      <c r="E1123" s="85"/>
      <c r="F1123" s="7"/>
    </row>
    <row r="1124" spans="1:6">
      <c r="A1124" s="505"/>
      <c r="B1124" s="502"/>
      <c r="C1124" s="503"/>
      <c r="D1124" s="59"/>
      <c r="E1124" s="85"/>
      <c r="F1124" s="7"/>
    </row>
    <row r="1125" spans="1:6">
      <c r="A1125" s="505"/>
      <c r="B1125" s="502"/>
      <c r="C1125" s="503"/>
      <c r="D1125" s="59"/>
      <c r="E1125" s="85"/>
      <c r="F1125" s="7"/>
    </row>
    <row r="1126" spans="1:6">
      <c r="A1126" s="505"/>
      <c r="B1126" s="502"/>
      <c r="C1126" s="503"/>
      <c r="D1126" s="59"/>
      <c r="E1126" s="85"/>
      <c r="F1126" s="7"/>
    </row>
    <row r="1127" spans="1:6">
      <c r="A1127" s="505"/>
      <c r="B1127" s="502"/>
      <c r="C1127" s="503"/>
      <c r="D1127" s="59"/>
      <c r="E1127" s="85"/>
      <c r="F1127" s="7"/>
    </row>
    <row r="1128" spans="1:6">
      <c r="A1128" s="505"/>
      <c r="B1128" s="502"/>
      <c r="C1128" s="503"/>
      <c r="D1128" s="59"/>
      <c r="E1128" s="85"/>
      <c r="F1128" s="7"/>
    </row>
    <row r="1129" spans="1:6">
      <c r="A1129" s="505"/>
      <c r="B1129" s="502"/>
      <c r="C1129" s="503"/>
      <c r="D1129" s="59"/>
      <c r="E1129" s="85"/>
      <c r="F1129" s="7"/>
    </row>
    <row r="1130" spans="1:6">
      <c r="A1130" s="505"/>
      <c r="B1130" s="502"/>
      <c r="C1130" s="503"/>
      <c r="D1130" s="59"/>
      <c r="E1130" s="85"/>
      <c r="F1130" s="7"/>
    </row>
    <row r="1131" spans="1:6">
      <c r="A1131" s="505"/>
      <c r="B1131" s="502"/>
      <c r="C1131" s="503"/>
      <c r="D1131" s="59"/>
      <c r="E1131" s="85"/>
      <c r="F1131" s="7"/>
    </row>
    <row r="1132" spans="1:6">
      <c r="A1132" s="505"/>
      <c r="B1132" s="502"/>
      <c r="C1132" s="503"/>
      <c r="D1132" s="59"/>
      <c r="E1132" s="85"/>
      <c r="F1132" s="7"/>
    </row>
    <row r="1133" spans="1:6">
      <c r="A1133" s="505"/>
      <c r="B1133" s="502"/>
      <c r="C1133" s="503"/>
      <c r="D1133" s="59"/>
      <c r="E1133" s="85"/>
      <c r="F1133" s="7"/>
    </row>
    <row r="1134" spans="1:6">
      <c r="A1134" s="505"/>
      <c r="B1134" s="502"/>
      <c r="C1134" s="503"/>
      <c r="D1134" s="59"/>
      <c r="E1134" s="85"/>
      <c r="F1134" s="7"/>
    </row>
    <row r="1135" spans="1:6">
      <c r="A1135" s="505"/>
      <c r="B1135" s="502"/>
      <c r="C1135" s="503"/>
      <c r="D1135" s="59"/>
      <c r="E1135" s="85"/>
      <c r="F1135" s="7"/>
    </row>
    <row r="1136" spans="1:6">
      <c r="A1136" s="505"/>
      <c r="B1136" s="502"/>
      <c r="C1136" s="503"/>
      <c r="D1136" s="59"/>
      <c r="E1136" s="85"/>
      <c r="F1136" s="7"/>
    </row>
    <row r="1137" spans="1:6">
      <c r="A1137" s="505"/>
      <c r="B1137" s="502"/>
      <c r="C1137" s="503"/>
      <c r="D1137" s="59"/>
      <c r="E1137" s="85"/>
      <c r="F1137" s="7"/>
    </row>
    <row r="1138" spans="1:6">
      <c r="A1138" s="505"/>
      <c r="B1138" s="502"/>
      <c r="C1138" s="503"/>
      <c r="D1138" s="59"/>
      <c r="E1138" s="85"/>
      <c r="F1138" s="7"/>
    </row>
    <row r="1139" spans="1:6">
      <c r="A1139" s="505"/>
      <c r="B1139" s="502"/>
      <c r="C1139" s="503"/>
      <c r="D1139" s="59"/>
      <c r="E1139" s="85"/>
      <c r="F1139" s="7"/>
    </row>
    <row r="1140" spans="1:6">
      <c r="A1140" s="505"/>
      <c r="B1140" s="502"/>
      <c r="C1140" s="503"/>
      <c r="D1140" s="59"/>
      <c r="E1140" s="85"/>
      <c r="F1140" s="7"/>
    </row>
    <row r="1141" spans="1:6">
      <c r="A1141" s="505"/>
      <c r="B1141" s="502"/>
      <c r="C1141" s="503"/>
      <c r="D1141" s="59"/>
      <c r="E1141" s="85"/>
      <c r="F1141" s="7"/>
    </row>
    <row r="1142" spans="1:6">
      <c r="A1142" s="505"/>
      <c r="B1142" s="502"/>
      <c r="C1142" s="503"/>
      <c r="D1142" s="59"/>
      <c r="E1142" s="85"/>
      <c r="F1142" s="7"/>
    </row>
    <row r="1143" spans="1:6">
      <c r="A1143" s="505"/>
      <c r="B1143" s="502"/>
      <c r="C1143" s="503"/>
      <c r="D1143" s="59"/>
      <c r="E1143" s="85"/>
      <c r="F1143" s="7"/>
    </row>
    <row r="1144" spans="1:6">
      <c r="A1144" s="505"/>
      <c r="B1144" s="502"/>
      <c r="C1144" s="503"/>
      <c r="D1144" s="59"/>
      <c r="E1144" s="85"/>
      <c r="F1144" s="7"/>
    </row>
    <row r="1145" spans="1:6">
      <c r="A1145" s="505"/>
      <c r="B1145" s="502"/>
      <c r="C1145" s="503"/>
      <c r="D1145" s="59"/>
      <c r="E1145" s="85"/>
      <c r="F1145" s="7"/>
    </row>
    <row r="1146" spans="1:6">
      <c r="A1146" s="505"/>
      <c r="B1146" s="502"/>
      <c r="C1146" s="503"/>
      <c r="D1146" s="59"/>
      <c r="E1146" s="85"/>
      <c r="F1146" s="7"/>
    </row>
    <row r="1147" spans="1:6">
      <c r="A1147" s="505"/>
      <c r="B1147" s="502"/>
      <c r="C1147" s="503"/>
      <c r="D1147" s="59"/>
      <c r="E1147" s="85"/>
      <c r="F1147" s="7"/>
    </row>
    <row r="1148" spans="1:6">
      <c r="A1148" s="505"/>
      <c r="B1148" s="502"/>
      <c r="C1148" s="503"/>
      <c r="D1148" s="59"/>
      <c r="E1148" s="85"/>
      <c r="F1148" s="7"/>
    </row>
    <row r="1149" spans="1:6">
      <c r="A1149" s="505"/>
      <c r="B1149" s="502"/>
      <c r="C1149" s="503"/>
      <c r="D1149" s="59"/>
      <c r="E1149" s="85"/>
      <c r="F1149" s="7"/>
    </row>
    <row r="1150" spans="1:6">
      <c r="A1150" s="505"/>
      <c r="B1150" s="502"/>
      <c r="C1150" s="503"/>
      <c r="D1150" s="59"/>
      <c r="E1150" s="85"/>
      <c r="F1150" s="7"/>
    </row>
    <row r="1151" spans="1:6">
      <c r="A1151" s="505"/>
      <c r="B1151" s="502"/>
      <c r="C1151" s="503"/>
      <c r="D1151" s="59"/>
      <c r="E1151" s="85"/>
      <c r="F1151" s="7"/>
    </row>
    <row r="1152" spans="1:6">
      <c r="A1152" s="505"/>
      <c r="B1152" s="502"/>
      <c r="C1152" s="503"/>
      <c r="D1152" s="59"/>
      <c r="E1152" s="85"/>
      <c r="F1152" s="7"/>
    </row>
    <row r="1153" spans="1:6">
      <c r="A1153" s="505"/>
      <c r="B1153" s="502"/>
      <c r="C1153" s="503"/>
      <c r="D1153" s="59"/>
      <c r="E1153" s="85"/>
      <c r="F1153" s="7"/>
    </row>
    <row r="1154" spans="1:6">
      <c r="A1154" s="505"/>
      <c r="B1154" s="502"/>
      <c r="C1154" s="503"/>
      <c r="D1154" s="59"/>
      <c r="E1154" s="85"/>
      <c r="F1154" s="7"/>
    </row>
    <row r="1155" spans="1:6">
      <c r="A1155" s="505"/>
      <c r="B1155" s="502"/>
      <c r="C1155" s="503"/>
      <c r="D1155" s="59"/>
      <c r="E1155" s="85"/>
      <c r="F1155" s="7"/>
    </row>
    <row r="1156" spans="1:6">
      <c r="A1156" s="505"/>
      <c r="B1156" s="502"/>
      <c r="C1156" s="503"/>
      <c r="D1156" s="59"/>
      <c r="E1156" s="85"/>
      <c r="F1156" s="7"/>
    </row>
    <row r="1157" spans="1:6">
      <c r="A1157" s="505"/>
      <c r="B1157" s="502"/>
      <c r="C1157" s="503"/>
      <c r="D1157" s="59"/>
      <c r="E1157" s="85"/>
      <c r="F1157" s="7"/>
    </row>
    <row r="1158" spans="1:6">
      <c r="A1158" s="505"/>
      <c r="B1158" s="502"/>
      <c r="C1158" s="503"/>
      <c r="D1158" s="59"/>
      <c r="E1158" s="85"/>
      <c r="F1158" s="7"/>
    </row>
    <row r="1159" spans="1:6">
      <c r="A1159" s="505"/>
      <c r="B1159" s="502"/>
      <c r="C1159" s="503"/>
      <c r="D1159" s="59"/>
      <c r="E1159" s="85"/>
      <c r="F1159" s="7"/>
    </row>
    <row r="1160" spans="1:6">
      <c r="A1160" s="505"/>
      <c r="B1160" s="502"/>
      <c r="C1160" s="503"/>
      <c r="D1160" s="59"/>
      <c r="E1160" s="85"/>
      <c r="F1160" s="7"/>
    </row>
    <row r="1161" spans="1:6">
      <c r="A1161" s="505"/>
      <c r="B1161" s="502"/>
      <c r="C1161" s="503"/>
      <c r="D1161" s="59"/>
      <c r="E1161" s="85"/>
      <c r="F1161" s="7"/>
    </row>
    <row r="1162" spans="1:6">
      <c r="A1162" s="505"/>
      <c r="B1162" s="502"/>
      <c r="C1162" s="503"/>
      <c r="D1162" s="59"/>
      <c r="E1162" s="85"/>
      <c r="F1162" s="7"/>
    </row>
    <row r="1163" spans="1:6">
      <c r="A1163" s="505"/>
      <c r="B1163" s="502"/>
      <c r="C1163" s="503"/>
      <c r="D1163" s="59"/>
      <c r="E1163" s="85"/>
      <c r="F1163" s="7"/>
    </row>
    <row r="1164" spans="1:6">
      <c r="A1164" s="505"/>
      <c r="B1164" s="502"/>
      <c r="C1164" s="503"/>
      <c r="D1164" s="59"/>
      <c r="E1164" s="85"/>
      <c r="F1164" s="7"/>
    </row>
    <row r="1165" spans="1:6">
      <c r="A1165" s="505"/>
      <c r="B1165" s="502"/>
      <c r="C1165" s="503"/>
      <c r="D1165" s="59"/>
      <c r="E1165" s="85"/>
      <c r="F1165" s="7"/>
    </row>
    <row r="1166" spans="1:6">
      <c r="A1166" s="505"/>
      <c r="B1166" s="502"/>
      <c r="C1166" s="503"/>
      <c r="D1166" s="59"/>
      <c r="E1166" s="85"/>
      <c r="F1166" s="7"/>
    </row>
    <row r="1167" spans="1:6">
      <c r="A1167" s="505"/>
      <c r="B1167" s="502"/>
      <c r="C1167" s="503"/>
      <c r="D1167" s="59"/>
      <c r="E1167" s="85"/>
      <c r="F1167" s="7"/>
    </row>
    <row r="1168" spans="1:6">
      <c r="A1168" s="505"/>
      <c r="B1168" s="502"/>
      <c r="C1168" s="503"/>
      <c r="D1168" s="59"/>
      <c r="E1168" s="85"/>
      <c r="F1168" s="7"/>
    </row>
    <row r="1169" spans="1:6">
      <c r="A1169" s="505"/>
      <c r="B1169" s="502"/>
      <c r="C1169" s="503"/>
      <c r="D1169" s="59"/>
      <c r="E1169" s="85"/>
      <c r="F1169" s="7"/>
    </row>
    <row r="1170" spans="1:6">
      <c r="A1170" s="505"/>
      <c r="B1170" s="502"/>
      <c r="C1170" s="503"/>
      <c r="D1170" s="59"/>
      <c r="E1170" s="85"/>
      <c r="F1170" s="7"/>
    </row>
    <row r="1171" spans="1:6">
      <c r="A1171" s="505"/>
      <c r="B1171" s="502"/>
      <c r="C1171" s="503"/>
      <c r="D1171" s="59"/>
      <c r="E1171" s="85"/>
      <c r="F1171" s="7"/>
    </row>
    <row r="1172" spans="1:6">
      <c r="A1172" s="505"/>
      <c r="B1172" s="502"/>
      <c r="C1172" s="503"/>
      <c r="D1172" s="59"/>
      <c r="E1172" s="85"/>
      <c r="F1172" s="7"/>
    </row>
    <row r="1173" spans="1:6">
      <c r="A1173" s="505"/>
      <c r="B1173" s="502"/>
      <c r="C1173" s="503"/>
      <c r="D1173" s="59"/>
      <c r="E1173" s="85"/>
      <c r="F1173" s="7"/>
    </row>
    <row r="1174" spans="1:6">
      <c r="A1174" s="505"/>
      <c r="B1174" s="502"/>
      <c r="C1174" s="503"/>
      <c r="D1174" s="59"/>
      <c r="E1174" s="85"/>
      <c r="F1174" s="7"/>
    </row>
    <row r="1175" spans="1:6">
      <c r="A1175" s="505"/>
      <c r="B1175" s="502"/>
      <c r="C1175" s="503"/>
      <c r="D1175" s="59"/>
      <c r="E1175" s="85"/>
      <c r="F1175" s="7"/>
    </row>
    <row r="1176" spans="1:6">
      <c r="A1176" s="505"/>
      <c r="B1176" s="502"/>
      <c r="C1176" s="503"/>
      <c r="D1176" s="59"/>
      <c r="E1176" s="85"/>
      <c r="F1176" s="7"/>
    </row>
    <row r="1177" spans="1:6">
      <c r="A1177" s="505"/>
      <c r="B1177" s="502"/>
      <c r="C1177" s="503"/>
      <c r="D1177" s="59"/>
      <c r="E1177" s="85"/>
      <c r="F1177" s="7"/>
    </row>
    <row r="1178" spans="1:6">
      <c r="A1178" s="505"/>
      <c r="B1178" s="502"/>
      <c r="C1178" s="503"/>
      <c r="D1178" s="59"/>
      <c r="E1178" s="85"/>
      <c r="F1178" s="7"/>
    </row>
    <row r="1179" spans="1:6">
      <c r="A1179" s="505"/>
      <c r="B1179" s="502"/>
      <c r="C1179" s="503"/>
      <c r="D1179" s="59"/>
      <c r="E1179" s="85"/>
      <c r="F1179" s="7"/>
    </row>
    <row r="1180" spans="1:6">
      <c r="A1180" s="505"/>
      <c r="B1180" s="502"/>
      <c r="C1180" s="503"/>
      <c r="D1180" s="59"/>
      <c r="E1180" s="85"/>
      <c r="F1180" s="7"/>
    </row>
    <row r="1181" spans="1:6">
      <c r="A1181" s="505"/>
      <c r="B1181" s="502"/>
      <c r="C1181" s="503"/>
      <c r="D1181" s="59"/>
      <c r="E1181" s="85"/>
      <c r="F1181" s="7"/>
    </row>
    <row r="1182" spans="1:6">
      <c r="A1182" s="505"/>
      <c r="B1182" s="502"/>
      <c r="C1182" s="503"/>
      <c r="D1182" s="59"/>
      <c r="E1182" s="85"/>
      <c r="F1182" s="7"/>
    </row>
    <row r="1183" spans="1:6">
      <c r="A1183" s="505"/>
      <c r="B1183" s="502"/>
      <c r="C1183" s="503"/>
      <c r="D1183" s="59"/>
      <c r="E1183" s="85"/>
      <c r="F1183" s="7"/>
    </row>
    <row r="1184" spans="1:6">
      <c r="A1184" s="505"/>
      <c r="B1184" s="502"/>
      <c r="C1184" s="503"/>
      <c r="D1184" s="59"/>
      <c r="E1184" s="85"/>
      <c r="F1184" s="7"/>
    </row>
    <row r="1185" spans="1:6">
      <c r="A1185" s="505"/>
      <c r="B1185" s="502"/>
      <c r="C1185" s="503"/>
      <c r="D1185" s="59"/>
      <c r="E1185" s="85"/>
      <c r="F1185" s="7"/>
    </row>
    <row r="1186" spans="1:6">
      <c r="A1186" s="505"/>
      <c r="B1186" s="502"/>
      <c r="C1186" s="503"/>
      <c r="D1186" s="59"/>
      <c r="E1186" s="85"/>
      <c r="F1186" s="7"/>
    </row>
    <row r="1187" spans="1:6">
      <c r="A1187" s="505"/>
      <c r="B1187" s="502"/>
      <c r="C1187" s="503"/>
      <c r="D1187" s="59"/>
      <c r="E1187" s="85"/>
      <c r="F1187" s="7"/>
    </row>
    <row r="1188" spans="1:6">
      <c r="A1188" s="505"/>
      <c r="B1188" s="502"/>
      <c r="C1188" s="503"/>
      <c r="D1188" s="59"/>
      <c r="E1188" s="85"/>
      <c r="F1188" s="7"/>
    </row>
    <row r="1189" spans="1:6">
      <c r="A1189" s="505"/>
      <c r="B1189" s="502"/>
      <c r="C1189" s="503"/>
      <c r="D1189" s="59"/>
      <c r="E1189" s="85"/>
      <c r="F1189" s="7"/>
    </row>
    <row r="1190" spans="1:6">
      <c r="A1190" s="505"/>
      <c r="B1190" s="502"/>
      <c r="C1190" s="503"/>
      <c r="D1190" s="59"/>
      <c r="E1190" s="85"/>
      <c r="F1190" s="7"/>
    </row>
    <row r="1191" spans="1:6">
      <c r="A1191" s="505"/>
      <c r="B1191" s="502"/>
      <c r="C1191" s="503"/>
      <c r="D1191" s="59"/>
      <c r="E1191" s="85"/>
      <c r="F1191" s="7"/>
    </row>
    <row r="1192" spans="1:6">
      <c r="A1192" s="505"/>
      <c r="B1192" s="502"/>
      <c r="C1192" s="503"/>
      <c r="D1192" s="59"/>
      <c r="E1192" s="85"/>
      <c r="F1192" s="7"/>
    </row>
    <row r="1193" spans="1:6">
      <c r="A1193" s="505"/>
      <c r="B1193" s="502"/>
      <c r="C1193" s="503"/>
      <c r="D1193" s="59"/>
      <c r="E1193" s="85"/>
      <c r="F1193" s="7"/>
    </row>
    <row r="1194" spans="1:6">
      <c r="A1194" s="505"/>
      <c r="B1194" s="502"/>
      <c r="C1194" s="503"/>
      <c r="D1194" s="59"/>
      <c r="E1194" s="85"/>
      <c r="F1194" s="7"/>
    </row>
    <row r="1195" spans="1:6">
      <c r="A1195" s="505"/>
      <c r="B1195" s="502"/>
      <c r="C1195" s="503"/>
      <c r="D1195" s="59"/>
      <c r="E1195" s="85"/>
      <c r="F1195" s="7"/>
    </row>
    <row r="1196" spans="1:6">
      <c r="A1196" s="505"/>
      <c r="B1196" s="502"/>
      <c r="C1196" s="503"/>
      <c r="D1196" s="59"/>
      <c r="E1196" s="85"/>
      <c r="F1196" s="7"/>
    </row>
    <row r="1197" spans="1:6">
      <c r="A1197" s="505"/>
      <c r="B1197" s="502"/>
      <c r="C1197" s="503"/>
      <c r="D1197" s="59"/>
      <c r="E1197" s="85"/>
      <c r="F1197" s="7"/>
    </row>
    <row r="1198" spans="1:6">
      <c r="A1198" s="505"/>
      <c r="B1198" s="502"/>
      <c r="C1198" s="503"/>
      <c r="D1198" s="59"/>
      <c r="E1198" s="85"/>
      <c r="F1198" s="7"/>
    </row>
    <row r="1199" spans="1:6">
      <c r="A1199" s="505"/>
      <c r="B1199" s="502"/>
      <c r="C1199" s="503"/>
      <c r="D1199" s="59"/>
      <c r="E1199" s="85"/>
      <c r="F1199" s="7"/>
    </row>
    <row r="1200" spans="1:6">
      <c r="A1200" s="505"/>
      <c r="B1200" s="502"/>
      <c r="C1200" s="503"/>
      <c r="D1200" s="59"/>
      <c r="E1200" s="85"/>
      <c r="F1200" s="7"/>
    </row>
    <row r="1201" spans="1:6">
      <c r="A1201" s="505"/>
      <c r="B1201" s="502"/>
      <c r="C1201" s="503"/>
      <c r="D1201" s="59"/>
      <c r="E1201" s="85"/>
      <c r="F1201" s="7"/>
    </row>
    <row r="1202" spans="1:6">
      <c r="A1202" s="505"/>
      <c r="B1202" s="502"/>
      <c r="C1202" s="503"/>
      <c r="D1202" s="59"/>
      <c r="E1202" s="85"/>
      <c r="F1202" s="7"/>
    </row>
    <row r="1203" spans="1:6">
      <c r="A1203" s="505"/>
      <c r="B1203" s="502"/>
      <c r="C1203" s="503"/>
      <c r="D1203" s="59"/>
      <c r="E1203" s="85"/>
      <c r="F1203" s="7"/>
    </row>
    <row r="1204" spans="1:6">
      <c r="A1204" s="505"/>
      <c r="B1204" s="502"/>
      <c r="C1204" s="503"/>
      <c r="D1204" s="59"/>
      <c r="E1204" s="85"/>
      <c r="F1204" s="7"/>
    </row>
    <row r="1205" spans="1:6">
      <c r="A1205" s="505"/>
      <c r="B1205" s="502"/>
      <c r="C1205" s="503"/>
      <c r="D1205" s="59"/>
      <c r="E1205" s="85"/>
      <c r="F1205" s="7"/>
    </row>
    <row r="1206" spans="1:6">
      <c r="A1206" s="505"/>
      <c r="B1206" s="502"/>
      <c r="C1206" s="503"/>
      <c r="D1206" s="59"/>
      <c r="E1206" s="85"/>
      <c r="F1206" s="7"/>
    </row>
    <row r="1207" spans="1:6">
      <c r="A1207" s="505"/>
      <c r="B1207" s="502"/>
      <c r="C1207" s="503"/>
      <c r="D1207" s="59"/>
      <c r="E1207" s="85"/>
      <c r="F1207" s="7"/>
    </row>
    <row r="1208" spans="1:6">
      <c r="A1208" s="505"/>
      <c r="B1208" s="502"/>
      <c r="C1208" s="503"/>
      <c r="D1208" s="59"/>
      <c r="E1208" s="85"/>
      <c r="F1208" s="7"/>
    </row>
    <row r="1209" spans="1:6">
      <c r="A1209" s="505"/>
      <c r="B1209" s="502"/>
      <c r="C1209" s="503"/>
      <c r="D1209" s="59"/>
      <c r="E1209" s="85"/>
      <c r="F1209" s="7"/>
    </row>
    <row r="1210" spans="1:6">
      <c r="A1210" s="505"/>
      <c r="B1210" s="502"/>
      <c r="C1210" s="503"/>
      <c r="D1210" s="59"/>
      <c r="E1210" s="85"/>
      <c r="F1210" s="7"/>
    </row>
    <row r="1211" spans="1:6">
      <c r="A1211" s="505"/>
      <c r="B1211" s="502"/>
      <c r="C1211" s="503"/>
      <c r="D1211" s="59"/>
      <c r="E1211" s="85"/>
      <c r="F1211" s="7"/>
    </row>
    <row r="1212" spans="1:6">
      <c r="A1212" s="505"/>
      <c r="B1212" s="502"/>
      <c r="C1212" s="503"/>
      <c r="D1212" s="59"/>
      <c r="E1212" s="85"/>
      <c r="F1212" s="7"/>
    </row>
    <row r="1213" spans="1:6">
      <c r="A1213" s="505"/>
      <c r="B1213" s="502"/>
      <c r="C1213" s="503"/>
      <c r="D1213" s="59"/>
      <c r="E1213" s="85"/>
      <c r="F1213" s="7"/>
    </row>
    <row r="1214" spans="1:6">
      <c r="A1214" s="505"/>
      <c r="B1214" s="502"/>
      <c r="C1214" s="503"/>
      <c r="D1214" s="59"/>
      <c r="E1214" s="85"/>
      <c r="F1214" s="7"/>
    </row>
    <row r="1215" spans="1:6">
      <c r="A1215" s="505"/>
      <c r="B1215" s="502"/>
      <c r="C1215" s="503"/>
      <c r="D1215" s="59"/>
      <c r="E1215" s="85"/>
      <c r="F1215" s="7"/>
    </row>
    <row r="1216" spans="1:6">
      <c r="A1216" s="505"/>
      <c r="B1216" s="502"/>
      <c r="C1216" s="503"/>
      <c r="D1216" s="59"/>
      <c r="E1216" s="85"/>
      <c r="F1216" s="7"/>
    </row>
    <row r="1217" spans="1:6">
      <c r="A1217" s="505"/>
      <c r="B1217" s="502"/>
      <c r="C1217" s="503"/>
      <c r="D1217" s="59"/>
      <c r="E1217" s="85"/>
      <c r="F1217" s="7"/>
    </row>
    <row r="1218" spans="1:6">
      <c r="A1218" s="505"/>
      <c r="B1218" s="502"/>
      <c r="C1218" s="503"/>
      <c r="D1218" s="59"/>
      <c r="E1218" s="85"/>
      <c r="F1218" s="7"/>
    </row>
    <row r="1219" spans="1:6">
      <c r="A1219" s="505"/>
      <c r="B1219" s="502"/>
      <c r="C1219" s="503"/>
      <c r="D1219" s="59"/>
      <c r="E1219" s="85"/>
      <c r="F1219" s="7"/>
    </row>
    <row r="1220" spans="1:6">
      <c r="A1220" s="505"/>
      <c r="B1220" s="502"/>
      <c r="C1220" s="503"/>
      <c r="D1220" s="59"/>
      <c r="E1220" s="85"/>
      <c r="F1220" s="7"/>
    </row>
    <row r="1221" spans="1:6">
      <c r="A1221" s="505"/>
      <c r="B1221" s="502"/>
      <c r="C1221" s="503"/>
      <c r="D1221" s="59"/>
      <c r="E1221" s="85"/>
      <c r="F1221" s="7"/>
    </row>
    <row r="1222" spans="1:6">
      <c r="A1222" s="505"/>
      <c r="B1222" s="502"/>
      <c r="C1222" s="503"/>
      <c r="D1222" s="59"/>
      <c r="E1222" s="85"/>
      <c r="F1222" s="7"/>
    </row>
    <row r="1223" spans="1:6">
      <c r="A1223" s="505"/>
      <c r="B1223" s="502"/>
      <c r="C1223" s="503"/>
      <c r="D1223" s="59"/>
      <c r="E1223" s="85"/>
      <c r="F1223" s="7"/>
    </row>
    <row r="1224" spans="1:6">
      <c r="A1224" s="505"/>
      <c r="B1224" s="502"/>
      <c r="C1224" s="503"/>
      <c r="D1224" s="59"/>
      <c r="E1224" s="85"/>
      <c r="F1224" s="7"/>
    </row>
    <row r="1225" spans="1:6">
      <c r="A1225" s="505"/>
      <c r="B1225" s="502"/>
      <c r="C1225" s="503"/>
      <c r="D1225" s="59"/>
      <c r="E1225" s="85"/>
      <c r="F1225" s="7"/>
    </row>
    <row r="1226" spans="1:6">
      <c r="A1226" s="505"/>
      <c r="B1226" s="502"/>
      <c r="C1226" s="503"/>
      <c r="D1226" s="59"/>
      <c r="E1226" s="85"/>
      <c r="F1226" s="7"/>
    </row>
    <row r="1227" spans="1:6">
      <c r="A1227" s="505"/>
      <c r="B1227" s="502"/>
      <c r="C1227" s="503"/>
      <c r="D1227" s="59"/>
      <c r="E1227" s="85"/>
      <c r="F1227" s="7"/>
    </row>
    <row r="1228" spans="1:6">
      <c r="A1228" s="505"/>
      <c r="B1228" s="502"/>
      <c r="C1228" s="503"/>
      <c r="D1228" s="59"/>
      <c r="E1228" s="85"/>
      <c r="F1228" s="7"/>
    </row>
    <row r="1229" spans="1:6">
      <c r="A1229" s="505"/>
      <c r="B1229" s="502"/>
      <c r="C1229" s="503"/>
      <c r="D1229" s="59"/>
      <c r="E1229" s="85"/>
      <c r="F1229" s="7"/>
    </row>
    <row r="1230" spans="1:6">
      <c r="A1230" s="505"/>
      <c r="B1230" s="502"/>
      <c r="C1230" s="503"/>
      <c r="D1230" s="59"/>
      <c r="E1230" s="85"/>
      <c r="F1230" s="7"/>
    </row>
    <row r="1231" spans="1:6">
      <c r="A1231" s="505"/>
      <c r="B1231" s="502"/>
      <c r="C1231" s="503"/>
      <c r="D1231" s="59"/>
      <c r="E1231" s="85"/>
      <c r="F1231" s="7"/>
    </row>
    <row r="1232" spans="1:6">
      <c r="A1232" s="505"/>
      <c r="B1232" s="502"/>
      <c r="C1232" s="503"/>
      <c r="D1232" s="59"/>
      <c r="E1232" s="85"/>
      <c r="F1232" s="7"/>
    </row>
    <row r="1233" spans="1:6">
      <c r="A1233" s="505"/>
      <c r="B1233" s="502"/>
      <c r="C1233" s="503"/>
      <c r="D1233" s="59"/>
      <c r="E1233" s="85"/>
      <c r="F1233" s="7"/>
    </row>
    <row r="1234" spans="1:6">
      <c r="A1234" s="505"/>
      <c r="B1234" s="502"/>
      <c r="C1234" s="503"/>
      <c r="D1234" s="59"/>
      <c r="E1234" s="85"/>
      <c r="F1234" s="7"/>
    </row>
    <row r="1235" spans="1:6">
      <c r="A1235" s="505"/>
      <c r="B1235" s="502"/>
      <c r="C1235" s="503"/>
      <c r="D1235" s="59"/>
      <c r="E1235" s="85"/>
      <c r="F1235" s="7"/>
    </row>
    <row r="1236" spans="1:6">
      <c r="A1236" s="505"/>
      <c r="B1236" s="502"/>
      <c r="C1236" s="503"/>
      <c r="D1236" s="59"/>
      <c r="E1236" s="85"/>
      <c r="F1236" s="7"/>
    </row>
    <row r="1237" spans="1:6">
      <c r="A1237" s="505"/>
      <c r="B1237" s="502"/>
      <c r="C1237" s="503"/>
      <c r="D1237" s="59"/>
      <c r="E1237" s="85"/>
      <c r="F1237" s="7"/>
    </row>
    <row r="1238" spans="1:6">
      <c r="A1238" s="505"/>
      <c r="B1238" s="502"/>
      <c r="C1238" s="503"/>
      <c r="D1238" s="59"/>
      <c r="E1238" s="85"/>
      <c r="F1238" s="7"/>
    </row>
    <row r="1239" spans="1:6">
      <c r="A1239" s="505"/>
      <c r="B1239" s="502"/>
      <c r="C1239" s="503"/>
      <c r="D1239" s="59"/>
      <c r="E1239" s="85"/>
      <c r="F1239" s="7"/>
    </row>
    <row r="1240" spans="1:6">
      <c r="A1240" s="505"/>
      <c r="B1240" s="502"/>
      <c r="C1240" s="503"/>
      <c r="D1240" s="59"/>
      <c r="E1240" s="85"/>
      <c r="F1240" s="7"/>
    </row>
    <row r="1241" spans="1:6">
      <c r="A1241" s="505"/>
      <c r="B1241" s="502"/>
      <c r="C1241" s="503"/>
      <c r="D1241" s="59"/>
      <c r="E1241" s="85"/>
      <c r="F1241" s="7"/>
    </row>
    <row r="1242" spans="1:6">
      <c r="A1242" s="505"/>
      <c r="B1242" s="502"/>
      <c r="C1242" s="503"/>
      <c r="D1242" s="59"/>
      <c r="E1242" s="85"/>
      <c r="F1242" s="7"/>
    </row>
    <row r="1243" spans="1:6">
      <c r="A1243" s="505"/>
      <c r="B1243" s="502"/>
      <c r="C1243" s="503"/>
      <c r="D1243" s="59"/>
      <c r="E1243" s="85"/>
      <c r="F1243" s="7"/>
    </row>
    <row r="1244" spans="1:6">
      <c r="A1244" s="505"/>
      <c r="B1244" s="502"/>
      <c r="C1244" s="503"/>
      <c r="D1244" s="59"/>
      <c r="E1244" s="85"/>
      <c r="F1244" s="7"/>
    </row>
    <row r="1245" spans="1:6">
      <c r="A1245" s="505"/>
      <c r="B1245" s="502"/>
      <c r="C1245" s="503"/>
      <c r="D1245" s="59"/>
      <c r="E1245" s="85"/>
      <c r="F1245" s="7"/>
    </row>
    <row r="1246" spans="1:6">
      <c r="A1246" s="505"/>
      <c r="B1246" s="502"/>
      <c r="C1246" s="503"/>
      <c r="D1246" s="59"/>
      <c r="E1246" s="85"/>
      <c r="F1246" s="7"/>
    </row>
    <row r="1247" spans="1:6">
      <c r="A1247" s="505"/>
      <c r="B1247" s="502"/>
      <c r="C1247" s="503"/>
      <c r="D1247" s="59"/>
      <c r="E1247" s="85"/>
      <c r="F1247" s="7"/>
    </row>
    <row r="1248" spans="1:6">
      <c r="A1248" s="505"/>
      <c r="B1248" s="502"/>
      <c r="C1248" s="503"/>
      <c r="D1248" s="59"/>
      <c r="E1248" s="85"/>
      <c r="F1248" s="7"/>
    </row>
    <row r="1249" spans="1:6">
      <c r="A1249" s="505"/>
      <c r="B1249" s="502"/>
      <c r="C1249" s="503"/>
      <c r="D1249" s="59"/>
      <c r="E1249" s="85"/>
      <c r="F1249" s="7"/>
    </row>
    <row r="1250" spans="1:6">
      <c r="A1250" s="505"/>
      <c r="B1250" s="502"/>
      <c r="C1250" s="503"/>
      <c r="D1250" s="59"/>
      <c r="E1250" s="85"/>
      <c r="F1250" s="7"/>
    </row>
    <row r="1251" spans="1:6">
      <c r="A1251" s="505"/>
      <c r="B1251" s="502"/>
      <c r="C1251" s="503"/>
      <c r="D1251" s="59"/>
      <c r="E1251" s="85"/>
      <c r="F1251" s="7"/>
    </row>
    <row r="1252" spans="1:6">
      <c r="A1252" s="505"/>
      <c r="B1252" s="502"/>
      <c r="C1252" s="503"/>
      <c r="D1252" s="59"/>
      <c r="E1252" s="85"/>
      <c r="F1252" s="7"/>
    </row>
    <row r="1253" spans="1:6">
      <c r="A1253" s="505"/>
      <c r="B1253" s="502"/>
      <c r="C1253" s="503"/>
      <c r="D1253" s="59"/>
      <c r="E1253" s="85"/>
      <c r="F1253" s="7"/>
    </row>
    <row r="1254" spans="1:6">
      <c r="A1254" s="505"/>
      <c r="B1254" s="502"/>
      <c r="C1254" s="503"/>
      <c r="D1254" s="59"/>
      <c r="E1254" s="85"/>
      <c r="F1254" s="7"/>
    </row>
    <row r="1255" spans="1:6">
      <c r="A1255" s="505"/>
      <c r="B1255" s="502"/>
      <c r="C1255" s="503"/>
      <c r="D1255" s="59"/>
      <c r="E1255" s="85"/>
      <c r="F1255" s="7"/>
    </row>
    <row r="1256" spans="1:6">
      <c r="A1256" s="505"/>
      <c r="B1256" s="502"/>
      <c r="C1256" s="503"/>
      <c r="D1256" s="59"/>
      <c r="E1256" s="85"/>
      <c r="F1256" s="7"/>
    </row>
    <row r="1257" spans="1:6">
      <c r="A1257" s="505"/>
      <c r="B1257" s="502"/>
      <c r="C1257" s="503"/>
      <c r="D1257" s="59"/>
      <c r="E1257" s="85"/>
      <c r="F1257" s="7"/>
    </row>
    <row r="1258" spans="1:6">
      <c r="A1258" s="505"/>
      <c r="B1258" s="502"/>
      <c r="C1258" s="503"/>
      <c r="D1258" s="59"/>
      <c r="E1258" s="85"/>
      <c r="F1258" s="7"/>
    </row>
    <row r="1259" spans="1:6">
      <c r="A1259" s="505"/>
      <c r="B1259" s="502"/>
      <c r="C1259" s="503"/>
      <c r="D1259" s="59"/>
      <c r="E1259" s="85"/>
      <c r="F1259" s="7"/>
    </row>
    <row r="1260" spans="1:6">
      <c r="A1260" s="505"/>
      <c r="B1260" s="502"/>
      <c r="C1260" s="503"/>
      <c r="D1260" s="59"/>
      <c r="E1260" s="85"/>
      <c r="F1260" s="7"/>
    </row>
    <row r="1261" spans="1:6">
      <c r="A1261" s="505"/>
      <c r="B1261" s="502"/>
      <c r="C1261" s="503"/>
      <c r="D1261" s="59"/>
      <c r="E1261" s="85"/>
      <c r="F1261" s="7"/>
    </row>
    <row r="1262" spans="1:6">
      <c r="A1262" s="505"/>
      <c r="B1262" s="502"/>
      <c r="C1262" s="503"/>
      <c r="D1262" s="59"/>
      <c r="E1262" s="85"/>
      <c r="F1262" s="7"/>
    </row>
    <row r="1263" spans="1:6">
      <c r="A1263" s="505"/>
      <c r="B1263" s="502"/>
      <c r="C1263" s="503"/>
      <c r="D1263" s="59"/>
      <c r="E1263" s="85"/>
      <c r="F1263" s="7"/>
    </row>
    <row r="1264" spans="1:6">
      <c r="A1264" s="505"/>
      <c r="B1264" s="502"/>
      <c r="C1264" s="503"/>
      <c r="D1264" s="59"/>
      <c r="E1264" s="85"/>
      <c r="F1264" s="7"/>
    </row>
    <row r="1265" spans="1:6">
      <c r="A1265" s="505"/>
      <c r="B1265" s="502"/>
      <c r="C1265" s="503"/>
      <c r="D1265" s="59"/>
      <c r="E1265" s="85"/>
      <c r="F1265" s="7"/>
    </row>
    <row r="1266" spans="1:6">
      <c r="A1266" s="505"/>
      <c r="B1266" s="502"/>
      <c r="C1266" s="503"/>
      <c r="D1266" s="59"/>
      <c r="E1266" s="85"/>
      <c r="F1266" s="7"/>
    </row>
    <row r="1267" spans="1:6">
      <c r="A1267" s="505"/>
      <c r="B1267" s="502"/>
      <c r="C1267" s="503"/>
      <c r="D1267" s="59"/>
      <c r="E1267" s="85"/>
      <c r="F1267" s="7"/>
    </row>
    <row r="1268" spans="1:6">
      <c r="A1268" s="505"/>
      <c r="B1268" s="502"/>
      <c r="C1268" s="503"/>
      <c r="D1268" s="59"/>
      <c r="E1268" s="85"/>
      <c r="F1268" s="7"/>
    </row>
    <row r="1269" spans="1:6">
      <c r="A1269" s="505"/>
      <c r="B1269" s="502"/>
      <c r="C1269" s="503"/>
      <c r="D1269" s="59"/>
      <c r="E1269" s="85"/>
      <c r="F1269" s="7"/>
    </row>
    <row r="1270" spans="1:6">
      <c r="A1270" s="505"/>
      <c r="B1270" s="502"/>
      <c r="C1270" s="503"/>
      <c r="D1270" s="59"/>
      <c r="E1270" s="85"/>
      <c r="F1270" s="7"/>
    </row>
    <row r="1271" spans="1:6">
      <c r="A1271" s="505"/>
      <c r="B1271" s="502"/>
      <c r="C1271" s="503"/>
      <c r="D1271" s="59"/>
      <c r="E1271" s="85"/>
      <c r="F1271" s="7"/>
    </row>
    <row r="1272" spans="1:6">
      <c r="A1272" s="505"/>
      <c r="B1272" s="502"/>
      <c r="C1272" s="503"/>
      <c r="D1272" s="59"/>
      <c r="E1272" s="85"/>
      <c r="F1272" s="7"/>
    </row>
    <row r="1273" spans="1:6">
      <c r="A1273" s="505"/>
      <c r="B1273" s="502"/>
      <c r="C1273" s="503"/>
      <c r="D1273" s="59"/>
      <c r="E1273" s="85"/>
      <c r="F1273" s="7"/>
    </row>
    <row r="1274" spans="1:6">
      <c r="A1274" s="505"/>
      <c r="B1274" s="502"/>
      <c r="C1274" s="503"/>
      <c r="D1274" s="59"/>
      <c r="E1274" s="85"/>
      <c r="F1274" s="7"/>
    </row>
    <row r="1275" spans="1:6">
      <c r="A1275" s="505"/>
      <c r="B1275" s="502"/>
      <c r="C1275" s="503"/>
      <c r="D1275" s="59"/>
      <c r="E1275" s="85"/>
      <c r="F1275" s="7"/>
    </row>
    <row r="1276" spans="1:6">
      <c r="A1276" s="505"/>
      <c r="B1276" s="502"/>
      <c r="C1276" s="503"/>
      <c r="D1276" s="59"/>
      <c r="E1276" s="85"/>
      <c r="F1276" s="7"/>
    </row>
    <row r="1277" spans="1:6">
      <c r="A1277" s="505"/>
      <c r="B1277" s="502"/>
      <c r="C1277" s="503"/>
      <c r="D1277" s="59"/>
      <c r="E1277" s="85"/>
      <c r="F1277" s="7"/>
    </row>
    <row r="1278" spans="1:6">
      <c r="A1278" s="505"/>
      <c r="B1278" s="502"/>
      <c r="C1278" s="503"/>
      <c r="D1278" s="59"/>
      <c r="E1278" s="85"/>
      <c r="F1278" s="7"/>
    </row>
    <row r="1279" spans="1:6">
      <c r="A1279" s="505"/>
      <c r="B1279" s="502"/>
      <c r="C1279" s="503"/>
      <c r="D1279" s="59"/>
      <c r="E1279" s="85"/>
      <c r="F1279" s="7"/>
    </row>
    <row r="1280" spans="1:6">
      <c r="A1280" s="505"/>
      <c r="B1280" s="502"/>
      <c r="C1280" s="503"/>
      <c r="D1280" s="59"/>
      <c r="E1280" s="85"/>
      <c r="F1280" s="7"/>
    </row>
    <row r="1281" spans="1:6">
      <c r="A1281" s="505"/>
      <c r="B1281" s="502"/>
      <c r="C1281" s="503"/>
      <c r="D1281" s="59"/>
      <c r="E1281" s="85"/>
      <c r="F1281" s="7"/>
    </row>
    <row r="1282" spans="1:6">
      <c r="A1282" s="505"/>
      <c r="B1282" s="502"/>
      <c r="C1282" s="503"/>
      <c r="D1282" s="59"/>
      <c r="E1282" s="85"/>
      <c r="F1282" s="7"/>
    </row>
    <row r="1283" spans="1:6">
      <c r="A1283" s="505"/>
      <c r="B1283" s="502"/>
      <c r="C1283" s="503"/>
      <c r="D1283" s="59"/>
      <c r="E1283" s="85"/>
      <c r="F1283" s="7"/>
    </row>
    <row r="1284" spans="1:6">
      <c r="A1284" s="505"/>
      <c r="B1284" s="502"/>
      <c r="C1284" s="503"/>
      <c r="D1284" s="59"/>
      <c r="E1284" s="85"/>
      <c r="F1284" s="7"/>
    </row>
    <row r="1285" spans="1:6">
      <c r="A1285" s="505"/>
      <c r="B1285" s="502"/>
      <c r="C1285" s="503"/>
      <c r="D1285" s="59"/>
      <c r="E1285" s="85"/>
      <c r="F1285" s="7"/>
    </row>
    <row r="1286" spans="1:6">
      <c r="A1286" s="505"/>
      <c r="B1286" s="502"/>
      <c r="C1286" s="503"/>
      <c r="D1286" s="59"/>
      <c r="E1286" s="85"/>
      <c r="F1286" s="7"/>
    </row>
    <row r="1287" spans="1:6">
      <c r="A1287" s="505"/>
      <c r="B1287" s="502"/>
      <c r="C1287" s="503"/>
      <c r="D1287" s="59"/>
      <c r="E1287" s="85"/>
      <c r="F1287" s="7"/>
    </row>
    <row r="1288" spans="1:6">
      <c r="A1288" s="505"/>
      <c r="B1288" s="502"/>
      <c r="C1288" s="503"/>
      <c r="D1288" s="59"/>
      <c r="E1288" s="85"/>
      <c r="F1288" s="7"/>
    </row>
    <row r="1289" spans="1:6">
      <c r="A1289" s="505"/>
      <c r="B1289" s="502"/>
      <c r="C1289" s="503"/>
      <c r="D1289" s="59"/>
      <c r="E1289" s="85"/>
      <c r="F1289" s="7"/>
    </row>
    <row r="1290" spans="1:6">
      <c r="A1290" s="505"/>
      <c r="B1290" s="502"/>
      <c r="C1290" s="503"/>
      <c r="D1290" s="59"/>
      <c r="E1290" s="85"/>
      <c r="F1290" s="7"/>
    </row>
    <row r="1291" spans="1:6">
      <c r="A1291" s="505"/>
      <c r="B1291" s="502"/>
      <c r="C1291" s="503"/>
      <c r="D1291" s="59"/>
      <c r="E1291" s="85"/>
      <c r="F1291" s="7"/>
    </row>
    <row r="1292" spans="1:6">
      <c r="A1292" s="505"/>
      <c r="B1292" s="502"/>
      <c r="C1292" s="503"/>
      <c r="D1292" s="59"/>
      <c r="E1292" s="85"/>
      <c r="F1292" s="7"/>
    </row>
    <row r="1293" spans="1:6">
      <c r="A1293" s="505"/>
      <c r="B1293" s="502"/>
      <c r="C1293" s="503"/>
      <c r="D1293" s="59"/>
      <c r="E1293" s="85"/>
      <c r="F1293" s="7"/>
    </row>
    <row r="1294" spans="1:6">
      <c r="A1294" s="505"/>
      <c r="B1294" s="502"/>
      <c r="C1294" s="503"/>
      <c r="D1294" s="59"/>
      <c r="E1294" s="85"/>
      <c r="F1294" s="7"/>
    </row>
    <row r="1295" spans="1:6">
      <c r="A1295" s="505"/>
      <c r="B1295" s="502"/>
      <c r="C1295" s="503"/>
      <c r="D1295" s="59"/>
      <c r="E1295" s="85"/>
      <c r="F1295" s="7"/>
    </row>
    <row r="1296" spans="1:6">
      <c r="A1296" s="505"/>
      <c r="B1296" s="502"/>
      <c r="C1296" s="503"/>
      <c r="D1296" s="59"/>
      <c r="E1296" s="85"/>
      <c r="F1296" s="7"/>
    </row>
    <row r="1297" spans="1:6">
      <c r="A1297" s="505"/>
      <c r="B1297" s="502"/>
      <c r="C1297" s="503"/>
      <c r="D1297" s="59"/>
      <c r="E1297" s="85"/>
      <c r="F1297" s="7"/>
    </row>
    <row r="1298" spans="1:6">
      <c r="A1298" s="505"/>
      <c r="B1298" s="502"/>
      <c r="C1298" s="503"/>
      <c r="D1298" s="59"/>
      <c r="E1298" s="85"/>
      <c r="F1298" s="7"/>
    </row>
    <row r="1299" spans="1:6">
      <c r="A1299" s="505"/>
      <c r="B1299" s="502"/>
      <c r="C1299" s="503"/>
      <c r="D1299" s="59"/>
      <c r="E1299" s="85"/>
      <c r="F1299" s="7"/>
    </row>
    <row r="1300" spans="1:6">
      <c r="A1300" s="505"/>
      <c r="B1300" s="502"/>
      <c r="C1300" s="503"/>
      <c r="D1300" s="59"/>
      <c r="E1300" s="85"/>
      <c r="F1300" s="7"/>
    </row>
    <row r="1301" spans="1:6">
      <c r="A1301" s="505"/>
      <c r="B1301" s="502"/>
      <c r="C1301" s="503"/>
      <c r="D1301" s="59"/>
      <c r="E1301" s="85"/>
      <c r="F1301" s="7"/>
    </row>
    <row r="1302" spans="1:6">
      <c r="A1302" s="505"/>
      <c r="B1302" s="502"/>
      <c r="C1302" s="503"/>
      <c r="D1302" s="59"/>
      <c r="E1302" s="85"/>
      <c r="F1302" s="7"/>
    </row>
    <row r="1303" spans="1:6">
      <c r="A1303" s="505"/>
      <c r="B1303" s="502"/>
      <c r="C1303" s="503"/>
      <c r="D1303" s="59"/>
      <c r="E1303" s="85"/>
      <c r="F1303" s="7"/>
    </row>
    <row r="1304" spans="1:6">
      <c r="A1304" s="505"/>
      <c r="B1304" s="502"/>
      <c r="C1304" s="503"/>
      <c r="D1304" s="59"/>
      <c r="E1304" s="85"/>
      <c r="F1304" s="7"/>
    </row>
    <row r="1305" spans="1:6">
      <c r="A1305" s="505"/>
      <c r="B1305" s="502"/>
      <c r="C1305" s="503"/>
      <c r="D1305" s="59"/>
      <c r="E1305" s="85"/>
      <c r="F1305" s="7"/>
    </row>
    <row r="1306" spans="1:6">
      <c r="A1306" s="505"/>
      <c r="B1306" s="502"/>
      <c r="C1306" s="503"/>
      <c r="D1306" s="59"/>
      <c r="E1306" s="85"/>
      <c r="F1306" s="7"/>
    </row>
    <row r="1307" spans="1:6">
      <c r="A1307" s="505"/>
      <c r="B1307" s="502"/>
      <c r="C1307" s="503"/>
      <c r="D1307" s="59"/>
      <c r="E1307" s="85"/>
      <c r="F1307" s="7"/>
    </row>
    <row r="1308" spans="1:6">
      <c r="A1308" s="505"/>
      <c r="B1308" s="502"/>
      <c r="C1308" s="503"/>
      <c r="D1308" s="59"/>
      <c r="E1308" s="85"/>
      <c r="F1308" s="7"/>
    </row>
    <row r="1309" spans="1:6">
      <c r="A1309" s="505"/>
      <c r="B1309" s="502"/>
      <c r="C1309" s="503"/>
      <c r="D1309" s="59"/>
      <c r="E1309" s="85"/>
      <c r="F1309" s="7"/>
    </row>
    <row r="1310" spans="1:6">
      <c r="A1310" s="505"/>
      <c r="B1310" s="502"/>
      <c r="C1310" s="503"/>
      <c r="D1310" s="59"/>
      <c r="E1310" s="85"/>
      <c r="F1310" s="7"/>
    </row>
    <row r="1311" spans="1:6">
      <c r="A1311" s="505"/>
      <c r="B1311" s="502"/>
      <c r="C1311" s="503"/>
      <c r="D1311" s="59"/>
      <c r="E1311" s="85"/>
      <c r="F1311" s="7"/>
    </row>
    <row r="1312" spans="1:6">
      <c r="A1312" s="505"/>
      <c r="B1312" s="502"/>
      <c r="C1312" s="503"/>
      <c r="D1312" s="59"/>
      <c r="E1312" s="85"/>
      <c r="F1312" s="7"/>
    </row>
    <row r="1313" spans="1:6">
      <c r="A1313" s="505"/>
      <c r="B1313" s="502"/>
      <c r="C1313" s="503"/>
      <c r="D1313" s="59"/>
      <c r="E1313" s="85"/>
      <c r="F1313" s="7"/>
    </row>
    <row r="1314" spans="1:6">
      <c r="A1314" s="505"/>
      <c r="B1314" s="502"/>
      <c r="C1314" s="503"/>
      <c r="D1314" s="59"/>
      <c r="E1314" s="85"/>
      <c r="F1314" s="7"/>
    </row>
    <row r="1315" spans="1:6">
      <c r="A1315" s="505"/>
      <c r="B1315" s="502"/>
      <c r="C1315" s="503"/>
      <c r="D1315" s="59"/>
      <c r="E1315" s="85"/>
      <c r="F1315" s="7"/>
    </row>
    <row r="1316" spans="1:6">
      <c r="A1316" s="505"/>
      <c r="B1316" s="502"/>
      <c r="C1316" s="503"/>
      <c r="D1316" s="59"/>
      <c r="E1316" s="85"/>
      <c r="F1316" s="7"/>
    </row>
    <row r="1317" spans="1:6">
      <c r="A1317" s="505"/>
      <c r="B1317" s="502"/>
      <c r="C1317" s="503"/>
      <c r="D1317" s="59"/>
      <c r="E1317" s="85"/>
      <c r="F1317" s="7"/>
    </row>
    <row r="1318" spans="1:6">
      <c r="A1318" s="505"/>
      <c r="B1318" s="502"/>
      <c r="C1318" s="503"/>
      <c r="D1318" s="59"/>
      <c r="E1318" s="85"/>
      <c r="F1318" s="7"/>
    </row>
    <row r="1319" spans="1:6">
      <c r="A1319" s="505"/>
      <c r="B1319" s="502"/>
      <c r="C1319" s="503"/>
      <c r="D1319" s="59"/>
      <c r="E1319" s="85"/>
      <c r="F1319" s="7"/>
    </row>
    <row r="1320" spans="1:6">
      <c r="A1320" s="505"/>
      <c r="B1320" s="502"/>
      <c r="C1320" s="503"/>
      <c r="D1320" s="59"/>
      <c r="E1320" s="85"/>
      <c r="F1320" s="7"/>
    </row>
    <row r="1321" spans="1:6">
      <c r="A1321" s="505"/>
      <c r="B1321" s="502"/>
      <c r="C1321" s="503"/>
      <c r="D1321" s="59"/>
      <c r="E1321" s="85"/>
      <c r="F1321" s="7"/>
    </row>
    <row r="1322" spans="1:6">
      <c r="A1322" s="505"/>
      <c r="B1322" s="502"/>
      <c r="C1322" s="503"/>
      <c r="D1322" s="59"/>
      <c r="E1322" s="85"/>
      <c r="F1322" s="7"/>
    </row>
    <row r="1323" spans="1:6">
      <c r="A1323" s="505"/>
      <c r="B1323" s="502"/>
      <c r="C1323" s="503"/>
      <c r="D1323" s="59"/>
      <c r="E1323" s="85"/>
      <c r="F1323" s="7"/>
    </row>
    <row r="1324" spans="1:6">
      <c r="A1324" s="505"/>
      <c r="B1324" s="502"/>
      <c r="C1324" s="503"/>
      <c r="D1324" s="59"/>
      <c r="E1324" s="85"/>
      <c r="F1324" s="7"/>
    </row>
    <row r="1325" spans="1:6">
      <c r="A1325" s="505"/>
      <c r="B1325" s="502"/>
      <c r="C1325" s="503"/>
      <c r="D1325" s="59"/>
      <c r="E1325" s="85"/>
      <c r="F1325" s="7"/>
    </row>
    <row r="1326" spans="1:6">
      <c r="A1326" s="505"/>
      <c r="B1326" s="502"/>
      <c r="C1326" s="503"/>
      <c r="D1326" s="59"/>
      <c r="E1326" s="85"/>
      <c r="F1326" s="7"/>
    </row>
    <row r="1327" spans="1:6">
      <c r="A1327" s="505"/>
      <c r="B1327" s="502"/>
      <c r="C1327" s="503"/>
      <c r="D1327" s="59"/>
      <c r="E1327" s="85"/>
      <c r="F1327" s="7"/>
    </row>
    <row r="1328" spans="1:6">
      <c r="A1328" s="505"/>
      <c r="B1328" s="502"/>
      <c r="C1328" s="503"/>
      <c r="D1328" s="59"/>
      <c r="E1328" s="85"/>
      <c r="F1328" s="7"/>
    </row>
    <row r="1329" spans="1:6">
      <c r="A1329" s="505"/>
      <c r="B1329" s="502"/>
      <c r="C1329" s="503"/>
      <c r="D1329" s="59"/>
      <c r="E1329" s="85"/>
      <c r="F1329" s="7"/>
    </row>
    <row r="1330" spans="1:6">
      <c r="A1330" s="505"/>
      <c r="B1330" s="502"/>
      <c r="C1330" s="503"/>
      <c r="D1330" s="59"/>
      <c r="E1330" s="85"/>
      <c r="F1330" s="7"/>
    </row>
    <row r="1331" spans="1:6">
      <c r="A1331" s="505"/>
      <c r="B1331" s="502"/>
      <c r="C1331" s="503"/>
      <c r="D1331" s="59"/>
      <c r="E1331" s="85"/>
      <c r="F1331" s="7"/>
    </row>
    <row r="1332" spans="1:6">
      <c r="A1332" s="505"/>
      <c r="B1332" s="502"/>
      <c r="C1332" s="503"/>
      <c r="D1332" s="59"/>
      <c r="E1332" s="85"/>
      <c r="F1332" s="7"/>
    </row>
    <row r="1333" spans="1:6">
      <c r="A1333" s="505"/>
      <c r="B1333" s="502"/>
      <c r="C1333" s="503"/>
      <c r="D1333" s="59"/>
      <c r="E1333" s="85"/>
      <c r="F1333" s="7"/>
    </row>
    <row r="1334" spans="1:6">
      <c r="A1334" s="505"/>
      <c r="B1334" s="502"/>
      <c r="C1334" s="503"/>
      <c r="D1334" s="59"/>
      <c r="E1334" s="85"/>
      <c r="F1334" s="7"/>
    </row>
    <row r="1335" spans="1:6">
      <c r="A1335" s="505"/>
      <c r="B1335" s="502"/>
      <c r="C1335" s="503"/>
      <c r="D1335" s="59"/>
      <c r="E1335" s="85"/>
      <c r="F1335" s="7"/>
    </row>
    <row r="1336" spans="1:6">
      <c r="A1336" s="505"/>
      <c r="B1336" s="502"/>
      <c r="C1336" s="503"/>
      <c r="D1336" s="59"/>
      <c r="E1336" s="85"/>
      <c r="F1336" s="7"/>
    </row>
    <row r="1337" spans="1:6">
      <c r="A1337" s="505"/>
      <c r="B1337" s="502"/>
      <c r="C1337" s="503"/>
      <c r="D1337" s="59"/>
      <c r="E1337" s="85"/>
      <c r="F1337" s="7"/>
    </row>
    <row r="1338" spans="1:6">
      <c r="A1338" s="505"/>
      <c r="B1338" s="502"/>
      <c r="C1338" s="503"/>
      <c r="D1338" s="59"/>
      <c r="E1338" s="85"/>
      <c r="F1338" s="7"/>
    </row>
    <row r="1339" spans="1:6">
      <c r="A1339" s="505"/>
      <c r="B1339" s="502"/>
      <c r="C1339" s="503"/>
      <c r="D1339" s="59"/>
      <c r="E1339" s="85"/>
      <c r="F1339" s="7"/>
    </row>
    <row r="1340" spans="1:6">
      <c r="A1340" s="505"/>
      <c r="B1340" s="502"/>
      <c r="C1340" s="503"/>
      <c r="D1340" s="59"/>
      <c r="E1340" s="85"/>
      <c r="F1340" s="7"/>
    </row>
    <row r="1341" spans="1:6">
      <c r="A1341" s="505"/>
      <c r="B1341" s="502"/>
      <c r="C1341" s="503"/>
      <c r="D1341" s="59"/>
      <c r="E1341" s="85"/>
      <c r="F1341" s="7"/>
    </row>
    <row r="1342" spans="1:6">
      <c r="A1342" s="505"/>
      <c r="B1342" s="502"/>
      <c r="C1342" s="503"/>
      <c r="D1342" s="59"/>
      <c r="E1342" s="85"/>
      <c r="F1342" s="7"/>
    </row>
    <row r="1343" spans="1:6">
      <c r="A1343" s="505"/>
      <c r="B1343" s="502"/>
      <c r="C1343" s="503"/>
      <c r="D1343" s="59"/>
      <c r="E1343" s="85"/>
      <c r="F1343" s="7"/>
    </row>
    <row r="1344" spans="1:6">
      <c r="A1344" s="505"/>
      <c r="B1344" s="502"/>
      <c r="C1344" s="503"/>
      <c r="D1344" s="59"/>
      <c r="E1344" s="85"/>
      <c r="F1344" s="7"/>
    </row>
    <row r="1345" spans="1:6">
      <c r="A1345" s="505"/>
      <c r="B1345" s="502"/>
      <c r="C1345" s="503"/>
      <c r="D1345" s="59"/>
      <c r="E1345" s="85"/>
      <c r="F1345" s="7"/>
    </row>
    <row r="1346" spans="1:6">
      <c r="A1346" s="505"/>
      <c r="B1346" s="502"/>
      <c r="C1346" s="503"/>
      <c r="D1346" s="59"/>
      <c r="E1346" s="85"/>
      <c r="F1346" s="7"/>
    </row>
    <row r="1347" spans="1:6">
      <c r="A1347" s="505"/>
      <c r="B1347" s="502"/>
      <c r="C1347" s="503"/>
      <c r="D1347" s="59"/>
      <c r="E1347" s="85"/>
      <c r="F1347" s="7"/>
    </row>
    <row r="1348" spans="1:6">
      <c r="A1348" s="505"/>
      <c r="B1348" s="502"/>
      <c r="C1348" s="503"/>
      <c r="D1348" s="59"/>
      <c r="E1348" s="85"/>
      <c r="F1348" s="7"/>
    </row>
    <row r="1349" spans="1:6">
      <c r="A1349" s="505"/>
      <c r="B1349" s="502"/>
      <c r="C1349" s="503"/>
      <c r="D1349" s="59"/>
      <c r="E1349" s="85"/>
      <c r="F1349" s="7"/>
    </row>
    <row r="1350" spans="1:6">
      <c r="A1350" s="505"/>
      <c r="B1350" s="502"/>
      <c r="C1350" s="503"/>
      <c r="D1350" s="59"/>
      <c r="E1350" s="85"/>
      <c r="F1350" s="7"/>
    </row>
    <row r="1351" spans="1:6">
      <c r="A1351" s="505"/>
      <c r="B1351" s="502"/>
      <c r="C1351" s="503"/>
      <c r="D1351" s="59"/>
      <c r="E1351" s="85"/>
      <c r="F1351" s="7"/>
    </row>
    <row r="1352" spans="1:6">
      <c r="A1352" s="505"/>
      <c r="B1352" s="502"/>
      <c r="C1352" s="503"/>
      <c r="D1352" s="59"/>
      <c r="E1352" s="85"/>
      <c r="F1352" s="7"/>
    </row>
    <row r="1353" spans="1:6">
      <c r="A1353" s="505"/>
      <c r="B1353" s="502"/>
      <c r="C1353" s="503"/>
      <c r="D1353" s="59"/>
      <c r="E1353" s="85"/>
      <c r="F1353" s="7"/>
    </row>
    <row r="1354" spans="1:6">
      <c r="A1354" s="505"/>
      <c r="B1354" s="502"/>
      <c r="C1354" s="503"/>
      <c r="D1354" s="59"/>
      <c r="E1354" s="85"/>
      <c r="F1354" s="7"/>
    </row>
    <row r="1355" spans="1:6">
      <c r="A1355" s="505"/>
      <c r="B1355" s="502"/>
      <c r="C1355" s="503"/>
      <c r="D1355" s="59"/>
      <c r="E1355" s="85"/>
      <c r="F1355" s="7"/>
    </row>
    <row r="1356" spans="1:6">
      <c r="A1356" s="505"/>
      <c r="B1356" s="502"/>
      <c r="C1356" s="503"/>
      <c r="D1356" s="59"/>
      <c r="E1356" s="85"/>
      <c r="F1356" s="7"/>
    </row>
    <row r="1357" spans="1:6">
      <c r="A1357" s="505"/>
      <c r="B1357" s="502"/>
      <c r="C1357" s="503"/>
      <c r="D1357" s="59"/>
      <c r="E1357" s="85"/>
      <c r="F1357" s="7"/>
    </row>
    <row r="1358" spans="1:6">
      <c r="A1358" s="505"/>
      <c r="B1358" s="502"/>
      <c r="C1358" s="503"/>
      <c r="D1358" s="59"/>
      <c r="E1358" s="85"/>
      <c r="F1358" s="7"/>
    </row>
    <row r="1359" spans="1:6">
      <c r="A1359" s="505"/>
      <c r="B1359" s="502"/>
      <c r="C1359" s="503"/>
      <c r="D1359" s="59"/>
      <c r="E1359" s="85"/>
      <c r="F1359" s="7"/>
    </row>
    <row r="1360" spans="1:6">
      <c r="A1360" s="505"/>
      <c r="B1360" s="502"/>
      <c r="C1360" s="503"/>
      <c r="D1360" s="59"/>
      <c r="E1360" s="85"/>
      <c r="F1360" s="7"/>
    </row>
    <row r="1361" spans="1:6">
      <c r="A1361" s="505"/>
      <c r="B1361" s="502"/>
      <c r="C1361" s="503"/>
      <c r="D1361" s="59"/>
      <c r="E1361" s="85"/>
      <c r="F1361" s="7"/>
    </row>
    <row r="1362" spans="1:6">
      <c r="A1362" s="505"/>
      <c r="B1362" s="502"/>
      <c r="C1362" s="503"/>
      <c r="D1362" s="59"/>
      <c r="E1362" s="85"/>
      <c r="F1362" s="7"/>
    </row>
    <row r="1363" spans="1:6">
      <c r="A1363" s="505"/>
      <c r="B1363" s="502"/>
      <c r="C1363" s="503"/>
      <c r="D1363" s="59"/>
      <c r="E1363" s="85"/>
      <c r="F1363" s="7"/>
    </row>
    <row r="1364" spans="1:6">
      <c r="A1364" s="505"/>
      <c r="B1364" s="502"/>
      <c r="C1364" s="503"/>
      <c r="D1364" s="59"/>
      <c r="E1364" s="85"/>
      <c r="F1364" s="7"/>
    </row>
    <row r="1365" spans="1:6">
      <c r="A1365" s="505"/>
      <c r="B1365" s="502"/>
      <c r="C1365" s="503"/>
      <c r="D1365" s="59"/>
      <c r="E1365" s="85"/>
      <c r="F1365" s="7"/>
    </row>
    <row r="1366" spans="1:6">
      <c r="A1366" s="505"/>
      <c r="B1366" s="502"/>
      <c r="C1366" s="503"/>
      <c r="D1366" s="59"/>
      <c r="E1366" s="85"/>
      <c r="F1366" s="7"/>
    </row>
    <row r="1367" spans="1:6">
      <c r="A1367" s="505"/>
      <c r="B1367" s="502"/>
      <c r="C1367" s="503"/>
      <c r="D1367" s="59"/>
      <c r="E1367" s="85"/>
      <c r="F1367" s="7"/>
    </row>
    <row r="1368" spans="1:6">
      <c r="A1368" s="505"/>
      <c r="B1368" s="502"/>
      <c r="C1368" s="503"/>
      <c r="D1368" s="59"/>
      <c r="E1368" s="85"/>
      <c r="F1368" s="7"/>
    </row>
    <row r="1369" spans="1:6">
      <c r="A1369" s="505"/>
      <c r="B1369" s="502"/>
      <c r="C1369" s="503"/>
      <c r="D1369" s="59"/>
      <c r="E1369" s="85"/>
      <c r="F1369" s="7"/>
    </row>
    <row r="1370" spans="1:6">
      <c r="A1370" s="505"/>
      <c r="B1370" s="502"/>
      <c r="C1370" s="503"/>
      <c r="D1370" s="59"/>
      <c r="E1370" s="85"/>
      <c r="F1370" s="7"/>
    </row>
    <row r="1371" spans="1:6">
      <c r="A1371" s="505"/>
      <c r="B1371" s="502"/>
      <c r="C1371" s="503"/>
      <c r="D1371" s="59"/>
      <c r="E1371" s="85"/>
      <c r="F1371" s="7"/>
    </row>
    <row r="1372" spans="1:6">
      <c r="A1372" s="505"/>
      <c r="B1372" s="502"/>
      <c r="C1372" s="503"/>
      <c r="D1372" s="59"/>
      <c r="E1372" s="85"/>
      <c r="F1372" s="7"/>
    </row>
    <row r="1373" spans="1:6">
      <c r="A1373" s="505"/>
      <c r="B1373" s="502"/>
      <c r="C1373" s="503"/>
      <c r="D1373" s="59"/>
      <c r="E1373" s="85"/>
      <c r="F1373" s="7"/>
    </row>
    <row r="1374" spans="1:6">
      <c r="A1374" s="505"/>
      <c r="B1374" s="502"/>
      <c r="C1374" s="503"/>
      <c r="D1374" s="59"/>
      <c r="E1374" s="85"/>
      <c r="F1374" s="7"/>
    </row>
    <row r="1375" spans="1:6">
      <c r="A1375" s="505"/>
      <c r="B1375" s="502"/>
      <c r="C1375" s="503"/>
      <c r="D1375" s="59"/>
      <c r="E1375" s="85"/>
      <c r="F1375" s="7"/>
    </row>
    <row r="1376" spans="1:6">
      <c r="A1376" s="505"/>
      <c r="B1376" s="502"/>
      <c r="C1376" s="503"/>
      <c r="D1376" s="59"/>
      <c r="E1376" s="85"/>
      <c r="F1376" s="7"/>
    </row>
    <row r="1377" spans="1:6">
      <c r="A1377" s="505"/>
      <c r="B1377" s="502"/>
      <c r="C1377" s="503"/>
      <c r="D1377" s="59"/>
      <c r="E1377" s="85"/>
      <c r="F1377" s="7"/>
    </row>
    <row r="1378" spans="1:6">
      <c r="A1378" s="505"/>
      <c r="B1378" s="502"/>
      <c r="C1378" s="503"/>
      <c r="D1378" s="59"/>
      <c r="E1378" s="85"/>
      <c r="F1378" s="7"/>
    </row>
    <row r="1379" spans="1:6">
      <c r="A1379" s="505"/>
      <c r="B1379" s="502"/>
      <c r="C1379" s="503"/>
      <c r="D1379" s="59"/>
      <c r="E1379" s="85"/>
      <c r="F1379" s="7"/>
    </row>
    <row r="1380" spans="1:6">
      <c r="A1380" s="505"/>
      <c r="B1380" s="502"/>
      <c r="C1380" s="503"/>
      <c r="D1380" s="59"/>
      <c r="E1380" s="85"/>
      <c r="F1380" s="7"/>
    </row>
    <row r="1381" spans="1:6">
      <c r="A1381" s="505"/>
      <c r="B1381" s="502"/>
      <c r="C1381" s="503"/>
      <c r="D1381" s="59"/>
      <c r="E1381" s="85"/>
      <c r="F1381" s="7"/>
    </row>
    <row r="1382" spans="1:6">
      <c r="A1382" s="505"/>
      <c r="B1382" s="502"/>
      <c r="C1382" s="503"/>
      <c r="D1382" s="59"/>
      <c r="E1382" s="85"/>
      <c r="F1382" s="7"/>
    </row>
    <row r="1383" spans="1:6">
      <c r="A1383" s="505"/>
      <c r="B1383" s="502"/>
      <c r="C1383" s="503"/>
      <c r="D1383" s="59"/>
      <c r="E1383" s="85"/>
      <c r="F1383" s="7"/>
    </row>
    <row r="1384" spans="1:6">
      <c r="A1384" s="505"/>
      <c r="B1384" s="502"/>
      <c r="C1384" s="503"/>
      <c r="D1384" s="59"/>
      <c r="E1384" s="85"/>
      <c r="F1384" s="7"/>
    </row>
    <row r="1385" spans="1:6">
      <c r="A1385" s="505"/>
      <c r="B1385" s="502"/>
      <c r="C1385" s="503"/>
      <c r="D1385" s="59"/>
      <c r="E1385" s="85"/>
      <c r="F1385" s="7"/>
    </row>
    <row r="1386" spans="1:6">
      <c r="A1386" s="505"/>
      <c r="B1386" s="502"/>
      <c r="C1386" s="503"/>
      <c r="D1386" s="59"/>
      <c r="E1386" s="85"/>
      <c r="F1386" s="7"/>
    </row>
    <row r="1387" spans="1:6">
      <c r="A1387" s="505"/>
      <c r="B1387" s="502"/>
      <c r="C1387" s="503"/>
      <c r="D1387" s="59"/>
      <c r="E1387" s="85"/>
      <c r="F1387" s="7"/>
    </row>
    <row r="1388" spans="1:6">
      <c r="A1388" s="505"/>
      <c r="B1388" s="502"/>
      <c r="C1388" s="503"/>
      <c r="D1388" s="59"/>
      <c r="E1388" s="85"/>
      <c r="F1388" s="7"/>
    </row>
    <row r="1389" spans="1:6">
      <c r="A1389" s="505"/>
      <c r="B1389" s="502"/>
      <c r="C1389" s="503"/>
      <c r="D1389" s="59"/>
      <c r="E1389" s="85"/>
      <c r="F1389" s="7"/>
    </row>
    <row r="1390" spans="1:6">
      <c r="A1390" s="505"/>
      <c r="B1390" s="502"/>
      <c r="C1390" s="503"/>
      <c r="D1390" s="59"/>
      <c r="E1390" s="85"/>
      <c r="F1390" s="7"/>
    </row>
    <row r="1391" spans="1:6">
      <c r="A1391" s="505"/>
      <c r="B1391" s="502"/>
      <c r="C1391" s="503"/>
      <c r="D1391" s="59"/>
      <c r="E1391" s="85"/>
      <c r="F1391" s="7"/>
    </row>
    <row r="1392" spans="1:6">
      <c r="A1392" s="505"/>
      <c r="B1392" s="502"/>
      <c r="C1392" s="503"/>
      <c r="D1392" s="59"/>
      <c r="E1392" s="85"/>
      <c r="F1392" s="7"/>
    </row>
    <row r="1393" spans="1:6">
      <c r="A1393" s="505"/>
      <c r="B1393" s="502"/>
      <c r="C1393" s="503"/>
      <c r="D1393" s="59"/>
      <c r="E1393" s="85"/>
      <c r="F1393" s="7"/>
    </row>
    <row r="1394" spans="1:6">
      <c r="A1394" s="505"/>
      <c r="B1394" s="502"/>
      <c r="C1394" s="503"/>
      <c r="D1394" s="59"/>
      <c r="E1394" s="85"/>
      <c r="F1394" s="7"/>
    </row>
    <row r="1395" spans="1:6">
      <c r="A1395" s="505"/>
      <c r="B1395" s="502"/>
      <c r="C1395" s="503"/>
      <c r="D1395" s="59"/>
      <c r="E1395" s="85"/>
      <c r="F1395" s="7"/>
    </row>
    <row r="1396" spans="1:6">
      <c r="A1396" s="505"/>
      <c r="B1396" s="502"/>
      <c r="C1396" s="503"/>
      <c r="D1396" s="59"/>
      <c r="E1396" s="85"/>
      <c r="F1396" s="7"/>
    </row>
    <row r="1397" spans="1:6">
      <c r="A1397" s="505"/>
      <c r="B1397" s="502"/>
      <c r="C1397" s="503"/>
      <c r="D1397" s="59"/>
      <c r="E1397" s="85"/>
      <c r="F1397" s="7"/>
    </row>
    <row r="1398" spans="1:6">
      <c r="A1398" s="505"/>
      <c r="B1398" s="502"/>
      <c r="C1398" s="503"/>
      <c r="D1398" s="59"/>
      <c r="E1398" s="85"/>
      <c r="F1398" s="7"/>
    </row>
    <row r="1399" spans="1:6">
      <c r="A1399" s="505"/>
      <c r="B1399" s="502"/>
      <c r="C1399" s="503"/>
      <c r="D1399" s="59"/>
      <c r="E1399" s="85"/>
      <c r="F1399" s="7"/>
    </row>
    <row r="1400" spans="1:6">
      <c r="A1400" s="505"/>
      <c r="B1400" s="502"/>
      <c r="C1400" s="503"/>
      <c r="D1400" s="59"/>
      <c r="E1400" s="85"/>
      <c r="F1400" s="7"/>
    </row>
    <row r="1401" spans="1:6">
      <c r="A1401" s="505"/>
      <c r="B1401" s="502"/>
      <c r="C1401" s="503"/>
      <c r="D1401" s="59"/>
      <c r="E1401" s="85"/>
      <c r="F1401" s="7"/>
    </row>
    <row r="1402" spans="1:6">
      <c r="A1402" s="505"/>
      <c r="B1402" s="502"/>
      <c r="C1402" s="503"/>
      <c r="D1402" s="59"/>
      <c r="E1402" s="85"/>
      <c r="F1402" s="7"/>
    </row>
    <row r="1403" spans="1:6">
      <c r="A1403" s="505"/>
      <c r="B1403" s="502"/>
      <c r="C1403" s="503"/>
      <c r="D1403" s="59"/>
      <c r="E1403" s="85"/>
      <c r="F1403" s="7"/>
    </row>
    <row r="1404" spans="1:6">
      <c r="A1404" s="505"/>
      <c r="B1404" s="502"/>
      <c r="C1404" s="503"/>
      <c r="D1404" s="59"/>
      <c r="E1404" s="85"/>
      <c r="F1404" s="7"/>
    </row>
    <row r="1405" spans="1:6">
      <c r="A1405" s="505"/>
      <c r="B1405" s="502"/>
      <c r="C1405" s="503"/>
      <c r="D1405" s="59"/>
      <c r="E1405" s="85"/>
      <c r="F1405" s="7"/>
    </row>
    <row r="1406" spans="1:6">
      <c r="A1406" s="505"/>
      <c r="B1406" s="502"/>
      <c r="C1406" s="503"/>
      <c r="D1406" s="59"/>
      <c r="E1406" s="85"/>
      <c r="F1406" s="7"/>
    </row>
    <row r="1407" spans="1:6">
      <c r="A1407" s="505"/>
      <c r="B1407" s="502"/>
      <c r="C1407" s="503"/>
      <c r="D1407" s="59"/>
      <c r="E1407" s="85"/>
      <c r="F1407" s="7"/>
    </row>
    <row r="1408" spans="1:6">
      <c r="A1408" s="505"/>
      <c r="B1408" s="502"/>
      <c r="C1408" s="503"/>
      <c r="D1408" s="59"/>
      <c r="E1408" s="85"/>
      <c r="F1408" s="7"/>
    </row>
    <row r="1409" spans="1:6">
      <c r="A1409" s="505"/>
      <c r="B1409" s="502"/>
      <c r="C1409" s="503"/>
      <c r="D1409" s="59"/>
      <c r="E1409" s="85"/>
      <c r="F1409" s="7"/>
    </row>
    <row r="1410" spans="1:6">
      <c r="A1410" s="505"/>
      <c r="B1410" s="502"/>
      <c r="C1410" s="503"/>
      <c r="D1410" s="59"/>
      <c r="E1410" s="85"/>
      <c r="F1410" s="7"/>
    </row>
    <row r="1411" spans="1:6">
      <c r="A1411" s="505"/>
      <c r="B1411" s="502"/>
      <c r="C1411" s="503"/>
      <c r="D1411" s="59"/>
      <c r="E1411" s="85"/>
      <c r="F1411" s="7"/>
    </row>
    <row r="1412" spans="1:6">
      <c r="A1412" s="505"/>
      <c r="B1412" s="502"/>
      <c r="C1412" s="503"/>
      <c r="D1412" s="59"/>
      <c r="E1412" s="85"/>
      <c r="F1412" s="7"/>
    </row>
    <row r="1413" spans="1:6">
      <c r="A1413" s="505"/>
      <c r="B1413" s="502"/>
      <c r="C1413" s="503"/>
      <c r="D1413" s="59"/>
      <c r="E1413" s="85"/>
      <c r="F1413" s="7"/>
    </row>
    <row r="1414" spans="1:6">
      <c r="A1414" s="505"/>
      <c r="B1414" s="502"/>
      <c r="C1414" s="503"/>
      <c r="D1414" s="59"/>
      <c r="E1414" s="85"/>
      <c r="F1414" s="7"/>
    </row>
    <row r="1415" spans="1:6">
      <c r="A1415" s="505"/>
      <c r="B1415" s="502"/>
      <c r="C1415" s="503"/>
      <c r="D1415" s="59"/>
      <c r="E1415" s="85"/>
      <c r="F1415" s="7"/>
    </row>
    <row r="1416" spans="1:6">
      <c r="A1416" s="505"/>
      <c r="B1416" s="502"/>
      <c r="C1416" s="503"/>
      <c r="D1416" s="59"/>
      <c r="E1416" s="85"/>
      <c r="F1416" s="7"/>
    </row>
    <row r="1417" spans="1:6">
      <c r="A1417" s="505"/>
      <c r="B1417" s="502"/>
      <c r="C1417" s="503"/>
      <c r="D1417" s="59"/>
      <c r="E1417" s="85"/>
      <c r="F1417" s="7"/>
    </row>
    <row r="1418" spans="1:6">
      <c r="A1418" s="505"/>
      <c r="B1418" s="502"/>
      <c r="C1418" s="503"/>
      <c r="D1418" s="59"/>
      <c r="E1418" s="85"/>
      <c r="F1418" s="7"/>
    </row>
    <row r="1419" spans="1:6">
      <c r="A1419" s="505"/>
      <c r="B1419" s="502"/>
      <c r="C1419" s="503"/>
      <c r="D1419" s="59"/>
      <c r="E1419" s="85"/>
      <c r="F1419" s="7"/>
    </row>
    <row r="1420" spans="1:6">
      <c r="A1420" s="505"/>
      <c r="B1420" s="502"/>
      <c r="C1420" s="503"/>
      <c r="D1420" s="59"/>
      <c r="E1420" s="85"/>
      <c r="F1420" s="7"/>
    </row>
    <row r="1421" spans="1:6">
      <c r="A1421" s="505"/>
      <c r="B1421" s="502"/>
      <c r="C1421" s="503"/>
      <c r="D1421" s="59"/>
      <c r="E1421" s="85"/>
      <c r="F1421" s="7"/>
    </row>
    <row r="1422" spans="1:6">
      <c r="A1422" s="505"/>
      <c r="B1422" s="502"/>
      <c r="C1422" s="503"/>
      <c r="D1422" s="59"/>
      <c r="E1422" s="85"/>
      <c r="F1422" s="7"/>
    </row>
    <row r="1423" spans="1:6">
      <c r="A1423" s="505"/>
      <c r="B1423" s="502"/>
      <c r="C1423" s="503"/>
      <c r="D1423" s="59"/>
      <c r="E1423" s="85"/>
      <c r="F1423" s="7"/>
    </row>
    <row r="1424" spans="1:6">
      <c r="A1424" s="505"/>
      <c r="B1424" s="502"/>
      <c r="C1424" s="503"/>
      <c r="D1424" s="59"/>
      <c r="E1424" s="85"/>
      <c r="F1424" s="7"/>
    </row>
    <row r="1425" spans="1:6">
      <c r="A1425" s="505"/>
      <c r="B1425" s="502"/>
      <c r="C1425" s="503"/>
      <c r="D1425" s="59"/>
      <c r="E1425" s="85"/>
      <c r="F1425" s="7"/>
    </row>
    <row r="1426" spans="1:6">
      <c r="A1426" s="505"/>
      <c r="B1426" s="502"/>
      <c r="C1426" s="503"/>
      <c r="D1426" s="59"/>
      <c r="E1426" s="85"/>
      <c r="F1426" s="7"/>
    </row>
    <row r="1427" spans="1:6">
      <c r="A1427" s="505"/>
      <c r="B1427" s="502"/>
      <c r="C1427" s="503"/>
      <c r="D1427" s="59"/>
      <c r="E1427" s="85"/>
      <c r="F1427" s="7"/>
    </row>
    <row r="1428" spans="1:6">
      <c r="A1428" s="505"/>
      <c r="B1428" s="502"/>
      <c r="C1428" s="503"/>
      <c r="D1428" s="59"/>
      <c r="E1428" s="85"/>
      <c r="F1428" s="7"/>
    </row>
    <row r="1429" spans="1:6">
      <c r="A1429" s="505"/>
      <c r="B1429" s="502"/>
      <c r="C1429" s="503"/>
      <c r="D1429" s="59"/>
      <c r="E1429" s="85"/>
      <c r="F1429" s="7"/>
    </row>
    <row r="1430" spans="1:6">
      <c r="A1430" s="505"/>
      <c r="B1430" s="502"/>
      <c r="C1430" s="503"/>
      <c r="D1430" s="59"/>
      <c r="E1430" s="85"/>
      <c r="F1430" s="7"/>
    </row>
    <row r="1431" spans="1:6">
      <c r="A1431" s="505"/>
      <c r="B1431" s="502"/>
      <c r="C1431" s="503"/>
      <c r="D1431" s="59"/>
      <c r="E1431" s="85"/>
      <c r="F1431" s="7"/>
    </row>
    <row r="1432" spans="1:6">
      <c r="A1432" s="505"/>
      <c r="B1432" s="502"/>
      <c r="C1432" s="503"/>
      <c r="D1432" s="59"/>
      <c r="E1432" s="85"/>
      <c r="F1432" s="7"/>
    </row>
    <row r="1433" spans="1:6">
      <c r="A1433" s="505"/>
      <c r="B1433" s="502"/>
      <c r="C1433" s="503"/>
      <c r="D1433" s="59"/>
      <c r="E1433" s="85"/>
      <c r="F1433" s="7"/>
    </row>
    <row r="1434" spans="1:6">
      <c r="A1434" s="505"/>
      <c r="B1434" s="502"/>
      <c r="C1434" s="503"/>
      <c r="D1434" s="59"/>
      <c r="E1434" s="85"/>
      <c r="F1434" s="7"/>
    </row>
    <row r="1435" spans="1:6">
      <c r="A1435" s="505"/>
      <c r="B1435" s="502"/>
      <c r="C1435" s="503"/>
      <c r="D1435" s="59"/>
      <c r="E1435" s="85"/>
      <c r="F1435" s="7"/>
    </row>
    <row r="1436" spans="1:6">
      <c r="A1436" s="505"/>
      <c r="B1436" s="502"/>
      <c r="C1436" s="503"/>
      <c r="D1436" s="59"/>
      <c r="E1436" s="85"/>
      <c r="F1436" s="7"/>
    </row>
    <row r="1437" spans="1:6">
      <c r="A1437" s="505"/>
      <c r="B1437" s="502"/>
      <c r="C1437" s="503"/>
      <c r="D1437" s="59"/>
      <c r="E1437" s="85"/>
      <c r="F1437" s="7"/>
    </row>
    <row r="1438" spans="1:6">
      <c r="A1438" s="505"/>
      <c r="B1438" s="502"/>
      <c r="C1438" s="503"/>
      <c r="D1438" s="59"/>
      <c r="E1438" s="85"/>
      <c r="F1438" s="7"/>
    </row>
    <row r="1439" spans="1:6">
      <c r="A1439" s="505"/>
      <c r="B1439" s="502"/>
      <c r="C1439" s="503"/>
      <c r="D1439" s="59"/>
      <c r="E1439" s="85"/>
      <c r="F1439" s="7"/>
    </row>
    <row r="1440" spans="1:6">
      <c r="A1440" s="505"/>
      <c r="B1440" s="502"/>
      <c r="C1440" s="503"/>
      <c r="D1440" s="59"/>
      <c r="E1440" s="85"/>
      <c r="F1440" s="7"/>
    </row>
    <row r="1441" spans="1:6">
      <c r="A1441" s="505"/>
      <c r="B1441" s="502"/>
      <c r="C1441" s="503"/>
      <c r="D1441" s="59"/>
      <c r="E1441" s="85"/>
      <c r="F1441" s="7"/>
    </row>
    <row r="1442" spans="1:6">
      <c r="A1442" s="505"/>
      <c r="B1442" s="502"/>
      <c r="C1442" s="503"/>
      <c r="D1442" s="59"/>
      <c r="E1442" s="85"/>
      <c r="F1442" s="7"/>
    </row>
    <row r="1443" spans="1:6">
      <c r="A1443" s="505"/>
      <c r="B1443" s="502"/>
      <c r="C1443" s="503"/>
      <c r="D1443" s="59"/>
      <c r="E1443" s="85"/>
      <c r="F1443" s="7"/>
    </row>
    <row r="1444" spans="1:6">
      <c r="A1444" s="505"/>
      <c r="B1444" s="502"/>
      <c r="C1444" s="503"/>
      <c r="D1444" s="59"/>
      <c r="E1444" s="85"/>
      <c r="F1444" s="7"/>
    </row>
    <row r="1445" spans="1:6">
      <c r="A1445" s="505"/>
      <c r="B1445" s="502"/>
      <c r="C1445" s="503"/>
      <c r="D1445" s="59"/>
      <c r="E1445" s="85"/>
      <c r="F1445" s="7"/>
    </row>
    <row r="1446" spans="1:6">
      <c r="A1446" s="505"/>
      <c r="B1446" s="502"/>
      <c r="C1446" s="503"/>
      <c r="D1446" s="59"/>
      <c r="E1446" s="85"/>
      <c r="F1446" s="7"/>
    </row>
    <row r="1447" spans="1:6">
      <c r="A1447" s="505"/>
      <c r="B1447" s="502"/>
      <c r="C1447" s="503"/>
      <c r="D1447" s="59"/>
      <c r="E1447" s="85"/>
      <c r="F1447" s="7"/>
    </row>
    <row r="1448" spans="1:6">
      <c r="A1448" s="505"/>
      <c r="B1448" s="502"/>
      <c r="C1448" s="503"/>
      <c r="D1448" s="59"/>
      <c r="E1448" s="85"/>
      <c r="F1448" s="7"/>
    </row>
    <row r="1449" spans="1:6">
      <c r="A1449" s="505"/>
      <c r="B1449" s="502"/>
      <c r="C1449" s="503"/>
      <c r="D1449" s="59"/>
      <c r="E1449" s="85"/>
      <c r="F1449" s="7"/>
    </row>
    <row r="1450" spans="1:6">
      <c r="A1450" s="505"/>
      <c r="B1450" s="502"/>
      <c r="C1450" s="503"/>
      <c r="D1450" s="59"/>
      <c r="E1450" s="85"/>
      <c r="F1450" s="7"/>
    </row>
    <row r="1451" spans="1:6">
      <c r="A1451" s="505"/>
      <c r="B1451" s="502"/>
      <c r="C1451" s="503"/>
      <c r="D1451" s="59"/>
      <c r="E1451" s="85"/>
      <c r="F1451" s="7"/>
    </row>
    <row r="1452" spans="1:6">
      <c r="A1452" s="505"/>
      <c r="B1452" s="502"/>
      <c r="C1452" s="503"/>
      <c r="D1452" s="59"/>
      <c r="E1452" s="85"/>
      <c r="F1452" s="7"/>
    </row>
    <row r="1453" spans="1:6">
      <c r="A1453" s="505"/>
      <c r="B1453" s="502"/>
      <c r="C1453" s="503"/>
      <c r="D1453" s="59"/>
      <c r="E1453" s="85"/>
      <c r="F1453" s="7"/>
    </row>
    <row r="1454" spans="1:6">
      <c r="A1454" s="505"/>
      <c r="B1454" s="502"/>
      <c r="C1454" s="503"/>
      <c r="D1454" s="59"/>
      <c r="E1454" s="85"/>
      <c r="F1454" s="7"/>
    </row>
    <row r="1455" spans="1:6">
      <c r="A1455" s="505"/>
      <c r="B1455" s="502"/>
      <c r="C1455" s="503"/>
      <c r="D1455" s="59"/>
      <c r="E1455" s="85"/>
      <c r="F1455" s="7"/>
    </row>
    <row r="1456" spans="1:6">
      <c r="A1456" s="505"/>
      <c r="B1456" s="502"/>
      <c r="C1456" s="503"/>
      <c r="D1456" s="59"/>
      <c r="E1456" s="85"/>
      <c r="F1456" s="7"/>
    </row>
    <row r="1457" spans="1:6">
      <c r="A1457" s="505"/>
      <c r="B1457" s="502"/>
      <c r="C1457" s="503"/>
      <c r="D1457" s="59"/>
      <c r="E1457" s="85"/>
      <c r="F1457" s="7"/>
    </row>
    <row r="1458" spans="1:6">
      <c r="A1458" s="505"/>
      <c r="B1458" s="502"/>
      <c r="C1458" s="503"/>
      <c r="D1458" s="59"/>
      <c r="E1458" s="85"/>
      <c r="F1458" s="7"/>
    </row>
    <row r="1459" spans="1:6">
      <c r="A1459" s="505"/>
      <c r="B1459" s="502"/>
      <c r="C1459" s="503"/>
      <c r="D1459" s="59"/>
      <c r="E1459" s="85"/>
      <c r="F1459" s="7"/>
    </row>
    <row r="1460" spans="1:6">
      <c r="A1460" s="505"/>
      <c r="B1460" s="502"/>
      <c r="C1460" s="503"/>
      <c r="D1460" s="59"/>
      <c r="E1460" s="85"/>
      <c r="F1460" s="7"/>
    </row>
    <row r="1461" spans="1:6">
      <c r="A1461" s="505"/>
      <c r="B1461" s="502"/>
      <c r="C1461" s="503"/>
      <c r="D1461" s="59"/>
      <c r="E1461" s="85"/>
      <c r="F1461" s="7"/>
    </row>
    <row r="1462" spans="1:6">
      <c r="A1462" s="505"/>
      <c r="B1462" s="502"/>
      <c r="C1462" s="503"/>
      <c r="D1462" s="59"/>
      <c r="E1462" s="85"/>
      <c r="F1462" s="7"/>
    </row>
    <row r="1463" spans="1:6">
      <c r="A1463" s="505"/>
      <c r="B1463" s="502"/>
      <c r="C1463" s="503"/>
      <c r="D1463" s="59"/>
      <c r="E1463" s="85"/>
      <c r="F1463" s="7"/>
    </row>
    <row r="1464" spans="1:6">
      <c r="A1464" s="505"/>
      <c r="B1464" s="502"/>
      <c r="C1464" s="503"/>
      <c r="D1464" s="59"/>
      <c r="E1464" s="85"/>
      <c r="F1464" s="7"/>
    </row>
    <row r="1465" spans="1:6">
      <c r="A1465" s="505"/>
      <c r="B1465" s="502"/>
      <c r="C1465" s="503"/>
      <c r="D1465" s="59"/>
      <c r="E1465" s="85"/>
      <c r="F1465" s="7"/>
    </row>
    <row r="1466" spans="1:6">
      <c r="A1466" s="505"/>
      <c r="B1466" s="502"/>
      <c r="C1466" s="503"/>
      <c r="D1466" s="59"/>
      <c r="E1466" s="85"/>
      <c r="F1466" s="7"/>
    </row>
    <row r="1467" spans="1:6">
      <c r="A1467" s="505"/>
      <c r="B1467" s="502"/>
      <c r="C1467" s="503"/>
      <c r="D1467" s="59"/>
      <c r="E1467" s="85"/>
      <c r="F1467" s="7"/>
    </row>
    <row r="1468" spans="1:6">
      <c r="A1468" s="505"/>
      <c r="B1468" s="502"/>
      <c r="C1468" s="503"/>
      <c r="D1468" s="59"/>
      <c r="E1468" s="85"/>
      <c r="F1468" s="7"/>
    </row>
    <row r="1469" spans="1:6">
      <c r="A1469" s="505"/>
      <c r="B1469" s="502"/>
      <c r="C1469" s="503"/>
      <c r="D1469" s="59"/>
      <c r="E1469" s="85"/>
      <c r="F1469" s="7"/>
    </row>
    <row r="1470" spans="1:6">
      <c r="A1470" s="505"/>
      <c r="B1470" s="502"/>
      <c r="C1470" s="503"/>
      <c r="D1470" s="59"/>
      <c r="E1470" s="85"/>
      <c r="F1470" s="7"/>
    </row>
    <row r="1471" spans="1:6">
      <c r="A1471" s="505"/>
      <c r="B1471" s="502"/>
      <c r="C1471" s="503"/>
      <c r="D1471" s="59"/>
      <c r="E1471" s="85"/>
      <c r="F1471" s="7"/>
    </row>
    <row r="1472" spans="1:6">
      <c r="A1472" s="505"/>
      <c r="B1472" s="502"/>
      <c r="C1472" s="503"/>
      <c r="D1472" s="59"/>
      <c r="E1472" s="85"/>
      <c r="F1472" s="7"/>
    </row>
    <row r="1473" spans="1:6">
      <c r="A1473" s="505"/>
      <c r="B1473" s="502"/>
      <c r="C1473" s="503"/>
      <c r="D1473" s="59"/>
      <c r="E1473" s="85"/>
      <c r="F1473" s="7"/>
    </row>
    <row r="1474" spans="1:6">
      <c r="A1474" s="505"/>
      <c r="B1474" s="502"/>
      <c r="C1474" s="503"/>
      <c r="D1474" s="59"/>
      <c r="E1474" s="85"/>
      <c r="F1474" s="7"/>
    </row>
    <row r="1475" spans="1:6">
      <c r="A1475" s="505"/>
      <c r="B1475" s="502"/>
      <c r="C1475" s="503"/>
      <c r="D1475" s="59"/>
      <c r="E1475" s="85"/>
      <c r="F1475" s="7"/>
    </row>
    <row r="1476" spans="1:6">
      <c r="A1476" s="505"/>
      <c r="B1476" s="502"/>
      <c r="C1476" s="503"/>
      <c r="D1476" s="59"/>
      <c r="E1476" s="85"/>
      <c r="F1476" s="7"/>
    </row>
    <row r="1477" spans="1:6">
      <c r="A1477" s="505"/>
      <c r="B1477" s="502"/>
      <c r="C1477" s="503"/>
      <c r="D1477" s="59"/>
      <c r="E1477" s="85"/>
      <c r="F1477" s="7"/>
    </row>
    <row r="1478" spans="1:6">
      <c r="A1478" s="505"/>
      <c r="B1478" s="502"/>
      <c r="C1478" s="503"/>
      <c r="D1478" s="59"/>
      <c r="E1478" s="85"/>
      <c r="F1478" s="7"/>
    </row>
    <row r="1479" spans="1:6">
      <c r="A1479" s="505"/>
      <c r="B1479" s="502"/>
      <c r="C1479" s="503"/>
      <c r="D1479" s="59"/>
      <c r="E1479" s="85"/>
      <c r="F1479" s="7"/>
    </row>
    <row r="1480" spans="1:6">
      <c r="A1480" s="505"/>
      <c r="B1480" s="502"/>
      <c r="C1480" s="503"/>
      <c r="D1480" s="59"/>
      <c r="E1480" s="85"/>
      <c r="F1480" s="7"/>
    </row>
    <row r="1481" spans="1:6">
      <c r="A1481" s="505"/>
      <c r="B1481" s="502"/>
      <c r="C1481" s="503"/>
      <c r="D1481" s="59"/>
      <c r="E1481" s="85"/>
      <c r="F1481" s="7"/>
    </row>
    <row r="1482" spans="1:6">
      <c r="A1482" s="505"/>
      <c r="B1482" s="502"/>
      <c r="C1482" s="503"/>
      <c r="D1482" s="59"/>
      <c r="E1482" s="85"/>
      <c r="F1482" s="7"/>
    </row>
    <row r="1483" spans="1:6">
      <c r="A1483" s="505"/>
      <c r="B1483" s="502"/>
      <c r="C1483" s="503"/>
      <c r="D1483" s="59"/>
      <c r="E1483" s="85"/>
      <c r="F1483" s="7"/>
    </row>
    <row r="1484" spans="1:6">
      <c r="A1484" s="505"/>
      <c r="B1484" s="502"/>
      <c r="C1484" s="503"/>
      <c r="D1484" s="59"/>
      <c r="E1484" s="85"/>
      <c r="F1484" s="7"/>
    </row>
    <row r="1485" spans="1:6">
      <c r="A1485" s="505"/>
      <c r="B1485" s="502"/>
      <c r="C1485" s="503"/>
      <c r="D1485" s="59"/>
      <c r="E1485" s="85"/>
      <c r="F1485" s="7"/>
    </row>
    <row r="1486" spans="1:6">
      <c r="A1486" s="505"/>
      <c r="B1486" s="502"/>
      <c r="C1486" s="503"/>
      <c r="D1486" s="59"/>
      <c r="E1486" s="85"/>
      <c r="F1486" s="7"/>
    </row>
    <row r="1487" spans="1:6">
      <c r="A1487" s="505"/>
      <c r="B1487" s="502"/>
      <c r="C1487" s="503"/>
      <c r="D1487" s="59"/>
      <c r="E1487" s="85"/>
      <c r="F1487" s="7"/>
    </row>
    <row r="1488" spans="1:6">
      <c r="A1488" s="505"/>
      <c r="B1488" s="502"/>
      <c r="C1488" s="503"/>
      <c r="D1488" s="59"/>
      <c r="E1488" s="85"/>
      <c r="F1488" s="7"/>
    </row>
    <row r="1489" spans="1:6">
      <c r="A1489" s="505"/>
      <c r="B1489" s="502"/>
      <c r="C1489" s="503"/>
      <c r="D1489" s="59"/>
      <c r="E1489" s="85"/>
      <c r="F1489" s="7"/>
    </row>
    <row r="1490" spans="1:6">
      <c r="A1490" s="505"/>
      <c r="B1490" s="502"/>
      <c r="C1490" s="503"/>
      <c r="D1490" s="59"/>
      <c r="E1490" s="85"/>
      <c r="F1490" s="7"/>
    </row>
    <row r="1491" spans="1:6">
      <c r="A1491" s="505"/>
      <c r="B1491" s="502"/>
      <c r="C1491" s="503"/>
      <c r="D1491" s="59"/>
      <c r="E1491" s="85"/>
      <c r="F1491" s="7"/>
    </row>
    <row r="1492" spans="1:6">
      <c r="A1492" s="505"/>
      <c r="B1492" s="502"/>
      <c r="C1492" s="503"/>
      <c r="D1492" s="59"/>
      <c r="E1492" s="85"/>
      <c r="F1492" s="7"/>
    </row>
    <row r="1493" spans="1:6">
      <c r="A1493" s="505"/>
      <c r="B1493" s="502"/>
      <c r="C1493" s="503"/>
      <c r="D1493" s="59"/>
      <c r="E1493" s="85"/>
      <c r="F1493" s="7"/>
    </row>
    <row r="1494" spans="1:6">
      <c r="A1494" s="505"/>
      <c r="B1494" s="502"/>
      <c r="C1494" s="503"/>
      <c r="D1494" s="59"/>
      <c r="E1494" s="85"/>
      <c r="F1494" s="7"/>
    </row>
    <row r="1495" spans="1:6">
      <c r="A1495" s="505"/>
      <c r="B1495" s="502"/>
      <c r="C1495" s="503"/>
      <c r="D1495" s="59"/>
      <c r="E1495" s="85"/>
      <c r="F1495" s="7"/>
    </row>
    <row r="1496" spans="1:6">
      <c r="A1496" s="505"/>
      <c r="B1496" s="502"/>
      <c r="C1496" s="503"/>
      <c r="D1496" s="59"/>
      <c r="E1496" s="85"/>
      <c r="F1496" s="7"/>
    </row>
    <row r="1497" spans="1:6">
      <c r="A1497" s="505"/>
      <c r="B1497" s="502"/>
      <c r="C1497" s="503"/>
      <c r="D1497" s="59"/>
      <c r="E1497" s="85"/>
      <c r="F1497" s="7"/>
    </row>
    <row r="1498" spans="1:6">
      <c r="A1498" s="505"/>
      <c r="B1498" s="502"/>
      <c r="C1498" s="503"/>
      <c r="D1498" s="59"/>
      <c r="E1498" s="85"/>
      <c r="F1498" s="7"/>
    </row>
    <row r="1499" spans="1:6">
      <c r="A1499" s="505"/>
      <c r="B1499" s="502"/>
      <c r="C1499" s="503"/>
      <c r="D1499" s="59"/>
      <c r="E1499" s="85"/>
      <c r="F1499" s="7"/>
    </row>
    <row r="1500" spans="1:6">
      <c r="A1500" s="505"/>
      <c r="B1500" s="502"/>
      <c r="C1500" s="503"/>
      <c r="D1500" s="59"/>
      <c r="E1500" s="85"/>
      <c r="F1500" s="7"/>
    </row>
    <row r="1501" spans="1:6">
      <c r="A1501" s="505"/>
      <c r="B1501" s="502"/>
      <c r="C1501" s="503"/>
      <c r="D1501" s="59"/>
      <c r="E1501" s="85"/>
      <c r="F1501" s="7"/>
    </row>
    <row r="1502" spans="1:6">
      <c r="A1502" s="505"/>
      <c r="B1502" s="502"/>
      <c r="C1502" s="503"/>
      <c r="D1502" s="59"/>
      <c r="E1502" s="85"/>
      <c r="F1502" s="7"/>
    </row>
    <row r="1503" spans="1:6">
      <c r="A1503" s="505"/>
      <c r="B1503" s="502"/>
      <c r="C1503" s="503"/>
      <c r="D1503" s="59"/>
      <c r="E1503" s="85"/>
      <c r="F1503" s="7"/>
    </row>
    <row r="1504" spans="1:6">
      <c r="A1504" s="505"/>
      <c r="B1504" s="502"/>
      <c r="C1504" s="503"/>
      <c r="D1504" s="59"/>
      <c r="E1504" s="85"/>
      <c r="F1504" s="7"/>
    </row>
    <row r="1505" spans="1:6">
      <c r="A1505" s="505"/>
      <c r="B1505" s="502"/>
      <c r="C1505" s="503"/>
      <c r="D1505" s="59"/>
      <c r="E1505" s="85"/>
      <c r="F1505" s="7"/>
    </row>
    <row r="1506" spans="1:6">
      <c r="A1506" s="505"/>
      <c r="B1506" s="502"/>
      <c r="C1506" s="503"/>
      <c r="D1506" s="59"/>
      <c r="E1506" s="85"/>
      <c r="F1506" s="7"/>
    </row>
    <row r="1507" spans="1:6">
      <c r="A1507" s="505"/>
      <c r="B1507" s="502"/>
      <c r="C1507" s="503"/>
      <c r="D1507" s="59"/>
      <c r="E1507" s="85"/>
      <c r="F1507" s="7"/>
    </row>
    <row r="1508" spans="1:6">
      <c r="A1508" s="505"/>
      <c r="B1508" s="502"/>
      <c r="C1508" s="503"/>
      <c r="D1508" s="59"/>
      <c r="E1508" s="85"/>
      <c r="F1508" s="7"/>
    </row>
    <row r="1509" spans="1:6">
      <c r="A1509" s="505"/>
      <c r="B1509" s="502"/>
      <c r="C1509" s="503"/>
      <c r="D1509" s="59"/>
      <c r="E1509" s="85"/>
      <c r="F1509" s="7"/>
    </row>
    <row r="1510" spans="1:6">
      <c r="A1510" s="505"/>
      <c r="B1510" s="502"/>
      <c r="C1510" s="503"/>
      <c r="D1510" s="59"/>
      <c r="E1510" s="85"/>
      <c r="F1510" s="7"/>
    </row>
    <row r="1511" spans="1:6">
      <c r="A1511" s="505"/>
      <c r="B1511" s="502"/>
      <c r="C1511" s="503"/>
      <c r="D1511" s="59"/>
      <c r="E1511" s="85"/>
      <c r="F1511" s="7"/>
    </row>
    <row r="1512" spans="1:6">
      <c r="A1512" s="505"/>
      <c r="B1512" s="502"/>
      <c r="C1512" s="503"/>
      <c r="D1512" s="59"/>
      <c r="E1512" s="85"/>
      <c r="F1512" s="7"/>
    </row>
    <row r="1513" spans="1:6">
      <c r="A1513" s="505"/>
      <c r="B1513" s="502"/>
      <c r="C1513" s="503"/>
      <c r="D1513" s="59"/>
      <c r="E1513" s="85"/>
      <c r="F1513" s="7"/>
    </row>
    <row r="1514" spans="1:6">
      <c r="A1514" s="505"/>
      <c r="B1514" s="502"/>
      <c r="C1514" s="503"/>
      <c r="D1514" s="59"/>
      <c r="E1514" s="85"/>
      <c r="F1514" s="7"/>
    </row>
    <row r="1515" spans="1:6">
      <c r="A1515" s="505"/>
      <c r="B1515" s="502"/>
      <c r="C1515" s="503"/>
      <c r="D1515" s="59"/>
      <c r="E1515" s="85"/>
      <c r="F1515" s="7"/>
    </row>
    <row r="1516" spans="1:6">
      <c r="A1516" s="505"/>
      <c r="B1516" s="502"/>
      <c r="C1516" s="503"/>
      <c r="D1516" s="59"/>
      <c r="E1516" s="85"/>
      <c r="F1516" s="7"/>
    </row>
    <row r="1517" spans="1:6">
      <c r="A1517" s="505"/>
      <c r="B1517" s="502"/>
      <c r="C1517" s="503"/>
      <c r="D1517" s="59"/>
      <c r="E1517" s="85"/>
      <c r="F1517" s="7"/>
    </row>
    <row r="1518" spans="1:6">
      <c r="A1518" s="505"/>
      <c r="B1518" s="502"/>
      <c r="C1518" s="503"/>
      <c r="D1518" s="59"/>
      <c r="E1518" s="85"/>
      <c r="F1518" s="7"/>
    </row>
    <row r="1519" spans="1:6">
      <c r="A1519" s="505"/>
      <c r="B1519" s="502"/>
      <c r="C1519" s="503"/>
      <c r="D1519" s="59"/>
      <c r="E1519" s="85"/>
      <c r="F1519" s="7"/>
    </row>
    <row r="1520" spans="1:6">
      <c r="A1520" s="505"/>
      <c r="B1520" s="502"/>
      <c r="C1520" s="503"/>
      <c r="D1520" s="59"/>
      <c r="E1520" s="85"/>
      <c r="F1520" s="7"/>
    </row>
    <row r="1521" spans="1:6">
      <c r="A1521" s="505"/>
      <c r="B1521" s="502"/>
      <c r="C1521" s="503"/>
      <c r="D1521" s="59"/>
      <c r="E1521" s="85"/>
      <c r="F1521" s="7"/>
    </row>
    <row r="1522" spans="1:6">
      <c r="A1522" s="505"/>
      <c r="B1522" s="502"/>
      <c r="C1522" s="503"/>
      <c r="D1522" s="59"/>
      <c r="E1522" s="85"/>
      <c r="F1522" s="7"/>
    </row>
    <row r="1523" spans="1:6">
      <c r="A1523" s="505"/>
      <c r="B1523" s="502"/>
      <c r="C1523" s="503"/>
      <c r="D1523" s="59"/>
      <c r="E1523" s="85"/>
      <c r="F1523" s="7"/>
    </row>
    <row r="1524" spans="1:6">
      <c r="A1524" s="505"/>
      <c r="B1524" s="502"/>
      <c r="C1524" s="503"/>
      <c r="D1524" s="59"/>
      <c r="E1524" s="85"/>
      <c r="F1524" s="7"/>
    </row>
    <row r="1525" spans="1:6">
      <c r="A1525" s="505"/>
      <c r="B1525" s="502"/>
      <c r="C1525" s="503"/>
      <c r="D1525" s="59"/>
      <c r="E1525" s="85"/>
      <c r="F1525" s="7"/>
    </row>
    <row r="1526" spans="1:6">
      <c r="A1526" s="505"/>
      <c r="B1526" s="502"/>
      <c r="C1526" s="503"/>
      <c r="D1526" s="59"/>
      <c r="E1526" s="85"/>
      <c r="F1526" s="7"/>
    </row>
    <row r="1527" spans="1:6">
      <c r="A1527" s="505"/>
      <c r="B1527" s="502"/>
      <c r="C1527" s="503"/>
      <c r="D1527" s="59"/>
      <c r="E1527" s="85"/>
      <c r="F1527" s="7"/>
    </row>
    <row r="1528" spans="1:6">
      <c r="A1528" s="505"/>
      <c r="B1528" s="502"/>
      <c r="C1528" s="503"/>
      <c r="D1528" s="59"/>
      <c r="E1528" s="85"/>
      <c r="F1528" s="7"/>
    </row>
    <row r="1529" spans="1:6">
      <c r="A1529" s="505"/>
      <c r="B1529" s="502"/>
      <c r="C1529" s="503"/>
      <c r="D1529" s="59"/>
      <c r="E1529" s="85"/>
      <c r="F1529" s="7"/>
    </row>
    <row r="1530" spans="1:6">
      <c r="A1530" s="505"/>
      <c r="B1530" s="502"/>
      <c r="C1530" s="503"/>
      <c r="D1530" s="59"/>
      <c r="E1530" s="85"/>
      <c r="F1530" s="7"/>
    </row>
    <row r="1531" spans="1:6">
      <c r="A1531" s="505"/>
      <c r="B1531" s="502"/>
      <c r="C1531" s="503"/>
      <c r="D1531" s="59"/>
      <c r="E1531" s="85"/>
      <c r="F1531" s="7"/>
    </row>
    <row r="1532" spans="1:6">
      <c r="A1532" s="505"/>
      <c r="B1532" s="502"/>
      <c r="C1532" s="503"/>
      <c r="D1532" s="59"/>
      <c r="E1532" s="85"/>
      <c r="F1532" s="7"/>
    </row>
    <row r="1533" spans="1:6">
      <c r="A1533" s="505"/>
      <c r="B1533" s="502"/>
      <c r="C1533" s="503"/>
      <c r="D1533" s="59"/>
      <c r="E1533" s="85"/>
      <c r="F1533" s="7"/>
    </row>
    <row r="1534" spans="1:6">
      <c r="A1534" s="505"/>
      <c r="B1534" s="502"/>
      <c r="C1534" s="503"/>
      <c r="D1534" s="59"/>
      <c r="E1534" s="85"/>
      <c r="F1534" s="7"/>
    </row>
    <row r="1535" spans="1:6">
      <c r="A1535" s="505"/>
      <c r="B1535" s="502"/>
      <c r="C1535" s="503"/>
      <c r="D1535" s="59"/>
      <c r="E1535" s="85"/>
      <c r="F1535" s="7"/>
    </row>
    <row r="1536" spans="1:6">
      <c r="A1536" s="505"/>
      <c r="B1536" s="502"/>
      <c r="C1536" s="503"/>
      <c r="D1536" s="59"/>
      <c r="E1536" s="85"/>
      <c r="F1536" s="7"/>
    </row>
    <row r="1537" spans="1:6">
      <c r="A1537" s="505"/>
      <c r="B1537" s="502"/>
      <c r="C1537" s="503"/>
      <c r="D1537" s="59"/>
      <c r="E1537" s="85"/>
      <c r="F1537" s="7"/>
    </row>
    <row r="1538" spans="1:6">
      <c r="A1538" s="505"/>
      <c r="B1538" s="502"/>
      <c r="C1538" s="503"/>
      <c r="D1538" s="59"/>
      <c r="E1538" s="85"/>
      <c r="F1538" s="7"/>
    </row>
    <row r="1539" spans="1:6">
      <c r="A1539" s="505"/>
      <c r="B1539" s="502"/>
      <c r="C1539" s="503"/>
      <c r="D1539" s="59"/>
      <c r="E1539" s="85"/>
      <c r="F1539" s="7"/>
    </row>
    <row r="1540" spans="1:6">
      <c r="A1540" s="505"/>
      <c r="B1540" s="502"/>
      <c r="C1540" s="503"/>
      <c r="D1540" s="59"/>
      <c r="E1540" s="85"/>
      <c r="F1540" s="7"/>
    </row>
    <row r="1541" spans="1:6">
      <c r="A1541" s="505"/>
      <c r="B1541" s="502"/>
      <c r="C1541" s="503"/>
      <c r="D1541" s="59"/>
      <c r="E1541" s="85"/>
      <c r="F1541" s="7"/>
    </row>
    <row r="1542" spans="1:6">
      <c r="A1542" s="505"/>
      <c r="B1542" s="502"/>
      <c r="C1542" s="503"/>
      <c r="D1542" s="59"/>
      <c r="E1542" s="85"/>
      <c r="F1542" s="7"/>
    </row>
    <row r="1543" spans="1:6">
      <c r="A1543" s="505"/>
      <c r="B1543" s="502"/>
      <c r="C1543" s="503"/>
      <c r="D1543" s="59"/>
      <c r="E1543" s="85"/>
      <c r="F1543" s="7"/>
    </row>
    <row r="1544" spans="1:6">
      <c r="A1544" s="505"/>
      <c r="B1544" s="502"/>
      <c r="C1544" s="503"/>
      <c r="D1544" s="59"/>
      <c r="E1544" s="85"/>
      <c r="F1544" s="7"/>
    </row>
    <row r="1545" spans="1:6">
      <c r="A1545" s="505"/>
      <c r="B1545" s="502"/>
      <c r="C1545" s="503"/>
      <c r="D1545" s="59"/>
      <c r="E1545" s="85"/>
      <c r="F1545" s="7"/>
    </row>
    <row r="1546" spans="1:6">
      <c r="A1546" s="505"/>
      <c r="B1546" s="502"/>
      <c r="C1546" s="503"/>
      <c r="D1546" s="59"/>
      <c r="E1546" s="85"/>
      <c r="F1546" s="7"/>
    </row>
    <row r="1547" spans="1:6">
      <c r="A1547" s="505"/>
      <c r="B1547" s="502"/>
      <c r="C1547" s="503"/>
      <c r="D1547" s="59"/>
      <c r="E1547" s="85"/>
      <c r="F1547" s="7"/>
    </row>
    <row r="1548" spans="1:6">
      <c r="A1548" s="505"/>
      <c r="B1548" s="502"/>
      <c r="C1548" s="503"/>
      <c r="D1548" s="59"/>
      <c r="E1548" s="85"/>
      <c r="F1548" s="7"/>
    </row>
    <row r="1549" spans="1:6">
      <c r="A1549" s="505"/>
      <c r="B1549" s="502"/>
      <c r="C1549" s="503"/>
      <c r="D1549" s="59"/>
      <c r="E1549" s="85"/>
      <c r="F1549" s="7"/>
    </row>
    <row r="1550" spans="1:6">
      <c r="A1550" s="505"/>
      <c r="B1550" s="502"/>
      <c r="C1550" s="503"/>
      <c r="D1550" s="59"/>
      <c r="E1550" s="85"/>
      <c r="F1550" s="7"/>
    </row>
    <row r="1551" spans="1:6">
      <c r="A1551" s="505"/>
      <c r="B1551" s="502"/>
      <c r="C1551" s="503"/>
      <c r="D1551" s="59"/>
      <c r="E1551" s="85"/>
      <c r="F1551" s="7"/>
    </row>
    <row r="1552" spans="1:6">
      <c r="A1552" s="505"/>
      <c r="B1552" s="502"/>
      <c r="C1552" s="503"/>
      <c r="D1552" s="59"/>
      <c r="E1552" s="85"/>
      <c r="F1552" s="7"/>
    </row>
    <row r="1553" spans="1:6">
      <c r="A1553" s="505"/>
      <c r="B1553" s="502"/>
      <c r="C1553" s="503"/>
      <c r="D1553" s="59"/>
      <c r="E1553" s="85"/>
      <c r="F1553" s="7"/>
    </row>
    <row r="1554" spans="1:6">
      <c r="A1554" s="505"/>
      <c r="B1554" s="502"/>
      <c r="C1554" s="503"/>
      <c r="D1554" s="59"/>
      <c r="E1554" s="85"/>
      <c r="F1554" s="7"/>
    </row>
    <row r="1555" spans="1:6">
      <c r="A1555" s="505"/>
      <c r="B1555" s="502"/>
      <c r="C1555" s="503"/>
      <c r="D1555" s="59"/>
      <c r="E1555" s="85"/>
      <c r="F1555" s="7"/>
    </row>
    <row r="1556" spans="1:6">
      <c r="A1556" s="505"/>
      <c r="B1556" s="502"/>
      <c r="C1556" s="503"/>
      <c r="D1556" s="59"/>
      <c r="E1556" s="85"/>
      <c r="F1556" s="7"/>
    </row>
    <row r="1557" spans="1:6">
      <c r="A1557" s="505"/>
      <c r="B1557" s="502"/>
      <c r="C1557" s="503"/>
      <c r="D1557" s="59"/>
      <c r="E1557" s="85"/>
      <c r="F1557" s="7"/>
    </row>
    <row r="1558" spans="1:6">
      <c r="A1558" s="505"/>
      <c r="B1558" s="502"/>
      <c r="C1558" s="503"/>
      <c r="D1558" s="59"/>
      <c r="E1558" s="85"/>
      <c r="F1558" s="7"/>
    </row>
    <row r="1559" spans="1:6">
      <c r="A1559" s="505"/>
      <c r="B1559" s="502"/>
      <c r="C1559" s="503"/>
      <c r="D1559" s="59"/>
      <c r="E1559" s="85"/>
      <c r="F1559" s="7"/>
    </row>
    <row r="1560" spans="1:6">
      <c r="A1560" s="505"/>
      <c r="B1560" s="502"/>
      <c r="C1560" s="503"/>
      <c r="D1560" s="59"/>
      <c r="E1560" s="85"/>
      <c r="F1560" s="7"/>
    </row>
    <row r="1561" spans="1:6">
      <c r="A1561" s="505"/>
      <c r="B1561" s="502"/>
      <c r="C1561" s="503"/>
      <c r="D1561" s="59"/>
      <c r="E1561" s="85"/>
      <c r="F1561" s="7"/>
    </row>
    <row r="1562" spans="1:6">
      <c r="A1562" s="505"/>
      <c r="B1562" s="502"/>
      <c r="C1562" s="503"/>
      <c r="D1562" s="59"/>
      <c r="E1562" s="85"/>
      <c r="F1562" s="7"/>
    </row>
    <row r="1563" spans="1:6">
      <c r="A1563" s="505"/>
      <c r="B1563" s="502"/>
      <c r="C1563" s="503"/>
      <c r="D1563" s="59"/>
      <c r="E1563" s="85"/>
      <c r="F1563" s="7"/>
    </row>
    <row r="1564" spans="1:6">
      <c r="A1564" s="505"/>
      <c r="B1564" s="502"/>
      <c r="C1564" s="503"/>
      <c r="D1564" s="59"/>
      <c r="E1564" s="85"/>
      <c r="F1564" s="7"/>
    </row>
    <row r="1565" spans="1:6">
      <c r="A1565" s="505"/>
      <c r="B1565" s="502"/>
      <c r="C1565" s="503"/>
      <c r="D1565" s="59"/>
      <c r="E1565" s="85"/>
      <c r="F1565" s="7"/>
    </row>
    <row r="1566" spans="1:6">
      <c r="A1566" s="505"/>
      <c r="B1566" s="502"/>
      <c r="C1566" s="503"/>
      <c r="D1566" s="59"/>
      <c r="E1566" s="85"/>
      <c r="F1566" s="7"/>
    </row>
    <row r="1567" spans="1:6">
      <c r="A1567" s="505"/>
      <c r="B1567" s="502"/>
      <c r="C1567" s="503"/>
      <c r="D1567" s="59"/>
      <c r="E1567" s="85"/>
      <c r="F1567" s="7"/>
    </row>
    <row r="1568" spans="1:6">
      <c r="A1568" s="505"/>
      <c r="B1568" s="502"/>
      <c r="C1568" s="503"/>
      <c r="D1568" s="59"/>
      <c r="E1568" s="85"/>
      <c r="F1568" s="7"/>
    </row>
    <row r="1569" spans="1:6">
      <c r="A1569" s="505"/>
      <c r="B1569" s="502"/>
      <c r="C1569" s="503"/>
      <c r="D1569" s="59"/>
      <c r="E1569" s="85"/>
      <c r="F1569" s="7"/>
    </row>
    <row r="1570" spans="1:6">
      <c r="A1570" s="505"/>
      <c r="B1570" s="502"/>
      <c r="C1570" s="503"/>
      <c r="D1570" s="59"/>
      <c r="E1570" s="85"/>
      <c r="F1570" s="7"/>
    </row>
    <row r="1571" spans="1:6">
      <c r="A1571" s="505"/>
      <c r="B1571" s="502"/>
      <c r="C1571" s="503"/>
      <c r="D1571" s="59"/>
      <c r="E1571" s="85"/>
      <c r="F1571" s="7"/>
    </row>
    <row r="1572" spans="1:6">
      <c r="A1572" s="505"/>
      <c r="B1572" s="502"/>
      <c r="C1572" s="503"/>
      <c r="D1572" s="59"/>
      <c r="E1572" s="85"/>
      <c r="F1572" s="7"/>
    </row>
    <row r="1573" spans="1:6">
      <c r="A1573" s="505"/>
      <c r="B1573" s="502"/>
      <c r="C1573" s="503"/>
      <c r="D1573" s="59"/>
      <c r="E1573" s="85"/>
      <c r="F1573" s="7"/>
    </row>
    <row r="1574" spans="1:6">
      <c r="A1574" s="505"/>
      <c r="B1574" s="502"/>
      <c r="C1574" s="503"/>
      <c r="D1574" s="59"/>
      <c r="E1574" s="85"/>
      <c r="F1574" s="7"/>
    </row>
    <row r="1575" spans="1:6">
      <c r="A1575" s="505"/>
      <c r="B1575" s="502"/>
      <c r="C1575" s="503"/>
      <c r="D1575" s="59"/>
      <c r="E1575" s="85"/>
      <c r="F1575" s="7"/>
    </row>
    <row r="1576" spans="1:6">
      <c r="A1576" s="505"/>
      <c r="B1576" s="502"/>
      <c r="C1576" s="503"/>
      <c r="D1576" s="59"/>
      <c r="E1576" s="85"/>
      <c r="F1576" s="7"/>
    </row>
    <row r="1577" spans="1:6">
      <c r="A1577" s="505"/>
      <c r="B1577" s="502"/>
      <c r="C1577" s="503"/>
      <c r="D1577" s="59"/>
      <c r="E1577" s="85"/>
      <c r="F1577" s="7"/>
    </row>
    <row r="1578" spans="1:6">
      <c r="A1578" s="505"/>
      <c r="B1578" s="502"/>
      <c r="C1578" s="503"/>
      <c r="D1578" s="59"/>
      <c r="E1578" s="85"/>
      <c r="F1578" s="7"/>
    </row>
    <row r="1579" spans="1:6">
      <c r="A1579" s="505"/>
      <c r="B1579" s="502"/>
      <c r="C1579" s="503"/>
      <c r="D1579" s="59"/>
      <c r="E1579" s="85"/>
      <c r="F1579" s="7"/>
    </row>
    <row r="1580" spans="1:6">
      <c r="A1580" s="505"/>
      <c r="B1580" s="502"/>
      <c r="C1580" s="503"/>
      <c r="D1580" s="59"/>
      <c r="E1580" s="85"/>
      <c r="F1580" s="7"/>
    </row>
    <row r="1581" spans="1:6">
      <c r="A1581" s="505"/>
      <c r="B1581" s="502"/>
      <c r="C1581" s="503"/>
      <c r="D1581" s="59"/>
      <c r="E1581" s="85"/>
      <c r="F1581" s="7"/>
    </row>
    <row r="1582" spans="1:6">
      <c r="A1582" s="505"/>
      <c r="B1582" s="502"/>
      <c r="C1582" s="503"/>
      <c r="D1582" s="59"/>
      <c r="E1582" s="85"/>
      <c r="F1582" s="7"/>
    </row>
    <row r="1583" spans="1:6">
      <c r="A1583" s="505"/>
      <c r="B1583" s="502"/>
      <c r="C1583" s="503"/>
      <c r="D1583" s="59"/>
      <c r="E1583" s="85"/>
      <c r="F1583" s="7"/>
    </row>
    <row r="1584" spans="1:6">
      <c r="A1584" s="505"/>
      <c r="B1584" s="502"/>
      <c r="C1584" s="503"/>
      <c r="D1584" s="59"/>
      <c r="E1584" s="85"/>
      <c r="F1584" s="7"/>
    </row>
    <row r="1585" spans="1:6">
      <c r="A1585" s="505"/>
      <c r="B1585" s="502"/>
      <c r="C1585" s="503"/>
      <c r="D1585" s="59"/>
      <c r="E1585" s="85"/>
      <c r="F1585" s="7"/>
    </row>
    <row r="1586" spans="1:6">
      <c r="A1586" s="505"/>
      <c r="B1586" s="502"/>
      <c r="C1586" s="503"/>
      <c r="D1586" s="59"/>
      <c r="E1586" s="85"/>
      <c r="F1586" s="7"/>
    </row>
    <row r="1587" spans="1:6">
      <c r="A1587" s="505"/>
      <c r="B1587" s="502"/>
      <c r="C1587" s="503"/>
      <c r="D1587" s="59"/>
      <c r="E1587" s="85"/>
      <c r="F1587" s="7"/>
    </row>
    <row r="1588" spans="1:6">
      <c r="A1588" s="505"/>
      <c r="B1588" s="502"/>
      <c r="C1588" s="503"/>
      <c r="D1588" s="59"/>
      <c r="E1588" s="85"/>
      <c r="F1588" s="7"/>
    </row>
    <row r="1589" spans="1:6">
      <c r="A1589" s="505"/>
      <c r="B1589" s="502"/>
      <c r="C1589" s="503"/>
      <c r="D1589" s="59"/>
      <c r="E1589" s="85"/>
      <c r="F1589" s="7"/>
    </row>
    <row r="1590" spans="1:6">
      <c r="A1590" s="505"/>
      <c r="B1590" s="502"/>
      <c r="C1590" s="503"/>
      <c r="D1590" s="59"/>
      <c r="E1590" s="85"/>
      <c r="F1590" s="7"/>
    </row>
    <row r="1591" spans="1:6">
      <c r="A1591" s="505"/>
      <c r="B1591" s="502"/>
      <c r="C1591" s="503"/>
      <c r="D1591" s="59"/>
      <c r="E1591" s="85"/>
      <c r="F1591" s="7"/>
    </row>
    <row r="1592" spans="1:6">
      <c r="A1592" s="505"/>
      <c r="B1592" s="502"/>
      <c r="C1592" s="503"/>
      <c r="D1592" s="59"/>
      <c r="E1592" s="85"/>
      <c r="F1592" s="7"/>
    </row>
    <row r="1593" spans="1:6">
      <c r="A1593" s="505"/>
      <c r="B1593" s="502"/>
      <c r="C1593" s="503"/>
      <c r="D1593" s="59"/>
      <c r="E1593" s="85"/>
      <c r="F1593" s="7"/>
    </row>
    <row r="1594" spans="1:6">
      <c r="A1594" s="505"/>
      <c r="B1594" s="502"/>
      <c r="C1594" s="503"/>
      <c r="D1594" s="59"/>
      <c r="E1594" s="85"/>
      <c r="F1594" s="7"/>
    </row>
    <row r="1595" spans="1:6">
      <c r="A1595" s="505"/>
      <c r="B1595" s="502"/>
      <c r="C1595" s="503"/>
      <c r="D1595" s="59"/>
      <c r="E1595" s="85"/>
      <c r="F1595" s="7"/>
    </row>
    <row r="1596" spans="1:6">
      <c r="A1596" s="505"/>
      <c r="B1596" s="502"/>
      <c r="C1596" s="503"/>
      <c r="D1596" s="59"/>
      <c r="E1596" s="85"/>
      <c r="F1596" s="7"/>
    </row>
    <row r="1597" spans="1:6">
      <c r="A1597" s="505"/>
      <c r="B1597" s="502"/>
      <c r="C1597" s="503"/>
      <c r="D1597" s="59"/>
      <c r="E1597" s="85"/>
      <c r="F1597" s="7"/>
    </row>
    <row r="1598" spans="1:6">
      <c r="A1598" s="505"/>
      <c r="B1598" s="502"/>
      <c r="C1598" s="503"/>
      <c r="D1598" s="59"/>
      <c r="E1598" s="85"/>
      <c r="F1598" s="7"/>
    </row>
    <row r="1599" spans="1:6">
      <c r="A1599" s="505"/>
      <c r="B1599" s="502"/>
      <c r="C1599" s="503"/>
      <c r="D1599" s="59"/>
      <c r="E1599" s="85"/>
      <c r="F1599" s="7"/>
    </row>
    <row r="1600" spans="1:6">
      <c r="A1600" s="505"/>
      <c r="B1600" s="502"/>
      <c r="C1600" s="503"/>
      <c r="D1600" s="59"/>
      <c r="E1600" s="85"/>
      <c r="F1600" s="7"/>
    </row>
    <row r="1601" spans="1:6">
      <c r="A1601" s="505"/>
      <c r="B1601" s="502"/>
      <c r="C1601" s="503"/>
      <c r="D1601" s="59"/>
      <c r="E1601" s="85"/>
      <c r="F1601" s="7"/>
    </row>
    <row r="1602" spans="1:6">
      <c r="A1602" s="505"/>
      <c r="B1602" s="502"/>
      <c r="C1602" s="503"/>
      <c r="D1602" s="59"/>
      <c r="E1602" s="85"/>
      <c r="F1602" s="7"/>
    </row>
    <row r="1603" spans="1:6">
      <c r="A1603" s="505"/>
      <c r="B1603" s="502"/>
      <c r="C1603" s="503"/>
      <c r="D1603" s="59"/>
      <c r="E1603" s="85"/>
      <c r="F1603" s="7"/>
    </row>
    <row r="1604" spans="1:6">
      <c r="A1604" s="505"/>
      <c r="B1604" s="502"/>
      <c r="C1604" s="503"/>
      <c r="D1604" s="59"/>
      <c r="E1604" s="85"/>
      <c r="F1604" s="7"/>
    </row>
    <row r="1605" spans="1:6">
      <c r="A1605" s="505"/>
      <c r="B1605" s="502"/>
      <c r="C1605" s="503"/>
      <c r="D1605" s="59"/>
      <c r="E1605" s="85"/>
      <c r="F1605" s="7"/>
    </row>
    <row r="1606" spans="1:6">
      <c r="A1606" s="505"/>
      <c r="B1606" s="502"/>
      <c r="C1606" s="503"/>
      <c r="D1606" s="59"/>
      <c r="E1606" s="85"/>
      <c r="F1606" s="7"/>
    </row>
    <row r="1607" spans="1:6">
      <c r="A1607" s="505"/>
      <c r="B1607" s="502"/>
      <c r="C1607" s="503"/>
      <c r="D1607" s="59"/>
      <c r="E1607" s="85"/>
      <c r="F1607" s="7"/>
    </row>
    <row r="1608" spans="1:6">
      <c r="A1608" s="505"/>
      <c r="B1608" s="502"/>
      <c r="C1608" s="503"/>
      <c r="D1608" s="59"/>
      <c r="E1608" s="85"/>
      <c r="F1608" s="7"/>
    </row>
    <row r="1609" spans="1:6">
      <c r="A1609" s="505"/>
      <c r="B1609" s="502"/>
      <c r="C1609" s="503"/>
      <c r="D1609" s="59"/>
      <c r="E1609" s="85"/>
      <c r="F1609" s="7"/>
    </row>
    <row r="1610" spans="1:6">
      <c r="A1610" s="505"/>
      <c r="B1610" s="502"/>
      <c r="C1610" s="503"/>
      <c r="D1610" s="59"/>
      <c r="E1610" s="85"/>
      <c r="F1610" s="7"/>
    </row>
    <row r="1611" spans="1:6">
      <c r="A1611" s="505"/>
      <c r="B1611" s="502"/>
      <c r="C1611" s="503"/>
      <c r="D1611" s="59"/>
      <c r="E1611" s="85"/>
      <c r="F1611" s="7"/>
    </row>
    <row r="1612" spans="1:6">
      <c r="A1612" s="505"/>
      <c r="B1612" s="502"/>
      <c r="C1612" s="503"/>
      <c r="D1612" s="59"/>
      <c r="E1612" s="85"/>
      <c r="F1612" s="7"/>
    </row>
    <row r="1613" spans="1:6">
      <c r="A1613" s="505"/>
      <c r="B1613" s="502"/>
      <c r="C1613" s="503"/>
      <c r="D1613" s="59"/>
      <c r="E1613" s="85"/>
      <c r="F1613" s="7"/>
    </row>
    <row r="1614" spans="1:6">
      <c r="A1614" s="505"/>
      <c r="B1614" s="502"/>
      <c r="C1614" s="503"/>
      <c r="D1614" s="59"/>
      <c r="E1614" s="85"/>
      <c r="F1614" s="7"/>
    </row>
    <row r="1615" spans="1:6">
      <c r="A1615" s="505"/>
      <c r="B1615" s="502"/>
      <c r="C1615" s="503"/>
      <c r="D1615" s="59"/>
      <c r="E1615" s="85"/>
      <c r="F1615" s="7"/>
    </row>
    <row r="1616" spans="1:6">
      <c r="A1616" s="505"/>
      <c r="B1616" s="502"/>
      <c r="C1616" s="503"/>
      <c r="D1616" s="59"/>
      <c r="E1616" s="85"/>
      <c r="F1616" s="7"/>
    </row>
    <row r="1617" spans="1:6">
      <c r="A1617" s="505"/>
      <c r="B1617" s="502"/>
      <c r="C1617" s="503"/>
      <c r="D1617" s="59"/>
      <c r="E1617" s="85"/>
      <c r="F1617" s="7"/>
    </row>
    <row r="1618" spans="1:6">
      <c r="A1618" s="505"/>
      <c r="B1618" s="502"/>
      <c r="C1618" s="503"/>
      <c r="D1618" s="59"/>
      <c r="E1618" s="85"/>
      <c r="F1618" s="7"/>
    </row>
    <row r="1619" spans="1:6">
      <c r="A1619" s="505"/>
      <c r="B1619" s="502"/>
      <c r="C1619" s="503"/>
      <c r="D1619" s="59"/>
      <c r="E1619" s="85"/>
      <c r="F1619" s="7"/>
    </row>
    <row r="1620" spans="1:6">
      <c r="A1620" s="505"/>
      <c r="B1620" s="502"/>
      <c r="C1620" s="503"/>
      <c r="D1620" s="59"/>
      <c r="E1620" s="85"/>
      <c r="F1620" s="7"/>
    </row>
    <row r="1621" spans="1:6">
      <c r="A1621" s="505"/>
      <c r="B1621" s="502"/>
      <c r="C1621" s="503"/>
      <c r="D1621" s="59"/>
      <c r="E1621" s="85"/>
      <c r="F1621" s="7"/>
    </row>
    <row r="1622" spans="1:6">
      <c r="A1622" s="505"/>
      <c r="B1622" s="502"/>
      <c r="C1622" s="503"/>
      <c r="D1622" s="59"/>
      <c r="E1622" s="85"/>
      <c r="F1622" s="7"/>
    </row>
    <row r="1623" spans="1:6">
      <c r="A1623" s="505"/>
      <c r="B1623" s="502"/>
      <c r="C1623" s="503"/>
      <c r="D1623" s="59"/>
      <c r="E1623" s="85"/>
      <c r="F1623" s="7"/>
    </row>
    <row r="1624" spans="1:6">
      <c r="A1624" s="505"/>
      <c r="B1624" s="502"/>
      <c r="C1624" s="503"/>
      <c r="D1624" s="59"/>
      <c r="E1624" s="85"/>
      <c r="F1624" s="7"/>
    </row>
    <row r="1625" spans="1:6">
      <c r="A1625" s="505"/>
      <c r="B1625" s="502"/>
      <c r="C1625" s="503"/>
      <c r="D1625" s="59"/>
      <c r="E1625" s="85"/>
      <c r="F1625" s="7"/>
    </row>
    <row r="1626" spans="1:6">
      <c r="A1626" s="505"/>
      <c r="B1626" s="502"/>
      <c r="C1626" s="503"/>
      <c r="D1626" s="59"/>
      <c r="E1626" s="85"/>
      <c r="F1626" s="7"/>
    </row>
    <row r="1627" spans="1:6">
      <c r="A1627" s="505"/>
      <c r="B1627" s="502"/>
      <c r="C1627" s="503"/>
      <c r="D1627" s="59"/>
      <c r="E1627" s="85"/>
      <c r="F1627" s="7"/>
    </row>
    <row r="1628" spans="1:6">
      <c r="A1628" s="505"/>
      <c r="B1628" s="502"/>
      <c r="C1628" s="503"/>
      <c r="D1628" s="59"/>
      <c r="E1628" s="85"/>
      <c r="F1628" s="7"/>
    </row>
    <row r="1629" spans="1:6">
      <c r="A1629" s="505"/>
      <c r="B1629" s="502"/>
      <c r="C1629" s="503"/>
      <c r="D1629" s="59"/>
      <c r="E1629" s="85"/>
      <c r="F1629" s="7"/>
    </row>
    <row r="1630" spans="1:6">
      <c r="A1630" s="505"/>
      <c r="B1630" s="502"/>
      <c r="C1630" s="503"/>
      <c r="D1630" s="59"/>
      <c r="E1630" s="85"/>
      <c r="F1630" s="7"/>
    </row>
    <row r="1631" spans="1:6">
      <c r="A1631" s="505"/>
      <c r="B1631" s="502"/>
      <c r="C1631" s="503"/>
      <c r="D1631" s="59"/>
      <c r="E1631" s="85"/>
      <c r="F1631" s="7"/>
    </row>
    <row r="1632" spans="1:6">
      <c r="A1632" s="505"/>
      <c r="B1632" s="502"/>
      <c r="C1632" s="503"/>
      <c r="D1632" s="59"/>
      <c r="E1632" s="85"/>
      <c r="F1632" s="7"/>
    </row>
    <row r="1633" spans="1:6">
      <c r="A1633" s="505"/>
      <c r="B1633" s="502"/>
      <c r="C1633" s="503"/>
      <c r="D1633" s="59"/>
      <c r="E1633" s="85"/>
      <c r="F1633" s="7"/>
    </row>
    <row r="1634" spans="1:6">
      <c r="A1634" s="505"/>
      <c r="B1634" s="502"/>
      <c r="C1634" s="503"/>
      <c r="D1634" s="59"/>
      <c r="E1634" s="85"/>
      <c r="F1634" s="7"/>
    </row>
    <row r="1635" spans="1:6">
      <c r="A1635" s="505"/>
      <c r="B1635" s="502"/>
      <c r="C1635" s="503"/>
      <c r="D1635" s="59"/>
      <c r="E1635" s="85"/>
      <c r="F1635" s="7"/>
    </row>
    <row r="1636" spans="1:6">
      <c r="A1636" s="505"/>
      <c r="B1636" s="502"/>
      <c r="C1636" s="503"/>
      <c r="D1636" s="59"/>
      <c r="E1636" s="85"/>
      <c r="F1636" s="7"/>
    </row>
    <row r="1637" spans="1:6">
      <c r="A1637" s="505"/>
      <c r="B1637" s="502"/>
      <c r="C1637" s="503"/>
      <c r="D1637" s="59"/>
      <c r="E1637" s="85"/>
      <c r="F1637" s="7"/>
    </row>
    <row r="1638" spans="1:6">
      <c r="A1638" s="505"/>
      <c r="B1638" s="502"/>
      <c r="C1638" s="503"/>
      <c r="D1638" s="59"/>
      <c r="E1638" s="85"/>
      <c r="F1638" s="7"/>
    </row>
    <row r="1639" spans="1:6">
      <c r="A1639" s="505"/>
      <c r="B1639" s="502"/>
      <c r="C1639" s="503"/>
      <c r="D1639" s="59"/>
      <c r="E1639" s="85"/>
      <c r="F1639" s="7"/>
    </row>
    <row r="1640" spans="1:6">
      <c r="A1640" s="505"/>
      <c r="B1640" s="502"/>
      <c r="C1640" s="503"/>
      <c r="D1640" s="59"/>
      <c r="E1640" s="85"/>
      <c r="F1640" s="7"/>
    </row>
    <row r="1641" spans="1:6">
      <c r="A1641" s="505"/>
      <c r="B1641" s="502"/>
      <c r="C1641" s="503"/>
      <c r="D1641" s="59"/>
      <c r="E1641" s="85"/>
      <c r="F1641" s="7"/>
    </row>
    <row r="1642" spans="1:6">
      <c r="A1642" s="505"/>
      <c r="B1642" s="502"/>
      <c r="C1642" s="503"/>
      <c r="D1642" s="59"/>
      <c r="E1642" s="85"/>
      <c r="F1642" s="7"/>
    </row>
    <row r="1643" spans="1:6">
      <c r="A1643" s="505"/>
      <c r="B1643" s="502"/>
      <c r="C1643" s="503"/>
      <c r="D1643" s="59"/>
      <c r="E1643" s="85"/>
      <c r="F1643" s="7"/>
    </row>
    <row r="1644" spans="1:6">
      <c r="A1644" s="505"/>
      <c r="B1644" s="502"/>
      <c r="C1644" s="503"/>
      <c r="D1644" s="59"/>
      <c r="E1644" s="85"/>
      <c r="F1644" s="7"/>
    </row>
    <row r="1645" spans="1:6">
      <c r="A1645" s="505"/>
      <c r="B1645" s="502"/>
      <c r="C1645" s="503"/>
      <c r="D1645" s="59"/>
      <c r="E1645" s="85"/>
      <c r="F1645" s="7"/>
    </row>
    <row r="1646" spans="1:6">
      <c r="A1646" s="505"/>
      <c r="B1646" s="502"/>
      <c r="C1646" s="503"/>
      <c r="D1646" s="59"/>
      <c r="E1646" s="85"/>
      <c r="F1646" s="7"/>
    </row>
    <row r="1647" spans="1:6">
      <c r="A1647" s="505"/>
      <c r="B1647" s="502"/>
      <c r="C1647" s="503"/>
      <c r="D1647" s="59"/>
      <c r="E1647" s="85"/>
      <c r="F1647" s="7"/>
    </row>
    <row r="1648" spans="1:6">
      <c r="A1648" s="505"/>
      <c r="B1648" s="502"/>
      <c r="C1648" s="503"/>
      <c r="D1648" s="59"/>
      <c r="E1648" s="85"/>
      <c r="F1648" s="7"/>
    </row>
    <row r="1649" spans="1:6">
      <c r="A1649" s="505"/>
      <c r="B1649" s="502"/>
      <c r="C1649" s="503"/>
      <c r="D1649" s="59"/>
      <c r="E1649" s="85"/>
      <c r="F1649" s="7"/>
    </row>
    <row r="1650" spans="1:6">
      <c r="A1650" s="505"/>
      <c r="B1650" s="502"/>
      <c r="C1650" s="503"/>
      <c r="D1650" s="59"/>
      <c r="E1650" s="85"/>
      <c r="F1650" s="7"/>
    </row>
    <row r="1651" spans="1:6">
      <c r="A1651" s="505"/>
      <c r="B1651" s="502"/>
      <c r="C1651" s="503"/>
      <c r="D1651" s="59"/>
      <c r="E1651" s="85"/>
      <c r="F1651" s="7"/>
    </row>
    <row r="1652" spans="1:6">
      <c r="A1652" s="505"/>
      <c r="B1652" s="502"/>
      <c r="C1652" s="503"/>
      <c r="D1652" s="59"/>
      <c r="E1652" s="85"/>
      <c r="F1652" s="7"/>
    </row>
    <row r="1653" spans="1:6">
      <c r="A1653" s="505"/>
      <c r="B1653" s="502"/>
      <c r="C1653" s="503"/>
      <c r="D1653" s="59"/>
      <c r="E1653" s="85"/>
      <c r="F1653" s="7"/>
    </row>
    <row r="1654" spans="1:6">
      <c r="A1654" s="505"/>
      <c r="B1654" s="502"/>
      <c r="C1654" s="503"/>
      <c r="D1654" s="59"/>
      <c r="E1654" s="85"/>
      <c r="F1654" s="7"/>
    </row>
    <row r="1655" spans="1:6">
      <c r="A1655" s="505"/>
      <c r="B1655" s="502"/>
      <c r="C1655" s="503"/>
      <c r="D1655" s="59"/>
      <c r="E1655" s="85"/>
      <c r="F1655" s="7"/>
    </row>
    <row r="1656" spans="1:6">
      <c r="A1656" s="505"/>
      <c r="B1656" s="502"/>
      <c r="C1656" s="503"/>
      <c r="D1656" s="59"/>
      <c r="E1656" s="85"/>
      <c r="F1656" s="7"/>
    </row>
    <row r="1657" spans="1:6">
      <c r="A1657" s="505"/>
      <c r="B1657" s="502"/>
      <c r="C1657" s="503"/>
      <c r="D1657" s="59"/>
      <c r="E1657" s="85"/>
      <c r="F1657" s="7"/>
    </row>
    <row r="1658" spans="1:6">
      <c r="A1658" s="505"/>
      <c r="B1658" s="502"/>
      <c r="C1658" s="503"/>
      <c r="D1658" s="59"/>
      <c r="E1658" s="85"/>
      <c r="F1658" s="7"/>
    </row>
    <row r="1659" spans="1:6">
      <c r="A1659" s="505"/>
      <c r="B1659" s="502"/>
      <c r="C1659" s="503"/>
      <c r="D1659" s="59"/>
      <c r="E1659" s="85"/>
      <c r="F1659" s="7"/>
    </row>
    <row r="1660" spans="1:6">
      <c r="A1660" s="505"/>
      <c r="B1660" s="502"/>
      <c r="C1660" s="503"/>
      <c r="D1660" s="59"/>
      <c r="E1660" s="85"/>
      <c r="F1660" s="7"/>
    </row>
    <row r="1661" spans="1:6">
      <c r="A1661" s="505"/>
      <c r="B1661" s="502"/>
      <c r="C1661" s="503"/>
      <c r="D1661" s="59"/>
      <c r="E1661" s="85"/>
      <c r="F1661" s="7"/>
    </row>
    <row r="1662" spans="1:6">
      <c r="A1662" s="505"/>
      <c r="B1662" s="502"/>
      <c r="C1662" s="503"/>
      <c r="D1662" s="59"/>
      <c r="E1662" s="85"/>
      <c r="F1662" s="7"/>
    </row>
    <row r="1663" spans="1:6">
      <c r="A1663" s="505"/>
      <c r="B1663" s="502"/>
      <c r="C1663" s="503"/>
      <c r="D1663" s="59"/>
      <c r="E1663" s="85"/>
      <c r="F1663" s="7"/>
    </row>
    <row r="1664" spans="1:6">
      <c r="A1664" s="505"/>
      <c r="B1664" s="502"/>
      <c r="C1664" s="503"/>
      <c r="D1664" s="59"/>
      <c r="E1664" s="85"/>
      <c r="F1664" s="7"/>
    </row>
    <row r="1665" spans="1:6">
      <c r="A1665" s="505"/>
      <c r="B1665" s="502"/>
      <c r="C1665" s="503"/>
      <c r="D1665" s="59"/>
      <c r="E1665" s="85"/>
      <c r="F1665" s="7"/>
    </row>
    <row r="1666" spans="1:6">
      <c r="A1666" s="505"/>
      <c r="B1666" s="502"/>
      <c r="C1666" s="503"/>
      <c r="D1666" s="59"/>
      <c r="E1666" s="85"/>
      <c r="F1666" s="7"/>
    </row>
    <row r="1667" spans="1:6">
      <c r="A1667" s="505"/>
      <c r="B1667" s="502"/>
      <c r="C1667" s="503"/>
      <c r="D1667" s="59"/>
      <c r="E1667" s="85"/>
      <c r="F1667" s="7"/>
    </row>
    <row r="1668" spans="1:6">
      <c r="A1668" s="505"/>
      <c r="B1668" s="502"/>
      <c r="C1668" s="503"/>
      <c r="D1668" s="59"/>
      <c r="E1668" s="85"/>
      <c r="F1668" s="7"/>
    </row>
    <row r="1669" spans="1:6">
      <c r="A1669" s="505"/>
      <c r="B1669" s="502"/>
      <c r="C1669" s="503"/>
      <c r="D1669" s="59"/>
      <c r="E1669" s="85"/>
      <c r="F1669" s="7"/>
    </row>
    <row r="1670" spans="1:6">
      <c r="A1670" s="505"/>
      <c r="B1670" s="502"/>
      <c r="C1670" s="503"/>
      <c r="D1670" s="59"/>
      <c r="E1670" s="85"/>
      <c r="F1670" s="7"/>
    </row>
    <row r="1671" spans="1:6">
      <c r="A1671" s="505"/>
      <c r="B1671" s="502"/>
      <c r="C1671" s="503"/>
      <c r="D1671" s="59"/>
      <c r="E1671" s="85"/>
      <c r="F1671" s="7"/>
    </row>
    <row r="1672" spans="1:6">
      <c r="A1672" s="505"/>
      <c r="B1672" s="502"/>
      <c r="C1672" s="503"/>
      <c r="D1672" s="59"/>
      <c r="E1672" s="85"/>
      <c r="F1672" s="7"/>
    </row>
    <row r="1673" spans="1:6">
      <c r="A1673" s="505"/>
      <c r="B1673" s="502"/>
      <c r="C1673" s="503"/>
      <c r="D1673" s="59"/>
      <c r="E1673" s="85"/>
      <c r="F1673" s="7"/>
    </row>
    <row r="1674" spans="1:6">
      <c r="A1674" s="505"/>
      <c r="B1674" s="502"/>
      <c r="C1674" s="503"/>
      <c r="D1674" s="59"/>
      <c r="E1674" s="85"/>
      <c r="F1674" s="7"/>
    </row>
    <row r="1675" spans="1:6">
      <c r="A1675" s="505"/>
      <c r="B1675" s="502"/>
      <c r="C1675" s="503"/>
      <c r="D1675" s="59"/>
      <c r="E1675" s="85"/>
      <c r="F1675" s="7"/>
    </row>
    <row r="1676" spans="1:6">
      <c r="A1676" s="505"/>
      <c r="B1676" s="502"/>
      <c r="C1676" s="503"/>
      <c r="D1676" s="59"/>
      <c r="E1676" s="85"/>
      <c r="F1676" s="7"/>
    </row>
    <row r="1677" spans="1:6">
      <c r="A1677" s="505"/>
      <c r="B1677" s="502"/>
      <c r="C1677" s="503"/>
      <c r="D1677" s="59"/>
      <c r="E1677" s="85"/>
      <c r="F1677" s="7"/>
    </row>
    <row r="1678" spans="1:6">
      <c r="A1678" s="505"/>
      <c r="B1678" s="502"/>
      <c r="C1678" s="503"/>
      <c r="D1678" s="59"/>
      <c r="E1678" s="85"/>
      <c r="F1678" s="7"/>
    </row>
    <row r="1679" spans="1:6">
      <c r="A1679" s="505"/>
      <c r="B1679" s="502"/>
      <c r="C1679" s="503"/>
      <c r="D1679" s="59"/>
      <c r="E1679" s="85"/>
      <c r="F1679" s="7"/>
    </row>
    <row r="1680" spans="1:6">
      <c r="A1680" s="505"/>
      <c r="B1680" s="502"/>
      <c r="C1680" s="503"/>
      <c r="D1680" s="59"/>
      <c r="E1680" s="85"/>
      <c r="F1680" s="7"/>
    </row>
    <row r="1681" spans="1:6">
      <c r="A1681" s="505"/>
      <c r="B1681" s="502"/>
      <c r="C1681" s="503"/>
      <c r="D1681" s="59"/>
      <c r="E1681" s="85"/>
      <c r="F1681" s="7"/>
    </row>
    <row r="1682" spans="1:6">
      <c r="A1682" s="505"/>
      <c r="B1682" s="502"/>
      <c r="C1682" s="503"/>
      <c r="D1682" s="59"/>
      <c r="E1682" s="85"/>
      <c r="F1682" s="7"/>
    </row>
    <row r="1683" spans="1:6">
      <c r="A1683" s="505"/>
      <c r="B1683" s="502"/>
      <c r="C1683" s="503"/>
      <c r="D1683" s="59"/>
      <c r="E1683" s="85"/>
      <c r="F1683" s="7"/>
    </row>
    <row r="1684" spans="1:6">
      <c r="A1684" s="505"/>
      <c r="B1684" s="502"/>
      <c r="C1684" s="503"/>
      <c r="D1684" s="59"/>
      <c r="E1684" s="85"/>
      <c r="F1684" s="7"/>
    </row>
    <row r="1685" spans="1:6">
      <c r="A1685" s="505"/>
      <c r="B1685" s="502"/>
      <c r="C1685" s="503"/>
      <c r="D1685" s="59"/>
      <c r="E1685" s="85"/>
      <c r="F1685" s="7"/>
    </row>
    <row r="1686" spans="1:6">
      <c r="A1686" s="505"/>
      <c r="B1686" s="502"/>
      <c r="C1686" s="503"/>
      <c r="D1686" s="59"/>
      <c r="E1686" s="85"/>
      <c r="F1686" s="7"/>
    </row>
    <row r="1687" spans="1:6">
      <c r="A1687" s="505"/>
      <c r="B1687" s="502"/>
      <c r="C1687" s="503"/>
      <c r="D1687" s="59"/>
      <c r="E1687" s="85"/>
      <c r="F1687" s="7"/>
    </row>
    <row r="1688" spans="1:6">
      <c r="A1688" s="505"/>
      <c r="B1688" s="502"/>
      <c r="C1688" s="503"/>
      <c r="D1688" s="59"/>
      <c r="E1688" s="85"/>
      <c r="F1688" s="7"/>
    </row>
    <row r="1689" spans="1:6">
      <c r="A1689" s="505"/>
      <c r="B1689" s="502"/>
      <c r="C1689" s="503"/>
      <c r="D1689" s="59"/>
      <c r="E1689" s="85"/>
      <c r="F1689" s="7"/>
    </row>
    <row r="1690" spans="1:6">
      <c r="A1690" s="505"/>
      <c r="B1690" s="502"/>
      <c r="C1690" s="503"/>
      <c r="D1690" s="59"/>
      <c r="E1690" s="85"/>
      <c r="F1690" s="7"/>
    </row>
    <row r="1691" spans="1:6">
      <c r="A1691" s="505"/>
      <c r="B1691" s="502"/>
      <c r="C1691" s="503"/>
      <c r="D1691" s="59"/>
      <c r="E1691" s="85"/>
      <c r="F1691" s="7"/>
    </row>
    <row r="1692" spans="1:6">
      <c r="A1692" s="505"/>
      <c r="B1692" s="502"/>
      <c r="C1692" s="503"/>
      <c r="D1692" s="59"/>
      <c r="E1692" s="85"/>
      <c r="F1692" s="7"/>
    </row>
    <row r="1693" spans="1:6">
      <c r="A1693" s="505"/>
      <c r="B1693" s="502"/>
      <c r="C1693" s="503"/>
      <c r="D1693" s="59"/>
      <c r="E1693" s="85"/>
      <c r="F1693" s="7"/>
    </row>
    <row r="1694" spans="1:6">
      <c r="A1694" s="505"/>
      <c r="B1694" s="502"/>
      <c r="C1694" s="503"/>
      <c r="D1694" s="59"/>
      <c r="E1694" s="85"/>
      <c r="F1694" s="7"/>
    </row>
    <row r="1695" spans="1:6">
      <c r="A1695" s="505"/>
      <c r="B1695" s="502"/>
      <c r="C1695" s="503"/>
      <c r="D1695" s="59"/>
      <c r="E1695" s="85"/>
      <c r="F1695" s="7"/>
    </row>
    <row r="1696" spans="1:6">
      <c r="A1696" s="505"/>
      <c r="B1696" s="502"/>
      <c r="C1696" s="503"/>
      <c r="D1696" s="59"/>
      <c r="E1696" s="85"/>
      <c r="F1696" s="7"/>
    </row>
    <row r="1697" spans="1:6">
      <c r="A1697" s="505"/>
      <c r="B1697" s="502"/>
      <c r="C1697" s="503"/>
      <c r="D1697" s="59"/>
      <c r="E1697" s="85"/>
      <c r="F1697" s="7"/>
    </row>
    <row r="1698" spans="1:6">
      <c r="A1698" s="505"/>
      <c r="B1698" s="502"/>
      <c r="C1698" s="503"/>
      <c r="D1698" s="59"/>
      <c r="E1698" s="85"/>
      <c r="F1698" s="7"/>
    </row>
    <row r="1699" spans="1:6">
      <c r="A1699" s="505"/>
      <c r="B1699" s="502"/>
      <c r="C1699" s="503"/>
      <c r="D1699" s="59"/>
      <c r="E1699" s="85"/>
      <c r="F1699" s="7"/>
    </row>
    <row r="1700" spans="1:6">
      <c r="A1700" s="505"/>
      <c r="B1700" s="502"/>
      <c r="C1700" s="503"/>
      <c r="D1700" s="59"/>
      <c r="E1700" s="85"/>
      <c r="F1700" s="7"/>
    </row>
    <row r="1701" spans="1:6">
      <c r="A1701" s="505"/>
      <c r="B1701" s="502"/>
      <c r="C1701" s="503"/>
      <c r="D1701" s="59"/>
      <c r="E1701" s="85"/>
      <c r="F1701" s="7"/>
    </row>
    <row r="1702" spans="1:6">
      <c r="A1702" s="505"/>
      <c r="B1702" s="502"/>
      <c r="C1702" s="503"/>
      <c r="D1702" s="59"/>
      <c r="E1702" s="85"/>
      <c r="F1702" s="7"/>
    </row>
    <row r="1703" spans="1:6">
      <c r="A1703" s="505"/>
      <c r="B1703" s="502"/>
      <c r="C1703" s="503"/>
      <c r="D1703" s="59"/>
      <c r="E1703" s="85"/>
      <c r="F1703" s="7"/>
    </row>
    <row r="1704" spans="1:6">
      <c r="A1704" s="505"/>
      <c r="B1704" s="502"/>
      <c r="C1704" s="503"/>
      <c r="D1704" s="59"/>
      <c r="E1704" s="85"/>
      <c r="F1704" s="7"/>
    </row>
    <row r="1705" spans="1:6">
      <c r="A1705" s="505"/>
      <c r="B1705" s="502"/>
      <c r="C1705" s="503"/>
      <c r="D1705" s="59"/>
      <c r="E1705" s="85"/>
      <c r="F1705" s="7"/>
    </row>
    <row r="1706" spans="1:6">
      <c r="A1706" s="505"/>
      <c r="B1706" s="502"/>
      <c r="C1706" s="503"/>
      <c r="D1706" s="59"/>
      <c r="E1706" s="85"/>
      <c r="F1706" s="7"/>
    </row>
    <row r="1707" spans="1:6">
      <c r="A1707" s="505"/>
      <c r="B1707" s="502"/>
      <c r="C1707" s="503"/>
      <c r="D1707" s="59"/>
      <c r="E1707" s="85"/>
      <c r="F1707" s="7"/>
    </row>
    <row r="1708" spans="1:6">
      <c r="A1708" s="505"/>
      <c r="B1708" s="502"/>
      <c r="C1708" s="503"/>
      <c r="D1708" s="59"/>
      <c r="E1708" s="85"/>
      <c r="F1708" s="7"/>
    </row>
    <row r="1709" spans="1:6">
      <c r="A1709" s="505"/>
      <c r="B1709" s="502"/>
      <c r="C1709" s="503"/>
      <c r="D1709" s="59"/>
      <c r="E1709" s="85"/>
      <c r="F1709" s="7"/>
    </row>
    <row r="1710" spans="1:6">
      <c r="A1710" s="505"/>
      <c r="B1710" s="502"/>
      <c r="C1710" s="503"/>
      <c r="D1710" s="59"/>
      <c r="E1710" s="85"/>
      <c r="F1710" s="7"/>
    </row>
    <row r="1711" spans="1:6">
      <c r="A1711" s="505"/>
      <c r="B1711" s="502"/>
      <c r="C1711" s="503"/>
      <c r="D1711" s="59"/>
      <c r="E1711" s="85"/>
      <c r="F1711" s="7"/>
    </row>
    <row r="1712" spans="1:6">
      <c r="A1712" s="505"/>
      <c r="B1712" s="502"/>
      <c r="C1712" s="503"/>
      <c r="D1712" s="59"/>
      <c r="E1712" s="85"/>
      <c r="F1712" s="7"/>
    </row>
    <row r="1713" spans="1:6">
      <c r="A1713" s="505"/>
      <c r="B1713" s="502"/>
      <c r="C1713" s="503"/>
      <c r="D1713" s="59"/>
      <c r="E1713" s="85"/>
      <c r="F1713" s="7"/>
    </row>
    <row r="1714" spans="1:6">
      <c r="A1714" s="505"/>
      <c r="B1714" s="502"/>
      <c r="C1714" s="503"/>
      <c r="D1714" s="59"/>
      <c r="E1714" s="85"/>
      <c r="F1714" s="7"/>
    </row>
    <row r="1715" spans="1:6">
      <c r="A1715" s="505"/>
      <c r="B1715" s="502"/>
      <c r="C1715" s="503"/>
      <c r="D1715" s="59"/>
      <c r="E1715" s="85"/>
      <c r="F1715" s="7"/>
    </row>
    <row r="1716" spans="1:6">
      <c r="A1716" s="505"/>
      <c r="B1716" s="502"/>
      <c r="C1716" s="503"/>
      <c r="D1716" s="59"/>
      <c r="E1716" s="85"/>
      <c r="F1716" s="7"/>
    </row>
    <row r="1717" spans="1:6">
      <c r="A1717" s="505"/>
      <c r="B1717" s="502"/>
      <c r="C1717" s="503"/>
      <c r="D1717" s="59"/>
      <c r="E1717" s="85"/>
      <c r="F1717" s="7"/>
    </row>
    <row r="1718" spans="1:6">
      <c r="A1718" s="505"/>
      <c r="B1718" s="502"/>
      <c r="C1718" s="503"/>
      <c r="D1718" s="59"/>
      <c r="E1718" s="85"/>
      <c r="F1718" s="7"/>
    </row>
    <row r="1719" spans="1:6">
      <c r="A1719" s="505"/>
      <c r="B1719" s="502"/>
      <c r="C1719" s="503"/>
      <c r="D1719" s="59"/>
      <c r="E1719" s="85"/>
      <c r="F1719" s="7"/>
    </row>
    <row r="1720" spans="1:6">
      <c r="A1720" s="505"/>
      <c r="B1720" s="502"/>
      <c r="C1720" s="503"/>
      <c r="D1720" s="59"/>
      <c r="E1720" s="85"/>
      <c r="F1720" s="7"/>
    </row>
    <row r="1721" spans="1:6">
      <c r="A1721" s="505"/>
      <c r="B1721" s="502"/>
      <c r="C1721" s="503"/>
      <c r="D1721" s="59"/>
      <c r="E1721" s="85"/>
      <c r="F1721" s="7"/>
    </row>
    <row r="1722" spans="1:6">
      <c r="A1722" s="505"/>
      <c r="B1722" s="502"/>
      <c r="C1722" s="503"/>
      <c r="D1722" s="59"/>
      <c r="E1722" s="85"/>
      <c r="F1722" s="7"/>
    </row>
    <row r="1723" spans="1:6">
      <c r="A1723" s="505"/>
      <c r="B1723" s="502"/>
      <c r="C1723" s="503"/>
      <c r="D1723" s="59"/>
      <c r="E1723" s="85"/>
      <c r="F1723" s="7"/>
    </row>
    <row r="1724" spans="1:6">
      <c r="A1724" s="505"/>
      <c r="B1724" s="502"/>
      <c r="C1724" s="503"/>
      <c r="D1724" s="59"/>
      <c r="E1724" s="85"/>
      <c r="F1724" s="7"/>
    </row>
    <row r="1725" spans="1:6">
      <c r="A1725" s="505"/>
      <c r="B1725" s="502"/>
      <c r="C1725" s="503"/>
      <c r="D1725" s="59"/>
      <c r="E1725" s="85"/>
      <c r="F1725" s="7"/>
    </row>
    <row r="1726" spans="1:6">
      <c r="A1726" s="505"/>
      <c r="B1726" s="502"/>
      <c r="C1726" s="503"/>
      <c r="D1726" s="59"/>
      <c r="E1726" s="85"/>
      <c r="F1726" s="7"/>
    </row>
    <row r="1727" spans="1:6">
      <c r="A1727" s="505"/>
      <c r="B1727" s="502"/>
      <c r="C1727" s="503"/>
      <c r="D1727" s="59"/>
      <c r="E1727" s="85"/>
      <c r="F1727" s="7"/>
    </row>
    <row r="1728" spans="1:6">
      <c r="A1728" s="505"/>
      <c r="B1728" s="502"/>
      <c r="C1728" s="503"/>
      <c r="D1728" s="59"/>
      <c r="E1728" s="85"/>
      <c r="F1728" s="7"/>
    </row>
    <row r="1729" spans="1:6">
      <c r="A1729" s="505"/>
      <c r="B1729" s="502"/>
      <c r="C1729" s="503"/>
      <c r="D1729" s="59"/>
      <c r="E1729" s="85"/>
      <c r="F1729" s="7"/>
    </row>
    <row r="1730" spans="1:6">
      <c r="A1730" s="505"/>
      <c r="B1730" s="502"/>
      <c r="C1730" s="503"/>
      <c r="D1730" s="59"/>
      <c r="E1730" s="85"/>
      <c r="F1730" s="7"/>
    </row>
    <row r="1731" spans="1:6">
      <c r="A1731" s="505"/>
      <c r="B1731" s="502"/>
      <c r="C1731" s="503"/>
      <c r="D1731" s="59"/>
      <c r="E1731" s="85"/>
      <c r="F1731" s="7"/>
    </row>
    <row r="1732" spans="1:6">
      <c r="A1732" s="505"/>
      <c r="B1732" s="502"/>
      <c r="C1732" s="503"/>
      <c r="D1732" s="59"/>
      <c r="E1732" s="85"/>
      <c r="F1732" s="7"/>
    </row>
    <row r="1733" spans="1:6">
      <c r="A1733" s="505"/>
      <c r="B1733" s="502"/>
      <c r="C1733" s="503"/>
      <c r="D1733" s="59"/>
      <c r="E1733" s="85"/>
      <c r="F1733" s="7"/>
    </row>
    <row r="1734" spans="1:6">
      <c r="A1734" s="505"/>
      <c r="B1734" s="502"/>
      <c r="C1734" s="503"/>
      <c r="D1734" s="59"/>
      <c r="E1734" s="85"/>
      <c r="F1734" s="7"/>
    </row>
    <row r="1735" spans="1:6">
      <c r="A1735" s="505"/>
      <c r="B1735" s="502"/>
      <c r="C1735" s="503"/>
      <c r="D1735" s="59"/>
      <c r="E1735" s="85"/>
      <c r="F1735" s="7"/>
    </row>
    <row r="1736" spans="1:6">
      <c r="A1736" s="505"/>
      <c r="B1736" s="502"/>
      <c r="C1736" s="503"/>
      <c r="D1736" s="59"/>
      <c r="E1736" s="85"/>
      <c r="F1736" s="7"/>
    </row>
    <row r="1737" spans="1:6">
      <c r="A1737" s="505"/>
      <c r="B1737" s="502"/>
      <c r="C1737" s="503"/>
      <c r="D1737" s="59"/>
      <c r="E1737" s="85"/>
      <c r="F1737" s="7"/>
    </row>
    <row r="1738" spans="1:6">
      <c r="A1738" s="505"/>
      <c r="B1738" s="502"/>
      <c r="C1738" s="503"/>
      <c r="D1738" s="59"/>
      <c r="E1738" s="85"/>
      <c r="F1738" s="7"/>
    </row>
    <row r="1739" spans="1:6">
      <c r="A1739" s="505"/>
      <c r="B1739" s="502"/>
      <c r="C1739" s="503"/>
      <c r="D1739" s="59"/>
      <c r="E1739" s="85"/>
      <c r="F1739" s="7"/>
    </row>
    <row r="1740" spans="1:6">
      <c r="A1740" s="505"/>
      <c r="B1740" s="502"/>
      <c r="C1740" s="503"/>
      <c r="D1740" s="59"/>
      <c r="E1740" s="85"/>
      <c r="F1740" s="7"/>
    </row>
    <row r="1741" spans="1:6">
      <c r="A1741" s="505"/>
      <c r="B1741" s="502"/>
      <c r="C1741" s="503"/>
      <c r="D1741" s="59"/>
      <c r="E1741" s="85"/>
      <c r="F1741" s="7"/>
    </row>
    <row r="1742" spans="1:6">
      <c r="A1742" s="505"/>
      <c r="B1742" s="502"/>
      <c r="C1742" s="503"/>
      <c r="D1742" s="59"/>
      <c r="E1742" s="85"/>
      <c r="F1742" s="7"/>
    </row>
    <row r="1743" spans="1:6">
      <c r="A1743" s="505"/>
      <c r="B1743" s="502"/>
      <c r="C1743" s="503"/>
      <c r="D1743" s="59"/>
      <c r="E1743" s="85"/>
      <c r="F1743" s="7"/>
    </row>
    <row r="1744" spans="1:6">
      <c r="A1744" s="505"/>
      <c r="B1744" s="502"/>
      <c r="C1744" s="503"/>
      <c r="D1744" s="59"/>
      <c r="E1744" s="85"/>
      <c r="F1744" s="7"/>
    </row>
    <row r="1745" spans="1:6">
      <c r="A1745" s="505"/>
      <c r="B1745" s="502"/>
      <c r="C1745" s="503"/>
      <c r="D1745" s="59"/>
      <c r="E1745" s="85"/>
      <c r="F1745" s="7"/>
    </row>
    <row r="1746" spans="1:6">
      <c r="A1746" s="505"/>
      <c r="B1746" s="502"/>
      <c r="C1746" s="503"/>
      <c r="D1746" s="59"/>
      <c r="E1746" s="85"/>
      <c r="F1746" s="7"/>
    </row>
    <row r="1747" spans="1:6">
      <c r="A1747" s="505"/>
      <c r="B1747" s="502"/>
      <c r="C1747" s="503"/>
      <c r="D1747" s="59"/>
      <c r="E1747" s="85"/>
      <c r="F1747" s="7"/>
    </row>
    <row r="1748" spans="1:6">
      <c r="A1748" s="505"/>
      <c r="B1748" s="502"/>
      <c r="C1748" s="503"/>
      <c r="D1748" s="59"/>
      <c r="E1748" s="85"/>
      <c r="F1748" s="7"/>
    </row>
    <row r="1749" spans="1:6">
      <c r="A1749" s="505"/>
      <c r="B1749" s="502"/>
      <c r="C1749" s="503"/>
      <c r="D1749" s="59"/>
      <c r="E1749" s="85"/>
      <c r="F1749" s="7"/>
    </row>
    <row r="1750" spans="1:6">
      <c r="A1750" s="505"/>
      <c r="B1750" s="502"/>
      <c r="C1750" s="503"/>
      <c r="D1750" s="59"/>
      <c r="E1750" s="85"/>
      <c r="F1750" s="7"/>
    </row>
    <row r="1751" spans="1:6">
      <c r="A1751" s="505"/>
      <c r="B1751" s="502"/>
      <c r="C1751" s="503"/>
      <c r="D1751" s="59"/>
      <c r="E1751" s="85"/>
      <c r="F1751" s="7"/>
    </row>
    <row r="1752" spans="1:6">
      <c r="A1752" s="505"/>
      <c r="B1752" s="502"/>
      <c r="C1752" s="503"/>
      <c r="D1752" s="59"/>
      <c r="E1752" s="85"/>
      <c r="F1752" s="7"/>
    </row>
    <row r="1753" spans="1:6">
      <c r="A1753" s="505"/>
      <c r="B1753" s="502"/>
      <c r="C1753" s="503"/>
      <c r="D1753" s="59"/>
      <c r="E1753" s="85"/>
      <c r="F1753" s="7"/>
    </row>
    <row r="1754" spans="1:6">
      <c r="A1754" s="505"/>
      <c r="B1754" s="502"/>
      <c r="C1754" s="503"/>
      <c r="D1754" s="59"/>
      <c r="E1754" s="85"/>
      <c r="F1754" s="7"/>
    </row>
    <row r="1755" spans="1:6">
      <c r="A1755" s="505"/>
      <c r="B1755" s="502"/>
      <c r="C1755" s="503"/>
      <c r="D1755" s="59"/>
      <c r="E1755" s="85"/>
      <c r="F1755" s="7"/>
    </row>
    <row r="1756" spans="1:6">
      <c r="A1756" s="505"/>
      <c r="B1756" s="502"/>
      <c r="C1756" s="503"/>
      <c r="D1756" s="59"/>
      <c r="E1756" s="85"/>
      <c r="F1756" s="7"/>
    </row>
    <row r="1757" spans="1:6">
      <c r="A1757" s="505"/>
      <c r="B1757" s="502"/>
      <c r="C1757" s="503"/>
      <c r="D1757" s="59"/>
      <c r="E1757" s="85"/>
      <c r="F1757" s="7"/>
    </row>
    <row r="1758" spans="1:6">
      <c r="A1758" s="505"/>
      <c r="B1758" s="502"/>
      <c r="C1758" s="503"/>
      <c r="D1758" s="59"/>
      <c r="E1758" s="85"/>
      <c r="F1758" s="7"/>
    </row>
    <row r="1759" spans="1:6">
      <c r="A1759" s="505"/>
      <c r="B1759" s="502"/>
      <c r="C1759" s="503"/>
      <c r="D1759" s="59"/>
      <c r="E1759" s="85"/>
      <c r="F1759" s="7"/>
    </row>
    <row r="1760" spans="1:6">
      <c r="A1760" s="505"/>
      <c r="B1760" s="502"/>
      <c r="C1760" s="503"/>
      <c r="D1760" s="59"/>
      <c r="E1760" s="85"/>
      <c r="F1760" s="7"/>
    </row>
    <row r="1761" spans="1:6">
      <c r="A1761" s="505"/>
      <c r="B1761" s="502"/>
      <c r="C1761" s="503"/>
      <c r="D1761" s="59"/>
      <c r="E1761" s="85"/>
      <c r="F1761" s="7"/>
    </row>
    <row r="1762" spans="1:6">
      <c r="A1762" s="505"/>
      <c r="B1762" s="502"/>
      <c r="C1762" s="503"/>
      <c r="D1762" s="59"/>
      <c r="E1762" s="85"/>
      <c r="F1762" s="7"/>
    </row>
    <row r="1763" spans="1:6">
      <c r="A1763" s="505"/>
      <c r="B1763" s="502"/>
      <c r="C1763" s="503"/>
      <c r="D1763" s="59"/>
      <c r="E1763" s="85"/>
      <c r="F1763" s="7"/>
    </row>
    <row r="1764" spans="1:6">
      <c r="A1764" s="505"/>
      <c r="B1764" s="502"/>
      <c r="C1764" s="503"/>
      <c r="D1764" s="59"/>
      <c r="E1764" s="85"/>
      <c r="F1764" s="7"/>
    </row>
    <row r="1765" spans="1:6">
      <c r="A1765" s="505"/>
      <c r="B1765" s="502"/>
      <c r="C1765" s="503"/>
      <c r="D1765" s="59"/>
      <c r="E1765" s="85"/>
      <c r="F1765" s="7"/>
    </row>
    <row r="1766" spans="1:6">
      <c r="A1766" s="505"/>
      <c r="B1766" s="502"/>
      <c r="C1766" s="503"/>
      <c r="D1766" s="59"/>
      <c r="E1766" s="85"/>
      <c r="F1766" s="7"/>
    </row>
    <row r="1767" spans="1:6">
      <c r="A1767" s="505"/>
      <c r="B1767" s="502"/>
      <c r="C1767" s="503"/>
      <c r="D1767" s="59"/>
      <c r="E1767" s="85"/>
      <c r="F1767" s="7"/>
    </row>
    <row r="1768" spans="1:6">
      <c r="A1768" s="505"/>
      <c r="B1768" s="502"/>
      <c r="C1768" s="503"/>
      <c r="D1768" s="59"/>
      <c r="E1768" s="85"/>
      <c r="F1768" s="7"/>
    </row>
    <row r="1769" spans="1:6">
      <c r="A1769" s="505"/>
      <c r="B1769" s="502"/>
      <c r="C1769" s="503"/>
      <c r="D1769" s="59"/>
      <c r="E1769" s="85"/>
      <c r="F1769" s="7"/>
    </row>
    <row r="1770" spans="1:6">
      <c r="A1770" s="505"/>
      <c r="B1770" s="502"/>
      <c r="C1770" s="503"/>
      <c r="D1770" s="59"/>
      <c r="E1770" s="85"/>
      <c r="F1770" s="7"/>
    </row>
    <row r="1771" spans="1:6">
      <c r="A1771" s="505"/>
      <c r="B1771" s="502"/>
      <c r="C1771" s="503"/>
      <c r="D1771" s="59"/>
      <c r="E1771" s="85"/>
      <c r="F1771" s="7"/>
    </row>
    <row r="1772" spans="1:6">
      <c r="A1772" s="505"/>
      <c r="B1772" s="502"/>
      <c r="C1772" s="503"/>
      <c r="D1772" s="59"/>
      <c r="E1772" s="85"/>
      <c r="F1772" s="7"/>
    </row>
    <row r="1773" spans="1:6">
      <c r="A1773" s="505"/>
      <c r="B1773" s="502"/>
      <c r="C1773" s="503"/>
      <c r="D1773" s="59"/>
      <c r="E1773" s="85"/>
      <c r="F1773" s="7"/>
    </row>
    <row r="1774" spans="1:6">
      <c r="A1774" s="505"/>
      <c r="B1774" s="502"/>
      <c r="C1774" s="503"/>
      <c r="D1774" s="59"/>
      <c r="E1774" s="85"/>
      <c r="F1774" s="7"/>
    </row>
    <row r="1775" spans="1:6">
      <c r="A1775" s="505"/>
      <c r="B1775" s="502"/>
      <c r="C1775" s="503"/>
      <c r="D1775" s="59"/>
      <c r="E1775" s="85"/>
      <c r="F1775" s="7"/>
    </row>
    <row r="1776" spans="1:6">
      <c r="A1776" s="505"/>
      <c r="B1776" s="502"/>
      <c r="C1776" s="503"/>
      <c r="D1776" s="59"/>
      <c r="E1776" s="85"/>
      <c r="F1776" s="7"/>
    </row>
    <row r="1777" spans="1:6">
      <c r="A1777" s="505"/>
      <c r="B1777" s="502"/>
      <c r="C1777" s="503"/>
      <c r="D1777" s="59"/>
      <c r="E1777" s="85"/>
      <c r="F1777" s="7"/>
    </row>
    <row r="1778" spans="1:6">
      <c r="A1778" s="505"/>
      <c r="B1778" s="502"/>
      <c r="C1778" s="503"/>
      <c r="D1778" s="59"/>
      <c r="E1778" s="85"/>
      <c r="F1778" s="7"/>
    </row>
    <row r="1779" spans="1:6">
      <c r="A1779" s="505"/>
      <c r="B1779" s="502"/>
      <c r="C1779" s="503"/>
      <c r="D1779" s="59"/>
      <c r="E1779" s="85"/>
      <c r="F1779" s="7"/>
    </row>
    <row r="1780" spans="1:6">
      <c r="A1780" s="505"/>
      <c r="B1780" s="502"/>
      <c r="C1780" s="503"/>
      <c r="D1780" s="59"/>
      <c r="E1780" s="85"/>
      <c r="F1780" s="7"/>
    </row>
    <row r="1781" spans="1:6">
      <c r="A1781" s="505"/>
      <c r="B1781" s="502"/>
      <c r="C1781" s="503"/>
      <c r="D1781" s="59"/>
      <c r="E1781" s="85"/>
      <c r="F1781" s="7"/>
    </row>
    <row r="1782" spans="1:6">
      <c r="A1782" s="505"/>
      <c r="B1782" s="502"/>
      <c r="C1782" s="503"/>
      <c r="D1782" s="59"/>
      <c r="E1782" s="85"/>
      <c r="F1782" s="7"/>
    </row>
    <row r="1783" spans="1:6">
      <c r="A1783" s="505"/>
      <c r="B1783" s="502"/>
      <c r="C1783" s="503"/>
      <c r="D1783" s="59"/>
      <c r="E1783" s="85"/>
      <c r="F1783" s="7"/>
    </row>
    <row r="1784" spans="1:6">
      <c r="A1784" s="505"/>
      <c r="B1784" s="502"/>
      <c r="C1784" s="503"/>
      <c r="D1784" s="59"/>
      <c r="E1784" s="85"/>
      <c r="F1784" s="7"/>
    </row>
    <row r="1785" spans="1:6">
      <c r="A1785" s="505"/>
      <c r="B1785" s="502"/>
      <c r="C1785" s="503"/>
      <c r="D1785" s="59"/>
      <c r="E1785" s="85"/>
      <c r="F1785" s="7"/>
    </row>
    <row r="1786" spans="1:6">
      <c r="A1786" s="505"/>
      <c r="B1786" s="502"/>
      <c r="C1786" s="503"/>
      <c r="D1786" s="59"/>
      <c r="E1786" s="85"/>
      <c r="F1786" s="7"/>
    </row>
    <row r="1787" spans="1:6">
      <c r="A1787" s="505"/>
      <c r="B1787" s="502"/>
      <c r="C1787" s="503"/>
      <c r="D1787" s="59"/>
      <c r="E1787" s="85"/>
      <c r="F1787" s="7"/>
    </row>
    <row r="1788" spans="1:6">
      <c r="A1788" s="505"/>
      <c r="B1788" s="502"/>
      <c r="C1788" s="503"/>
      <c r="D1788" s="59"/>
      <c r="E1788" s="85"/>
      <c r="F1788" s="7"/>
    </row>
    <row r="1789" spans="1:6">
      <c r="A1789" s="505"/>
      <c r="B1789" s="502"/>
      <c r="C1789" s="503"/>
      <c r="D1789" s="59"/>
      <c r="E1789" s="85"/>
      <c r="F1789" s="7"/>
    </row>
    <row r="1790" spans="1:6">
      <c r="A1790" s="505"/>
      <c r="B1790" s="502"/>
      <c r="C1790" s="503"/>
      <c r="D1790" s="59"/>
      <c r="E1790" s="85"/>
      <c r="F1790" s="7"/>
    </row>
    <row r="1791" spans="1:6">
      <c r="A1791" s="505"/>
      <c r="B1791" s="502"/>
      <c r="C1791" s="503"/>
      <c r="D1791" s="59"/>
      <c r="E1791" s="85"/>
      <c r="F1791" s="7"/>
    </row>
    <row r="1792" spans="1:6">
      <c r="A1792" s="505"/>
      <c r="B1792" s="502"/>
      <c r="C1792" s="503"/>
      <c r="D1792" s="59"/>
      <c r="E1792" s="85"/>
      <c r="F1792" s="7"/>
    </row>
    <row r="1793" spans="1:6">
      <c r="A1793" s="505"/>
      <c r="B1793" s="502"/>
      <c r="C1793" s="503"/>
      <c r="D1793" s="59"/>
      <c r="E1793" s="85"/>
      <c r="F1793" s="7"/>
    </row>
    <row r="1794" spans="1:6">
      <c r="A1794" s="505"/>
      <c r="B1794" s="502"/>
      <c r="C1794" s="503"/>
      <c r="D1794" s="59"/>
      <c r="E1794" s="85"/>
      <c r="F1794" s="7"/>
    </row>
    <row r="1795" spans="1:6">
      <c r="A1795" s="505"/>
      <c r="B1795" s="502"/>
      <c r="C1795" s="503"/>
      <c r="D1795" s="59"/>
      <c r="E1795" s="85"/>
      <c r="F1795" s="7"/>
    </row>
    <row r="1796" spans="1:6">
      <c r="A1796" s="505"/>
      <c r="B1796" s="502"/>
      <c r="C1796" s="503"/>
      <c r="D1796" s="59"/>
      <c r="E1796" s="85"/>
      <c r="F1796" s="7"/>
    </row>
    <row r="1797" spans="1:6">
      <c r="A1797" s="505"/>
      <c r="B1797" s="502"/>
      <c r="C1797" s="503"/>
      <c r="D1797" s="59"/>
      <c r="E1797" s="85"/>
      <c r="F1797" s="7"/>
    </row>
    <row r="1798" spans="1:6">
      <c r="A1798" s="505"/>
      <c r="B1798" s="502"/>
      <c r="C1798" s="503"/>
      <c r="D1798" s="59"/>
      <c r="E1798" s="85"/>
      <c r="F1798" s="7"/>
    </row>
    <row r="1799" spans="1:6">
      <c r="A1799" s="505"/>
      <c r="B1799" s="502"/>
      <c r="C1799" s="503"/>
      <c r="D1799" s="59"/>
      <c r="E1799" s="85"/>
      <c r="F1799" s="7"/>
    </row>
    <row r="1800" spans="1:6">
      <c r="A1800" s="505"/>
      <c r="B1800" s="502"/>
      <c r="C1800" s="503"/>
      <c r="D1800" s="59"/>
      <c r="E1800" s="85"/>
      <c r="F1800" s="7"/>
    </row>
    <row r="1801" spans="1:6">
      <c r="A1801" s="505"/>
      <c r="B1801" s="502"/>
      <c r="C1801" s="503"/>
      <c r="D1801" s="59"/>
      <c r="E1801" s="85"/>
      <c r="F1801" s="7"/>
    </row>
    <row r="1802" spans="1:6">
      <c r="A1802" s="505"/>
      <c r="B1802" s="502"/>
      <c r="C1802" s="503"/>
      <c r="D1802" s="59"/>
      <c r="E1802" s="85"/>
      <c r="F1802" s="7"/>
    </row>
    <row r="1803" spans="1:6">
      <c r="A1803" s="505"/>
      <c r="B1803" s="502"/>
      <c r="C1803" s="503"/>
      <c r="D1803" s="59"/>
      <c r="E1803" s="85"/>
      <c r="F1803" s="7"/>
    </row>
    <row r="1804" spans="1:6">
      <c r="A1804" s="505"/>
      <c r="B1804" s="502"/>
      <c r="C1804" s="503"/>
      <c r="D1804" s="59"/>
      <c r="E1804" s="85"/>
      <c r="F1804" s="7"/>
    </row>
    <row r="1805" spans="1:6">
      <c r="A1805" s="505"/>
      <c r="B1805" s="502"/>
      <c r="C1805" s="503"/>
      <c r="D1805" s="59"/>
      <c r="E1805" s="85"/>
      <c r="F1805" s="7"/>
    </row>
    <row r="1806" spans="1:6">
      <c r="A1806" s="505"/>
      <c r="B1806" s="502"/>
      <c r="C1806" s="503"/>
      <c r="D1806" s="59"/>
      <c r="E1806" s="85"/>
      <c r="F1806" s="7"/>
    </row>
    <row r="1807" spans="1:6">
      <c r="A1807" s="505"/>
      <c r="B1807" s="502"/>
      <c r="C1807" s="503"/>
      <c r="D1807" s="59"/>
      <c r="E1807" s="85"/>
      <c r="F1807" s="7"/>
    </row>
    <row r="1808" spans="1:6">
      <c r="A1808" s="505"/>
      <c r="B1808" s="502"/>
      <c r="C1808" s="503"/>
      <c r="D1808" s="59"/>
      <c r="E1808" s="85"/>
      <c r="F1808" s="7"/>
    </row>
    <row r="1809" spans="1:6">
      <c r="A1809" s="505"/>
      <c r="B1809" s="502"/>
      <c r="C1809" s="503"/>
      <c r="D1809" s="59"/>
      <c r="E1809" s="85"/>
      <c r="F1809" s="7"/>
    </row>
    <row r="1810" spans="1:6">
      <c r="A1810" s="505"/>
      <c r="B1810" s="502"/>
      <c r="C1810" s="503"/>
      <c r="D1810" s="59"/>
      <c r="E1810" s="85"/>
      <c r="F1810" s="7"/>
    </row>
    <row r="1811" spans="1:6">
      <c r="A1811" s="505"/>
      <c r="B1811" s="502"/>
      <c r="C1811" s="503"/>
      <c r="D1811" s="59"/>
      <c r="E1811" s="85"/>
      <c r="F1811" s="7"/>
    </row>
    <row r="1812" spans="1:6">
      <c r="A1812" s="505"/>
      <c r="B1812" s="502"/>
      <c r="C1812" s="503"/>
      <c r="D1812" s="59"/>
      <c r="E1812" s="85"/>
      <c r="F1812" s="7"/>
    </row>
    <row r="1813" spans="1:6">
      <c r="A1813" s="505"/>
      <c r="B1813" s="502"/>
      <c r="C1813" s="503"/>
      <c r="D1813" s="59"/>
      <c r="E1813" s="85"/>
      <c r="F1813" s="7"/>
    </row>
    <row r="1814" spans="1:6">
      <c r="A1814" s="505"/>
      <c r="B1814" s="502"/>
      <c r="C1814" s="503"/>
      <c r="D1814" s="59"/>
      <c r="E1814" s="85"/>
      <c r="F1814" s="7"/>
    </row>
    <row r="1815" spans="1:6">
      <c r="A1815" s="505"/>
      <c r="B1815" s="502"/>
      <c r="C1815" s="503"/>
      <c r="D1815" s="59"/>
      <c r="E1815" s="85"/>
      <c r="F1815" s="7"/>
    </row>
    <row r="1816" spans="1:6">
      <c r="A1816" s="505"/>
      <c r="B1816" s="502"/>
      <c r="C1816" s="503"/>
      <c r="D1816" s="59"/>
      <c r="E1816" s="85"/>
      <c r="F1816" s="7"/>
    </row>
    <row r="1817" spans="1:6">
      <c r="A1817" s="505"/>
      <c r="B1817" s="502"/>
      <c r="C1817" s="503"/>
      <c r="D1817" s="59"/>
      <c r="E1817" s="85"/>
      <c r="F1817" s="7"/>
    </row>
    <row r="1818" spans="1:6">
      <c r="A1818" s="505"/>
      <c r="B1818" s="502"/>
      <c r="C1818" s="503"/>
      <c r="D1818" s="59"/>
      <c r="E1818" s="85"/>
      <c r="F1818" s="7"/>
    </row>
    <row r="1819" spans="1:6">
      <c r="A1819" s="505"/>
      <c r="B1819" s="502"/>
      <c r="C1819" s="503"/>
      <c r="D1819" s="59"/>
      <c r="E1819" s="85"/>
      <c r="F1819" s="7"/>
    </row>
    <row r="1820" spans="1:6">
      <c r="A1820" s="505"/>
      <c r="B1820" s="502"/>
      <c r="C1820" s="503"/>
      <c r="D1820" s="59"/>
      <c r="E1820" s="85"/>
      <c r="F1820" s="7"/>
    </row>
    <row r="1821" spans="1:6">
      <c r="A1821" s="505"/>
      <c r="B1821" s="502"/>
      <c r="C1821" s="503"/>
      <c r="D1821" s="59"/>
      <c r="E1821" s="85"/>
      <c r="F1821" s="7"/>
    </row>
    <row r="1822" spans="1:6">
      <c r="A1822" s="505"/>
      <c r="B1822" s="502"/>
      <c r="C1822" s="503"/>
      <c r="D1822" s="59"/>
      <c r="E1822" s="85"/>
      <c r="F1822" s="7"/>
    </row>
    <row r="1823" spans="1:6">
      <c r="A1823" s="505"/>
      <c r="B1823" s="502"/>
      <c r="C1823" s="503"/>
      <c r="D1823" s="59"/>
      <c r="E1823" s="85"/>
      <c r="F1823" s="7"/>
    </row>
    <row r="1824" spans="1:6">
      <c r="A1824" s="505"/>
      <c r="B1824" s="502"/>
      <c r="C1824" s="503"/>
      <c r="D1824" s="59"/>
      <c r="E1824" s="85"/>
      <c r="F1824" s="7"/>
    </row>
    <row r="1825" spans="1:6">
      <c r="A1825" s="505"/>
      <c r="B1825" s="502"/>
      <c r="C1825" s="503"/>
      <c r="D1825" s="59"/>
      <c r="E1825" s="85"/>
      <c r="F1825" s="7"/>
    </row>
    <row r="1826" spans="1:6">
      <c r="A1826" s="505"/>
      <c r="B1826" s="502"/>
      <c r="C1826" s="503"/>
      <c r="D1826" s="59"/>
      <c r="E1826" s="85"/>
      <c r="F1826" s="7"/>
    </row>
    <row r="1827" spans="1:6">
      <c r="A1827" s="505"/>
      <c r="B1827" s="502"/>
      <c r="C1827" s="503"/>
      <c r="D1827" s="59"/>
      <c r="E1827" s="85"/>
      <c r="F1827" s="7"/>
    </row>
    <row r="1828" spans="1:6">
      <c r="A1828" s="505"/>
      <c r="B1828" s="502"/>
      <c r="C1828" s="503"/>
      <c r="D1828" s="59"/>
      <c r="E1828" s="85"/>
      <c r="F1828" s="7"/>
    </row>
    <row r="1829" spans="1:6">
      <c r="A1829" s="505"/>
      <c r="B1829" s="502"/>
      <c r="C1829" s="503"/>
      <c r="D1829" s="59"/>
      <c r="E1829" s="85"/>
      <c r="F1829" s="7"/>
    </row>
    <row r="1830" spans="1:6">
      <c r="A1830" s="505"/>
      <c r="B1830" s="502"/>
      <c r="C1830" s="503"/>
      <c r="D1830" s="59"/>
      <c r="E1830" s="85"/>
      <c r="F1830" s="7"/>
    </row>
    <row r="1831" spans="1:6">
      <c r="A1831" s="505"/>
      <c r="B1831" s="502"/>
      <c r="C1831" s="503"/>
      <c r="D1831" s="59"/>
      <c r="E1831" s="85"/>
      <c r="F1831" s="7"/>
    </row>
    <row r="1832" spans="1:6">
      <c r="A1832" s="505"/>
      <c r="B1832" s="502"/>
      <c r="C1832" s="503"/>
      <c r="D1832" s="59"/>
      <c r="E1832" s="85"/>
      <c r="F1832" s="7"/>
    </row>
    <row r="1833" spans="1:6">
      <c r="A1833" s="505"/>
      <c r="B1833" s="502"/>
      <c r="C1833" s="503"/>
      <c r="D1833" s="59"/>
      <c r="E1833" s="85"/>
      <c r="F1833" s="7"/>
    </row>
    <row r="1834" spans="1:6">
      <c r="A1834" s="505"/>
      <c r="B1834" s="502"/>
      <c r="C1834" s="503"/>
      <c r="D1834" s="59"/>
      <c r="E1834" s="85"/>
      <c r="F1834" s="7"/>
    </row>
    <row r="1835" spans="1:6">
      <c r="A1835" s="505"/>
      <c r="B1835" s="502"/>
      <c r="C1835" s="503"/>
      <c r="D1835" s="59"/>
      <c r="E1835" s="85"/>
      <c r="F1835" s="7"/>
    </row>
    <row r="1836" spans="1:6">
      <c r="A1836" s="505"/>
      <c r="B1836" s="502"/>
      <c r="C1836" s="503"/>
      <c r="D1836" s="59"/>
      <c r="E1836" s="85"/>
      <c r="F1836" s="7"/>
    </row>
    <row r="1837" spans="1:6">
      <c r="A1837" s="505"/>
      <c r="B1837" s="502"/>
      <c r="C1837" s="503"/>
      <c r="D1837" s="59"/>
      <c r="E1837" s="85"/>
      <c r="F1837" s="7"/>
    </row>
    <row r="1838" spans="1:6">
      <c r="A1838" s="505"/>
      <c r="B1838" s="502"/>
      <c r="C1838" s="503"/>
      <c r="D1838" s="59"/>
      <c r="E1838" s="85"/>
      <c r="F1838" s="7"/>
    </row>
    <row r="1839" spans="1:6">
      <c r="A1839" s="505"/>
      <c r="B1839" s="502"/>
      <c r="C1839" s="503"/>
      <c r="D1839" s="59"/>
      <c r="E1839" s="85"/>
      <c r="F1839" s="7"/>
    </row>
    <row r="1840" spans="1:6">
      <c r="A1840" s="505"/>
      <c r="B1840" s="502"/>
      <c r="C1840" s="503"/>
      <c r="D1840" s="59"/>
      <c r="E1840" s="85"/>
      <c r="F1840" s="7"/>
    </row>
    <row r="1841" spans="1:6">
      <c r="A1841" s="505"/>
      <c r="B1841" s="502"/>
      <c r="C1841" s="503"/>
      <c r="D1841" s="59"/>
      <c r="E1841" s="85"/>
      <c r="F1841" s="7"/>
    </row>
    <row r="1842" spans="1:6">
      <c r="A1842" s="505"/>
      <c r="B1842" s="502"/>
      <c r="C1842" s="503"/>
      <c r="D1842" s="59"/>
      <c r="E1842" s="85"/>
      <c r="F1842" s="7"/>
    </row>
    <row r="1843" spans="1:6">
      <c r="A1843" s="505"/>
      <c r="B1843" s="502"/>
      <c r="C1843" s="503"/>
      <c r="D1843" s="59"/>
      <c r="E1843" s="85"/>
      <c r="F1843" s="7"/>
    </row>
    <row r="1844" spans="1:6">
      <c r="A1844" s="505"/>
      <c r="B1844" s="502"/>
      <c r="C1844" s="503"/>
      <c r="D1844" s="59"/>
      <c r="E1844" s="85"/>
      <c r="F1844" s="7"/>
    </row>
    <row r="1845" spans="1:6">
      <c r="A1845" s="505"/>
      <c r="B1845" s="502"/>
      <c r="C1845" s="503"/>
      <c r="D1845" s="59"/>
      <c r="E1845" s="85"/>
      <c r="F1845" s="7"/>
    </row>
    <row r="1846" spans="1:6">
      <c r="A1846" s="505"/>
      <c r="B1846" s="502"/>
      <c r="C1846" s="503"/>
      <c r="D1846" s="59"/>
      <c r="E1846" s="85"/>
      <c r="F1846" s="7"/>
    </row>
    <row r="1847" spans="1:6">
      <c r="A1847" s="505"/>
      <c r="B1847" s="502"/>
      <c r="C1847" s="503"/>
      <c r="D1847" s="59"/>
      <c r="E1847" s="85"/>
      <c r="F1847" s="7"/>
    </row>
    <row r="1848" spans="1:6">
      <c r="A1848" s="505"/>
      <c r="B1848" s="502"/>
      <c r="C1848" s="503"/>
      <c r="D1848" s="59"/>
      <c r="E1848" s="85"/>
      <c r="F1848" s="7"/>
    </row>
    <row r="1849" spans="1:6">
      <c r="A1849" s="505"/>
      <c r="B1849" s="502"/>
      <c r="C1849" s="503"/>
      <c r="D1849" s="59"/>
      <c r="E1849" s="85"/>
      <c r="F1849" s="7"/>
    </row>
    <row r="1850" spans="1:6">
      <c r="A1850" s="505"/>
      <c r="B1850" s="502"/>
      <c r="C1850" s="503"/>
      <c r="D1850" s="59"/>
      <c r="E1850" s="85"/>
      <c r="F1850" s="7"/>
    </row>
    <row r="1851" spans="1:6">
      <c r="A1851" s="505"/>
      <c r="B1851" s="502"/>
      <c r="C1851" s="503"/>
      <c r="D1851" s="59"/>
      <c r="E1851" s="85"/>
      <c r="F1851" s="7"/>
    </row>
    <row r="1852" spans="1:6">
      <c r="A1852" s="505"/>
      <c r="B1852" s="502"/>
      <c r="C1852" s="503"/>
      <c r="D1852" s="59"/>
      <c r="E1852" s="85"/>
      <c r="F1852" s="7"/>
    </row>
    <row r="1853" spans="1:6">
      <c r="A1853" s="505"/>
      <c r="B1853" s="502"/>
      <c r="C1853" s="503"/>
      <c r="D1853" s="59"/>
      <c r="E1853" s="85"/>
      <c r="F1853" s="7"/>
    </row>
    <row r="1854" spans="1:6">
      <c r="A1854" s="505"/>
      <c r="B1854" s="502"/>
      <c r="C1854" s="503"/>
      <c r="D1854" s="59"/>
      <c r="E1854" s="85"/>
      <c r="F1854" s="7"/>
    </row>
    <row r="1855" spans="1:6">
      <c r="A1855" s="505"/>
      <c r="B1855" s="502"/>
      <c r="C1855" s="503"/>
      <c r="D1855" s="59"/>
      <c r="E1855" s="85"/>
      <c r="F1855" s="7"/>
    </row>
    <row r="1856" spans="1:6">
      <c r="A1856" s="505"/>
      <c r="B1856" s="502"/>
      <c r="C1856" s="503"/>
      <c r="D1856" s="59"/>
      <c r="E1856" s="85"/>
      <c r="F1856" s="7"/>
    </row>
    <row r="1857" spans="1:6">
      <c r="A1857" s="505"/>
      <c r="B1857" s="502"/>
      <c r="C1857" s="503"/>
      <c r="D1857" s="59"/>
      <c r="E1857" s="85"/>
      <c r="F1857" s="7"/>
    </row>
    <row r="1858" spans="1:6">
      <c r="A1858" s="505"/>
      <c r="B1858" s="502"/>
      <c r="C1858" s="503"/>
      <c r="D1858" s="59"/>
      <c r="E1858" s="85"/>
      <c r="F1858" s="7"/>
    </row>
    <row r="1859" spans="1:6">
      <c r="A1859" s="505"/>
      <c r="B1859" s="502"/>
      <c r="C1859" s="503"/>
      <c r="D1859" s="59"/>
      <c r="E1859" s="85"/>
      <c r="F1859" s="7"/>
    </row>
    <row r="1860" spans="1:6">
      <c r="A1860" s="505"/>
      <c r="B1860" s="502"/>
      <c r="C1860" s="503"/>
      <c r="D1860" s="59"/>
      <c r="E1860" s="85"/>
      <c r="F1860" s="7"/>
    </row>
    <row r="1861" spans="1:6">
      <c r="A1861" s="505"/>
      <c r="B1861" s="502"/>
      <c r="C1861" s="503"/>
      <c r="D1861" s="59"/>
      <c r="E1861" s="85"/>
      <c r="F1861" s="7"/>
    </row>
    <row r="1862" spans="1:6">
      <c r="A1862" s="505"/>
      <c r="B1862" s="502"/>
      <c r="C1862" s="503"/>
      <c r="D1862" s="59"/>
      <c r="E1862" s="85"/>
      <c r="F1862" s="7"/>
    </row>
    <row r="1863" spans="1:6">
      <c r="A1863" s="505"/>
      <c r="B1863" s="502"/>
      <c r="C1863" s="503"/>
      <c r="D1863" s="59"/>
      <c r="E1863" s="85"/>
      <c r="F1863" s="7"/>
    </row>
    <row r="1864" spans="1:6">
      <c r="A1864" s="505"/>
      <c r="B1864" s="502"/>
      <c r="C1864" s="503"/>
      <c r="D1864" s="59"/>
      <c r="E1864" s="85"/>
      <c r="F1864" s="7"/>
    </row>
    <row r="1865" spans="1:6">
      <c r="A1865" s="505"/>
      <c r="B1865" s="502"/>
      <c r="C1865" s="503"/>
      <c r="D1865" s="59"/>
      <c r="E1865" s="85"/>
      <c r="F1865" s="7"/>
    </row>
    <row r="1866" spans="1:6">
      <c r="A1866" s="505"/>
      <c r="B1866" s="502"/>
      <c r="C1866" s="503"/>
      <c r="D1866" s="59"/>
      <c r="E1866" s="85"/>
      <c r="F1866" s="7"/>
    </row>
    <row r="1867" spans="1:6">
      <c r="A1867" s="505"/>
      <c r="B1867" s="502"/>
      <c r="C1867" s="503"/>
      <c r="D1867" s="59"/>
      <c r="E1867" s="85"/>
      <c r="F1867" s="7"/>
    </row>
    <row r="1868" spans="1:6">
      <c r="A1868" s="505"/>
      <c r="B1868" s="502"/>
      <c r="C1868" s="503"/>
      <c r="D1868" s="59"/>
      <c r="E1868" s="85"/>
      <c r="F1868" s="7"/>
    </row>
    <row r="1869" spans="1:6">
      <c r="A1869" s="505"/>
      <c r="B1869" s="502"/>
      <c r="C1869" s="503"/>
      <c r="D1869" s="59"/>
      <c r="E1869" s="85"/>
      <c r="F1869" s="7"/>
    </row>
    <row r="1870" spans="1:6">
      <c r="A1870" s="505"/>
      <c r="B1870" s="502"/>
      <c r="C1870" s="503"/>
      <c r="D1870" s="59"/>
      <c r="E1870" s="85"/>
      <c r="F1870" s="7"/>
    </row>
    <row r="1871" spans="1:6">
      <c r="A1871" s="505"/>
      <c r="B1871" s="502"/>
      <c r="C1871" s="503"/>
      <c r="D1871" s="59"/>
      <c r="E1871" s="85"/>
      <c r="F1871" s="7"/>
    </row>
    <row r="1872" spans="1:6">
      <c r="A1872" s="505"/>
      <c r="B1872" s="502"/>
      <c r="C1872" s="503"/>
      <c r="D1872" s="59"/>
      <c r="E1872" s="85"/>
      <c r="F1872" s="7"/>
    </row>
    <row r="1873" spans="1:6">
      <c r="A1873" s="505"/>
      <c r="B1873" s="502"/>
      <c r="C1873" s="503"/>
      <c r="D1873" s="59"/>
      <c r="E1873" s="85"/>
      <c r="F1873" s="7"/>
    </row>
    <row r="1874" spans="1:6">
      <c r="A1874" s="505"/>
      <c r="B1874" s="502"/>
      <c r="C1874" s="503"/>
      <c r="D1874" s="59"/>
      <c r="E1874" s="85"/>
      <c r="F1874" s="7"/>
    </row>
    <row r="1875" spans="1:6">
      <c r="A1875" s="505"/>
      <c r="B1875" s="502"/>
      <c r="C1875" s="503"/>
      <c r="D1875" s="59"/>
      <c r="E1875" s="85"/>
      <c r="F1875" s="7"/>
    </row>
    <row r="1876" spans="1:6">
      <c r="A1876" s="505"/>
      <c r="B1876" s="502"/>
      <c r="C1876" s="503"/>
      <c r="D1876" s="59"/>
      <c r="E1876" s="85"/>
      <c r="F1876" s="7"/>
    </row>
    <row r="1877" spans="1:6">
      <c r="A1877" s="505"/>
      <c r="B1877" s="502"/>
      <c r="C1877" s="503"/>
      <c r="D1877" s="59"/>
      <c r="E1877" s="85"/>
      <c r="F1877" s="7"/>
    </row>
    <row r="1878" spans="1:6">
      <c r="A1878" s="505"/>
      <c r="B1878" s="502"/>
      <c r="C1878" s="503"/>
      <c r="D1878" s="59"/>
      <c r="E1878" s="85"/>
      <c r="F1878" s="7"/>
    </row>
    <row r="1879" spans="1:6">
      <c r="A1879" s="505"/>
      <c r="B1879" s="502"/>
      <c r="C1879" s="503"/>
      <c r="D1879" s="59"/>
      <c r="E1879" s="85"/>
      <c r="F1879" s="7"/>
    </row>
    <row r="1880" spans="1:6">
      <c r="A1880" s="505"/>
      <c r="B1880" s="502"/>
      <c r="C1880" s="503"/>
      <c r="D1880" s="59"/>
      <c r="E1880" s="85"/>
      <c r="F1880" s="7"/>
    </row>
    <row r="1881" spans="1:6">
      <c r="A1881" s="505"/>
      <c r="B1881" s="502"/>
      <c r="C1881" s="503"/>
      <c r="D1881" s="59"/>
      <c r="E1881" s="85"/>
      <c r="F1881" s="7"/>
    </row>
    <row r="1882" spans="1:6">
      <c r="A1882" s="505"/>
      <c r="B1882" s="502"/>
      <c r="C1882" s="503"/>
      <c r="D1882" s="59"/>
      <c r="E1882" s="85"/>
      <c r="F1882" s="7"/>
    </row>
    <row r="1883" spans="1:6">
      <c r="A1883" s="505"/>
      <c r="B1883" s="502"/>
      <c r="C1883" s="503"/>
      <c r="D1883" s="59"/>
      <c r="E1883" s="85"/>
      <c r="F1883" s="7"/>
    </row>
    <row r="1884" spans="1:6">
      <c r="A1884" s="505"/>
      <c r="B1884" s="502"/>
      <c r="C1884" s="503"/>
      <c r="D1884" s="59"/>
      <c r="E1884" s="85"/>
      <c r="F1884" s="7"/>
    </row>
    <row r="1885" spans="1:6">
      <c r="A1885" s="505"/>
      <c r="B1885" s="502"/>
      <c r="C1885" s="503"/>
      <c r="D1885" s="59"/>
      <c r="E1885" s="85"/>
      <c r="F1885" s="7"/>
    </row>
    <row r="1886" spans="1:6">
      <c r="A1886" s="505"/>
      <c r="B1886" s="502"/>
      <c r="C1886" s="503"/>
      <c r="D1886" s="59"/>
      <c r="E1886" s="85"/>
      <c r="F1886" s="7"/>
    </row>
    <row r="1887" spans="1:6">
      <c r="A1887" s="505"/>
      <c r="B1887" s="502"/>
      <c r="C1887" s="503"/>
      <c r="D1887" s="59"/>
      <c r="E1887" s="85"/>
      <c r="F1887" s="7"/>
    </row>
    <row r="1888" spans="1:6">
      <c r="A1888" s="505"/>
      <c r="B1888" s="502"/>
      <c r="C1888" s="503"/>
      <c r="D1888" s="59"/>
      <c r="E1888" s="85"/>
      <c r="F1888" s="7"/>
    </row>
    <row r="1889" spans="1:6">
      <c r="A1889" s="505"/>
      <c r="B1889" s="502"/>
      <c r="C1889" s="503"/>
      <c r="D1889" s="59"/>
      <c r="E1889" s="85"/>
      <c r="F1889" s="7"/>
    </row>
    <row r="1890" spans="1:6">
      <c r="A1890" s="505"/>
      <c r="B1890" s="502"/>
      <c r="C1890" s="503"/>
      <c r="D1890" s="59"/>
      <c r="E1890" s="85"/>
      <c r="F1890" s="7"/>
    </row>
    <row r="1891" spans="1:6">
      <c r="A1891" s="505"/>
      <c r="B1891" s="502"/>
      <c r="C1891" s="503"/>
      <c r="D1891" s="59"/>
      <c r="E1891" s="85"/>
      <c r="F1891" s="7"/>
    </row>
    <row r="1892" spans="1:6">
      <c r="A1892" s="505"/>
      <c r="B1892" s="502"/>
      <c r="C1892" s="503"/>
      <c r="D1892" s="59"/>
      <c r="E1892" s="85"/>
      <c r="F1892" s="7"/>
    </row>
    <row r="1893" spans="1:6">
      <c r="A1893" s="505"/>
      <c r="B1893" s="502"/>
      <c r="C1893" s="503"/>
      <c r="D1893" s="59"/>
      <c r="E1893" s="85"/>
      <c r="F1893" s="7"/>
    </row>
    <row r="1894" spans="1:6">
      <c r="A1894" s="505"/>
      <c r="B1894" s="502"/>
      <c r="C1894" s="503"/>
      <c r="D1894" s="59"/>
      <c r="E1894" s="85"/>
      <c r="F1894" s="7"/>
    </row>
    <row r="1895" spans="1:6">
      <c r="A1895" s="505"/>
      <c r="B1895" s="502"/>
      <c r="C1895" s="503"/>
      <c r="D1895" s="59"/>
      <c r="E1895" s="85"/>
      <c r="F1895" s="7"/>
    </row>
    <row r="1896" spans="1:6">
      <c r="A1896" s="505"/>
      <c r="B1896" s="502"/>
      <c r="C1896" s="503"/>
      <c r="D1896" s="59"/>
      <c r="E1896" s="85"/>
      <c r="F1896" s="7"/>
    </row>
    <row r="1897" spans="1:6">
      <c r="A1897" s="505"/>
      <c r="B1897" s="502"/>
      <c r="C1897" s="503"/>
      <c r="D1897" s="59"/>
      <c r="E1897" s="85"/>
      <c r="F1897" s="7"/>
    </row>
    <row r="1898" spans="1:6">
      <c r="A1898" s="505"/>
      <c r="B1898" s="502"/>
      <c r="C1898" s="503"/>
      <c r="D1898" s="59"/>
      <c r="E1898" s="85"/>
      <c r="F1898" s="7"/>
    </row>
    <row r="1899" spans="1:6">
      <c r="A1899" s="505"/>
      <c r="B1899" s="502"/>
      <c r="C1899" s="503"/>
      <c r="D1899" s="59"/>
      <c r="E1899" s="85"/>
      <c r="F1899" s="7"/>
    </row>
    <row r="1900" spans="1:6">
      <c r="A1900" s="505"/>
      <c r="B1900" s="502"/>
      <c r="C1900" s="503"/>
      <c r="D1900" s="59"/>
      <c r="E1900" s="85"/>
      <c r="F1900" s="7"/>
    </row>
    <row r="1901" spans="1:6">
      <c r="A1901" s="505"/>
      <c r="B1901" s="502"/>
      <c r="C1901" s="503"/>
      <c r="D1901" s="59"/>
      <c r="E1901" s="85"/>
      <c r="F1901" s="7"/>
    </row>
    <row r="1902" spans="1:6">
      <c r="A1902" s="505"/>
      <c r="B1902" s="502"/>
      <c r="C1902" s="503"/>
      <c r="D1902" s="59"/>
      <c r="E1902" s="85"/>
      <c r="F1902" s="7"/>
    </row>
    <row r="1903" spans="1:6">
      <c r="A1903" s="505"/>
      <c r="B1903" s="502"/>
      <c r="C1903" s="503"/>
      <c r="D1903" s="59"/>
      <c r="E1903" s="85"/>
      <c r="F1903" s="7"/>
    </row>
    <row r="1904" spans="1:6">
      <c r="A1904" s="505"/>
      <c r="B1904" s="502"/>
      <c r="C1904" s="503"/>
      <c r="D1904" s="59"/>
      <c r="E1904" s="85"/>
      <c r="F1904" s="7"/>
    </row>
    <row r="1905" spans="1:6">
      <c r="A1905" s="505"/>
      <c r="B1905" s="502"/>
      <c r="C1905" s="503"/>
      <c r="D1905" s="59"/>
      <c r="E1905" s="85"/>
      <c r="F1905" s="7"/>
    </row>
    <row r="1906" spans="1:6">
      <c r="A1906" s="505"/>
      <c r="B1906" s="502"/>
      <c r="C1906" s="503"/>
      <c r="D1906" s="59"/>
      <c r="E1906" s="85"/>
      <c r="F1906" s="7"/>
    </row>
    <row r="1907" spans="1:6">
      <c r="A1907" s="505"/>
      <c r="B1907" s="502"/>
      <c r="C1907" s="503"/>
      <c r="D1907" s="59"/>
      <c r="E1907" s="85"/>
      <c r="F1907" s="7"/>
    </row>
    <row r="1908" spans="1:6">
      <c r="A1908" s="505"/>
      <c r="B1908" s="502"/>
      <c r="C1908" s="503"/>
      <c r="D1908" s="59"/>
      <c r="E1908" s="85"/>
      <c r="F1908" s="7"/>
    </row>
    <row r="1909" spans="1:6">
      <c r="A1909" s="505"/>
      <c r="B1909" s="502"/>
      <c r="C1909" s="503"/>
      <c r="D1909" s="59"/>
      <c r="E1909" s="85"/>
      <c r="F1909" s="7"/>
    </row>
    <row r="1910" spans="1:6">
      <c r="A1910" s="505"/>
      <c r="B1910" s="502"/>
      <c r="C1910" s="503"/>
      <c r="D1910" s="59"/>
      <c r="E1910" s="85"/>
      <c r="F1910" s="7"/>
    </row>
    <row r="1911" spans="1:6">
      <c r="A1911" s="505"/>
      <c r="B1911" s="502"/>
      <c r="C1911" s="503"/>
      <c r="D1911" s="59"/>
      <c r="E1911" s="85"/>
      <c r="F1911" s="7"/>
    </row>
    <row r="1912" spans="1:6">
      <c r="A1912" s="505"/>
      <c r="B1912" s="502"/>
      <c r="C1912" s="503"/>
      <c r="D1912" s="59"/>
      <c r="E1912" s="85"/>
      <c r="F1912" s="7"/>
    </row>
    <row r="1913" spans="1:6">
      <c r="A1913" s="505"/>
      <c r="B1913" s="502"/>
      <c r="C1913" s="503"/>
      <c r="D1913" s="59"/>
      <c r="E1913" s="85"/>
      <c r="F1913" s="7"/>
    </row>
    <row r="1914" spans="1:6">
      <c r="A1914" s="505"/>
      <c r="B1914" s="502"/>
      <c r="C1914" s="503"/>
      <c r="D1914" s="59"/>
      <c r="E1914" s="85"/>
      <c r="F1914" s="7"/>
    </row>
    <row r="1915" spans="1:6">
      <c r="A1915" s="505"/>
      <c r="B1915" s="502"/>
      <c r="C1915" s="503"/>
      <c r="D1915" s="59"/>
      <c r="E1915" s="85"/>
      <c r="F1915" s="7"/>
    </row>
    <row r="1916" spans="1:6">
      <c r="A1916" s="505"/>
      <c r="B1916" s="502"/>
      <c r="C1916" s="503"/>
      <c r="D1916" s="59"/>
      <c r="E1916" s="85"/>
      <c r="F1916" s="7"/>
    </row>
    <row r="1917" spans="1:6">
      <c r="A1917" s="505"/>
      <c r="B1917" s="502"/>
      <c r="C1917" s="503"/>
      <c r="D1917" s="59"/>
      <c r="E1917" s="85"/>
      <c r="F1917" s="7"/>
    </row>
    <row r="1918" spans="1:6">
      <c r="A1918" s="505"/>
      <c r="B1918" s="502"/>
      <c r="C1918" s="503"/>
      <c r="D1918" s="59"/>
      <c r="E1918" s="85"/>
      <c r="F1918" s="7"/>
    </row>
    <row r="1919" spans="1:6">
      <c r="A1919" s="505"/>
      <c r="B1919" s="502"/>
      <c r="C1919" s="503"/>
      <c r="D1919" s="59"/>
      <c r="E1919" s="85"/>
      <c r="F1919" s="7"/>
    </row>
    <row r="1920" spans="1:6">
      <c r="A1920" s="505"/>
      <c r="B1920" s="502"/>
      <c r="C1920" s="503"/>
      <c r="D1920" s="59"/>
      <c r="E1920" s="85"/>
      <c r="F1920" s="7"/>
    </row>
    <row r="1921" spans="1:6">
      <c r="A1921" s="505"/>
      <c r="B1921" s="502"/>
      <c r="C1921" s="503"/>
      <c r="D1921" s="59"/>
      <c r="E1921" s="85"/>
      <c r="F1921" s="7"/>
    </row>
    <row r="1922" spans="1:6">
      <c r="A1922" s="505"/>
      <c r="B1922" s="502"/>
      <c r="C1922" s="503"/>
      <c r="D1922" s="59"/>
      <c r="E1922" s="85"/>
      <c r="F1922" s="7"/>
    </row>
    <row r="1923" spans="1:6">
      <c r="A1923" s="505"/>
      <c r="B1923" s="502"/>
      <c r="C1923" s="503"/>
      <c r="D1923" s="59"/>
      <c r="E1923" s="85"/>
      <c r="F1923" s="7"/>
    </row>
    <row r="1924" spans="1:6">
      <c r="A1924" s="505"/>
      <c r="B1924" s="502"/>
      <c r="C1924" s="503"/>
      <c r="D1924" s="59"/>
      <c r="E1924" s="85"/>
      <c r="F1924" s="7"/>
    </row>
    <row r="1925" spans="1:6">
      <c r="A1925" s="505"/>
      <c r="B1925" s="502"/>
      <c r="C1925" s="503"/>
      <c r="D1925" s="59"/>
      <c r="E1925" s="85"/>
      <c r="F1925" s="7"/>
    </row>
    <row r="1926" spans="1:6">
      <c r="A1926" s="505"/>
      <c r="B1926" s="502"/>
      <c r="C1926" s="503"/>
      <c r="D1926" s="59"/>
      <c r="E1926" s="85"/>
      <c r="F1926" s="7"/>
    </row>
    <row r="1927" spans="1:6">
      <c r="A1927" s="505"/>
      <c r="B1927" s="502"/>
      <c r="C1927" s="503"/>
      <c r="D1927" s="59"/>
      <c r="E1927" s="85"/>
      <c r="F1927" s="7"/>
    </row>
    <row r="1928" spans="1:6">
      <c r="A1928" s="505"/>
      <c r="B1928" s="502"/>
      <c r="C1928" s="503"/>
      <c r="D1928" s="59"/>
      <c r="E1928" s="85"/>
      <c r="F1928" s="7"/>
    </row>
    <row r="1929" spans="1:6">
      <c r="A1929" s="505"/>
      <c r="B1929" s="502"/>
      <c r="C1929" s="503"/>
      <c r="D1929" s="59"/>
      <c r="E1929" s="85"/>
      <c r="F1929" s="7"/>
    </row>
    <row r="1930" spans="1:6">
      <c r="A1930" s="505"/>
      <c r="B1930" s="502"/>
      <c r="C1930" s="503"/>
      <c r="D1930" s="59"/>
      <c r="E1930" s="85"/>
      <c r="F1930" s="7"/>
    </row>
    <row r="1931" spans="1:6">
      <c r="A1931" s="505"/>
      <c r="B1931" s="502"/>
      <c r="C1931" s="503"/>
      <c r="D1931" s="59"/>
      <c r="E1931" s="85"/>
      <c r="F1931" s="7"/>
    </row>
    <row r="1932" spans="1:6">
      <c r="A1932" s="505"/>
      <c r="B1932" s="502"/>
      <c r="C1932" s="503"/>
      <c r="D1932" s="59"/>
      <c r="E1932" s="85"/>
      <c r="F1932" s="7"/>
    </row>
    <row r="1933" spans="1:6">
      <c r="A1933" s="505"/>
      <c r="B1933" s="502"/>
      <c r="C1933" s="503"/>
      <c r="D1933" s="59"/>
      <c r="E1933" s="85"/>
      <c r="F1933" s="7"/>
    </row>
    <row r="1934" spans="1:6">
      <c r="A1934" s="505"/>
      <c r="B1934" s="502"/>
      <c r="C1934" s="503"/>
      <c r="D1934" s="59"/>
      <c r="E1934" s="85"/>
      <c r="F1934" s="7"/>
    </row>
    <row r="1935" spans="1:6">
      <c r="A1935" s="505"/>
      <c r="B1935" s="502"/>
      <c r="C1935" s="503"/>
      <c r="D1935" s="59"/>
      <c r="E1935" s="85"/>
      <c r="F1935" s="7"/>
    </row>
    <row r="1936" spans="1:6">
      <c r="A1936" s="505"/>
      <c r="B1936" s="502"/>
      <c r="C1936" s="503"/>
      <c r="D1936" s="59"/>
      <c r="E1936" s="85"/>
      <c r="F1936" s="7"/>
    </row>
    <row r="1937" spans="1:6">
      <c r="A1937" s="505"/>
      <c r="B1937" s="502"/>
      <c r="C1937" s="503"/>
      <c r="D1937" s="59"/>
      <c r="E1937" s="85"/>
      <c r="F1937" s="7"/>
    </row>
    <row r="1938" spans="1:6">
      <c r="A1938" s="505"/>
      <c r="B1938" s="502"/>
      <c r="C1938" s="503"/>
      <c r="D1938" s="59"/>
      <c r="E1938" s="85"/>
      <c r="F1938" s="7"/>
    </row>
    <row r="1939" spans="1:6">
      <c r="A1939" s="505"/>
      <c r="B1939" s="502"/>
      <c r="C1939" s="503"/>
      <c r="D1939" s="59"/>
      <c r="E1939" s="85"/>
      <c r="F1939" s="7"/>
    </row>
    <row r="1940" spans="1:6">
      <c r="A1940" s="505"/>
      <c r="B1940" s="502"/>
      <c r="C1940" s="503"/>
      <c r="D1940" s="59"/>
      <c r="E1940" s="85"/>
      <c r="F1940" s="7"/>
    </row>
    <row r="1941" spans="1:6">
      <c r="A1941" s="505"/>
      <c r="B1941" s="502"/>
      <c r="C1941" s="503"/>
      <c r="D1941" s="59"/>
      <c r="E1941" s="85"/>
      <c r="F1941" s="7"/>
    </row>
    <row r="1942" spans="1:6">
      <c r="A1942" s="505"/>
      <c r="B1942" s="502"/>
      <c r="C1942" s="503"/>
      <c r="D1942" s="59"/>
      <c r="E1942" s="85"/>
      <c r="F1942" s="7"/>
    </row>
    <row r="1943" spans="1:6">
      <c r="A1943" s="505"/>
      <c r="B1943" s="502"/>
      <c r="C1943" s="503"/>
      <c r="D1943" s="59"/>
      <c r="E1943" s="85"/>
      <c r="F1943" s="7"/>
    </row>
    <row r="1944" spans="1:6">
      <c r="A1944" s="505"/>
      <c r="B1944" s="502"/>
      <c r="C1944" s="503"/>
      <c r="D1944" s="59"/>
      <c r="E1944" s="85"/>
      <c r="F1944" s="7"/>
    </row>
    <row r="1945" spans="1:6">
      <c r="A1945" s="505"/>
      <c r="B1945" s="502"/>
      <c r="C1945" s="503"/>
      <c r="D1945" s="59"/>
      <c r="E1945" s="85"/>
      <c r="F1945" s="7"/>
    </row>
    <row r="1946" spans="1:6">
      <c r="A1946" s="505"/>
      <c r="B1946" s="502"/>
      <c r="C1946" s="503"/>
      <c r="D1946" s="59"/>
      <c r="E1946" s="85"/>
      <c r="F1946" s="7"/>
    </row>
    <row r="1947" spans="1:6">
      <c r="A1947" s="505"/>
      <c r="B1947" s="502"/>
      <c r="C1947" s="503"/>
      <c r="D1947" s="59"/>
      <c r="E1947" s="85"/>
      <c r="F1947" s="7"/>
    </row>
    <row r="1948" spans="1:6">
      <c r="A1948" s="505"/>
      <c r="B1948" s="502"/>
      <c r="C1948" s="503"/>
      <c r="D1948" s="59"/>
      <c r="E1948" s="85"/>
      <c r="F1948" s="7"/>
    </row>
    <row r="1949" spans="1:6">
      <c r="A1949" s="505"/>
      <c r="B1949" s="502"/>
      <c r="C1949" s="503"/>
      <c r="D1949" s="59"/>
      <c r="E1949" s="85"/>
      <c r="F1949" s="7"/>
    </row>
    <row r="1950" spans="1:6">
      <c r="A1950" s="505"/>
      <c r="B1950" s="502"/>
      <c r="C1950" s="503"/>
      <c r="D1950" s="59"/>
      <c r="E1950" s="85"/>
      <c r="F1950" s="7"/>
    </row>
    <row r="1951" spans="1:6">
      <c r="A1951" s="505"/>
      <c r="B1951" s="502"/>
      <c r="C1951" s="503"/>
      <c r="D1951" s="59"/>
      <c r="E1951" s="85"/>
      <c r="F1951" s="7"/>
    </row>
    <row r="1952" spans="1:6">
      <c r="A1952" s="505"/>
      <c r="B1952" s="502"/>
      <c r="C1952" s="503"/>
      <c r="D1952" s="59"/>
      <c r="E1952" s="85"/>
      <c r="F1952" s="7"/>
    </row>
    <row r="1953" spans="1:6">
      <c r="A1953" s="505"/>
      <c r="B1953" s="502"/>
      <c r="C1953" s="503"/>
      <c r="D1953" s="59"/>
      <c r="E1953" s="85"/>
      <c r="F1953" s="7"/>
    </row>
    <row r="1954" spans="1:6">
      <c r="A1954" s="505"/>
      <c r="B1954" s="502"/>
      <c r="C1954" s="503"/>
      <c r="D1954" s="59"/>
      <c r="E1954" s="85"/>
      <c r="F1954" s="7"/>
    </row>
    <row r="1955" spans="1:6">
      <c r="A1955" s="505"/>
      <c r="B1955" s="502"/>
      <c r="C1955" s="503"/>
      <c r="D1955" s="59"/>
      <c r="E1955" s="85"/>
      <c r="F1955" s="7"/>
    </row>
  </sheetData>
  <sheetProtection algorithmName="SHA-512" hashValue="/BIQ+kMjFf5GmjbO8SergmktJOW0I9qRhkHf4S1BtJXyJ0ycURLP3i2MDLMfBQzgJMISTOpJXn71JvbXX2BJqg==" saltValue="cirdk8wSqQJ+lpySRs5jSw==" spinCount="100000" sheet="1" objects="1" scenarios="1" selectLockedCells="1"/>
  <mergeCells count="15">
    <mergeCell ref="A129:F129"/>
    <mergeCell ref="A130:E130"/>
    <mergeCell ref="A17:E17"/>
    <mergeCell ref="A20:E20"/>
    <mergeCell ref="A56:E56"/>
    <mergeCell ref="A86:E86"/>
    <mergeCell ref="A124:E124"/>
    <mergeCell ref="A127:E127"/>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65" fitToHeight="0" orientation="portrait" r:id="rId1"/>
  <headerFooter>
    <oddFooter>&amp;R&amp;P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BB21B-2B97-419D-A4D8-1BC5C4E67991}">
  <sheetPr codeName="List37">
    <tabColor rgb="FF7030A0"/>
  </sheetPr>
  <dimension ref="A1:G1952"/>
  <sheetViews>
    <sheetView workbookViewId="0">
      <selection activeCell="E10" sqref="E10:E12"/>
    </sheetView>
  </sheetViews>
  <sheetFormatPr defaultRowHeight="12.75"/>
  <cols>
    <col min="1" max="1" width="9.42578125" style="704" customWidth="1"/>
    <col min="2" max="2" width="78" style="705" customWidth="1"/>
    <col min="3" max="3" width="9.140625" style="706"/>
    <col min="4" max="4" width="11.42578125" style="707" customWidth="1"/>
    <col min="5" max="5" width="12.7109375" style="708" customWidth="1"/>
    <col min="6" max="6" width="13.5703125" style="709" customWidth="1"/>
    <col min="7" max="16384" width="9.140625" style="633"/>
  </cols>
  <sheetData>
    <row r="1" spans="1:7">
      <c r="A1" s="632"/>
      <c r="B1" s="633"/>
      <c r="C1" s="634"/>
      <c r="D1" s="635"/>
      <c r="E1" s="636"/>
      <c r="F1" s="637"/>
    </row>
    <row r="2" spans="1:7">
      <c r="A2" s="632"/>
      <c r="B2" s="633"/>
      <c r="C2" s="634"/>
      <c r="D2" s="635"/>
      <c r="E2" s="636"/>
      <c r="F2" s="637"/>
    </row>
    <row r="3" spans="1:7">
      <c r="A3" s="632"/>
      <c r="B3" s="633"/>
      <c r="C3" s="634"/>
      <c r="D3" s="635"/>
      <c r="E3" s="636"/>
      <c r="F3" s="637"/>
    </row>
    <row r="4" spans="1:7">
      <c r="A4" s="638"/>
      <c r="B4" s="639"/>
      <c r="C4" s="640"/>
      <c r="D4" s="641"/>
      <c r="E4" s="642"/>
      <c r="F4" s="643"/>
    </row>
    <row r="5" spans="1:7" ht="15.95" customHeight="1">
      <c r="A5" s="644"/>
      <c r="B5" s="905"/>
      <c r="C5" s="905"/>
      <c r="D5" s="905"/>
      <c r="E5" s="905"/>
      <c r="F5" s="905"/>
    </row>
    <row r="6" spans="1:7" ht="18.75" thickBot="1">
      <c r="A6" s="645" t="s">
        <v>16</v>
      </c>
      <c r="B6" s="646" t="s">
        <v>1309</v>
      </c>
      <c r="C6" s="647"/>
      <c r="D6" s="648"/>
      <c r="E6" s="649"/>
      <c r="F6" s="650"/>
    </row>
    <row r="7" spans="1:7" s="634" customFormat="1" ht="12.75" customHeight="1">
      <c r="A7" s="906" t="s">
        <v>3</v>
      </c>
      <c r="B7" s="908" t="s">
        <v>0</v>
      </c>
      <c r="C7" s="908" t="s">
        <v>1</v>
      </c>
      <c r="D7" s="908" t="s">
        <v>2</v>
      </c>
      <c r="E7" s="910" t="s">
        <v>42</v>
      </c>
      <c r="F7" s="912" t="s">
        <v>55</v>
      </c>
    </row>
    <row r="8" spans="1:7" ht="26.25" customHeight="1" thickBot="1">
      <c r="A8" s="907"/>
      <c r="B8" s="909"/>
      <c r="C8" s="909"/>
      <c r="D8" s="909"/>
      <c r="E8" s="911"/>
      <c r="F8" s="913"/>
    </row>
    <row r="9" spans="1:7">
      <c r="A9" s="651"/>
      <c r="B9" s="652" t="s">
        <v>71</v>
      </c>
      <c r="C9" s="653"/>
      <c r="D9" s="654"/>
      <c r="E9" s="655"/>
      <c r="F9" s="656"/>
    </row>
    <row r="10" spans="1:7">
      <c r="A10" s="657" t="s">
        <v>14</v>
      </c>
      <c r="B10" s="726" t="s">
        <v>1306</v>
      </c>
      <c r="C10" s="580" t="s">
        <v>11</v>
      </c>
      <c r="D10" s="580">
        <v>1</v>
      </c>
      <c r="E10" s="115"/>
      <c r="F10" s="658">
        <f t="shared" ref="F10:F12" si="0">D10*E10</f>
        <v>0</v>
      </c>
    </row>
    <row r="11" spans="1:7">
      <c r="A11" s="659" t="s">
        <v>15</v>
      </c>
      <c r="B11" s="660" t="s">
        <v>1307</v>
      </c>
      <c r="C11" s="580" t="s">
        <v>11</v>
      </c>
      <c r="D11" s="580">
        <v>2</v>
      </c>
      <c r="E11" s="115"/>
      <c r="F11" s="658">
        <f t="shared" si="0"/>
        <v>0</v>
      </c>
    </row>
    <row r="12" spans="1:7">
      <c r="A12" s="659" t="s">
        <v>16</v>
      </c>
      <c r="B12" s="660" t="s">
        <v>1308</v>
      </c>
      <c r="C12" s="580" t="s">
        <v>11</v>
      </c>
      <c r="D12" s="580">
        <v>1</v>
      </c>
      <c r="E12" s="115"/>
      <c r="F12" s="658">
        <f t="shared" si="0"/>
        <v>0</v>
      </c>
    </row>
    <row r="13" spans="1:7" ht="13.5" thickBot="1">
      <c r="A13" s="727"/>
      <c r="B13" s="661"/>
      <c r="C13" s="662"/>
      <c r="D13" s="663"/>
      <c r="E13" s="664"/>
      <c r="F13" s="665"/>
    </row>
    <row r="14" spans="1:7" ht="18.75" thickBot="1">
      <c r="A14" s="900" t="s">
        <v>1311</v>
      </c>
      <c r="B14" s="901"/>
      <c r="C14" s="901"/>
      <c r="D14" s="901"/>
      <c r="E14" s="902"/>
      <c r="F14" s="666">
        <f>SUM(F10:F12)</f>
        <v>0</v>
      </c>
      <c r="G14" s="667"/>
    </row>
    <row r="15" spans="1:7" ht="18">
      <c r="A15" s="668"/>
      <c r="B15" s="668"/>
      <c r="C15" s="669"/>
      <c r="D15" s="635"/>
      <c r="E15" s="636"/>
      <c r="F15" s="637"/>
      <c r="G15" s="667"/>
    </row>
    <row r="16" spans="1:7" ht="18">
      <c r="A16" s="668"/>
      <c r="B16" s="668"/>
      <c r="C16" s="669"/>
      <c r="D16" s="635"/>
      <c r="E16" s="636"/>
      <c r="F16" s="637"/>
      <c r="G16" s="667"/>
    </row>
    <row r="17" spans="1:7" ht="18.75" customHeight="1">
      <c r="A17" s="903"/>
      <c r="B17" s="903"/>
      <c r="C17" s="903"/>
      <c r="D17" s="903"/>
      <c r="E17" s="903"/>
      <c r="F17" s="670"/>
      <c r="G17" s="667"/>
    </row>
    <row r="18" spans="1:7" ht="18">
      <c r="A18" s="668"/>
      <c r="B18" s="671"/>
      <c r="C18" s="669"/>
      <c r="D18" s="635"/>
      <c r="E18" s="636"/>
      <c r="F18" s="637"/>
      <c r="G18" s="667"/>
    </row>
    <row r="19" spans="1:7" ht="18">
      <c r="A19" s="672"/>
      <c r="B19" s="673"/>
      <c r="C19" s="674"/>
      <c r="D19" s="635"/>
      <c r="E19" s="636"/>
      <c r="F19" s="637"/>
      <c r="G19" s="667"/>
    </row>
    <row r="20" spans="1:7" ht="18">
      <c r="A20" s="668"/>
      <c r="B20" s="675"/>
      <c r="C20" s="674"/>
      <c r="D20" s="635"/>
      <c r="E20" s="636"/>
      <c r="F20" s="637"/>
      <c r="G20" s="667"/>
    </row>
    <row r="21" spans="1:7" ht="18">
      <c r="A21" s="668"/>
      <c r="B21" s="675"/>
      <c r="C21" s="674"/>
      <c r="D21" s="635"/>
      <c r="E21" s="636"/>
      <c r="F21" s="637"/>
      <c r="G21" s="667"/>
    </row>
    <row r="22" spans="1:7" ht="18">
      <c r="A22" s="668"/>
      <c r="B22" s="675"/>
      <c r="C22" s="674"/>
      <c r="D22" s="635"/>
      <c r="E22" s="636"/>
      <c r="F22" s="637"/>
      <c r="G22" s="667"/>
    </row>
    <row r="23" spans="1:7" ht="18">
      <c r="A23" s="668"/>
      <c r="B23" s="675"/>
      <c r="C23" s="674"/>
      <c r="D23" s="635"/>
      <c r="E23" s="636"/>
      <c r="F23" s="637"/>
      <c r="G23" s="667"/>
    </row>
    <row r="24" spans="1:7" ht="18">
      <c r="A24" s="668"/>
      <c r="B24" s="675"/>
      <c r="C24" s="674"/>
      <c r="D24" s="635"/>
      <c r="E24" s="636"/>
      <c r="F24" s="637"/>
      <c r="G24" s="667"/>
    </row>
    <row r="25" spans="1:7" ht="18">
      <c r="A25" s="668"/>
      <c r="B25" s="675"/>
      <c r="C25" s="674"/>
      <c r="D25" s="635"/>
      <c r="E25" s="636"/>
      <c r="F25" s="637"/>
      <c r="G25" s="667"/>
    </row>
    <row r="26" spans="1:7" ht="18">
      <c r="A26" s="668"/>
      <c r="B26" s="675"/>
      <c r="C26" s="674"/>
      <c r="D26" s="635"/>
      <c r="E26" s="636"/>
      <c r="F26" s="637"/>
      <c r="G26" s="667"/>
    </row>
    <row r="27" spans="1:7" ht="18">
      <c r="A27" s="668"/>
      <c r="B27" s="675"/>
      <c r="C27" s="674"/>
      <c r="D27" s="635"/>
      <c r="E27" s="636"/>
      <c r="F27" s="637"/>
      <c r="G27" s="667"/>
    </row>
    <row r="28" spans="1:7" ht="18">
      <c r="A28" s="668"/>
      <c r="B28" s="671"/>
      <c r="C28" s="669"/>
      <c r="D28" s="635"/>
      <c r="E28" s="636"/>
      <c r="F28" s="637"/>
      <c r="G28" s="667"/>
    </row>
    <row r="29" spans="1:7" ht="18">
      <c r="A29" s="668"/>
      <c r="B29" s="668"/>
      <c r="C29" s="674"/>
      <c r="D29" s="635"/>
      <c r="E29" s="636"/>
      <c r="F29" s="637"/>
      <c r="G29" s="667"/>
    </row>
    <row r="30" spans="1:7" ht="18">
      <c r="A30" s="676"/>
      <c r="B30" s="677"/>
      <c r="C30" s="674"/>
      <c r="D30" s="635"/>
      <c r="E30" s="636"/>
      <c r="F30" s="637"/>
      <c r="G30" s="667"/>
    </row>
    <row r="31" spans="1:7" ht="18">
      <c r="A31" s="668"/>
      <c r="B31" s="671"/>
      <c r="C31" s="674"/>
      <c r="D31" s="635"/>
      <c r="E31" s="636"/>
      <c r="F31" s="637"/>
      <c r="G31" s="667"/>
    </row>
    <row r="32" spans="1:7" ht="18">
      <c r="A32" s="668"/>
      <c r="B32" s="671"/>
      <c r="C32" s="674"/>
      <c r="D32" s="635"/>
      <c r="E32" s="636"/>
      <c r="F32" s="637"/>
      <c r="G32" s="667"/>
    </row>
    <row r="33" spans="1:7" ht="18">
      <c r="A33" s="668"/>
      <c r="B33" s="668"/>
      <c r="C33" s="674"/>
      <c r="D33" s="635"/>
      <c r="E33" s="636"/>
      <c r="F33" s="637"/>
      <c r="G33" s="667"/>
    </row>
    <row r="34" spans="1:7" ht="18">
      <c r="A34" s="668"/>
      <c r="B34" s="671"/>
      <c r="C34" s="669"/>
      <c r="D34" s="635"/>
      <c r="E34" s="636"/>
      <c r="F34" s="637"/>
      <c r="G34" s="667"/>
    </row>
    <row r="35" spans="1:7" ht="18">
      <c r="A35" s="668"/>
      <c r="B35" s="671"/>
      <c r="C35" s="674"/>
      <c r="D35" s="635"/>
      <c r="E35" s="636"/>
      <c r="F35" s="637"/>
      <c r="G35" s="667"/>
    </row>
    <row r="36" spans="1:7" ht="18">
      <c r="A36" s="668"/>
      <c r="B36" s="671"/>
      <c r="C36" s="674"/>
      <c r="D36" s="635"/>
      <c r="E36" s="636"/>
      <c r="F36" s="637"/>
      <c r="G36" s="667"/>
    </row>
    <row r="37" spans="1:7" ht="18">
      <c r="A37" s="668"/>
      <c r="B37" s="678"/>
      <c r="C37" s="674"/>
      <c r="D37" s="635"/>
      <c r="E37" s="636"/>
      <c r="F37" s="637"/>
      <c r="G37" s="667"/>
    </row>
    <row r="38" spans="1:7" ht="18">
      <c r="A38" s="668"/>
      <c r="B38" s="671"/>
      <c r="C38" s="669"/>
      <c r="D38" s="635"/>
      <c r="E38" s="636"/>
      <c r="F38" s="637"/>
      <c r="G38" s="667"/>
    </row>
    <row r="39" spans="1:7" ht="18">
      <c r="A39" s="668"/>
      <c r="B39" s="671"/>
      <c r="C39" s="674"/>
      <c r="D39" s="635"/>
      <c r="E39" s="636"/>
      <c r="F39" s="637"/>
      <c r="G39" s="667"/>
    </row>
    <row r="40" spans="1:7" ht="18">
      <c r="A40" s="668"/>
      <c r="B40" s="671"/>
      <c r="C40" s="674"/>
      <c r="D40" s="635"/>
      <c r="E40" s="636"/>
      <c r="F40" s="637"/>
      <c r="G40" s="667"/>
    </row>
    <row r="41" spans="1:7" ht="18">
      <c r="A41" s="668"/>
      <c r="B41" s="668"/>
      <c r="C41" s="674"/>
      <c r="D41" s="635"/>
      <c r="E41" s="636"/>
      <c r="F41" s="637"/>
      <c r="G41" s="667"/>
    </row>
    <row r="42" spans="1:7" ht="18">
      <c r="A42" s="668"/>
      <c r="B42" s="671"/>
      <c r="C42" s="669"/>
      <c r="D42" s="635"/>
      <c r="E42" s="636"/>
      <c r="F42" s="637"/>
      <c r="G42" s="667"/>
    </row>
    <row r="43" spans="1:7" ht="18">
      <c r="A43" s="668"/>
      <c r="B43" s="679"/>
      <c r="C43" s="674"/>
      <c r="D43" s="635"/>
      <c r="E43" s="636"/>
      <c r="F43" s="637"/>
      <c r="G43" s="667"/>
    </row>
    <row r="44" spans="1:7" ht="18">
      <c r="A44" s="668"/>
      <c r="B44" s="671"/>
      <c r="C44" s="674"/>
      <c r="D44" s="635"/>
      <c r="E44" s="636"/>
      <c r="F44" s="637"/>
      <c r="G44" s="667"/>
    </row>
    <row r="45" spans="1:7" ht="18">
      <c r="A45" s="668"/>
      <c r="B45" s="668"/>
      <c r="C45" s="674"/>
      <c r="D45" s="635"/>
      <c r="E45" s="636"/>
      <c r="F45" s="637"/>
      <c r="G45" s="667"/>
    </row>
    <row r="46" spans="1:7" ht="18">
      <c r="A46" s="668"/>
      <c r="B46" s="668"/>
      <c r="C46" s="674"/>
      <c r="D46" s="635"/>
      <c r="E46" s="636"/>
      <c r="F46" s="637"/>
      <c r="G46" s="667"/>
    </row>
    <row r="47" spans="1:7" ht="18">
      <c r="A47" s="668"/>
      <c r="B47" s="668"/>
      <c r="C47" s="674"/>
      <c r="D47" s="635"/>
      <c r="E47" s="636"/>
      <c r="F47" s="637"/>
      <c r="G47" s="667"/>
    </row>
    <row r="48" spans="1:7" ht="18">
      <c r="A48" s="668"/>
      <c r="B48" s="671"/>
      <c r="C48" s="669"/>
      <c r="D48" s="635"/>
      <c r="E48" s="636"/>
      <c r="F48" s="637"/>
      <c r="G48" s="667"/>
    </row>
    <row r="49" spans="1:7" ht="18">
      <c r="A49" s="668"/>
      <c r="B49" s="671"/>
      <c r="C49" s="674"/>
      <c r="D49" s="635"/>
      <c r="E49" s="636"/>
      <c r="F49" s="637"/>
      <c r="G49" s="667"/>
    </row>
    <row r="50" spans="1:7" ht="18">
      <c r="A50" s="668"/>
      <c r="B50" s="677"/>
      <c r="C50" s="674"/>
      <c r="D50" s="635"/>
      <c r="E50" s="636"/>
      <c r="F50" s="637"/>
      <c r="G50" s="667"/>
    </row>
    <row r="51" spans="1:7" ht="18">
      <c r="A51" s="668"/>
      <c r="B51" s="671"/>
      <c r="C51" s="674"/>
      <c r="D51" s="635"/>
      <c r="E51" s="636"/>
      <c r="F51" s="637"/>
      <c r="G51" s="667"/>
    </row>
    <row r="52" spans="1:7" ht="18">
      <c r="A52" s="668"/>
      <c r="B52" s="671"/>
      <c r="C52" s="674"/>
      <c r="D52" s="635"/>
      <c r="E52" s="636"/>
      <c r="F52" s="637"/>
      <c r="G52" s="667"/>
    </row>
    <row r="53" spans="1:7" ht="18.75" customHeight="1">
      <c r="A53" s="903"/>
      <c r="B53" s="903"/>
      <c r="C53" s="903"/>
      <c r="D53" s="903"/>
      <c r="E53" s="903"/>
      <c r="F53" s="670"/>
      <c r="G53" s="667"/>
    </row>
    <row r="54" spans="1:7" ht="18">
      <c r="A54" s="668"/>
      <c r="B54" s="671"/>
      <c r="C54" s="669"/>
      <c r="D54" s="635"/>
      <c r="E54" s="636"/>
      <c r="F54" s="637"/>
      <c r="G54" s="667"/>
    </row>
    <row r="55" spans="1:7" ht="18">
      <c r="A55" s="672"/>
      <c r="B55" s="673"/>
      <c r="C55" s="669"/>
      <c r="D55" s="635"/>
      <c r="E55" s="636"/>
      <c r="F55" s="637"/>
      <c r="G55" s="667"/>
    </row>
    <row r="56" spans="1:7" ht="18">
      <c r="A56" s="680"/>
      <c r="B56" s="681"/>
      <c r="C56" s="669"/>
      <c r="D56" s="635"/>
      <c r="E56" s="636"/>
      <c r="F56" s="637"/>
      <c r="G56" s="667"/>
    </row>
    <row r="57" spans="1:7" ht="18">
      <c r="A57" s="680"/>
      <c r="B57" s="680"/>
      <c r="C57" s="682"/>
      <c r="D57" s="635"/>
      <c r="E57" s="636"/>
      <c r="F57" s="637"/>
      <c r="G57" s="667"/>
    </row>
    <row r="58" spans="1:7" ht="18">
      <c r="A58" s="680"/>
      <c r="B58" s="683"/>
      <c r="C58" s="682"/>
      <c r="D58" s="635"/>
      <c r="E58" s="636"/>
      <c r="F58" s="637"/>
      <c r="G58" s="667"/>
    </row>
    <row r="59" spans="1:7" ht="18">
      <c r="A59" s="680"/>
      <c r="B59" s="684"/>
      <c r="C59" s="682"/>
      <c r="D59" s="635"/>
      <c r="E59" s="636"/>
      <c r="F59" s="637"/>
      <c r="G59" s="667"/>
    </row>
    <row r="60" spans="1:7" ht="18">
      <c r="A60" s="680"/>
      <c r="B60" s="684"/>
      <c r="C60" s="682"/>
      <c r="D60" s="635"/>
      <c r="E60" s="636"/>
      <c r="F60" s="637"/>
      <c r="G60" s="667"/>
    </row>
    <row r="61" spans="1:7" ht="18">
      <c r="A61" s="680"/>
      <c r="B61" s="685"/>
      <c r="C61" s="682"/>
      <c r="D61" s="635"/>
      <c r="E61" s="636"/>
      <c r="F61" s="637"/>
      <c r="G61" s="667"/>
    </row>
    <row r="62" spans="1:7" ht="18">
      <c r="A62" s="680"/>
      <c r="B62" s="685"/>
      <c r="C62" s="682"/>
      <c r="D62" s="635"/>
      <c r="E62" s="636"/>
      <c r="F62" s="637"/>
      <c r="G62" s="667"/>
    </row>
    <row r="63" spans="1:7" ht="18">
      <c r="A63" s="686"/>
      <c r="B63" s="685"/>
      <c r="C63" s="682"/>
      <c r="D63" s="635"/>
      <c r="E63" s="636"/>
      <c r="F63" s="637"/>
      <c r="G63" s="667"/>
    </row>
    <row r="64" spans="1:7" ht="18">
      <c r="A64" s="680"/>
      <c r="B64" s="685"/>
      <c r="C64" s="682"/>
      <c r="D64" s="635"/>
      <c r="E64" s="636"/>
      <c r="F64" s="637"/>
      <c r="G64" s="667"/>
    </row>
    <row r="65" spans="1:7" ht="18">
      <c r="A65" s="680"/>
      <c r="B65" s="681"/>
      <c r="C65" s="682"/>
      <c r="D65" s="635"/>
      <c r="E65" s="636"/>
      <c r="F65" s="637"/>
      <c r="G65" s="667"/>
    </row>
    <row r="66" spans="1:7" ht="18">
      <c r="A66" s="680"/>
      <c r="B66" s="681"/>
      <c r="C66" s="682"/>
      <c r="D66" s="635"/>
      <c r="E66" s="636"/>
      <c r="F66" s="637"/>
      <c r="G66" s="667"/>
    </row>
    <row r="67" spans="1:7" ht="18">
      <c r="A67" s="680"/>
      <c r="B67" s="680"/>
      <c r="C67" s="682"/>
      <c r="D67" s="635"/>
      <c r="E67" s="636"/>
      <c r="F67" s="637"/>
      <c r="G67" s="667"/>
    </row>
    <row r="68" spans="1:7" ht="18">
      <c r="A68" s="680"/>
      <c r="B68" s="685"/>
      <c r="C68" s="682"/>
      <c r="D68" s="635"/>
      <c r="E68" s="636"/>
      <c r="F68" s="637"/>
      <c r="G68" s="667"/>
    </row>
    <row r="69" spans="1:7" ht="18">
      <c r="A69" s="680"/>
      <c r="B69" s="681"/>
      <c r="C69" s="682"/>
      <c r="D69" s="635"/>
      <c r="E69" s="636"/>
      <c r="F69" s="637"/>
      <c r="G69" s="667"/>
    </row>
    <row r="70" spans="1:7" ht="18">
      <c r="A70" s="680"/>
      <c r="B70" s="683"/>
      <c r="C70" s="682"/>
      <c r="D70" s="635"/>
      <c r="E70" s="636"/>
      <c r="F70" s="637"/>
      <c r="G70" s="667"/>
    </row>
    <row r="71" spans="1:7" ht="18">
      <c r="A71" s="671"/>
      <c r="B71" s="679"/>
      <c r="C71" s="687"/>
      <c r="D71" s="635"/>
      <c r="E71" s="636"/>
      <c r="F71" s="637"/>
      <c r="G71" s="667"/>
    </row>
    <row r="72" spans="1:7" ht="18">
      <c r="A72" s="671"/>
      <c r="B72" s="679"/>
      <c r="C72" s="687"/>
      <c r="D72" s="635"/>
      <c r="E72" s="636"/>
      <c r="F72" s="637"/>
      <c r="G72" s="667"/>
    </row>
    <row r="73" spans="1:7" ht="18">
      <c r="A73" s="671"/>
      <c r="B73" s="679"/>
      <c r="C73" s="687"/>
      <c r="D73" s="635"/>
      <c r="E73" s="636"/>
      <c r="F73" s="637"/>
      <c r="G73" s="667"/>
    </row>
    <row r="74" spans="1:7" ht="18">
      <c r="A74" s="671"/>
      <c r="B74" s="679"/>
      <c r="C74" s="687"/>
      <c r="D74" s="635"/>
      <c r="E74" s="636"/>
      <c r="F74" s="637"/>
      <c r="G74" s="667"/>
    </row>
    <row r="75" spans="1:7" ht="18">
      <c r="A75" s="671"/>
      <c r="B75" s="679"/>
      <c r="C75" s="687"/>
      <c r="D75" s="635"/>
      <c r="E75" s="636"/>
      <c r="F75" s="637"/>
      <c r="G75" s="667"/>
    </row>
    <row r="76" spans="1:7" ht="18">
      <c r="A76" s="680"/>
      <c r="B76" s="671"/>
      <c r="C76" s="669"/>
      <c r="D76" s="635"/>
      <c r="E76" s="636"/>
      <c r="F76" s="637"/>
      <c r="G76" s="667"/>
    </row>
    <row r="77" spans="1:7" ht="18">
      <c r="A77" s="680"/>
      <c r="B77" s="680"/>
      <c r="C77" s="682"/>
      <c r="D77" s="635"/>
      <c r="E77" s="636"/>
      <c r="F77" s="637"/>
      <c r="G77" s="667"/>
    </row>
    <row r="78" spans="1:7" ht="18">
      <c r="A78" s="680"/>
      <c r="B78" s="683"/>
      <c r="C78" s="682"/>
      <c r="D78" s="635"/>
      <c r="E78" s="636"/>
      <c r="F78" s="637"/>
      <c r="G78" s="667"/>
    </row>
    <row r="79" spans="1:7" ht="18">
      <c r="A79" s="680"/>
      <c r="B79" s="681"/>
      <c r="C79" s="682"/>
      <c r="D79" s="635"/>
      <c r="E79" s="636"/>
      <c r="F79" s="637"/>
      <c r="G79" s="667"/>
    </row>
    <row r="80" spans="1:7" ht="18">
      <c r="A80" s="680"/>
      <c r="B80" s="681"/>
      <c r="C80" s="682"/>
      <c r="D80" s="635"/>
      <c r="E80" s="636"/>
      <c r="F80" s="637"/>
      <c r="G80" s="667"/>
    </row>
    <row r="81" spans="1:7" ht="18">
      <c r="A81" s="680"/>
      <c r="B81" s="680"/>
      <c r="C81" s="682"/>
      <c r="D81" s="635"/>
      <c r="E81" s="636"/>
      <c r="F81" s="637"/>
      <c r="G81" s="667"/>
    </row>
    <row r="82" spans="1:7" ht="18">
      <c r="A82" s="668"/>
      <c r="B82" s="671"/>
      <c r="C82" s="669"/>
      <c r="D82" s="635"/>
      <c r="E82" s="636"/>
      <c r="F82" s="637"/>
      <c r="G82" s="667"/>
    </row>
    <row r="83" spans="1:7" ht="18.75" customHeight="1">
      <c r="A83" s="903"/>
      <c r="B83" s="903"/>
      <c r="C83" s="903"/>
      <c r="D83" s="903"/>
      <c r="E83" s="903"/>
      <c r="F83" s="670"/>
      <c r="G83" s="667"/>
    </row>
    <row r="84" spans="1:7" ht="18">
      <c r="A84" s="668"/>
      <c r="B84" s="671"/>
      <c r="C84" s="669"/>
      <c r="D84" s="635"/>
      <c r="E84" s="636"/>
      <c r="F84" s="637"/>
      <c r="G84" s="667"/>
    </row>
    <row r="85" spans="1:7" ht="18">
      <c r="A85" s="672"/>
      <c r="B85" s="673"/>
      <c r="C85" s="669"/>
      <c r="D85" s="635"/>
      <c r="E85" s="636"/>
      <c r="F85" s="637"/>
      <c r="G85" s="667"/>
    </row>
    <row r="86" spans="1:7" ht="18">
      <c r="A86" s="668"/>
      <c r="B86" s="671"/>
      <c r="C86" s="669"/>
      <c r="D86" s="635"/>
      <c r="E86" s="636"/>
      <c r="F86" s="637"/>
      <c r="G86" s="667"/>
    </row>
    <row r="87" spans="1:7" ht="18">
      <c r="A87" s="680"/>
      <c r="B87" s="688"/>
      <c r="C87" s="689"/>
      <c r="D87" s="635"/>
      <c r="E87" s="636"/>
      <c r="F87" s="637"/>
      <c r="G87" s="667"/>
    </row>
    <row r="88" spans="1:7" ht="18">
      <c r="A88" s="680"/>
      <c r="B88" s="688"/>
      <c r="C88" s="689"/>
      <c r="D88" s="635"/>
      <c r="E88" s="636"/>
      <c r="F88" s="637"/>
      <c r="G88" s="667"/>
    </row>
    <row r="89" spans="1:7" ht="18">
      <c r="A89" s="680"/>
      <c r="B89" s="688"/>
      <c r="C89" s="689"/>
      <c r="D89" s="635"/>
      <c r="E89" s="636"/>
      <c r="F89" s="637"/>
      <c r="G89" s="667"/>
    </row>
    <row r="90" spans="1:7" ht="18">
      <c r="A90" s="680"/>
      <c r="B90" s="688"/>
      <c r="C90" s="689"/>
      <c r="D90" s="635"/>
      <c r="E90" s="636"/>
      <c r="F90" s="637"/>
      <c r="G90" s="667"/>
    </row>
    <row r="91" spans="1:7" ht="18">
      <c r="A91" s="690"/>
      <c r="B91" s="691"/>
      <c r="C91" s="689"/>
      <c r="D91" s="635"/>
      <c r="E91" s="636"/>
      <c r="F91" s="637"/>
      <c r="G91" s="667"/>
    </row>
    <row r="92" spans="1:7" ht="18">
      <c r="A92" s="668"/>
      <c r="B92" s="691"/>
      <c r="C92" s="669"/>
      <c r="D92" s="635"/>
      <c r="E92" s="636"/>
      <c r="F92" s="637"/>
      <c r="G92" s="667"/>
    </row>
    <row r="93" spans="1:7" ht="18">
      <c r="A93" s="690"/>
      <c r="B93" s="692"/>
      <c r="C93" s="689"/>
      <c r="D93" s="635"/>
      <c r="E93" s="636"/>
      <c r="F93" s="637"/>
      <c r="G93" s="667"/>
    </row>
    <row r="94" spans="1:7" ht="18">
      <c r="A94" s="690"/>
      <c r="B94" s="693"/>
      <c r="C94" s="689"/>
      <c r="D94" s="635"/>
      <c r="E94" s="636"/>
      <c r="F94" s="637"/>
      <c r="G94" s="667"/>
    </row>
    <row r="95" spans="1:7" ht="18">
      <c r="A95" s="680"/>
      <c r="B95" s="694"/>
      <c r="C95" s="695"/>
      <c r="D95" s="635"/>
      <c r="E95" s="636"/>
      <c r="F95" s="637"/>
      <c r="G95" s="667"/>
    </row>
    <row r="96" spans="1:7" ht="18">
      <c r="A96" s="680"/>
      <c r="B96" s="694"/>
      <c r="C96" s="695"/>
      <c r="D96" s="635"/>
      <c r="E96" s="636"/>
      <c r="F96" s="637"/>
      <c r="G96" s="667"/>
    </row>
    <row r="97" spans="1:7" ht="18">
      <c r="A97" s="690"/>
      <c r="B97" s="694"/>
      <c r="C97" s="695"/>
      <c r="D97" s="635"/>
      <c r="E97" s="636"/>
      <c r="F97" s="637"/>
      <c r="G97" s="667"/>
    </row>
    <row r="98" spans="1:7" ht="18">
      <c r="A98" s="668"/>
      <c r="B98" s="691"/>
      <c r="C98" s="669"/>
      <c r="D98" s="635"/>
      <c r="E98" s="636"/>
      <c r="F98" s="637"/>
      <c r="G98" s="667"/>
    </row>
    <row r="99" spans="1:7" ht="18">
      <c r="A99" s="690"/>
      <c r="B99" s="692"/>
      <c r="C99" s="669"/>
      <c r="D99" s="635"/>
      <c r="E99" s="636"/>
      <c r="F99" s="637"/>
      <c r="G99" s="667"/>
    </row>
    <row r="100" spans="1:7" ht="18">
      <c r="A100" s="668"/>
      <c r="B100" s="691"/>
      <c r="C100" s="669"/>
      <c r="D100" s="635"/>
      <c r="E100" s="636"/>
      <c r="F100" s="637"/>
      <c r="G100" s="667"/>
    </row>
    <row r="101" spans="1:7" ht="18">
      <c r="A101" s="690"/>
      <c r="B101" s="694"/>
      <c r="C101" s="696"/>
      <c r="D101" s="635"/>
      <c r="E101" s="636"/>
      <c r="F101" s="637"/>
      <c r="G101" s="667"/>
    </row>
    <row r="102" spans="1:7" ht="18">
      <c r="A102" s="690"/>
      <c r="B102" s="694"/>
      <c r="C102" s="696"/>
      <c r="D102" s="635"/>
      <c r="E102" s="636"/>
      <c r="F102" s="637"/>
      <c r="G102" s="667"/>
    </row>
    <row r="103" spans="1:7" ht="18">
      <c r="A103" s="690"/>
      <c r="B103" s="694"/>
      <c r="C103" s="695"/>
      <c r="D103" s="635"/>
      <c r="E103" s="636"/>
      <c r="F103" s="637"/>
      <c r="G103" s="667"/>
    </row>
    <row r="104" spans="1:7" ht="18">
      <c r="A104" s="690"/>
      <c r="B104" s="694"/>
      <c r="C104" s="695"/>
      <c r="D104" s="635"/>
      <c r="E104" s="636"/>
      <c r="F104" s="637"/>
      <c r="G104" s="667"/>
    </row>
    <row r="105" spans="1:7" ht="18">
      <c r="A105" s="690"/>
      <c r="B105" s="694"/>
      <c r="C105" s="695"/>
      <c r="D105" s="635"/>
      <c r="E105" s="636"/>
      <c r="F105" s="637"/>
      <c r="G105" s="667"/>
    </row>
    <row r="106" spans="1:7" ht="18">
      <c r="A106" s="690"/>
      <c r="B106" s="694"/>
      <c r="C106" s="695"/>
      <c r="D106" s="635"/>
      <c r="E106" s="636"/>
      <c r="F106" s="637"/>
      <c r="G106" s="667"/>
    </row>
    <row r="107" spans="1:7" ht="18">
      <c r="A107" s="690"/>
      <c r="B107" s="694"/>
      <c r="C107" s="695"/>
      <c r="D107" s="635"/>
      <c r="E107" s="636"/>
      <c r="F107" s="637"/>
      <c r="G107" s="667"/>
    </row>
    <row r="108" spans="1:7" ht="18">
      <c r="A108" s="690"/>
      <c r="B108" s="694"/>
      <c r="C108" s="695"/>
      <c r="D108" s="635"/>
      <c r="E108" s="636"/>
      <c r="F108" s="637"/>
      <c r="G108" s="667"/>
    </row>
    <row r="109" spans="1:7" ht="18">
      <c r="A109" s="690"/>
      <c r="B109" s="694"/>
      <c r="C109" s="695"/>
      <c r="D109" s="635"/>
      <c r="E109" s="636"/>
      <c r="F109" s="637"/>
      <c r="G109" s="667"/>
    </row>
    <row r="110" spans="1:7" ht="18">
      <c r="A110" s="690"/>
      <c r="B110" s="694"/>
      <c r="C110" s="695"/>
      <c r="D110" s="635"/>
      <c r="E110" s="636"/>
      <c r="F110" s="637"/>
      <c r="G110" s="667"/>
    </row>
    <row r="111" spans="1:7" ht="18">
      <c r="A111" s="680"/>
      <c r="B111" s="694"/>
      <c r="C111" s="695"/>
      <c r="D111" s="635"/>
      <c r="E111" s="636"/>
      <c r="F111" s="637"/>
      <c r="G111" s="667"/>
    </row>
    <row r="112" spans="1:7" ht="18">
      <c r="A112" s="680"/>
      <c r="B112" s="694"/>
      <c r="C112" s="695"/>
      <c r="D112" s="635"/>
      <c r="E112" s="636"/>
      <c r="F112" s="637"/>
      <c r="G112" s="667"/>
    </row>
    <row r="113" spans="1:7" ht="18">
      <c r="A113" s="680"/>
      <c r="B113" s="691"/>
      <c r="C113" s="689"/>
      <c r="D113" s="635"/>
      <c r="E113" s="636"/>
      <c r="F113" s="637"/>
      <c r="G113" s="667"/>
    </row>
    <row r="114" spans="1:7" ht="18">
      <c r="A114" s="680"/>
      <c r="B114" s="691"/>
      <c r="C114" s="689"/>
      <c r="D114" s="635"/>
      <c r="E114" s="636"/>
      <c r="F114" s="637"/>
      <c r="G114" s="667"/>
    </row>
    <row r="115" spans="1:7" ht="18">
      <c r="A115" s="680"/>
      <c r="B115" s="691"/>
      <c r="C115" s="689"/>
      <c r="D115" s="635"/>
      <c r="E115" s="636"/>
      <c r="F115" s="637"/>
      <c r="G115" s="667"/>
    </row>
    <row r="116" spans="1:7" ht="18">
      <c r="A116" s="680"/>
      <c r="B116" s="691"/>
      <c r="C116" s="689"/>
      <c r="D116" s="635"/>
      <c r="E116" s="636"/>
      <c r="F116" s="637"/>
      <c r="G116" s="667"/>
    </row>
    <row r="117" spans="1:7" ht="18">
      <c r="A117" s="680"/>
      <c r="B117" s="691"/>
      <c r="C117" s="689"/>
      <c r="D117" s="635"/>
      <c r="E117" s="636"/>
      <c r="F117" s="637"/>
      <c r="G117" s="667"/>
    </row>
    <row r="118" spans="1:7" ht="18">
      <c r="A118" s="680"/>
      <c r="B118" s="691"/>
      <c r="C118" s="689"/>
      <c r="D118" s="635"/>
      <c r="E118" s="636"/>
      <c r="F118" s="637"/>
      <c r="G118" s="667"/>
    </row>
    <row r="119" spans="1:7" ht="18">
      <c r="A119" s="680"/>
      <c r="B119" s="691"/>
      <c r="C119" s="689"/>
      <c r="D119" s="635"/>
      <c r="E119" s="636"/>
      <c r="F119" s="637"/>
      <c r="G119" s="667"/>
    </row>
    <row r="120" spans="1:7" ht="18">
      <c r="A120" s="680"/>
      <c r="B120" s="681"/>
      <c r="C120" s="689"/>
      <c r="D120" s="635"/>
      <c r="E120" s="636"/>
      <c r="F120" s="637"/>
      <c r="G120" s="667"/>
    </row>
    <row r="121" spans="1:7" ht="18.75" customHeight="1">
      <c r="A121" s="903"/>
      <c r="B121" s="903"/>
      <c r="C121" s="903"/>
      <c r="D121" s="903"/>
      <c r="E121" s="903"/>
      <c r="F121" s="670"/>
      <c r="G121" s="667"/>
    </row>
    <row r="122" spans="1:7" ht="18.75" customHeight="1">
      <c r="A122" s="697"/>
      <c r="B122" s="698"/>
      <c r="C122" s="699"/>
      <c r="D122" s="700"/>
      <c r="E122" s="701"/>
      <c r="F122" s="670"/>
      <c r="G122" s="667"/>
    </row>
    <row r="123" spans="1:7" ht="18.75" customHeight="1">
      <c r="A123" s="697"/>
      <c r="B123" s="698"/>
      <c r="C123" s="699"/>
      <c r="D123" s="700"/>
      <c r="E123" s="701"/>
      <c r="F123" s="670"/>
      <c r="G123" s="667"/>
    </row>
    <row r="124" spans="1:7" ht="18.75" customHeight="1">
      <c r="A124" s="904"/>
      <c r="B124" s="904"/>
      <c r="C124" s="904"/>
      <c r="D124" s="904"/>
      <c r="E124" s="904"/>
      <c r="F124" s="702"/>
      <c r="G124" s="667"/>
    </row>
    <row r="125" spans="1:7" ht="18">
      <c r="A125" s="681"/>
      <c r="B125" s="703"/>
      <c r="C125" s="634"/>
      <c r="D125" s="635"/>
      <c r="E125" s="636"/>
      <c r="F125" s="637"/>
      <c r="G125" s="667"/>
    </row>
    <row r="126" spans="1:7">
      <c r="A126" s="898"/>
      <c r="B126" s="898"/>
      <c r="C126" s="898"/>
      <c r="D126" s="898"/>
      <c r="E126" s="898"/>
      <c r="F126" s="898"/>
    </row>
    <row r="127" spans="1:7" ht="18">
      <c r="A127" s="899"/>
      <c r="B127" s="899"/>
      <c r="C127" s="899"/>
      <c r="D127" s="899"/>
      <c r="E127" s="899"/>
      <c r="F127" s="670"/>
    </row>
    <row r="128" spans="1:7">
      <c r="A128" s="632"/>
      <c r="B128" s="633"/>
      <c r="C128" s="634"/>
      <c r="D128" s="635"/>
      <c r="E128" s="636"/>
      <c r="F128" s="637"/>
    </row>
    <row r="129" spans="1:6">
      <c r="A129" s="632"/>
      <c r="B129" s="633"/>
      <c r="C129" s="634"/>
      <c r="D129" s="635"/>
      <c r="E129" s="636"/>
      <c r="F129" s="637"/>
    </row>
    <row r="130" spans="1:6">
      <c r="A130" s="632"/>
      <c r="B130" s="633"/>
      <c r="C130" s="634"/>
      <c r="D130" s="635"/>
      <c r="E130" s="636"/>
      <c r="F130" s="637"/>
    </row>
    <row r="131" spans="1:6">
      <c r="A131" s="632"/>
      <c r="B131" s="633"/>
      <c r="C131" s="634"/>
      <c r="D131" s="635"/>
      <c r="E131" s="636"/>
      <c r="F131" s="637"/>
    </row>
    <row r="132" spans="1:6">
      <c r="A132" s="632"/>
      <c r="B132" s="633"/>
      <c r="C132" s="634"/>
      <c r="D132" s="635"/>
      <c r="E132" s="636"/>
      <c r="F132" s="637"/>
    </row>
    <row r="133" spans="1:6">
      <c r="A133" s="632"/>
      <c r="B133" s="633"/>
      <c r="C133" s="634"/>
      <c r="D133" s="635"/>
      <c r="E133" s="636"/>
      <c r="F133" s="637"/>
    </row>
    <row r="134" spans="1:6">
      <c r="A134" s="632"/>
      <c r="B134" s="633"/>
      <c r="C134" s="634"/>
      <c r="D134" s="635"/>
      <c r="E134" s="636"/>
      <c r="F134" s="637"/>
    </row>
    <row r="135" spans="1:6">
      <c r="A135" s="632"/>
      <c r="B135" s="633"/>
      <c r="C135" s="634"/>
      <c r="D135" s="635"/>
      <c r="E135" s="636"/>
      <c r="F135" s="637"/>
    </row>
    <row r="136" spans="1:6">
      <c r="A136" s="632"/>
      <c r="B136" s="633"/>
      <c r="C136" s="634"/>
      <c r="D136" s="635"/>
      <c r="E136" s="636"/>
      <c r="F136" s="637"/>
    </row>
    <row r="137" spans="1:6">
      <c r="A137" s="632"/>
      <c r="B137" s="633"/>
      <c r="C137" s="634"/>
      <c r="D137" s="635"/>
      <c r="E137" s="636"/>
      <c r="F137" s="637"/>
    </row>
    <row r="138" spans="1:6">
      <c r="A138" s="632"/>
      <c r="B138" s="633"/>
      <c r="C138" s="634"/>
      <c r="D138" s="635"/>
      <c r="E138" s="636"/>
      <c r="F138" s="637"/>
    </row>
    <row r="139" spans="1:6">
      <c r="A139" s="632"/>
      <c r="B139" s="633"/>
      <c r="C139" s="634"/>
      <c r="D139" s="635"/>
      <c r="E139" s="636"/>
      <c r="F139" s="637"/>
    </row>
    <row r="140" spans="1:6">
      <c r="A140" s="632"/>
      <c r="B140" s="633"/>
      <c r="C140" s="634"/>
      <c r="D140" s="635"/>
      <c r="E140" s="636"/>
      <c r="F140" s="637"/>
    </row>
    <row r="141" spans="1:6">
      <c r="A141" s="632"/>
      <c r="B141" s="633"/>
      <c r="C141" s="634"/>
      <c r="D141" s="635"/>
      <c r="E141" s="636"/>
      <c r="F141" s="637"/>
    </row>
    <row r="142" spans="1:6">
      <c r="A142" s="632"/>
      <c r="B142" s="633"/>
      <c r="C142" s="634"/>
      <c r="D142" s="635"/>
      <c r="E142" s="636"/>
      <c r="F142" s="637"/>
    </row>
    <row r="143" spans="1:6">
      <c r="A143" s="632"/>
      <c r="B143" s="633"/>
      <c r="C143" s="634"/>
      <c r="D143" s="635"/>
      <c r="E143" s="636"/>
      <c r="F143" s="637"/>
    </row>
    <row r="144" spans="1:6">
      <c r="A144" s="632"/>
      <c r="B144" s="633"/>
      <c r="C144" s="634"/>
      <c r="D144" s="635"/>
      <c r="E144" s="636"/>
      <c r="F144" s="637"/>
    </row>
    <row r="145" spans="1:6">
      <c r="A145" s="632"/>
      <c r="B145" s="633"/>
      <c r="C145" s="634"/>
      <c r="D145" s="635"/>
      <c r="E145" s="636"/>
      <c r="F145" s="637"/>
    </row>
    <row r="146" spans="1:6">
      <c r="A146" s="632"/>
      <c r="B146" s="633"/>
      <c r="C146" s="634"/>
      <c r="D146" s="635"/>
      <c r="E146" s="636"/>
      <c r="F146" s="637"/>
    </row>
    <row r="147" spans="1:6">
      <c r="A147" s="632"/>
      <c r="B147" s="633"/>
      <c r="C147" s="634"/>
      <c r="D147" s="635"/>
      <c r="E147" s="636"/>
      <c r="F147" s="637"/>
    </row>
    <row r="148" spans="1:6">
      <c r="A148" s="632"/>
      <c r="B148" s="633"/>
      <c r="C148" s="634"/>
      <c r="D148" s="635"/>
      <c r="E148" s="636"/>
      <c r="F148" s="637"/>
    </row>
    <row r="149" spans="1:6">
      <c r="A149" s="632"/>
      <c r="B149" s="633"/>
      <c r="C149" s="634"/>
      <c r="D149" s="635"/>
      <c r="E149" s="636"/>
      <c r="F149" s="637"/>
    </row>
    <row r="150" spans="1:6">
      <c r="A150" s="632"/>
      <c r="B150" s="633"/>
      <c r="C150" s="634"/>
      <c r="D150" s="635"/>
      <c r="E150" s="636"/>
      <c r="F150" s="637"/>
    </row>
    <row r="151" spans="1:6">
      <c r="A151" s="632"/>
      <c r="B151" s="633"/>
      <c r="C151" s="634"/>
      <c r="D151" s="635"/>
      <c r="E151" s="636"/>
      <c r="F151" s="637"/>
    </row>
    <row r="152" spans="1:6">
      <c r="A152" s="632"/>
      <c r="B152" s="633"/>
      <c r="C152" s="634"/>
      <c r="D152" s="635"/>
      <c r="E152" s="636"/>
      <c r="F152" s="637"/>
    </row>
    <row r="153" spans="1:6">
      <c r="A153" s="632"/>
      <c r="B153" s="633"/>
      <c r="C153" s="634"/>
      <c r="D153" s="635"/>
      <c r="E153" s="636"/>
      <c r="F153" s="637"/>
    </row>
    <row r="154" spans="1:6">
      <c r="A154" s="632"/>
      <c r="B154" s="633"/>
      <c r="C154" s="634"/>
      <c r="D154" s="635"/>
      <c r="E154" s="636"/>
      <c r="F154" s="637"/>
    </row>
    <row r="155" spans="1:6">
      <c r="A155" s="632"/>
      <c r="B155" s="633"/>
      <c r="C155" s="634"/>
      <c r="D155" s="635"/>
      <c r="E155" s="636"/>
      <c r="F155" s="637"/>
    </row>
    <row r="156" spans="1:6">
      <c r="A156" s="632"/>
      <c r="B156" s="633"/>
      <c r="C156" s="634"/>
      <c r="D156" s="635"/>
      <c r="E156" s="636"/>
      <c r="F156" s="637"/>
    </row>
    <row r="157" spans="1:6">
      <c r="A157" s="632"/>
      <c r="B157" s="633"/>
      <c r="C157" s="634"/>
      <c r="D157" s="635"/>
      <c r="E157" s="636"/>
      <c r="F157" s="637"/>
    </row>
    <row r="158" spans="1:6">
      <c r="A158" s="632"/>
      <c r="B158" s="633"/>
      <c r="C158" s="634"/>
      <c r="D158" s="635"/>
      <c r="E158" s="636"/>
      <c r="F158" s="637"/>
    </row>
    <row r="159" spans="1:6">
      <c r="A159" s="632"/>
      <c r="B159" s="633"/>
      <c r="C159" s="634"/>
      <c r="D159" s="635"/>
      <c r="E159" s="636"/>
      <c r="F159" s="637"/>
    </row>
    <row r="160" spans="1:6">
      <c r="A160" s="632"/>
      <c r="B160" s="633"/>
      <c r="C160" s="634"/>
      <c r="D160" s="635"/>
      <c r="E160" s="636"/>
      <c r="F160" s="637"/>
    </row>
    <row r="161" spans="1:6">
      <c r="A161" s="632"/>
      <c r="B161" s="633"/>
      <c r="C161" s="634"/>
      <c r="D161" s="635"/>
      <c r="E161" s="636"/>
      <c r="F161" s="637"/>
    </row>
    <row r="162" spans="1:6">
      <c r="A162" s="632"/>
      <c r="B162" s="633"/>
      <c r="C162" s="634"/>
      <c r="D162" s="635"/>
      <c r="E162" s="636"/>
      <c r="F162" s="637"/>
    </row>
    <row r="163" spans="1:6">
      <c r="A163" s="632"/>
      <c r="B163" s="633"/>
      <c r="C163" s="634"/>
      <c r="D163" s="635"/>
      <c r="E163" s="636"/>
      <c r="F163" s="637"/>
    </row>
    <row r="164" spans="1:6">
      <c r="A164" s="632"/>
      <c r="B164" s="633"/>
      <c r="C164" s="634"/>
      <c r="D164" s="635"/>
      <c r="E164" s="636"/>
      <c r="F164" s="637"/>
    </row>
    <row r="165" spans="1:6">
      <c r="A165" s="632"/>
      <c r="B165" s="633"/>
      <c r="C165" s="634"/>
      <c r="D165" s="635"/>
      <c r="E165" s="636"/>
      <c r="F165" s="637"/>
    </row>
    <row r="166" spans="1:6">
      <c r="A166" s="632"/>
      <c r="B166" s="633"/>
      <c r="C166" s="634"/>
      <c r="D166" s="635"/>
      <c r="E166" s="636"/>
      <c r="F166" s="637"/>
    </row>
    <row r="167" spans="1:6">
      <c r="A167" s="632"/>
      <c r="B167" s="633"/>
      <c r="C167" s="634"/>
      <c r="D167" s="635"/>
      <c r="E167" s="636"/>
      <c r="F167" s="637"/>
    </row>
    <row r="168" spans="1:6">
      <c r="A168" s="632"/>
      <c r="B168" s="633"/>
      <c r="C168" s="634"/>
      <c r="D168" s="635"/>
      <c r="E168" s="636"/>
      <c r="F168" s="637"/>
    </row>
    <row r="169" spans="1:6">
      <c r="A169" s="632"/>
      <c r="B169" s="633"/>
      <c r="C169" s="634"/>
      <c r="D169" s="635"/>
      <c r="E169" s="636"/>
      <c r="F169" s="637"/>
    </row>
    <row r="170" spans="1:6">
      <c r="A170" s="632"/>
      <c r="B170" s="633"/>
      <c r="C170" s="634"/>
      <c r="D170" s="635"/>
      <c r="E170" s="636"/>
      <c r="F170" s="637"/>
    </row>
    <row r="171" spans="1:6">
      <c r="A171" s="632"/>
      <c r="B171" s="633"/>
      <c r="C171" s="634"/>
      <c r="D171" s="635"/>
      <c r="E171" s="636"/>
      <c r="F171" s="637"/>
    </row>
    <row r="172" spans="1:6">
      <c r="A172" s="632"/>
      <c r="B172" s="633"/>
      <c r="C172" s="634"/>
      <c r="D172" s="635"/>
      <c r="E172" s="636"/>
      <c r="F172" s="637"/>
    </row>
    <row r="173" spans="1:6">
      <c r="A173" s="632"/>
      <c r="B173" s="633"/>
      <c r="C173" s="634"/>
      <c r="D173" s="635"/>
      <c r="E173" s="636"/>
      <c r="F173" s="637"/>
    </row>
    <row r="174" spans="1:6">
      <c r="A174" s="632"/>
      <c r="B174" s="633"/>
      <c r="C174" s="634"/>
      <c r="D174" s="635"/>
      <c r="E174" s="636"/>
      <c r="F174" s="637"/>
    </row>
    <row r="175" spans="1:6">
      <c r="A175" s="632"/>
      <c r="B175" s="633"/>
      <c r="C175" s="634"/>
      <c r="D175" s="635"/>
      <c r="E175" s="636"/>
      <c r="F175" s="637"/>
    </row>
    <row r="176" spans="1:6">
      <c r="A176" s="632"/>
      <c r="B176" s="633"/>
      <c r="C176" s="634"/>
      <c r="D176" s="635"/>
      <c r="E176" s="636"/>
      <c r="F176" s="637"/>
    </row>
    <row r="177" spans="1:6">
      <c r="A177" s="632"/>
      <c r="B177" s="633"/>
      <c r="C177" s="634"/>
      <c r="D177" s="635"/>
      <c r="E177" s="636"/>
      <c r="F177" s="637"/>
    </row>
    <row r="178" spans="1:6">
      <c r="A178" s="632"/>
      <c r="B178" s="633"/>
      <c r="C178" s="634"/>
      <c r="D178" s="635"/>
      <c r="E178" s="636"/>
      <c r="F178" s="637"/>
    </row>
    <row r="179" spans="1:6">
      <c r="A179" s="632"/>
      <c r="B179" s="633"/>
      <c r="C179" s="634"/>
      <c r="D179" s="635"/>
      <c r="E179" s="636"/>
      <c r="F179" s="637"/>
    </row>
    <row r="180" spans="1:6">
      <c r="A180" s="632"/>
      <c r="B180" s="633"/>
      <c r="C180" s="634"/>
      <c r="D180" s="635"/>
      <c r="E180" s="636"/>
      <c r="F180" s="637"/>
    </row>
    <row r="181" spans="1:6">
      <c r="A181" s="632"/>
      <c r="B181" s="633"/>
      <c r="C181" s="634"/>
      <c r="D181" s="635"/>
      <c r="E181" s="636"/>
      <c r="F181" s="637"/>
    </row>
    <row r="182" spans="1:6">
      <c r="A182" s="632"/>
      <c r="B182" s="633"/>
      <c r="C182" s="634"/>
      <c r="D182" s="635"/>
      <c r="E182" s="636"/>
      <c r="F182" s="637"/>
    </row>
    <row r="183" spans="1:6">
      <c r="A183" s="632"/>
      <c r="B183" s="633"/>
      <c r="C183" s="634"/>
      <c r="D183" s="635"/>
      <c r="E183" s="636"/>
      <c r="F183" s="637"/>
    </row>
    <row r="184" spans="1:6">
      <c r="A184" s="632"/>
      <c r="B184" s="633"/>
      <c r="C184" s="634"/>
      <c r="D184" s="635"/>
      <c r="E184" s="636"/>
      <c r="F184" s="637"/>
    </row>
    <row r="185" spans="1:6">
      <c r="A185" s="632"/>
      <c r="B185" s="633"/>
      <c r="C185" s="634"/>
      <c r="D185" s="635"/>
      <c r="E185" s="636"/>
      <c r="F185" s="637"/>
    </row>
    <row r="186" spans="1:6">
      <c r="A186" s="632"/>
      <c r="B186" s="633"/>
      <c r="C186" s="634"/>
      <c r="D186" s="635"/>
      <c r="E186" s="636"/>
      <c r="F186" s="637"/>
    </row>
    <row r="187" spans="1:6">
      <c r="A187" s="632"/>
      <c r="B187" s="633"/>
      <c r="C187" s="634"/>
      <c r="D187" s="635"/>
      <c r="E187" s="636"/>
      <c r="F187" s="637"/>
    </row>
    <row r="188" spans="1:6">
      <c r="A188" s="632"/>
      <c r="B188" s="633"/>
      <c r="C188" s="634"/>
      <c r="D188" s="635"/>
      <c r="E188" s="636"/>
      <c r="F188" s="637"/>
    </row>
    <row r="189" spans="1:6">
      <c r="A189" s="632"/>
      <c r="B189" s="633"/>
      <c r="C189" s="634"/>
      <c r="D189" s="635"/>
      <c r="E189" s="636"/>
      <c r="F189" s="637"/>
    </row>
    <row r="190" spans="1:6">
      <c r="A190" s="632"/>
      <c r="B190" s="633"/>
      <c r="C190" s="634"/>
      <c r="D190" s="635"/>
      <c r="E190" s="636"/>
      <c r="F190" s="637"/>
    </row>
    <row r="191" spans="1:6">
      <c r="A191" s="632"/>
      <c r="B191" s="633"/>
      <c r="C191" s="634"/>
      <c r="D191" s="635"/>
      <c r="E191" s="636"/>
      <c r="F191" s="637"/>
    </row>
    <row r="192" spans="1:6">
      <c r="A192" s="632"/>
      <c r="B192" s="633"/>
      <c r="C192" s="634"/>
      <c r="D192" s="635"/>
      <c r="E192" s="636"/>
      <c r="F192" s="637"/>
    </row>
    <row r="193" spans="1:6">
      <c r="A193" s="632"/>
      <c r="B193" s="633"/>
      <c r="C193" s="634"/>
      <c r="D193" s="635"/>
      <c r="E193" s="636"/>
      <c r="F193" s="637"/>
    </row>
    <row r="194" spans="1:6">
      <c r="A194" s="632"/>
      <c r="B194" s="633"/>
      <c r="C194" s="634"/>
      <c r="D194" s="635"/>
      <c r="E194" s="636"/>
      <c r="F194" s="637"/>
    </row>
    <row r="195" spans="1:6">
      <c r="A195" s="632"/>
      <c r="B195" s="633"/>
      <c r="C195" s="634"/>
      <c r="D195" s="635"/>
      <c r="E195" s="636"/>
      <c r="F195" s="637"/>
    </row>
    <row r="196" spans="1:6">
      <c r="A196" s="632"/>
      <c r="B196" s="633"/>
      <c r="C196" s="634"/>
      <c r="D196" s="635"/>
      <c r="E196" s="636"/>
      <c r="F196" s="637"/>
    </row>
    <row r="197" spans="1:6">
      <c r="A197" s="632"/>
      <c r="B197" s="633"/>
      <c r="C197" s="634"/>
      <c r="D197" s="635"/>
      <c r="E197" s="636"/>
      <c r="F197" s="637"/>
    </row>
    <row r="198" spans="1:6">
      <c r="A198" s="632"/>
      <c r="B198" s="633"/>
      <c r="C198" s="634"/>
      <c r="D198" s="635"/>
      <c r="E198" s="636"/>
      <c r="F198" s="637"/>
    </row>
    <row r="199" spans="1:6">
      <c r="A199" s="632"/>
      <c r="B199" s="633"/>
      <c r="C199" s="634"/>
      <c r="D199" s="635"/>
      <c r="E199" s="636"/>
      <c r="F199" s="637"/>
    </row>
    <row r="200" spans="1:6">
      <c r="A200" s="632"/>
      <c r="B200" s="633"/>
      <c r="C200" s="634"/>
      <c r="D200" s="635"/>
      <c r="E200" s="636"/>
      <c r="F200" s="637"/>
    </row>
    <row r="201" spans="1:6">
      <c r="A201" s="632"/>
      <c r="B201" s="633"/>
      <c r="C201" s="634"/>
      <c r="D201" s="635"/>
      <c r="E201" s="636"/>
      <c r="F201" s="637"/>
    </row>
    <row r="202" spans="1:6">
      <c r="A202" s="632"/>
      <c r="B202" s="633"/>
      <c r="C202" s="634"/>
      <c r="D202" s="635"/>
      <c r="E202" s="636"/>
      <c r="F202" s="637"/>
    </row>
    <row r="203" spans="1:6">
      <c r="A203" s="632"/>
      <c r="B203" s="633"/>
      <c r="C203" s="634"/>
      <c r="D203" s="635"/>
      <c r="E203" s="636"/>
      <c r="F203" s="637"/>
    </row>
    <row r="204" spans="1:6">
      <c r="A204" s="632"/>
      <c r="B204" s="633"/>
      <c r="C204" s="634"/>
      <c r="D204" s="635"/>
      <c r="E204" s="636"/>
      <c r="F204" s="637"/>
    </row>
    <row r="205" spans="1:6">
      <c r="A205" s="632"/>
      <c r="B205" s="633"/>
      <c r="C205" s="634"/>
      <c r="D205" s="635"/>
      <c r="E205" s="636"/>
      <c r="F205" s="637"/>
    </row>
    <row r="206" spans="1:6">
      <c r="A206" s="632"/>
      <c r="B206" s="633"/>
      <c r="C206" s="634"/>
      <c r="D206" s="635"/>
      <c r="E206" s="636"/>
      <c r="F206" s="637"/>
    </row>
    <row r="207" spans="1:6">
      <c r="A207" s="632"/>
      <c r="B207" s="633"/>
      <c r="C207" s="634"/>
      <c r="D207" s="635"/>
      <c r="E207" s="636"/>
      <c r="F207" s="637"/>
    </row>
    <row r="208" spans="1:6">
      <c r="A208" s="632"/>
      <c r="B208" s="633"/>
      <c r="C208" s="634"/>
      <c r="D208" s="635"/>
      <c r="E208" s="636"/>
      <c r="F208" s="637"/>
    </row>
    <row r="209" spans="1:6">
      <c r="A209" s="632"/>
      <c r="B209" s="633"/>
      <c r="C209" s="634"/>
      <c r="D209" s="635"/>
      <c r="E209" s="636"/>
      <c r="F209" s="637"/>
    </row>
    <row r="210" spans="1:6">
      <c r="A210" s="632"/>
      <c r="B210" s="633"/>
      <c r="C210" s="634"/>
      <c r="D210" s="635"/>
      <c r="E210" s="636"/>
      <c r="F210" s="637"/>
    </row>
    <row r="211" spans="1:6">
      <c r="A211" s="632"/>
      <c r="B211" s="633"/>
      <c r="C211" s="634"/>
      <c r="D211" s="635"/>
      <c r="E211" s="636"/>
      <c r="F211" s="637"/>
    </row>
    <row r="212" spans="1:6">
      <c r="A212" s="632"/>
      <c r="B212" s="633"/>
      <c r="C212" s="634"/>
      <c r="D212" s="635"/>
      <c r="E212" s="636"/>
      <c r="F212" s="637"/>
    </row>
    <row r="213" spans="1:6">
      <c r="A213" s="632"/>
      <c r="B213" s="633"/>
      <c r="C213" s="634"/>
      <c r="D213" s="635"/>
      <c r="E213" s="636"/>
      <c r="F213" s="637"/>
    </row>
    <row r="214" spans="1:6">
      <c r="A214" s="632"/>
      <c r="B214" s="633"/>
      <c r="C214" s="634"/>
      <c r="D214" s="635"/>
      <c r="E214" s="636"/>
      <c r="F214" s="637"/>
    </row>
    <row r="215" spans="1:6">
      <c r="A215" s="632"/>
      <c r="B215" s="633"/>
      <c r="C215" s="634"/>
      <c r="D215" s="635"/>
      <c r="E215" s="636"/>
      <c r="F215" s="637"/>
    </row>
    <row r="216" spans="1:6">
      <c r="A216" s="632"/>
      <c r="B216" s="633"/>
      <c r="C216" s="634"/>
      <c r="D216" s="635"/>
      <c r="E216" s="636"/>
      <c r="F216" s="637"/>
    </row>
    <row r="217" spans="1:6">
      <c r="A217" s="632"/>
      <c r="B217" s="633"/>
      <c r="C217" s="634"/>
      <c r="D217" s="635"/>
      <c r="E217" s="636"/>
      <c r="F217" s="637"/>
    </row>
    <row r="218" spans="1:6">
      <c r="A218" s="632"/>
      <c r="B218" s="633"/>
      <c r="C218" s="634"/>
      <c r="D218" s="635"/>
      <c r="E218" s="636"/>
      <c r="F218" s="637"/>
    </row>
    <row r="219" spans="1:6">
      <c r="A219" s="632"/>
      <c r="B219" s="633"/>
      <c r="C219" s="634"/>
      <c r="D219" s="635"/>
      <c r="E219" s="636"/>
      <c r="F219" s="637"/>
    </row>
    <row r="220" spans="1:6">
      <c r="A220" s="632"/>
      <c r="B220" s="633"/>
      <c r="C220" s="634"/>
      <c r="D220" s="635"/>
      <c r="E220" s="636"/>
      <c r="F220" s="637"/>
    </row>
    <row r="221" spans="1:6">
      <c r="A221" s="632"/>
      <c r="B221" s="633"/>
      <c r="C221" s="634"/>
      <c r="D221" s="635"/>
      <c r="E221" s="636"/>
      <c r="F221" s="637"/>
    </row>
    <row r="222" spans="1:6">
      <c r="A222" s="632"/>
      <c r="B222" s="633"/>
      <c r="C222" s="634"/>
      <c r="D222" s="635"/>
      <c r="E222" s="636"/>
      <c r="F222" s="637"/>
    </row>
    <row r="223" spans="1:6">
      <c r="A223" s="632"/>
      <c r="B223" s="633"/>
      <c r="C223" s="634"/>
      <c r="D223" s="635"/>
      <c r="E223" s="636"/>
      <c r="F223" s="637"/>
    </row>
    <row r="224" spans="1:6">
      <c r="A224" s="632"/>
      <c r="B224" s="633"/>
      <c r="C224" s="634"/>
      <c r="D224" s="635"/>
      <c r="E224" s="636"/>
      <c r="F224" s="637"/>
    </row>
    <row r="225" spans="1:6">
      <c r="A225" s="632"/>
      <c r="B225" s="633"/>
      <c r="C225" s="634"/>
      <c r="D225" s="635"/>
      <c r="E225" s="636"/>
      <c r="F225" s="637"/>
    </row>
    <row r="226" spans="1:6">
      <c r="A226" s="632"/>
      <c r="B226" s="633"/>
      <c r="C226" s="634"/>
      <c r="D226" s="635"/>
      <c r="E226" s="636"/>
      <c r="F226" s="637"/>
    </row>
    <row r="227" spans="1:6">
      <c r="A227" s="632"/>
      <c r="B227" s="633"/>
      <c r="C227" s="634"/>
      <c r="D227" s="635"/>
      <c r="E227" s="636"/>
      <c r="F227" s="637"/>
    </row>
    <row r="228" spans="1:6">
      <c r="A228" s="632"/>
      <c r="B228" s="633"/>
      <c r="C228" s="634"/>
      <c r="D228" s="635"/>
      <c r="E228" s="636"/>
      <c r="F228" s="637"/>
    </row>
    <row r="229" spans="1:6">
      <c r="A229" s="632"/>
      <c r="B229" s="633"/>
      <c r="C229" s="634"/>
      <c r="D229" s="635"/>
      <c r="E229" s="636"/>
      <c r="F229" s="637"/>
    </row>
    <row r="230" spans="1:6">
      <c r="A230" s="632"/>
      <c r="B230" s="633"/>
      <c r="C230" s="634"/>
      <c r="D230" s="635"/>
      <c r="E230" s="636"/>
      <c r="F230" s="637"/>
    </row>
    <row r="231" spans="1:6">
      <c r="A231" s="632"/>
      <c r="B231" s="633"/>
      <c r="C231" s="634"/>
      <c r="D231" s="635"/>
      <c r="E231" s="636"/>
      <c r="F231" s="637"/>
    </row>
    <row r="232" spans="1:6">
      <c r="A232" s="632"/>
      <c r="B232" s="633"/>
      <c r="C232" s="634"/>
      <c r="D232" s="635"/>
      <c r="E232" s="636"/>
      <c r="F232" s="637"/>
    </row>
    <row r="233" spans="1:6">
      <c r="A233" s="632"/>
      <c r="B233" s="633"/>
      <c r="C233" s="634"/>
      <c r="D233" s="635"/>
      <c r="E233" s="636"/>
      <c r="F233" s="637"/>
    </row>
    <row r="234" spans="1:6">
      <c r="A234" s="632"/>
      <c r="B234" s="633"/>
      <c r="C234" s="634"/>
      <c r="D234" s="635"/>
      <c r="E234" s="636"/>
      <c r="F234" s="637"/>
    </row>
    <row r="235" spans="1:6">
      <c r="A235" s="632"/>
      <c r="B235" s="633"/>
      <c r="C235" s="634"/>
      <c r="D235" s="635"/>
      <c r="E235" s="636"/>
      <c r="F235" s="637"/>
    </row>
    <row r="236" spans="1:6">
      <c r="A236" s="632"/>
      <c r="B236" s="633"/>
      <c r="C236" s="634"/>
      <c r="D236" s="635"/>
      <c r="E236" s="636"/>
      <c r="F236" s="637"/>
    </row>
    <row r="237" spans="1:6">
      <c r="A237" s="632"/>
      <c r="B237" s="633"/>
      <c r="C237" s="634"/>
      <c r="D237" s="635"/>
      <c r="E237" s="636"/>
      <c r="F237" s="637"/>
    </row>
    <row r="238" spans="1:6">
      <c r="A238" s="632"/>
      <c r="B238" s="633"/>
      <c r="C238" s="634"/>
      <c r="D238" s="635"/>
      <c r="E238" s="636"/>
      <c r="F238" s="637"/>
    </row>
    <row r="239" spans="1:6">
      <c r="A239" s="632"/>
      <c r="B239" s="633"/>
      <c r="C239" s="634"/>
      <c r="D239" s="635"/>
      <c r="E239" s="636"/>
      <c r="F239" s="637"/>
    </row>
    <row r="240" spans="1:6">
      <c r="A240" s="632"/>
      <c r="B240" s="633"/>
      <c r="C240" s="634"/>
      <c r="D240" s="635"/>
      <c r="E240" s="636"/>
      <c r="F240" s="637"/>
    </row>
    <row r="241" spans="1:6">
      <c r="A241" s="632"/>
      <c r="B241" s="633"/>
      <c r="C241" s="634"/>
      <c r="D241" s="635"/>
      <c r="E241" s="636"/>
      <c r="F241" s="637"/>
    </row>
    <row r="242" spans="1:6">
      <c r="A242" s="632"/>
      <c r="B242" s="633"/>
      <c r="C242" s="634"/>
      <c r="D242" s="635"/>
      <c r="E242" s="636"/>
      <c r="F242" s="637"/>
    </row>
    <row r="243" spans="1:6">
      <c r="A243" s="632"/>
      <c r="B243" s="633"/>
      <c r="C243" s="634"/>
      <c r="D243" s="635"/>
      <c r="E243" s="636"/>
      <c r="F243" s="637"/>
    </row>
    <row r="244" spans="1:6">
      <c r="A244" s="632"/>
      <c r="B244" s="633"/>
      <c r="C244" s="634"/>
      <c r="D244" s="635"/>
      <c r="E244" s="636"/>
      <c r="F244" s="637"/>
    </row>
    <row r="245" spans="1:6">
      <c r="A245" s="632"/>
      <c r="B245" s="633"/>
      <c r="C245" s="634"/>
      <c r="D245" s="635"/>
      <c r="E245" s="636"/>
      <c r="F245" s="637"/>
    </row>
    <row r="246" spans="1:6">
      <c r="A246" s="632"/>
      <c r="B246" s="633"/>
      <c r="C246" s="634"/>
      <c r="D246" s="635"/>
      <c r="E246" s="636"/>
      <c r="F246" s="637"/>
    </row>
    <row r="247" spans="1:6">
      <c r="A247" s="632"/>
      <c r="B247" s="633"/>
      <c r="C247" s="634"/>
      <c r="D247" s="635"/>
      <c r="E247" s="636"/>
      <c r="F247" s="637"/>
    </row>
    <row r="248" spans="1:6">
      <c r="A248" s="632"/>
      <c r="B248" s="633"/>
      <c r="C248" s="634"/>
      <c r="D248" s="635"/>
      <c r="E248" s="636"/>
      <c r="F248" s="637"/>
    </row>
    <row r="249" spans="1:6">
      <c r="A249" s="632"/>
      <c r="B249" s="633"/>
      <c r="C249" s="634"/>
      <c r="D249" s="635"/>
      <c r="E249" s="636"/>
      <c r="F249" s="637"/>
    </row>
    <row r="250" spans="1:6">
      <c r="A250" s="632"/>
      <c r="B250" s="633"/>
      <c r="C250" s="634"/>
      <c r="D250" s="635"/>
      <c r="E250" s="636"/>
      <c r="F250" s="637"/>
    </row>
    <row r="251" spans="1:6">
      <c r="A251" s="632"/>
      <c r="B251" s="633"/>
      <c r="C251" s="634"/>
      <c r="D251" s="635"/>
      <c r="E251" s="636"/>
      <c r="F251" s="637"/>
    </row>
    <row r="252" spans="1:6">
      <c r="A252" s="632"/>
      <c r="B252" s="633"/>
      <c r="C252" s="634"/>
      <c r="D252" s="635"/>
      <c r="E252" s="636"/>
      <c r="F252" s="637"/>
    </row>
    <row r="253" spans="1:6">
      <c r="A253" s="632"/>
      <c r="B253" s="633"/>
      <c r="C253" s="634"/>
      <c r="D253" s="635"/>
      <c r="E253" s="636"/>
      <c r="F253" s="637"/>
    </row>
    <row r="254" spans="1:6">
      <c r="A254" s="632"/>
      <c r="B254" s="633"/>
      <c r="C254" s="634"/>
      <c r="D254" s="635"/>
      <c r="E254" s="636"/>
      <c r="F254" s="637"/>
    </row>
    <row r="255" spans="1:6">
      <c r="A255" s="632"/>
      <c r="B255" s="633"/>
      <c r="C255" s="634"/>
      <c r="D255" s="635"/>
      <c r="E255" s="636"/>
      <c r="F255" s="637"/>
    </row>
    <row r="256" spans="1:6">
      <c r="A256" s="632"/>
      <c r="B256" s="633"/>
      <c r="C256" s="634"/>
      <c r="D256" s="635"/>
      <c r="E256" s="636"/>
      <c r="F256" s="637"/>
    </row>
    <row r="257" spans="1:6">
      <c r="A257" s="632"/>
      <c r="B257" s="633"/>
      <c r="C257" s="634"/>
      <c r="D257" s="635"/>
      <c r="E257" s="636"/>
      <c r="F257" s="637"/>
    </row>
    <row r="258" spans="1:6">
      <c r="A258" s="632"/>
      <c r="B258" s="633"/>
      <c r="C258" s="634"/>
      <c r="D258" s="635"/>
      <c r="E258" s="636"/>
      <c r="F258" s="637"/>
    </row>
    <row r="259" spans="1:6">
      <c r="A259" s="632"/>
      <c r="B259" s="633"/>
      <c r="C259" s="634"/>
      <c r="D259" s="635"/>
      <c r="E259" s="636"/>
      <c r="F259" s="637"/>
    </row>
    <row r="260" spans="1:6">
      <c r="A260" s="632"/>
      <c r="B260" s="633"/>
      <c r="C260" s="634"/>
      <c r="D260" s="635"/>
      <c r="E260" s="636"/>
      <c r="F260" s="637"/>
    </row>
    <row r="261" spans="1:6">
      <c r="A261" s="632"/>
      <c r="B261" s="633"/>
      <c r="C261" s="634"/>
      <c r="D261" s="635"/>
      <c r="E261" s="636"/>
      <c r="F261" s="637"/>
    </row>
    <row r="262" spans="1:6">
      <c r="A262" s="632"/>
      <c r="B262" s="633"/>
      <c r="C262" s="634"/>
      <c r="D262" s="635"/>
      <c r="E262" s="636"/>
      <c r="F262" s="637"/>
    </row>
    <row r="263" spans="1:6">
      <c r="A263" s="632"/>
      <c r="B263" s="633"/>
      <c r="C263" s="634"/>
      <c r="D263" s="635"/>
      <c r="E263" s="636"/>
      <c r="F263" s="637"/>
    </row>
    <row r="264" spans="1:6">
      <c r="A264" s="632"/>
      <c r="B264" s="633"/>
      <c r="C264" s="634"/>
      <c r="D264" s="635"/>
      <c r="E264" s="636"/>
      <c r="F264" s="637"/>
    </row>
    <row r="265" spans="1:6">
      <c r="A265" s="632"/>
      <c r="B265" s="633"/>
      <c r="C265" s="634"/>
      <c r="D265" s="635"/>
      <c r="E265" s="636"/>
      <c r="F265" s="637"/>
    </row>
    <row r="266" spans="1:6">
      <c r="A266" s="632"/>
      <c r="B266" s="633"/>
      <c r="C266" s="634"/>
      <c r="D266" s="635"/>
      <c r="E266" s="636"/>
      <c r="F266" s="637"/>
    </row>
    <row r="267" spans="1:6">
      <c r="A267" s="632"/>
      <c r="B267" s="633"/>
      <c r="C267" s="634"/>
      <c r="D267" s="635"/>
      <c r="E267" s="636"/>
      <c r="F267" s="637"/>
    </row>
    <row r="268" spans="1:6">
      <c r="A268" s="632"/>
      <c r="B268" s="633"/>
      <c r="C268" s="634"/>
      <c r="D268" s="635"/>
      <c r="E268" s="636"/>
      <c r="F268" s="637"/>
    </row>
    <row r="269" spans="1:6">
      <c r="A269" s="632"/>
      <c r="B269" s="633"/>
      <c r="C269" s="634"/>
      <c r="D269" s="635"/>
      <c r="E269" s="636"/>
      <c r="F269" s="637"/>
    </row>
    <row r="270" spans="1:6">
      <c r="A270" s="632"/>
      <c r="B270" s="633"/>
      <c r="C270" s="634"/>
      <c r="D270" s="635"/>
      <c r="E270" s="636"/>
      <c r="F270" s="637"/>
    </row>
    <row r="271" spans="1:6">
      <c r="A271" s="632"/>
      <c r="B271" s="633"/>
      <c r="C271" s="634"/>
      <c r="D271" s="635"/>
      <c r="E271" s="636"/>
      <c r="F271" s="637"/>
    </row>
    <row r="272" spans="1:6">
      <c r="A272" s="632"/>
      <c r="B272" s="633"/>
      <c r="C272" s="634"/>
      <c r="D272" s="635"/>
      <c r="E272" s="636"/>
      <c r="F272" s="637"/>
    </row>
    <row r="273" spans="1:6">
      <c r="A273" s="632"/>
      <c r="B273" s="633"/>
      <c r="C273" s="634"/>
      <c r="D273" s="635"/>
      <c r="E273" s="636"/>
      <c r="F273" s="637"/>
    </row>
    <row r="274" spans="1:6">
      <c r="A274" s="632"/>
      <c r="B274" s="633"/>
      <c r="C274" s="634"/>
      <c r="D274" s="635"/>
      <c r="E274" s="636"/>
      <c r="F274" s="637"/>
    </row>
    <row r="275" spans="1:6">
      <c r="A275" s="632"/>
      <c r="B275" s="633"/>
      <c r="C275" s="634"/>
      <c r="D275" s="635"/>
      <c r="E275" s="636"/>
      <c r="F275" s="637"/>
    </row>
    <row r="276" spans="1:6">
      <c r="A276" s="632"/>
      <c r="B276" s="633"/>
      <c r="C276" s="634"/>
      <c r="D276" s="635"/>
      <c r="E276" s="636"/>
      <c r="F276" s="637"/>
    </row>
    <row r="277" spans="1:6">
      <c r="A277" s="632"/>
      <c r="B277" s="633"/>
      <c r="C277" s="634"/>
      <c r="D277" s="635"/>
      <c r="E277" s="636"/>
      <c r="F277" s="637"/>
    </row>
    <row r="278" spans="1:6">
      <c r="A278" s="632"/>
      <c r="B278" s="633"/>
      <c r="C278" s="634"/>
      <c r="D278" s="635"/>
      <c r="E278" s="636"/>
      <c r="F278" s="637"/>
    </row>
    <row r="279" spans="1:6">
      <c r="A279" s="632"/>
      <c r="B279" s="633"/>
      <c r="C279" s="634"/>
      <c r="D279" s="635"/>
      <c r="E279" s="636"/>
      <c r="F279" s="637"/>
    </row>
    <row r="280" spans="1:6">
      <c r="A280" s="632"/>
      <c r="B280" s="633"/>
      <c r="C280" s="634"/>
      <c r="D280" s="635"/>
      <c r="E280" s="636"/>
      <c r="F280" s="637"/>
    </row>
    <row r="281" spans="1:6">
      <c r="A281" s="632"/>
      <c r="B281" s="633"/>
      <c r="C281" s="634"/>
      <c r="D281" s="635"/>
      <c r="E281" s="636"/>
      <c r="F281" s="637"/>
    </row>
    <row r="282" spans="1:6">
      <c r="A282" s="632"/>
      <c r="B282" s="633"/>
      <c r="C282" s="634"/>
      <c r="D282" s="635"/>
      <c r="E282" s="636"/>
      <c r="F282" s="637"/>
    </row>
    <row r="283" spans="1:6">
      <c r="A283" s="632"/>
      <c r="B283" s="633"/>
      <c r="C283" s="634"/>
      <c r="D283" s="635"/>
      <c r="E283" s="636"/>
      <c r="F283" s="637"/>
    </row>
    <row r="284" spans="1:6">
      <c r="A284" s="632"/>
      <c r="B284" s="633"/>
      <c r="C284" s="634"/>
      <c r="D284" s="635"/>
      <c r="E284" s="636"/>
      <c r="F284" s="637"/>
    </row>
    <row r="285" spans="1:6">
      <c r="A285" s="632"/>
      <c r="B285" s="633"/>
      <c r="C285" s="634"/>
      <c r="D285" s="635"/>
      <c r="E285" s="636"/>
      <c r="F285" s="637"/>
    </row>
    <row r="286" spans="1:6">
      <c r="A286" s="632"/>
      <c r="B286" s="633"/>
      <c r="C286" s="634"/>
      <c r="D286" s="635"/>
      <c r="E286" s="636"/>
      <c r="F286" s="637"/>
    </row>
    <row r="287" spans="1:6">
      <c r="A287" s="632"/>
      <c r="B287" s="633"/>
      <c r="C287" s="634"/>
      <c r="D287" s="635"/>
      <c r="E287" s="636"/>
      <c r="F287" s="637"/>
    </row>
    <row r="288" spans="1:6">
      <c r="A288" s="632"/>
      <c r="B288" s="633"/>
      <c r="C288" s="634"/>
      <c r="D288" s="635"/>
      <c r="E288" s="636"/>
      <c r="F288" s="637"/>
    </row>
    <row r="289" spans="1:6">
      <c r="A289" s="632"/>
      <c r="B289" s="633"/>
      <c r="C289" s="634"/>
      <c r="D289" s="635"/>
      <c r="E289" s="636"/>
      <c r="F289" s="637"/>
    </row>
    <row r="290" spans="1:6">
      <c r="A290" s="632"/>
      <c r="B290" s="633"/>
      <c r="C290" s="634"/>
      <c r="D290" s="635"/>
      <c r="E290" s="636"/>
      <c r="F290" s="637"/>
    </row>
    <row r="291" spans="1:6">
      <c r="A291" s="632"/>
      <c r="B291" s="633"/>
      <c r="C291" s="634"/>
      <c r="D291" s="635"/>
      <c r="E291" s="636"/>
      <c r="F291" s="637"/>
    </row>
    <row r="292" spans="1:6">
      <c r="A292" s="632"/>
      <c r="B292" s="633"/>
      <c r="C292" s="634"/>
      <c r="D292" s="635"/>
      <c r="E292" s="636"/>
      <c r="F292" s="637"/>
    </row>
    <row r="293" spans="1:6">
      <c r="A293" s="632"/>
      <c r="B293" s="633"/>
      <c r="C293" s="634"/>
      <c r="D293" s="635"/>
      <c r="E293" s="636"/>
      <c r="F293" s="637"/>
    </row>
    <row r="294" spans="1:6">
      <c r="A294" s="632"/>
      <c r="B294" s="633"/>
      <c r="C294" s="634"/>
      <c r="D294" s="635"/>
      <c r="E294" s="636"/>
      <c r="F294" s="637"/>
    </row>
    <row r="295" spans="1:6">
      <c r="A295" s="632"/>
      <c r="B295" s="633"/>
      <c r="C295" s="634"/>
      <c r="D295" s="635"/>
      <c r="E295" s="636"/>
      <c r="F295" s="637"/>
    </row>
    <row r="296" spans="1:6">
      <c r="A296" s="632"/>
      <c r="B296" s="633"/>
      <c r="C296" s="634"/>
      <c r="D296" s="635"/>
      <c r="E296" s="636"/>
      <c r="F296" s="637"/>
    </row>
    <row r="297" spans="1:6">
      <c r="A297" s="632"/>
      <c r="B297" s="633"/>
      <c r="C297" s="634"/>
      <c r="D297" s="635"/>
      <c r="E297" s="636"/>
      <c r="F297" s="637"/>
    </row>
    <row r="298" spans="1:6">
      <c r="A298" s="632"/>
      <c r="B298" s="633"/>
      <c r="C298" s="634"/>
      <c r="D298" s="635"/>
      <c r="E298" s="636"/>
      <c r="F298" s="637"/>
    </row>
    <row r="299" spans="1:6">
      <c r="A299" s="632"/>
      <c r="B299" s="633"/>
      <c r="C299" s="634"/>
      <c r="D299" s="635"/>
      <c r="E299" s="636"/>
      <c r="F299" s="637"/>
    </row>
    <row r="300" spans="1:6">
      <c r="A300" s="632"/>
      <c r="B300" s="633"/>
      <c r="C300" s="634"/>
      <c r="D300" s="635"/>
      <c r="E300" s="636"/>
      <c r="F300" s="637"/>
    </row>
    <row r="301" spans="1:6">
      <c r="A301" s="632"/>
      <c r="B301" s="633"/>
      <c r="C301" s="634"/>
      <c r="D301" s="635"/>
      <c r="E301" s="636"/>
      <c r="F301" s="637"/>
    </row>
    <row r="302" spans="1:6">
      <c r="A302" s="632"/>
      <c r="B302" s="633"/>
      <c r="C302" s="634"/>
      <c r="D302" s="635"/>
      <c r="E302" s="636"/>
      <c r="F302" s="637"/>
    </row>
    <row r="303" spans="1:6">
      <c r="A303" s="632"/>
      <c r="B303" s="633"/>
      <c r="C303" s="634"/>
      <c r="D303" s="635"/>
      <c r="E303" s="636"/>
      <c r="F303" s="637"/>
    </row>
    <row r="304" spans="1:6">
      <c r="A304" s="632"/>
      <c r="B304" s="633"/>
      <c r="C304" s="634"/>
      <c r="D304" s="635"/>
      <c r="E304" s="636"/>
      <c r="F304" s="637"/>
    </row>
    <row r="305" spans="1:6">
      <c r="A305" s="632"/>
      <c r="B305" s="633"/>
      <c r="C305" s="634"/>
      <c r="D305" s="635"/>
      <c r="E305" s="636"/>
      <c r="F305" s="637"/>
    </row>
    <row r="306" spans="1:6">
      <c r="A306" s="632"/>
      <c r="B306" s="633"/>
      <c r="C306" s="634"/>
      <c r="D306" s="635"/>
      <c r="E306" s="636"/>
      <c r="F306" s="637"/>
    </row>
    <row r="307" spans="1:6">
      <c r="A307" s="632"/>
      <c r="B307" s="633"/>
      <c r="C307" s="634"/>
      <c r="D307" s="635"/>
      <c r="E307" s="636"/>
      <c r="F307" s="637"/>
    </row>
    <row r="308" spans="1:6">
      <c r="A308" s="632"/>
      <c r="B308" s="633"/>
      <c r="C308" s="634"/>
      <c r="D308" s="635"/>
      <c r="E308" s="636"/>
      <c r="F308" s="637"/>
    </row>
    <row r="309" spans="1:6">
      <c r="A309" s="632"/>
      <c r="B309" s="633"/>
      <c r="C309" s="634"/>
      <c r="D309" s="635"/>
      <c r="E309" s="636"/>
      <c r="F309" s="637"/>
    </row>
    <row r="310" spans="1:6">
      <c r="A310" s="632"/>
      <c r="B310" s="633"/>
      <c r="C310" s="634"/>
      <c r="D310" s="635"/>
      <c r="E310" s="636"/>
      <c r="F310" s="637"/>
    </row>
    <row r="311" spans="1:6">
      <c r="A311" s="632"/>
      <c r="B311" s="633"/>
      <c r="C311" s="634"/>
      <c r="D311" s="635"/>
      <c r="E311" s="636"/>
      <c r="F311" s="637"/>
    </row>
    <row r="312" spans="1:6">
      <c r="A312" s="632"/>
      <c r="B312" s="633"/>
      <c r="C312" s="634"/>
      <c r="D312" s="635"/>
      <c r="E312" s="636"/>
      <c r="F312" s="637"/>
    </row>
    <row r="313" spans="1:6">
      <c r="A313" s="632"/>
      <c r="B313" s="633"/>
      <c r="C313" s="634"/>
      <c r="D313" s="635"/>
      <c r="E313" s="636"/>
      <c r="F313" s="637"/>
    </row>
    <row r="314" spans="1:6">
      <c r="A314" s="632"/>
      <c r="B314" s="633"/>
      <c r="C314" s="634"/>
      <c r="D314" s="635"/>
      <c r="E314" s="636"/>
      <c r="F314" s="637"/>
    </row>
    <row r="315" spans="1:6">
      <c r="A315" s="632"/>
      <c r="B315" s="633"/>
      <c r="C315" s="634"/>
      <c r="D315" s="635"/>
      <c r="E315" s="636"/>
      <c r="F315" s="637"/>
    </row>
    <row r="316" spans="1:6">
      <c r="A316" s="632"/>
      <c r="B316" s="633"/>
      <c r="C316" s="634"/>
      <c r="D316" s="635"/>
      <c r="E316" s="636"/>
      <c r="F316" s="637"/>
    </row>
    <row r="317" spans="1:6">
      <c r="A317" s="632"/>
      <c r="B317" s="633"/>
      <c r="C317" s="634"/>
      <c r="D317" s="635"/>
      <c r="E317" s="636"/>
      <c r="F317" s="637"/>
    </row>
    <row r="318" spans="1:6">
      <c r="A318" s="632"/>
      <c r="B318" s="633"/>
      <c r="C318" s="634"/>
      <c r="D318" s="635"/>
      <c r="E318" s="636"/>
      <c r="F318" s="637"/>
    </row>
    <row r="319" spans="1:6">
      <c r="A319" s="632"/>
      <c r="B319" s="633"/>
      <c r="C319" s="634"/>
      <c r="D319" s="635"/>
      <c r="E319" s="636"/>
      <c r="F319" s="637"/>
    </row>
    <row r="320" spans="1:6">
      <c r="A320" s="632"/>
      <c r="B320" s="633"/>
      <c r="C320" s="634"/>
      <c r="D320" s="635"/>
      <c r="E320" s="636"/>
      <c r="F320" s="637"/>
    </row>
    <row r="321" spans="1:6">
      <c r="A321" s="632"/>
      <c r="B321" s="633"/>
      <c r="C321" s="634"/>
      <c r="D321" s="635"/>
      <c r="E321" s="636"/>
      <c r="F321" s="637"/>
    </row>
    <row r="322" spans="1:6">
      <c r="A322" s="632"/>
      <c r="B322" s="633"/>
      <c r="C322" s="634"/>
      <c r="D322" s="635"/>
      <c r="E322" s="636"/>
      <c r="F322" s="637"/>
    </row>
    <row r="323" spans="1:6">
      <c r="A323" s="632"/>
      <c r="B323" s="633"/>
      <c r="C323" s="634"/>
      <c r="D323" s="635"/>
      <c r="E323" s="636"/>
      <c r="F323" s="637"/>
    </row>
    <row r="324" spans="1:6">
      <c r="A324" s="632"/>
      <c r="B324" s="633"/>
      <c r="C324" s="634"/>
      <c r="D324" s="635"/>
      <c r="E324" s="636"/>
      <c r="F324" s="637"/>
    </row>
    <row r="325" spans="1:6">
      <c r="A325" s="632"/>
      <c r="B325" s="633"/>
      <c r="C325" s="634"/>
      <c r="D325" s="635"/>
      <c r="E325" s="636"/>
      <c r="F325" s="637"/>
    </row>
    <row r="326" spans="1:6">
      <c r="A326" s="632"/>
      <c r="B326" s="633"/>
      <c r="C326" s="634"/>
      <c r="D326" s="635"/>
      <c r="E326" s="636"/>
      <c r="F326" s="637"/>
    </row>
    <row r="327" spans="1:6">
      <c r="A327" s="632"/>
      <c r="B327" s="633"/>
      <c r="C327" s="634"/>
      <c r="D327" s="635"/>
      <c r="E327" s="636"/>
      <c r="F327" s="637"/>
    </row>
    <row r="328" spans="1:6">
      <c r="A328" s="632"/>
      <c r="B328" s="633"/>
      <c r="C328" s="634"/>
      <c r="D328" s="635"/>
      <c r="E328" s="636"/>
      <c r="F328" s="637"/>
    </row>
    <row r="329" spans="1:6">
      <c r="A329" s="632"/>
      <c r="B329" s="633"/>
      <c r="C329" s="634"/>
      <c r="D329" s="635"/>
      <c r="E329" s="636"/>
      <c r="F329" s="637"/>
    </row>
    <row r="330" spans="1:6">
      <c r="A330" s="632"/>
      <c r="B330" s="633"/>
      <c r="C330" s="634"/>
      <c r="D330" s="635"/>
      <c r="E330" s="636"/>
      <c r="F330" s="637"/>
    </row>
    <row r="331" spans="1:6">
      <c r="A331" s="632"/>
      <c r="B331" s="633"/>
      <c r="C331" s="634"/>
      <c r="D331" s="635"/>
      <c r="E331" s="636"/>
      <c r="F331" s="637"/>
    </row>
    <row r="332" spans="1:6">
      <c r="A332" s="632"/>
      <c r="B332" s="633"/>
      <c r="C332" s="634"/>
      <c r="D332" s="635"/>
      <c r="E332" s="636"/>
      <c r="F332" s="637"/>
    </row>
    <row r="333" spans="1:6">
      <c r="A333" s="632"/>
      <c r="B333" s="633"/>
      <c r="C333" s="634"/>
      <c r="D333" s="635"/>
      <c r="E333" s="636"/>
      <c r="F333" s="637"/>
    </row>
    <row r="334" spans="1:6">
      <c r="A334" s="632"/>
      <c r="B334" s="633"/>
      <c r="C334" s="634"/>
      <c r="D334" s="635"/>
      <c r="E334" s="636"/>
      <c r="F334" s="637"/>
    </row>
    <row r="335" spans="1:6">
      <c r="A335" s="632"/>
      <c r="B335" s="633"/>
      <c r="C335" s="634"/>
      <c r="D335" s="635"/>
      <c r="E335" s="636"/>
      <c r="F335" s="637"/>
    </row>
    <row r="336" spans="1:6">
      <c r="A336" s="632"/>
      <c r="B336" s="633"/>
      <c r="C336" s="634"/>
      <c r="D336" s="635"/>
      <c r="E336" s="636"/>
      <c r="F336" s="637"/>
    </row>
    <row r="337" spans="1:6">
      <c r="A337" s="632"/>
      <c r="B337" s="633"/>
      <c r="C337" s="634"/>
      <c r="D337" s="635"/>
      <c r="E337" s="636"/>
      <c r="F337" s="637"/>
    </row>
    <row r="338" spans="1:6">
      <c r="A338" s="632"/>
      <c r="B338" s="633"/>
      <c r="C338" s="634"/>
      <c r="D338" s="635"/>
      <c r="E338" s="636"/>
      <c r="F338" s="637"/>
    </row>
    <row r="339" spans="1:6">
      <c r="A339" s="632"/>
      <c r="B339" s="633"/>
      <c r="C339" s="634"/>
      <c r="D339" s="635"/>
      <c r="E339" s="636"/>
      <c r="F339" s="637"/>
    </row>
    <row r="340" spans="1:6">
      <c r="A340" s="632"/>
      <c r="B340" s="633"/>
      <c r="C340" s="634"/>
      <c r="D340" s="635"/>
      <c r="E340" s="636"/>
      <c r="F340" s="637"/>
    </row>
    <row r="341" spans="1:6">
      <c r="A341" s="632"/>
      <c r="B341" s="633"/>
      <c r="C341" s="634"/>
      <c r="D341" s="635"/>
      <c r="E341" s="636"/>
      <c r="F341" s="637"/>
    </row>
    <row r="342" spans="1:6">
      <c r="A342" s="632"/>
      <c r="B342" s="633"/>
      <c r="C342" s="634"/>
      <c r="D342" s="635"/>
      <c r="E342" s="636"/>
      <c r="F342" s="637"/>
    </row>
    <row r="343" spans="1:6">
      <c r="A343" s="632"/>
      <c r="B343" s="633"/>
      <c r="C343" s="634"/>
      <c r="D343" s="635"/>
      <c r="E343" s="636"/>
      <c r="F343" s="637"/>
    </row>
    <row r="344" spans="1:6">
      <c r="A344" s="632"/>
      <c r="B344" s="633"/>
      <c r="C344" s="634"/>
      <c r="D344" s="635"/>
      <c r="E344" s="636"/>
      <c r="F344" s="637"/>
    </row>
    <row r="345" spans="1:6">
      <c r="A345" s="632"/>
      <c r="B345" s="633"/>
      <c r="C345" s="634"/>
      <c r="D345" s="635"/>
      <c r="E345" s="636"/>
      <c r="F345" s="637"/>
    </row>
    <row r="346" spans="1:6">
      <c r="A346" s="632"/>
      <c r="B346" s="633"/>
      <c r="C346" s="634"/>
      <c r="D346" s="635"/>
      <c r="E346" s="636"/>
      <c r="F346" s="637"/>
    </row>
    <row r="347" spans="1:6">
      <c r="A347" s="632"/>
      <c r="B347" s="633"/>
      <c r="C347" s="634"/>
      <c r="D347" s="635"/>
      <c r="E347" s="636"/>
      <c r="F347" s="637"/>
    </row>
    <row r="348" spans="1:6">
      <c r="A348" s="632"/>
      <c r="B348" s="633"/>
      <c r="C348" s="634"/>
      <c r="D348" s="635"/>
      <c r="E348" s="636"/>
      <c r="F348" s="637"/>
    </row>
    <row r="349" spans="1:6">
      <c r="A349" s="632"/>
      <c r="B349" s="633"/>
      <c r="C349" s="634"/>
      <c r="D349" s="635"/>
      <c r="E349" s="636"/>
      <c r="F349" s="637"/>
    </row>
    <row r="350" spans="1:6">
      <c r="A350" s="632"/>
      <c r="B350" s="633"/>
      <c r="C350" s="634"/>
      <c r="D350" s="635"/>
      <c r="E350" s="636"/>
      <c r="F350" s="637"/>
    </row>
    <row r="351" spans="1:6">
      <c r="A351" s="632"/>
      <c r="B351" s="633"/>
      <c r="C351" s="634"/>
      <c r="D351" s="635"/>
      <c r="E351" s="636"/>
      <c r="F351" s="637"/>
    </row>
    <row r="352" spans="1:6">
      <c r="A352" s="632"/>
      <c r="B352" s="633"/>
      <c r="C352" s="634"/>
      <c r="D352" s="635"/>
      <c r="E352" s="636"/>
      <c r="F352" s="637"/>
    </row>
    <row r="353" spans="1:6">
      <c r="A353" s="632"/>
      <c r="B353" s="633"/>
      <c r="C353" s="634"/>
      <c r="D353" s="635"/>
      <c r="E353" s="636"/>
      <c r="F353" s="637"/>
    </row>
    <row r="354" spans="1:6">
      <c r="A354" s="632"/>
      <c r="B354" s="633"/>
      <c r="C354" s="634"/>
      <c r="D354" s="635"/>
      <c r="E354" s="636"/>
      <c r="F354" s="637"/>
    </row>
    <row r="355" spans="1:6">
      <c r="A355" s="632"/>
      <c r="B355" s="633"/>
      <c r="C355" s="634"/>
      <c r="D355" s="635"/>
      <c r="E355" s="636"/>
      <c r="F355" s="637"/>
    </row>
    <row r="356" spans="1:6">
      <c r="A356" s="632"/>
      <c r="B356" s="633"/>
      <c r="C356" s="634"/>
      <c r="D356" s="635"/>
      <c r="E356" s="636"/>
      <c r="F356" s="637"/>
    </row>
    <row r="357" spans="1:6">
      <c r="A357" s="632"/>
      <c r="B357" s="633"/>
      <c r="C357" s="634"/>
      <c r="D357" s="635"/>
      <c r="E357" s="636"/>
      <c r="F357" s="637"/>
    </row>
    <row r="358" spans="1:6">
      <c r="A358" s="632"/>
      <c r="B358" s="633"/>
      <c r="C358" s="634"/>
      <c r="D358" s="635"/>
      <c r="E358" s="636"/>
      <c r="F358" s="637"/>
    </row>
    <row r="359" spans="1:6">
      <c r="A359" s="632"/>
      <c r="B359" s="633"/>
      <c r="C359" s="634"/>
      <c r="D359" s="635"/>
      <c r="E359" s="636"/>
      <c r="F359" s="637"/>
    </row>
    <row r="360" spans="1:6">
      <c r="A360" s="632"/>
      <c r="B360" s="633"/>
      <c r="C360" s="634"/>
      <c r="D360" s="635"/>
      <c r="E360" s="636"/>
      <c r="F360" s="637"/>
    </row>
    <row r="361" spans="1:6">
      <c r="A361" s="632"/>
      <c r="B361" s="633"/>
      <c r="C361" s="634"/>
      <c r="D361" s="635"/>
      <c r="E361" s="636"/>
      <c r="F361" s="637"/>
    </row>
    <row r="362" spans="1:6">
      <c r="A362" s="632"/>
      <c r="B362" s="633"/>
      <c r="C362" s="634"/>
      <c r="D362" s="635"/>
      <c r="E362" s="636"/>
      <c r="F362" s="637"/>
    </row>
    <row r="363" spans="1:6">
      <c r="A363" s="632"/>
      <c r="B363" s="633"/>
      <c r="C363" s="634"/>
      <c r="D363" s="635"/>
      <c r="E363" s="636"/>
      <c r="F363" s="637"/>
    </row>
    <row r="364" spans="1:6">
      <c r="A364" s="632"/>
      <c r="B364" s="633"/>
      <c r="C364" s="634"/>
      <c r="D364" s="635"/>
      <c r="E364" s="636"/>
      <c r="F364" s="637"/>
    </row>
    <row r="365" spans="1:6">
      <c r="A365" s="632"/>
      <c r="B365" s="633"/>
      <c r="C365" s="634"/>
      <c r="D365" s="635"/>
      <c r="E365" s="636"/>
      <c r="F365" s="637"/>
    </row>
    <row r="366" spans="1:6">
      <c r="A366" s="632"/>
      <c r="B366" s="633"/>
      <c r="C366" s="634"/>
      <c r="D366" s="635"/>
      <c r="E366" s="636"/>
      <c r="F366" s="637"/>
    </row>
    <row r="367" spans="1:6">
      <c r="A367" s="632"/>
      <c r="B367" s="633"/>
      <c r="C367" s="634"/>
      <c r="D367" s="635"/>
      <c r="E367" s="636"/>
      <c r="F367" s="637"/>
    </row>
    <row r="368" spans="1:6">
      <c r="A368" s="632"/>
      <c r="B368" s="633"/>
      <c r="C368" s="634"/>
      <c r="D368" s="635"/>
      <c r="E368" s="636"/>
      <c r="F368" s="637"/>
    </row>
    <row r="369" spans="1:6">
      <c r="A369" s="632"/>
      <c r="B369" s="633"/>
      <c r="C369" s="634"/>
      <c r="D369" s="635"/>
      <c r="E369" s="636"/>
      <c r="F369" s="637"/>
    </row>
    <row r="370" spans="1:6">
      <c r="A370" s="632"/>
      <c r="B370" s="633"/>
      <c r="C370" s="634"/>
      <c r="D370" s="635"/>
      <c r="E370" s="636"/>
      <c r="F370" s="637"/>
    </row>
    <row r="371" spans="1:6">
      <c r="A371" s="632"/>
      <c r="B371" s="633"/>
      <c r="C371" s="634"/>
      <c r="D371" s="635"/>
      <c r="E371" s="636"/>
      <c r="F371" s="637"/>
    </row>
    <row r="372" spans="1:6">
      <c r="A372" s="632"/>
      <c r="B372" s="633"/>
      <c r="C372" s="634"/>
      <c r="D372" s="635"/>
      <c r="E372" s="636"/>
      <c r="F372" s="637"/>
    </row>
    <row r="373" spans="1:6">
      <c r="A373" s="632"/>
      <c r="B373" s="633"/>
      <c r="C373" s="634"/>
      <c r="D373" s="635"/>
      <c r="E373" s="636"/>
      <c r="F373" s="637"/>
    </row>
    <row r="374" spans="1:6">
      <c r="A374" s="632"/>
      <c r="B374" s="633"/>
      <c r="C374" s="634"/>
      <c r="D374" s="635"/>
      <c r="E374" s="636"/>
      <c r="F374" s="637"/>
    </row>
    <row r="375" spans="1:6">
      <c r="A375" s="632"/>
      <c r="B375" s="633"/>
      <c r="C375" s="634"/>
      <c r="D375" s="635"/>
      <c r="E375" s="636"/>
      <c r="F375" s="637"/>
    </row>
    <row r="376" spans="1:6">
      <c r="A376" s="632"/>
      <c r="B376" s="633"/>
      <c r="C376" s="634"/>
      <c r="D376" s="635"/>
      <c r="E376" s="636"/>
      <c r="F376" s="637"/>
    </row>
    <row r="377" spans="1:6">
      <c r="A377" s="632"/>
      <c r="B377" s="633"/>
      <c r="C377" s="634"/>
      <c r="D377" s="635"/>
      <c r="E377" s="636"/>
      <c r="F377" s="637"/>
    </row>
    <row r="378" spans="1:6">
      <c r="A378" s="632"/>
      <c r="B378" s="633"/>
      <c r="C378" s="634"/>
      <c r="D378" s="635"/>
      <c r="E378" s="636"/>
      <c r="F378" s="637"/>
    </row>
    <row r="379" spans="1:6">
      <c r="A379" s="632"/>
      <c r="B379" s="633"/>
      <c r="C379" s="634"/>
      <c r="D379" s="635"/>
      <c r="E379" s="636"/>
      <c r="F379" s="637"/>
    </row>
    <row r="380" spans="1:6">
      <c r="A380" s="632"/>
      <c r="B380" s="633"/>
      <c r="C380" s="634"/>
      <c r="D380" s="635"/>
      <c r="E380" s="636"/>
      <c r="F380" s="637"/>
    </row>
    <row r="381" spans="1:6">
      <c r="A381" s="632"/>
      <c r="B381" s="633"/>
      <c r="C381" s="634"/>
      <c r="D381" s="635"/>
      <c r="E381" s="636"/>
      <c r="F381" s="637"/>
    </row>
    <row r="382" spans="1:6">
      <c r="A382" s="632"/>
      <c r="B382" s="633"/>
      <c r="C382" s="634"/>
      <c r="D382" s="635"/>
      <c r="E382" s="636"/>
      <c r="F382" s="637"/>
    </row>
    <row r="383" spans="1:6">
      <c r="A383" s="632"/>
      <c r="B383" s="633"/>
      <c r="C383" s="634"/>
      <c r="D383" s="635"/>
      <c r="E383" s="636"/>
      <c r="F383" s="637"/>
    </row>
    <row r="384" spans="1:6">
      <c r="A384" s="632"/>
      <c r="B384" s="633"/>
      <c r="C384" s="634"/>
      <c r="D384" s="635"/>
      <c r="E384" s="636"/>
      <c r="F384" s="637"/>
    </row>
    <row r="385" spans="1:6">
      <c r="A385" s="632"/>
      <c r="B385" s="633"/>
      <c r="C385" s="634"/>
      <c r="D385" s="635"/>
      <c r="E385" s="636"/>
      <c r="F385" s="637"/>
    </row>
    <row r="386" spans="1:6">
      <c r="A386" s="632"/>
      <c r="B386" s="633"/>
      <c r="C386" s="634"/>
      <c r="D386" s="635"/>
      <c r="E386" s="636"/>
      <c r="F386" s="637"/>
    </row>
    <row r="387" spans="1:6">
      <c r="A387" s="632"/>
      <c r="B387" s="633"/>
      <c r="C387" s="634"/>
      <c r="D387" s="635"/>
      <c r="E387" s="636"/>
      <c r="F387" s="637"/>
    </row>
    <row r="388" spans="1:6">
      <c r="A388" s="632"/>
      <c r="B388" s="633"/>
      <c r="C388" s="634"/>
      <c r="D388" s="635"/>
      <c r="E388" s="636"/>
      <c r="F388" s="637"/>
    </row>
    <row r="389" spans="1:6">
      <c r="A389" s="632"/>
      <c r="B389" s="633"/>
      <c r="C389" s="634"/>
      <c r="D389" s="635"/>
      <c r="E389" s="636"/>
      <c r="F389" s="637"/>
    </row>
    <row r="390" spans="1:6">
      <c r="A390" s="632"/>
      <c r="B390" s="633"/>
      <c r="C390" s="634"/>
      <c r="D390" s="635"/>
      <c r="E390" s="636"/>
      <c r="F390" s="637"/>
    </row>
    <row r="391" spans="1:6">
      <c r="A391" s="632"/>
      <c r="B391" s="633"/>
      <c r="C391" s="634"/>
      <c r="D391" s="635"/>
      <c r="E391" s="636"/>
      <c r="F391" s="637"/>
    </row>
    <row r="392" spans="1:6">
      <c r="A392" s="632"/>
      <c r="B392" s="633"/>
      <c r="C392" s="634"/>
      <c r="D392" s="635"/>
      <c r="E392" s="636"/>
      <c r="F392" s="637"/>
    </row>
    <row r="393" spans="1:6">
      <c r="A393" s="632"/>
      <c r="B393" s="633"/>
      <c r="C393" s="634"/>
      <c r="D393" s="635"/>
      <c r="E393" s="636"/>
      <c r="F393" s="637"/>
    </row>
    <row r="394" spans="1:6">
      <c r="A394" s="632"/>
      <c r="B394" s="633"/>
      <c r="C394" s="634"/>
      <c r="D394" s="635"/>
      <c r="E394" s="636"/>
      <c r="F394" s="637"/>
    </row>
    <row r="395" spans="1:6">
      <c r="A395" s="632"/>
      <c r="B395" s="633"/>
      <c r="C395" s="634"/>
      <c r="D395" s="635"/>
      <c r="E395" s="636"/>
      <c r="F395" s="637"/>
    </row>
    <row r="396" spans="1:6">
      <c r="A396" s="632"/>
      <c r="B396" s="633"/>
      <c r="C396" s="634"/>
      <c r="D396" s="635"/>
      <c r="E396" s="636"/>
      <c r="F396" s="637"/>
    </row>
    <row r="397" spans="1:6">
      <c r="A397" s="632"/>
      <c r="B397" s="633"/>
      <c r="C397" s="634"/>
      <c r="D397" s="635"/>
      <c r="E397" s="636"/>
      <c r="F397" s="637"/>
    </row>
    <row r="398" spans="1:6">
      <c r="A398" s="632"/>
      <c r="B398" s="633"/>
      <c r="C398" s="634"/>
      <c r="D398" s="635"/>
      <c r="E398" s="636"/>
      <c r="F398" s="637"/>
    </row>
    <row r="399" spans="1:6">
      <c r="A399" s="632"/>
      <c r="B399" s="633"/>
      <c r="C399" s="634"/>
      <c r="D399" s="635"/>
      <c r="E399" s="636"/>
      <c r="F399" s="637"/>
    </row>
    <row r="400" spans="1:6">
      <c r="A400" s="632"/>
      <c r="B400" s="633"/>
      <c r="C400" s="634"/>
      <c r="D400" s="635"/>
      <c r="E400" s="636"/>
      <c r="F400" s="637"/>
    </row>
    <row r="401" spans="1:6">
      <c r="A401" s="632"/>
      <c r="B401" s="633"/>
      <c r="C401" s="634"/>
      <c r="D401" s="635"/>
      <c r="E401" s="636"/>
      <c r="F401" s="637"/>
    </row>
    <row r="402" spans="1:6">
      <c r="A402" s="632"/>
      <c r="B402" s="633"/>
      <c r="C402" s="634"/>
      <c r="D402" s="635"/>
      <c r="E402" s="636"/>
      <c r="F402" s="637"/>
    </row>
    <row r="403" spans="1:6">
      <c r="A403" s="632"/>
      <c r="B403" s="633"/>
      <c r="C403" s="634"/>
      <c r="D403" s="635"/>
      <c r="E403" s="636"/>
      <c r="F403" s="637"/>
    </row>
    <row r="404" spans="1:6">
      <c r="A404" s="632"/>
      <c r="B404" s="633"/>
      <c r="C404" s="634"/>
      <c r="D404" s="635"/>
      <c r="E404" s="636"/>
      <c r="F404" s="637"/>
    </row>
    <row r="405" spans="1:6">
      <c r="A405" s="632"/>
      <c r="B405" s="633"/>
      <c r="C405" s="634"/>
      <c r="D405" s="635"/>
      <c r="E405" s="636"/>
      <c r="F405" s="637"/>
    </row>
    <row r="406" spans="1:6">
      <c r="A406" s="632"/>
      <c r="B406" s="633"/>
      <c r="C406" s="634"/>
      <c r="D406" s="635"/>
      <c r="E406" s="636"/>
      <c r="F406" s="637"/>
    </row>
    <row r="407" spans="1:6">
      <c r="A407" s="632"/>
      <c r="B407" s="633"/>
      <c r="C407" s="634"/>
      <c r="D407" s="635"/>
      <c r="E407" s="636"/>
      <c r="F407" s="637"/>
    </row>
    <row r="408" spans="1:6">
      <c r="A408" s="632"/>
      <c r="B408" s="633"/>
      <c r="C408" s="634"/>
      <c r="D408" s="635"/>
      <c r="E408" s="636"/>
      <c r="F408" s="637"/>
    </row>
    <row r="409" spans="1:6">
      <c r="A409" s="632"/>
      <c r="B409" s="633"/>
      <c r="C409" s="634"/>
      <c r="D409" s="635"/>
      <c r="E409" s="636"/>
      <c r="F409" s="637"/>
    </row>
    <row r="410" spans="1:6">
      <c r="A410" s="632"/>
      <c r="B410" s="633"/>
      <c r="C410" s="634"/>
      <c r="D410" s="635"/>
      <c r="E410" s="636"/>
      <c r="F410" s="637"/>
    </row>
    <row r="411" spans="1:6">
      <c r="A411" s="632"/>
      <c r="B411" s="633"/>
      <c r="C411" s="634"/>
      <c r="D411" s="635"/>
      <c r="E411" s="636"/>
      <c r="F411" s="637"/>
    </row>
    <row r="412" spans="1:6">
      <c r="A412" s="632"/>
      <c r="B412" s="633"/>
      <c r="C412" s="634"/>
      <c r="D412" s="635"/>
      <c r="E412" s="636"/>
      <c r="F412" s="637"/>
    </row>
    <row r="413" spans="1:6">
      <c r="A413" s="632"/>
      <c r="B413" s="633"/>
      <c r="C413" s="634"/>
      <c r="D413" s="635"/>
      <c r="E413" s="636"/>
      <c r="F413" s="637"/>
    </row>
    <row r="414" spans="1:6">
      <c r="A414" s="632"/>
      <c r="B414" s="633"/>
      <c r="C414" s="634"/>
      <c r="D414" s="635"/>
      <c r="E414" s="636"/>
      <c r="F414" s="637"/>
    </row>
    <row r="415" spans="1:6">
      <c r="A415" s="632"/>
      <c r="B415" s="633"/>
      <c r="C415" s="634"/>
      <c r="D415" s="635"/>
      <c r="E415" s="636"/>
      <c r="F415" s="637"/>
    </row>
    <row r="416" spans="1:6">
      <c r="A416" s="632"/>
      <c r="B416" s="633"/>
      <c r="C416" s="634"/>
      <c r="D416" s="635"/>
      <c r="E416" s="636"/>
      <c r="F416" s="637"/>
    </row>
    <row r="417" spans="1:6">
      <c r="A417" s="632"/>
      <c r="B417" s="633"/>
      <c r="C417" s="634"/>
      <c r="D417" s="635"/>
      <c r="E417" s="636"/>
      <c r="F417" s="637"/>
    </row>
    <row r="418" spans="1:6">
      <c r="A418" s="632"/>
      <c r="B418" s="633"/>
      <c r="C418" s="634"/>
      <c r="D418" s="635"/>
      <c r="E418" s="636"/>
      <c r="F418" s="637"/>
    </row>
    <row r="419" spans="1:6">
      <c r="A419" s="632"/>
      <c r="B419" s="633"/>
      <c r="C419" s="634"/>
      <c r="D419" s="635"/>
      <c r="E419" s="636"/>
      <c r="F419" s="637"/>
    </row>
    <row r="420" spans="1:6">
      <c r="A420" s="632"/>
      <c r="B420" s="633"/>
      <c r="C420" s="634"/>
      <c r="D420" s="635"/>
      <c r="E420" s="636"/>
      <c r="F420" s="637"/>
    </row>
    <row r="421" spans="1:6">
      <c r="A421" s="632"/>
      <c r="B421" s="633"/>
      <c r="C421" s="634"/>
      <c r="D421" s="635"/>
      <c r="E421" s="636"/>
      <c r="F421" s="637"/>
    </row>
    <row r="422" spans="1:6">
      <c r="A422" s="632"/>
      <c r="B422" s="633"/>
      <c r="C422" s="634"/>
      <c r="D422" s="635"/>
      <c r="E422" s="636"/>
      <c r="F422" s="637"/>
    </row>
    <row r="423" spans="1:6">
      <c r="A423" s="632"/>
      <c r="B423" s="633"/>
      <c r="C423" s="634"/>
      <c r="D423" s="635"/>
      <c r="E423" s="636"/>
      <c r="F423" s="637"/>
    </row>
    <row r="424" spans="1:6">
      <c r="A424" s="632"/>
      <c r="B424" s="633"/>
      <c r="C424" s="634"/>
      <c r="D424" s="635"/>
      <c r="E424" s="636"/>
      <c r="F424" s="637"/>
    </row>
    <row r="425" spans="1:6">
      <c r="A425" s="632"/>
      <c r="B425" s="633"/>
      <c r="C425" s="634"/>
      <c r="D425" s="635"/>
      <c r="E425" s="636"/>
      <c r="F425" s="637"/>
    </row>
    <row r="426" spans="1:6">
      <c r="A426" s="632"/>
      <c r="B426" s="633"/>
      <c r="C426" s="634"/>
      <c r="D426" s="635"/>
      <c r="E426" s="636"/>
      <c r="F426" s="637"/>
    </row>
    <row r="427" spans="1:6">
      <c r="A427" s="632"/>
      <c r="B427" s="633"/>
      <c r="C427" s="634"/>
      <c r="D427" s="635"/>
      <c r="E427" s="636"/>
      <c r="F427" s="637"/>
    </row>
    <row r="428" spans="1:6">
      <c r="A428" s="632"/>
      <c r="B428" s="633"/>
      <c r="C428" s="634"/>
      <c r="D428" s="635"/>
      <c r="E428" s="636"/>
      <c r="F428" s="637"/>
    </row>
    <row r="429" spans="1:6">
      <c r="A429" s="632"/>
      <c r="B429" s="633"/>
      <c r="C429" s="634"/>
      <c r="D429" s="635"/>
      <c r="E429" s="636"/>
      <c r="F429" s="637"/>
    </row>
    <row r="430" spans="1:6">
      <c r="A430" s="632"/>
      <c r="B430" s="633"/>
      <c r="C430" s="634"/>
      <c r="D430" s="635"/>
      <c r="E430" s="636"/>
      <c r="F430" s="637"/>
    </row>
    <row r="431" spans="1:6">
      <c r="A431" s="632"/>
      <c r="B431" s="633"/>
      <c r="C431" s="634"/>
      <c r="D431" s="635"/>
      <c r="E431" s="636"/>
      <c r="F431" s="637"/>
    </row>
    <row r="432" spans="1:6">
      <c r="A432" s="632"/>
      <c r="B432" s="633"/>
      <c r="C432" s="634"/>
      <c r="D432" s="635"/>
      <c r="E432" s="636"/>
      <c r="F432" s="637"/>
    </row>
    <row r="433" spans="1:6">
      <c r="A433" s="632"/>
      <c r="B433" s="633"/>
      <c r="C433" s="634"/>
      <c r="D433" s="635"/>
      <c r="E433" s="636"/>
      <c r="F433" s="637"/>
    </row>
    <row r="434" spans="1:6">
      <c r="A434" s="632"/>
      <c r="B434" s="633"/>
      <c r="C434" s="634"/>
      <c r="D434" s="635"/>
      <c r="E434" s="636"/>
      <c r="F434" s="637"/>
    </row>
    <row r="435" spans="1:6">
      <c r="A435" s="632"/>
      <c r="B435" s="633"/>
      <c r="C435" s="634"/>
      <c r="D435" s="635"/>
      <c r="E435" s="636"/>
      <c r="F435" s="637"/>
    </row>
    <row r="436" spans="1:6">
      <c r="A436" s="632"/>
      <c r="B436" s="633"/>
      <c r="C436" s="634"/>
      <c r="D436" s="635"/>
      <c r="E436" s="636"/>
      <c r="F436" s="637"/>
    </row>
    <row r="437" spans="1:6">
      <c r="A437" s="632"/>
      <c r="B437" s="633"/>
      <c r="C437" s="634"/>
      <c r="D437" s="635"/>
      <c r="E437" s="636"/>
      <c r="F437" s="637"/>
    </row>
    <row r="438" spans="1:6">
      <c r="A438" s="632"/>
      <c r="B438" s="633"/>
      <c r="C438" s="634"/>
      <c r="D438" s="635"/>
      <c r="E438" s="636"/>
      <c r="F438" s="637"/>
    </row>
    <row r="439" spans="1:6">
      <c r="A439" s="632"/>
      <c r="B439" s="633"/>
      <c r="C439" s="634"/>
      <c r="D439" s="635"/>
      <c r="E439" s="636"/>
      <c r="F439" s="637"/>
    </row>
    <row r="440" spans="1:6">
      <c r="A440" s="632"/>
      <c r="B440" s="633"/>
      <c r="C440" s="634"/>
      <c r="D440" s="635"/>
      <c r="E440" s="636"/>
      <c r="F440" s="637"/>
    </row>
    <row r="441" spans="1:6">
      <c r="A441" s="632"/>
      <c r="B441" s="633"/>
      <c r="C441" s="634"/>
      <c r="D441" s="635"/>
      <c r="E441" s="636"/>
      <c r="F441" s="637"/>
    </row>
    <row r="442" spans="1:6">
      <c r="A442" s="632"/>
      <c r="B442" s="633"/>
      <c r="C442" s="634"/>
      <c r="D442" s="635"/>
      <c r="E442" s="636"/>
      <c r="F442" s="637"/>
    </row>
    <row r="443" spans="1:6">
      <c r="A443" s="632"/>
      <c r="B443" s="633"/>
      <c r="C443" s="634"/>
      <c r="D443" s="635"/>
      <c r="E443" s="636"/>
      <c r="F443" s="637"/>
    </row>
    <row r="444" spans="1:6">
      <c r="A444" s="632"/>
      <c r="B444" s="633"/>
      <c r="C444" s="634"/>
      <c r="D444" s="635"/>
      <c r="E444" s="636"/>
      <c r="F444" s="637"/>
    </row>
    <row r="445" spans="1:6">
      <c r="A445" s="632"/>
      <c r="B445" s="633"/>
      <c r="C445" s="634"/>
      <c r="D445" s="635"/>
      <c r="E445" s="636"/>
      <c r="F445" s="637"/>
    </row>
    <row r="446" spans="1:6">
      <c r="A446" s="632"/>
      <c r="B446" s="633"/>
      <c r="C446" s="634"/>
      <c r="D446" s="635"/>
      <c r="E446" s="636"/>
      <c r="F446" s="637"/>
    </row>
    <row r="447" spans="1:6">
      <c r="A447" s="632"/>
      <c r="B447" s="633"/>
      <c r="C447" s="634"/>
      <c r="D447" s="635"/>
      <c r="E447" s="636"/>
      <c r="F447" s="637"/>
    </row>
    <row r="448" spans="1:6">
      <c r="A448" s="632"/>
      <c r="B448" s="633"/>
      <c r="C448" s="634"/>
      <c r="D448" s="635"/>
      <c r="E448" s="636"/>
      <c r="F448" s="637"/>
    </row>
    <row r="449" spans="1:6">
      <c r="A449" s="632"/>
      <c r="B449" s="633"/>
      <c r="C449" s="634"/>
      <c r="D449" s="635"/>
      <c r="E449" s="636"/>
      <c r="F449" s="637"/>
    </row>
    <row r="450" spans="1:6">
      <c r="A450" s="632"/>
      <c r="B450" s="633"/>
      <c r="C450" s="634"/>
      <c r="D450" s="635"/>
      <c r="E450" s="636"/>
      <c r="F450" s="637"/>
    </row>
    <row r="451" spans="1:6">
      <c r="A451" s="632"/>
      <c r="B451" s="633"/>
      <c r="C451" s="634"/>
      <c r="D451" s="635"/>
      <c r="E451" s="636"/>
      <c r="F451" s="637"/>
    </row>
    <row r="452" spans="1:6">
      <c r="A452" s="632"/>
      <c r="B452" s="633"/>
      <c r="C452" s="634"/>
      <c r="D452" s="635"/>
      <c r="E452" s="636"/>
      <c r="F452" s="637"/>
    </row>
    <row r="453" spans="1:6">
      <c r="A453" s="632"/>
      <c r="B453" s="633"/>
      <c r="C453" s="634"/>
      <c r="D453" s="635"/>
      <c r="E453" s="636"/>
      <c r="F453" s="637"/>
    </row>
    <row r="454" spans="1:6">
      <c r="A454" s="632"/>
      <c r="B454" s="633"/>
      <c r="C454" s="634"/>
      <c r="D454" s="635"/>
      <c r="E454" s="636"/>
      <c r="F454" s="637"/>
    </row>
    <row r="455" spans="1:6">
      <c r="A455" s="632"/>
      <c r="B455" s="633"/>
      <c r="C455" s="634"/>
      <c r="D455" s="635"/>
      <c r="E455" s="636"/>
      <c r="F455" s="637"/>
    </row>
    <row r="456" spans="1:6">
      <c r="A456" s="632"/>
      <c r="B456" s="633"/>
      <c r="C456" s="634"/>
      <c r="D456" s="635"/>
      <c r="E456" s="636"/>
      <c r="F456" s="637"/>
    </row>
    <row r="457" spans="1:6">
      <c r="A457" s="632"/>
      <c r="B457" s="633"/>
      <c r="C457" s="634"/>
      <c r="D457" s="635"/>
      <c r="E457" s="636"/>
      <c r="F457" s="637"/>
    </row>
    <row r="458" spans="1:6">
      <c r="A458" s="632"/>
      <c r="B458" s="633"/>
      <c r="C458" s="634"/>
      <c r="D458" s="635"/>
      <c r="E458" s="636"/>
      <c r="F458" s="637"/>
    </row>
    <row r="459" spans="1:6">
      <c r="A459" s="632"/>
      <c r="B459" s="633"/>
      <c r="C459" s="634"/>
      <c r="D459" s="635"/>
      <c r="E459" s="636"/>
      <c r="F459" s="637"/>
    </row>
    <row r="460" spans="1:6">
      <c r="A460" s="632"/>
      <c r="B460" s="633"/>
      <c r="C460" s="634"/>
      <c r="D460" s="635"/>
      <c r="E460" s="636"/>
      <c r="F460" s="637"/>
    </row>
    <row r="461" spans="1:6">
      <c r="A461" s="632"/>
      <c r="B461" s="633"/>
      <c r="C461" s="634"/>
      <c r="D461" s="635"/>
      <c r="E461" s="636"/>
      <c r="F461" s="637"/>
    </row>
    <row r="462" spans="1:6">
      <c r="A462" s="632"/>
      <c r="B462" s="633"/>
      <c r="C462" s="634"/>
      <c r="D462" s="635"/>
      <c r="E462" s="636"/>
      <c r="F462" s="637"/>
    </row>
    <row r="463" spans="1:6">
      <c r="A463" s="632"/>
      <c r="B463" s="633"/>
      <c r="C463" s="634"/>
      <c r="D463" s="635"/>
      <c r="E463" s="636"/>
      <c r="F463" s="637"/>
    </row>
    <row r="464" spans="1:6">
      <c r="A464" s="632"/>
      <c r="B464" s="633"/>
      <c r="C464" s="634"/>
      <c r="D464" s="635"/>
      <c r="E464" s="636"/>
      <c r="F464" s="637"/>
    </row>
    <row r="465" spans="1:6">
      <c r="A465" s="632"/>
      <c r="B465" s="633"/>
      <c r="C465" s="634"/>
      <c r="D465" s="635"/>
      <c r="E465" s="636"/>
      <c r="F465" s="637"/>
    </row>
    <row r="466" spans="1:6">
      <c r="A466" s="632"/>
      <c r="B466" s="633"/>
      <c r="C466" s="634"/>
      <c r="D466" s="635"/>
      <c r="E466" s="636"/>
      <c r="F466" s="637"/>
    </row>
    <row r="467" spans="1:6">
      <c r="A467" s="632"/>
      <c r="B467" s="633"/>
      <c r="C467" s="634"/>
      <c r="D467" s="635"/>
      <c r="E467" s="636"/>
      <c r="F467" s="637"/>
    </row>
    <row r="468" spans="1:6">
      <c r="A468" s="632"/>
      <c r="B468" s="633"/>
      <c r="C468" s="634"/>
      <c r="D468" s="635"/>
      <c r="E468" s="636"/>
      <c r="F468" s="637"/>
    </row>
    <row r="469" spans="1:6">
      <c r="A469" s="632"/>
      <c r="B469" s="633"/>
      <c r="C469" s="634"/>
      <c r="D469" s="635"/>
      <c r="E469" s="636"/>
      <c r="F469" s="637"/>
    </row>
    <row r="470" spans="1:6">
      <c r="A470" s="632"/>
      <c r="B470" s="633"/>
      <c r="C470" s="634"/>
      <c r="D470" s="635"/>
      <c r="E470" s="636"/>
      <c r="F470" s="637"/>
    </row>
    <row r="471" spans="1:6">
      <c r="A471" s="632"/>
      <c r="B471" s="633"/>
      <c r="C471" s="634"/>
      <c r="D471" s="635"/>
      <c r="E471" s="636"/>
      <c r="F471" s="637"/>
    </row>
    <row r="472" spans="1:6">
      <c r="A472" s="632"/>
      <c r="B472" s="633"/>
      <c r="C472" s="634"/>
      <c r="D472" s="635"/>
      <c r="E472" s="636"/>
      <c r="F472" s="637"/>
    </row>
    <row r="473" spans="1:6">
      <c r="A473" s="632"/>
      <c r="B473" s="633"/>
      <c r="C473" s="634"/>
      <c r="D473" s="635"/>
      <c r="E473" s="636"/>
      <c r="F473" s="637"/>
    </row>
    <row r="474" spans="1:6">
      <c r="A474" s="632"/>
      <c r="B474" s="633"/>
      <c r="C474" s="634"/>
      <c r="D474" s="635"/>
      <c r="E474" s="636"/>
      <c r="F474" s="637"/>
    </row>
    <row r="475" spans="1:6">
      <c r="A475" s="632"/>
      <c r="B475" s="633"/>
      <c r="C475" s="634"/>
      <c r="D475" s="635"/>
      <c r="E475" s="636"/>
      <c r="F475" s="637"/>
    </row>
    <row r="476" spans="1:6">
      <c r="A476" s="632"/>
      <c r="B476" s="633"/>
      <c r="C476" s="634"/>
      <c r="D476" s="635"/>
      <c r="E476" s="636"/>
      <c r="F476" s="637"/>
    </row>
    <row r="477" spans="1:6">
      <c r="A477" s="632"/>
      <c r="B477" s="633"/>
      <c r="C477" s="634"/>
      <c r="D477" s="635"/>
      <c r="E477" s="636"/>
      <c r="F477" s="637"/>
    </row>
    <row r="478" spans="1:6">
      <c r="A478" s="632"/>
      <c r="B478" s="633"/>
      <c r="C478" s="634"/>
      <c r="D478" s="635"/>
      <c r="E478" s="636"/>
      <c r="F478" s="637"/>
    </row>
    <row r="479" spans="1:6">
      <c r="A479" s="632"/>
      <c r="B479" s="633"/>
      <c r="C479" s="634"/>
      <c r="D479" s="635"/>
      <c r="E479" s="636"/>
      <c r="F479" s="637"/>
    </row>
    <row r="480" spans="1:6">
      <c r="A480" s="632"/>
      <c r="B480" s="633"/>
      <c r="C480" s="634"/>
      <c r="D480" s="635"/>
      <c r="E480" s="636"/>
      <c r="F480" s="637"/>
    </row>
    <row r="481" spans="1:6">
      <c r="A481" s="632"/>
      <c r="B481" s="633"/>
      <c r="C481" s="634"/>
      <c r="D481" s="635"/>
      <c r="E481" s="636"/>
      <c r="F481" s="637"/>
    </row>
    <row r="482" spans="1:6">
      <c r="A482" s="632"/>
      <c r="B482" s="633"/>
      <c r="C482" s="634"/>
      <c r="D482" s="635"/>
      <c r="E482" s="636"/>
      <c r="F482" s="637"/>
    </row>
    <row r="483" spans="1:6">
      <c r="A483" s="632"/>
      <c r="B483" s="633"/>
      <c r="C483" s="634"/>
      <c r="D483" s="635"/>
      <c r="E483" s="636"/>
      <c r="F483" s="637"/>
    </row>
    <row r="484" spans="1:6">
      <c r="A484" s="632"/>
      <c r="B484" s="633"/>
      <c r="C484" s="634"/>
      <c r="D484" s="635"/>
      <c r="E484" s="636"/>
      <c r="F484" s="637"/>
    </row>
    <row r="485" spans="1:6">
      <c r="A485" s="632"/>
      <c r="B485" s="633"/>
      <c r="C485" s="634"/>
      <c r="D485" s="635"/>
      <c r="E485" s="636"/>
      <c r="F485" s="637"/>
    </row>
    <row r="486" spans="1:6">
      <c r="A486" s="632"/>
      <c r="B486" s="633"/>
      <c r="C486" s="634"/>
      <c r="D486" s="635"/>
      <c r="E486" s="636"/>
      <c r="F486" s="637"/>
    </row>
    <row r="487" spans="1:6">
      <c r="A487" s="632"/>
      <c r="B487" s="633"/>
      <c r="C487" s="634"/>
      <c r="D487" s="635"/>
      <c r="E487" s="636"/>
      <c r="F487" s="637"/>
    </row>
    <row r="488" spans="1:6">
      <c r="A488" s="632"/>
      <c r="B488" s="633"/>
      <c r="C488" s="634"/>
      <c r="D488" s="635"/>
      <c r="E488" s="636"/>
      <c r="F488" s="637"/>
    </row>
    <row r="489" spans="1:6">
      <c r="A489" s="632"/>
      <c r="B489" s="633"/>
      <c r="C489" s="634"/>
      <c r="D489" s="635"/>
      <c r="E489" s="636"/>
      <c r="F489" s="637"/>
    </row>
    <row r="490" spans="1:6">
      <c r="A490" s="632"/>
      <c r="B490" s="633"/>
      <c r="C490" s="634"/>
      <c r="D490" s="635"/>
      <c r="E490" s="636"/>
      <c r="F490" s="637"/>
    </row>
    <row r="491" spans="1:6">
      <c r="A491" s="632"/>
      <c r="B491" s="633"/>
      <c r="C491" s="634"/>
      <c r="D491" s="635"/>
      <c r="E491" s="636"/>
      <c r="F491" s="637"/>
    </row>
    <row r="492" spans="1:6">
      <c r="A492" s="632"/>
      <c r="B492" s="633"/>
      <c r="C492" s="634"/>
      <c r="D492" s="635"/>
      <c r="E492" s="636"/>
      <c r="F492" s="637"/>
    </row>
    <row r="493" spans="1:6">
      <c r="A493" s="632"/>
      <c r="B493" s="633"/>
      <c r="C493" s="634"/>
      <c r="D493" s="635"/>
      <c r="E493" s="636"/>
      <c r="F493" s="637"/>
    </row>
    <row r="494" spans="1:6">
      <c r="A494" s="632"/>
      <c r="B494" s="633"/>
      <c r="C494" s="634"/>
      <c r="D494" s="635"/>
      <c r="E494" s="636"/>
      <c r="F494" s="637"/>
    </row>
    <row r="495" spans="1:6">
      <c r="A495" s="632"/>
      <c r="B495" s="633"/>
      <c r="C495" s="634"/>
      <c r="D495" s="635"/>
      <c r="E495" s="636"/>
      <c r="F495" s="637"/>
    </row>
    <row r="496" spans="1:6">
      <c r="A496" s="632"/>
      <c r="B496" s="633"/>
      <c r="C496" s="634"/>
      <c r="D496" s="635"/>
      <c r="E496" s="636"/>
      <c r="F496" s="637"/>
    </row>
    <row r="497" spans="1:6">
      <c r="A497" s="632"/>
      <c r="B497" s="633"/>
      <c r="C497" s="634"/>
      <c r="D497" s="635"/>
      <c r="E497" s="636"/>
      <c r="F497" s="637"/>
    </row>
    <row r="498" spans="1:6">
      <c r="A498" s="632"/>
      <c r="B498" s="633"/>
      <c r="C498" s="634"/>
      <c r="D498" s="635"/>
      <c r="E498" s="636"/>
      <c r="F498" s="637"/>
    </row>
    <row r="499" spans="1:6">
      <c r="A499" s="632"/>
      <c r="B499" s="633"/>
      <c r="C499" s="634"/>
      <c r="D499" s="635"/>
      <c r="E499" s="636"/>
      <c r="F499" s="637"/>
    </row>
    <row r="500" spans="1:6">
      <c r="A500" s="632"/>
      <c r="B500" s="633"/>
      <c r="C500" s="634"/>
      <c r="D500" s="635"/>
      <c r="E500" s="636"/>
      <c r="F500" s="637"/>
    </row>
    <row r="501" spans="1:6">
      <c r="A501" s="632"/>
      <c r="B501" s="633"/>
      <c r="C501" s="634"/>
      <c r="D501" s="635"/>
      <c r="E501" s="636"/>
      <c r="F501" s="637"/>
    </row>
    <row r="502" spans="1:6">
      <c r="A502" s="632"/>
      <c r="B502" s="633"/>
      <c r="C502" s="634"/>
      <c r="D502" s="635"/>
      <c r="E502" s="636"/>
      <c r="F502" s="637"/>
    </row>
    <row r="503" spans="1:6">
      <c r="A503" s="632"/>
      <c r="B503" s="633"/>
      <c r="C503" s="634"/>
      <c r="D503" s="635"/>
      <c r="E503" s="636"/>
      <c r="F503" s="637"/>
    </row>
    <row r="504" spans="1:6">
      <c r="A504" s="632"/>
      <c r="B504" s="633"/>
      <c r="C504" s="634"/>
      <c r="D504" s="635"/>
      <c r="E504" s="636"/>
      <c r="F504" s="637"/>
    </row>
    <row r="505" spans="1:6">
      <c r="A505" s="632"/>
      <c r="B505" s="633"/>
      <c r="C505" s="634"/>
      <c r="D505" s="635"/>
      <c r="E505" s="636"/>
      <c r="F505" s="637"/>
    </row>
    <row r="506" spans="1:6">
      <c r="A506" s="632"/>
      <c r="B506" s="633"/>
      <c r="C506" s="634"/>
      <c r="D506" s="635"/>
      <c r="E506" s="636"/>
      <c r="F506" s="637"/>
    </row>
    <row r="507" spans="1:6">
      <c r="A507" s="632"/>
      <c r="B507" s="633"/>
      <c r="C507" s="634"/>
      <c r="D507" s="635"/>
      <c r="E507" s="636"/>
      <c r="F507" s="637"/>
    </row>
    <row r="508" spans="1:6">
      <c r="A508" s="632"/>
      <c r="B508" s="633"/>
      <c r="C508" s="634"/>
      <c r="D508" s="635"/>
      <c r="E508" s="636"/>
      <c r="F508" s="637"/>
    </row>
    <row r="509" spans="1:6">
      <c r="A509" s="632"/>
      <c r="B509" s="633"/>
      <c r="C509" s="634"/>
      <c r="D509" s="635"/>
      <c r="E509" s="636"/>
      <c r="F509" s="637"/>
    </row>
    <row r="510" spans="1:6">
      <c r="A510" s="632"/>
      <c r="B510" s="633"/>
      <c r="C510" s="634"/>
      <c r="D510" s="635"/>
      <c r="E510" s="636"/>
      <c r="F510" s="637"/>
    </row>
    <row r="511" spans="1:6">
      <c r="A511" s="632"/>
      <c r="B511" s="633"/>
      <c r="C511" s="634"/>
      <c r="D511" s="635"/>
      <c r="E511" s="636"/>
      <c r="F511" s="637"/>
    </row>
    <row r="512" spans="1:6">
      <c r="A512" s="632"/>
      <c r="B512" s="633"/>
      <c r="C512" s="634"/>
      <c r="D512" s="635"/>
      <c r="E512" s="636"/>
      <c r="F512" s="637"/>
    </row>
    <row r="513" spans="1:6">
      <c r="A513" s="632"/>
      <c r="B513" s="633"/>
      <c r="C513" s="634"/>
      <c r="D513" s="635"/>
      <c r="E513" s="636"/>
      <c r="F513" s="637"/>
    </row>
    <row r="514" spans="1:6">
      <c r="A514" s="632"/>
      <c r="B514" s="633"/>
      <c r="C514" s="634"/>
      <c r="D514" s="635"/>
      <c r="E514" s="636"/>
      <c r="F514" s="637"/>
    </row>
    <row r="515" spans="1:6">
      <c r="A515" s="632"/>
      <c r="B515" s="633"/>
      <c r="C515" s="634"/>
      <c r="D515" s="635"/>
      <c r="E515" s="636"/>
      <c r="F515" s="637"/>
    </row>
    <row r="516" spans="1:6">
      <c r="A516" s="632"/>
      <c r="B516" s="633"/>
      <c r="C516" s="634"/>
      <c r="D516" s="635"/>
      <c r="E516" s="636"/>
      <c r="F516" s="637"/>
    </row>
    <row r="517" spans="1:6">
      <c r="A517" s="632"/>
      <c r="B517" s="633"/>
      <c r="C517" s="634"/>
      <c r="D517" s="635"/>
      <c r="E517" s="636"/>
      <c r="F517" s="637"/>
    </row>
    <row r="518" spans="1:6">
      <c r="A518" s="632"/>
      <c r="B518" s="633"/>
      <c r="C518" s="634"/>
      <c r="D518" s="635"/>
      <c r="E518" s="636"/>
      <c r="F518" s="637"/>
    </row>
    <row r="519" spans="1:6">
      <c r="A519" s="632"/>
      <c r="B519" s="633"/>
      <c r="C519" s="634"/>
      <c r="D519" s="635"/>
      <c r="E519" s="636"/>
      <c r="F519" s="637"/>
    </row>
    <row r="520" spans="1:6">
      <c r="A520" s="632"/>
      <c r="B520" s="633"/>
      <c r="C520" s="634"/>
      <c r="D520" s="635"/>
      <c r="E520" s="636"/>
      <c r="F520" s="637"/>
    </row>
    <row r="521" spans="1:6">
      <c r="A521" s="632"/>
      <c r="B521" s="633"/>
      <c r="C521" s="634"/>
      <c r="D521" s="635"/>
      <c r="E521" s="636"/>
      <c r="F521" s="637"/>
    </row>
    <row r="522" spans="1:6">
      <c r="A522" s="632"/>
      <c r="B522" s="633"/>
      <c r="C522" s="634"/>
      <c r="D522" s="635"/>
      <c r="E522" s="636"/>
      <c r="F522" s="637"/>
    </row>
    <row r="523" spans="1:6">
      <c r="A523" s="632"/>
      <c r="B523" s="633"/>
      <c r="C523" s="634"/>
      <c r="D523" s="635"/>
      <c r="E523" s="636"/>
      <c r="F523" s="637"/>
    </row>
    <row r="524" spans="1:6">
      <c r="A524" s="632"/>
      <c r="B524" s="633"/>
      <c r="C524" s="634"/>
      <c r="D524" s="635"/>
      <c r="E524" s="636"/>
      <c r="F524" s="637"/>
    </row>
    <row r="525" spans="1:6">
      <c r="A525" s="632"/>
      <c r="B525" s="633"/>
      <c r="C525" s="634"/>
      <c r="D525" s="635"/>
      <c r="E525" s="636"/>
      <c r="F525" s="637"/>
    </row>
    <row r="526" spans="1:6">
      <c r="A526" s="632"/>
      <c r="B526" s="633"/>
      <c r="C526" s="634"/>
      <c r="D526" s="635"/>
      <c r="E526" s="636"/>
      <c r="F526" s="637"/>
    </row>
    <row r="527" spans="1:6">
      <c r="A527" s="632"/>
      <c r="B527" s="633"/>
      <c r="C527" s="634"/>
      <c r="D527" s="635"/>
      <c r="E527" s="636"/>
      <c r="F527" s="637"/>
    </row>
    <row r="528" spans="1:6">
      <c r="A528" s="632"/>
      <c r="B528" s="633"/>
      <c r="C528" s="634"/>
      <c r="D528" s="635"/>
      <c r="E528" s="636"/>
      <c r="F528" s="637"/>
    </row>
    <row r="529" spans="1:6">
      <c r="A529" s="632"/>
      <c r="B529" s="633"/>
      <c r="C529" s="634"/>
      <c r="D529" s="635"/>
      <c r="E529" s="636"/>
      <c r="F529" s="637"/>
    </row>
    <row r="530" spans="1:6">
      <c r="A530" s="632"/>
      <c r="B530" s="633"/>
      <c r="C530" s="634"/>
      <c r="D530" s="635"/>
      <c r="E530" s="636"/>
      <c r="F530" s="637"/>
    </row>
    <row r="531" spans="1:6">
      <c r="A531" s="632"/>
      <c r="B531" s="633"/>
      <c r="C531" s="634"/>
      <c r="D531" s="635"/>
      <c r="E531" s="636"/>
      <c r="F531" s="637"/>
    </row>
    <row r="532" spans="1:6">
      <c r="A532" s="632"/>
      <c r="B532" s="633"/>
      <c r="C532" s="634"/>
      <c r="D532" s="635"/>
      <c r="E532" s="636"/>
      <c r="F532" s="637"/>
    </row>
    <row r="533" spans="1:6">
      <c r="A533" s="632"/>
      <c r="B533" s="633"/>
      <c r="C533" s="634"/>
      <c r="D533" s="635"/>
      <c r="E533" s="636"/>
      <c r="F533" s="637"/>
    </row>
    <row r="534" spans="1:6">
      <c r="A534" s="632"/>
      <c r="B534" s="633"/>
      <c r="C534" s="634"/>
      <c r="D534" s="635"/>
      <c r="E534" s="636"/>
      <c r="F534" s="637"/>
    </row>
    <row r="535" spans="1:6">
      <c r="A535" s="632"/>
      <c r="B535" s="633"/>
      <c r="C535" s="634"/>
      <c r="D535" s="635"/>
      <c r="E535" s="636"/>
      <c r="F535" s="637"/>
    </row>
    <row r="536" spans="1:6">
      <c r="A536" s="632"/>
      <c r="B536" s="633"/>
      <c r="C536" s="634"/>
      <c r="D536" s="635"/>
      <c r="E536" s="636"/>
      <c r="F536" s="637"/>
    </row>
    <row r="537" spans="1:6">
      <c r="A537" s="632"/>
      <c r="B537" s="633"/>
      <c r="C537" s="634"/>
      <c r="D537" s="635"/>
      <c r="E537" s="636"/>
      <c r="F537" s="637"/>
    </row>
    <row r="538" spans="1:6">
      <c r="A538" s="632"/>
      <c r="B538" s="633"/>
      <c r="C538" s="634"/>
      <c r="D538" s="635"/>
      <c r="E538" s="636"/>
      <c r="F538" s="637"/>
    </row>
    <row r="539" spans="1:6">
      <c r="A539" s="632"/>
      <c r="B539" s="633"/>
      <c r="C539" s="634"/>
      <c r="D539" s="635"/>
      <c r="E539" s="636"/>
      <c r="F539" s="637"/>
    </row>
    <row r="540" spans="1:6">
      <c r="A540" s="632"/>
      <c r="B540" s="633"/>
      <c r="C540" s="634"/>
      <c r="D540" s="635"/>
      <c r="E540" s="636"/>
      <c r="F540" s="637"/>
    </row>
    <row r="541" spans="1:6">
      <c r="A541" s="632"/>
      <c r="B541" s="633"/>
      <c r="C541" s="634"/>
      <c r="D541" s="635"/>
      <c r="E541" s="636"/>
      <c r="F541" s="637"/>
    </row>
    <row r="542" spans="1:6">
      <c r="A542" s="632"/>
      <c r="B542" s="633"/>
      <c r="C542" s="634"/>
      <c r="D542" s="635"/>
      <c r="E542" s="636"/>
      <c r="F542" s="637"/>
    </row>
    <row r="543" spans="1:6">
      <c r="A543" s="632"/>
      <c r="B543" s="633"/>
      <c r="C543" s="634"/>
      <c r="D543" s="635"/>
      <c r="E543" s="636"/>
      <c r="F543" s="637"/>
    </row>
    <row r="544" spans="1:6">
      <c r="A544" s="632"/>
      <c r="B544" s="633"/>
      <c r="C544" s="634"/>
      <c r="D544" s="635"/>
      <c r="E544" s="636"/>
      <c r="F544" s="637"/>
    </row>
    <row r="545" spans="1:6">
      <c r="A545" s="632"/>
      <c r="B545" s="633"/>
      <c r="C545" s="634"/>
      <c r="D545" s="635"/>
      <c r="E545" s="636"/>
      <c r="F545" s="637"/>
    </row>
    <row r="546" spans="1:6">
      <c r="A546" s="632"/>
      <c r="B546" s="633"/>
      <c r="C546" s="634"/>
      <c r="D546" s="635"/>
      <c r="E546" s="636"/>
      <c r="F546" s="637"/>
    </row>
    <row r="547" spans="1:6">
      <c r="A547" s="632"/>
      <c r="B547" s="633"/>
      <c r="C547" s="634"/>
      <c r="D547" s="635"/>
      <c r="E547" s="636"/>
      <c r="F547" s="637"/>
    </row>
    <row r="548" spans="1:6">
      <c r="A548" s="632"/>
      <c r="B548" s="633"/>
      <c r="C548" s="634"/>
      <c r="D548" s="635"/>
      <c r="E548" s="636"/>
      <c r="F548" s="637"/>
    </row>
    <row r="549" spans="1:6">
      <c r="A549" s="632"/>
      <c r="B549" s="633"/>
      <c r="C549" s="634"/>
      <c r="D549" s="635"/>
      <c r="E549" s="636"/>
      <c r="F549" s="637"/>
    </row>
    <row r="550" spans="1:6">
      <c r="A550" s="632"/>
      <c r="B550" s="633"/>
      <c r="C550" s="634"/>
      <c r="D550" s="635"/>
      <c r="E550" s="636"/>
      <c r="F550" s="637"/>
    </row>
    <row r="551" spans="1:6">
      <c r="A551" s="632"/>
      <c r="B551" s="633"/>
      <c r="C551" s="634"/>
      <c r="D551" s="635"/>
      <c r="E551" s="636"/>
      <c r="F551" s="637"/>
    </row>
    <row r="552" spans="1:6">
      <c r="A552" s="632"/>
      <c r="B552" s="633"/>
      <c r="C552" s="634"/>
      <c r="D552" s="635"/>
      <c r="E552" s="636"/>
      <c r="F552" s="637"/>
    </row>
    <row r="553" spans="1:6">
      <c r="A553" s="632"/>
      <c r="B553" s="633"/>
      <c r="C553" s="634"/>
      <c r="D553" s="635"/>
      <c r="E553" s="636"/>
      <c r="F553" s="637"/>
    </row>
    <row r="554" spans="1:6">
      <c r="A554" s="632"/>
      <c r="B554" s="633"/>
      <c r="C554" s="634"/>
      <c r="D554" s="635"/>
      <c r="E554" s="636"/>
      <c r="F554" s="637"/>
    </row>
    <row r="555" spans="1:6">
      <c r="A555" s="632"/>
      <c r="B555" s="633"/>
      <c r="C555" s="634"/>
      <c r="D555" s="635"/>
      <c r="E555" s="636"/>
      <c r="F555" s="637"/>
    </row>
    <row r="556" spans="1:6">
      <c r="A556" s="632"/>
      <c r="B556" s="633"/>
      <c r="C556" s="634"/>
      <c r="D556" s="635"/>
      <c r="E556" s="636"/>
      <c r="F556" s="637"/>
    </row>
    <row r="557" spans="1:6">
      <c r="A557" s="632"/>
      <c r="B557" s="633"/>
      <c r="C557" s="634"/>
      <c r="D557" s="635"/>
      <c r="E557" s="636"/>
      <c r="F557" s="637"/>
    </row>
    <row r="558" spans="1:6">
      <c r="A558" s="632"/>
      <c r="B558" s="633"/>
      <c r="C558" s="634"/>
      <c r="D558" s="635"/>
      <c r="E558" s="636"/>
      <c r="F558" s="637"/>
    </row>
    <row r="559" spans="1:6">
      <c r="A559" s="632"/>
      <c r="B559" s="633"/>
      <c r="C559" s="634"/>
      <c r="D559" s="635"/>
      <c r="E559" s="636"/>
      <c r="F559" s="637"/>
    </row>
    <row r="560" spans="1:6">
      <c r="A560" s="632"/>
      <c r="B560" s="633"/>
      <c r="C560" s="634"/>
      <c r="D560" s="635"/>
      <c r="E560" s="636"/>
      <c r="F560" s="637"/>
    </row>
    <row r="561" spans="1:6">
      <c r="A561" s="632"/>
      <c r="B561" s="633"/>
      <c r="C561" s="634"/>
      <c r="D561" s="635"/>
      <c r="E561" s="636"/>
      <c r="F561" s="637"/>
    </row>
    <row r="562" spans="1:6">
      <c r="A562" s="632"/>
      <c r="B562" s="633"/>
      <c r="C562" s="634"/>
      <c r="D562" s="635"/>
      <c r="E562" s="636"/>
      <c r="F562" s="637"/>
    </row>
    <row r="563" spans="1:6">
      <c r="A563" s="632"/>
      <c r="B563" s="633"/>
      <c r="C563" s="634"/>
      <c r="D563" s="635"/>
      <c r="E563" s="636"/>
      <c r="F563" s="637"/>
    </row>
    <row r="564" spans="1:6">
      <c r="A564" s="632"/>
      <c r="B564" s="633"/>
      <c r="C564" s="634"/>
      <c r="D564" s="635"/>
      <c r="E564" s="636"/>
      <c r="F564" s="637"/>
    </row>
    <row r="565" spans="1:6">
      <c r="A565" s="632"/>
      <c r="B565" s="633"/>
      <c r="C565" s="634"/>
      <c r="D565" s="635"/>
      <c r="E565" s="636"/>
      <c r="F565" s="637"/>
    </row>
    <row r="566" spans="1:6">
      <c r="A566" s="632"/>
      <c r="B566" s="633"/>
      <c r="C566" s="634"/>
      <c r="D566" s="635"/>
      <c r="E566" s="636"/>
      <c r="F566" s="637"/>
    </row>
    <row r="567" spans="1:6">
      <c r="A567" s="632"/>
      <c r="B567" s="633"/>
      <c r="C567" s="634"/>
      <c r="D567" s="635"/>
      <c r="E567" s="636"/>
      <c r="F567" s="637"/>
    </row>
    <row r="568" spans="1:6">
      <c r="A568" s="632"/>
      <c r="B568" s="633"/>
      <c r="C568" s="634"/>
      <c r="D568" s="635"/>
      <c r="E568" s="636"/>
      <c r="F568" s="637"/>
    </row>
    <row r="569" spans="1:6">
      <c r="A569" s="632"/>
      <c r="B569" s="633"/>
      <c r="C569" s="634"/>
      <c r="D569" s="635"/>
      <c r="E569" s="636"/>
      <c r="F569" s="637"/>
    </row>
    <row r="570" spans="1:6">
      <c r="A570" s="632"/>
      <c r="B570" s="633"/>
      <c r="C570" s="634"/>
      <c r="D570" s="635"/>
      <c r="E570" s="636"/>
      <c r="F570" s="637"/>
    </row>
    <row r="571" spans="1:6">
      <c r="A571" s="632"/>
      <c r="B571" s="633"/>
      <c r="C571" s="634"/>
      <c r="D571" s="635"/>
      <c r="E571" s="636"/>
      <c r="F571" s="637"/>
    </row>
    <row r="572" spans="1:6">
      <c r="A572" s="632"/>
      <c r="B572" s="633"/>
      <c r="C572" s="634"/>
      <c r="D572" s="635"/>
      <c r="E572" s="636"/>
      <c r="F572" s="637"/>
    </row>
    <row r="573" spans="1:6">
      <c r="A573" s="632"/>
      <c r="B573" s="633"/>
      <c r="C573" s="634"/>
      <c r="D573" s="635"/>
      <c r="E573" s="636"/>
      <c r="F573" s="637"/>
    </row>
    <row r="574" spans="1:6">
      <c r="A574" s="632"/>
      <c r="B574" s="633"/>
      <c r="C574" s="634"/>
      <c r="D574" s="635"/>
      <c r="E574" s="636"/>
      <c r="F574" s="637"/>
    </row>
    <row r="575" spans="1:6">
      <c r="A575" s="632"/>
      <c r="B575" s="633"/>
      <c r="C575" s="634"/>
      <c r="D575" s="635"/>
      <c r="E575" s="636"/>
      <c r="F575" s="637"/>
    </row>
    <row r="576" spans="1:6">
      <c r="A576" s="632"/>
      <c r="B576" s="633"/>
      <c r="C576" s="634"/>
      <c r="D576" s="635"/>
      <c r="E576" s="636"/>
      <c r="F576" s="637"/>
    </row>
    <row r="577" spans="1:6">
      <c r="A577" s="632"/>
      <c r="B577" s="633"/>
      <c r="C577" s="634"/>
      <c r="D577" s="635"/>
      <c r="E577" s="636"/>
      <c r="F577" s="637"/>
    </row>
    <row r="578" spans="1:6">
      <c r="A578" s="632"/>
      <c r="B578" s="633"/>
      <c r="C578" s="634"/>
      <c r="D578" s="635"/>
      <c r="E578" s="636"/>
      <c r="F578" s="637"/>
    </row>
    <row r="579" spans="1:6">
      <c r="A579" s="632"/>
      <c r="B579" s="633"/>
      <c r="C579" s="634"/>
      <c r="D579" s="635"/>
      <c r="E579" s="636"/>
      <c r="F579" s="637"/>
    </row>
    <row r="580" spans="1:6">
      <c r="A580" s="632"/>
      <c r="B580" s="633"/>
      <c r="C580" s="634"/>
      <c r="D580" s="635"/>
      <c r="E580" s="636"/>
      <c r="F580" s="637"/>
    </row>
    <row r="581" spans="1:6">
      <c r="A581" s="632"/>
      <c r="B581" s="633"/>
      <c r="C581" s="634"/>
      <c r="D581" s="635"/>
      <c r="E581" s="636"/>
      <c r="F581" s="637"/>
    </row>
    <row r="582" spans="1:6">
      <c r="A582" s="632"/>
      <c r="B582" s="633"/>
      <c r="C582" s="634"/>
      <c r="D582" s="635"/>
      <c r="E582" s="636"/>
      <c r="F582" s="637"/>
    </row>
    <row r="583" spans="1:6">
      <c r="A583" s="632"/>
      <c r="B583" s="633"/>
      <c r="C583" s="634"/>
      <c r="D583" s="635"/>
      <c r="E583" s="636"/>
      <c r="F583" s="637"/>
    </row>
    <row r="584" spans="1:6">
      <c r="A584" s="632"/>
      <c r="B584" s="633"/>
      <c r="C584" s="634"/>
      <c r="D584" s="635"/>
      <c r="E584" s="636"/>
      <c r="F584" s="637"/>
    </row>
    <row r="585" spans="1:6">
      <c r="A585" s="632"/>
      <c r="B585" s="633"/>
      <c r="C585" s="634"/>
      <c r="D585" s="635"/>
      <c r="E585" s="636"/>
      <c r="F585" s="637"/>
    </row>
    <row r="586" spans="1:6">
      <c r="A586" s="632"/>
      <c r="B586" s="633"/>
      <c r="C586" s="634"/>
      <c r="D586" s="635"/>
      <c r="E586" s="636"/>
      <c r="F586" s="637"/>
    </row>
    <row r="587" spans="1:6">
      <c r="A587" s="632"/>
      <c r="B587" s="633"/>
      <c r="C587" s="634"/>
      <c r="D587" s="635"/>
      <c r="E587" s="636"/>
      <c r="F587" s="637"/>
    </row>
    <row r="588" spans="1:6">
      <c r="A588" s="632"/>
      <c r="B588" s="633"/>
      <c r="C588" s="634"/>
      <c r="D588" s="635"/>
      <c r="E588" s="636"/>
      <c r="F588" s="637"/>
    </row>
    <row r="589" spans="1:6">
      <c r="A589" s="632"/>
      <c r="B589" s="633"/>
      <c r="C589" s="634"/>
      <c r="D589" s="635"/>
      <c r="E589" s="636"/>
      <c r="F589" s="637"/>
    </row>
    <row r="590" spans="1:6">
      <c r="A590" s="632"/>
      <c r="B590" s="633"/>
      <c r="C590" s="634"/>
      <c r="D590" s="635"/>
      <c r="E590" s="636"/>
      <c r="F590" s="637"/>
    </row>
    <row r="591" spans="1:6">
      <c r="A591" s="632"/>
      <c r="B591" s="633"/>
      <c r="C591" s="634"/>
      <c r="D591" s="635"/>
      <c r="E591" s="636"/>
      <c r="F591" s="637"/>
    </row>
    <row r="592" spans="1:6">
      <c r="A592" s="632"/>
      <c r="B592" s="633"/>
      <c r="C592" s="634"/>
      <c r="D592" s="635"/>
      <c r="E592" s="636"/>
      <c r="F592" s="637"/>
    </row>
    <row r="593" spans="1:6">
      <c r="A593" s="632"/>
      <c r="B593" s="633"/>
      <c r="C593" s="634"/>
      <c r="D593" s="635"/>
      <c r="E593" s="636"/>
      <c r="F593" s="637"/>
    </row>
    <row r="594" spans="1:6">
      <c r="A594" s="632"/>
      <c r="B594" s="633"/>
      <c r="C594" s="634"/>
      <c r="D594" s="635"/>
      <c r="E594" s="636"/>
      <c r="F594" s="637"/>
    </row>
    <row r="595" spans="1:6">
      <c r="A595" s="632"/>
      <c r="B595" s="633"/>
      <c r="C595" s="634"/>
      <c r="D595" s="635"/>
      <c r="E595" s="636"/>
      <c r="F595" s="637"/>
    </row>
    <row r="596" spans="1:6">
      <c r="A596" s="632"/>
      <c r="B596" s="633"/>
      <c r="C596" s="634"/>
      <c r="D596" s="635"/>
      <c r="E596" s="636"/>
      <c r="F596" s="637"/>
    </row>
    <row r="597" spans="1:6">
      <c r="A597" s="632"/>
      <c r="B597" s="633"/>
      <c r="C597" s="634"/>
      <c r="D597" s="635"/>
      <c r="E597" s="636"/>
      <c r="F597" s="637"/>
    </row>
    <row r="598" spans="1:6">
      <c r="A598" s="632"/>
      <c r="B598" s="633"/>
      <c r="C598" s="634"/>
      <c r="D598" s="635"/>
      <c r="E598" s="636"/>
      <c r="F598" s="637"/>
    </row>
    <row r="599" spans="1:6">
      <c r="A599" s="632"/>
      <c r="B599" s="633"/>
      <c r="C599" s="634"/>
      <c r="D599" s="635"/>
      <c r="E599" s="636"/>
      <c r="F599" s="637"/>
    </row>
    <row r="600" spans="1:6">
      <c r="A600" s="632"/>
      <c r="B600" s="633"/>
      <c r="C600" s="634"/>
      <c r="D600" s="635"/>
      <c r="E600" s="636"/>
      <c r="F600" s="637"/>
    </row>
    <row r="601" spans="1:6">
      <c r="A601" s="632"/>
      <c r="B601" s="633"/>
      <c r="C601" s="634"/>
      <c r="D601" s="635"/>
      <c r="E601" s="636"/>
      <c r="F601" s="637"/>
    </row>
    <row r="602" spans="1:6">
      <c r="A602" s="632"/>
      <c r="B602" s="633"/>
      <c r="C602" s="634"/>
      <c r="D602" s="635"/>
      <c r="E602" s="636"/>
      <c r="F602" s="637"/>
    </row>
    <row r="603" spans="1:6">
      <c r="A603" s="632"/>
      <c r="B603" s="633"/>
      <c r="C603" s="634"/>
      <c r="D603" s="635"/>
      <c r="E603" s="636"/>
      <c r="F603" s="637"/>
    </row>
    <row r="604" spans="1:6">
      <c r="A604" s="632"/>
      <c r="B604" s="633"/>
      <c r="C604" s="634"/>
      <c r="D604" s="635"/>
      <c r="E604" s="636"/>
      <c r="F604" s="637"/>
    </row>
    <row r="605" spans="1:6">
      <c r="A605" s="632"/>
      <c r="B605" s="633"/>
      <c r="C605" s="634"/>
      <c r="D605" s="635"/>
      <c r="E605" s="636"/>
      <c r="F605" s="637"/>
    </row>
    <row r="606" spans="1:6">
      <c r="A606" s="632"/>
      <c r="B606" s="633"/>
      <c r="C606" s="634"/>
      <c r="D606" s="635"/>
      <c r="E606" s="636"/>
      <c r="F606" s="637"/>
    </row>
    <row r="607" spans="1:6">
      <c r="A607" s="632"/>
      <c r="B607" s="633"/>
      <c r="C607" s="634"/>
      <c r="D607" s="635"/>
      <c r="E607" s="636"/>
      <c r="F607" s="637"/>
    </row>
    <row r="608" spans="1:6">
      <c r="A608" s="632"/>
      <c r="B608" s="633"/>
      <c r="C608" s="634"/>
      <c r="D608" s="635"/>
      <c r="E608" s="636"/>
      <c r="F608" s="637"/>
    </row>
    <row r="609" spans="1:6">
      <c r="A609" s="632"/>
      <c r="B609" s="633"/>
      <c r="C609" s="634"/>
      <c r="D609" s="635"/>
      <c r="E609" s="636"/>
      <c r="F609" s="637"/>
    </row>
    <row r="610" spans="1:6">
      <c r="A610" s="632"/>
      <c r="B610" s="633"/>
      <c r="C610" s="634"/>
      <c r="D610" s="635"/>
      <c r="E610" s="636"/>
      <c r="F610" s="637"/>
    </row>
    <row r="611" spans="1:6">
      <c r="A611" s="632"/>
      <c r="B611" s="633"/>
      <c r="C611" s="634"/>
      <c r="D611" s="635"/>
      <c r="E611" s="636"/>
      <c r="F611" s="637"/>
    </row>
    <row r="612" spans="1:6">
      <c r="A612" s="632"/>
      <c r="B612" s="633"/>
      <c r="C612" s="634"/>
      <c r="D612" s="635"/>
      <c r="E612" s="636"/>
      <c r="F612" s="637"/>
    </row>
    <row r="613" spans="1:6">
      <c r="A613" s="632"/>
      <c r="B613" s="633"/>
      <c r="C613" s="634"/>
      <c r="D613" s="635"/>
      <c r="E613" s="636"/>
      <c r="F613" s="637"/>
    </row>
    <row r="614" spans="1:6">
      <c r="A614" s="632"/>
      <c r="B614" s="633"/>
      <c r="C614" s="634"/>
      <c r="D614" s="635"/>
      <c r="E614" s="636"/>
      <c r="F614" s="637"/>
    </row>
    <row r="615" spans="1:6">
      <c r="A615" s="632"/>
      <c r="B615" s="633"/>
      <c r="C615" s="634"/>
      <c r="D615" s="635"/>
      <c r="E615" s="636"/>
      <c r="F615" s="637"/>
    </row>
    <row r="616" spans="1:6">
      <c r="A616" s="632"/>
      <c r="B616" s="633"/>
      <c r="C616" s="634"/>
      <c r="D616" s="635"/>
      <c r="E616" s="636"/>
      <c r="F616" s="637"/>
    </row>
    <row r="617" spans="1:6">
      <c r="A617" s="632"/>
      <c r="B617" s="633"/>
      <c r="C617" s="634"/>
      <c r="D617" s="635"/>
      <c r="E617" s="636"/>
      <c r="F617" s="637"/>
    </row>
    <row r="618" spans="1:6">
      <c r="A618" s="632"/>
      <c r="B618" s="633"/>
      <c r="C618" s="634"/>
      <c r="D618" s="635"/>
      <c r="E618" s="636"/>
      <c r="F618" s="637"/>
    </row>
    <row r="619" spans="1:6">
      <c r="A619" s="632"/>
      <c r="B619" s="633"/>
      <c r="C619" s="634"/>
      <c r="D619" s="635"/>
      <c r="E619" s="636"/>
      <c r="F619" s="637"/>
    </row>
    <row r="620" spans="1:6">
      <c r="A620" s="632"/>
      <c r="B620" s="633"/>
      <c r="C620" s="634"/>
      <c r="D620" s="635"/>
      <c r="E620" s="636"/>
      <c r="F620" s="637"/>
    </row>
    <row r="621" spans="1:6">
      <c r="A621" s="632"/>
      <c r="B621" s="633"/>
      <c r="C621" s="634"/>
      <c r="D621" s="635"/>
      <c r="E621" s="636"/>
      <c r="F621" s="637"/>
    </row>
    <row r="622" spans="1:6">
      <c r="A622" s="632"/>
      <c r="B622" s="633"/>
      <c r="C622" s="634"/>
      <c r="D622" s="635"/>
      <c r="E622" s="636"/>
      <c r="F622" s="637"/>
    </row>
    <row r="623" spans="1:6">
      <c r="A623" s="632"/>
      <c r="B623" s="633"/>
      <c r="C623" s="634"/>
      <c r="D623" s="635"/>
      <c r="E623" s="636"/>
      <c r="F623" s="637"/>
    </row>
    <row r="624" spans="1:6">
      <c r="A624" s="632"/>
      <c r="B624" s="633"/>
      <c r="C624" s="634"/>
      <c r="D624" s="635"/>
      <c r="E624" s="636"/>
      <c r="F624" s="637"/>
    </row>
    <row r="625" spans="1:6">
      <c r="A625" s="632"/>
      <c r="B625" s="633"/>
      <c r="C625" s="634"/>
      <c r="D625" s="635"/>
      <c r="E625" s="636"/>
      <c r="F625" s="637"/>
    </row>
    <row r="626" spans="1:6">
      <c r="A626" s="632"/>
      <c r="B626" s="633"/>
      <c r="C626" s="634"/>
      <c r="D626" s="635"/>
      <c r="E626" s="636"/>
      <c r="F626" s="637"/>
    </row>
    <row r="627" spans="1:6">
      <c r="A627" s="632"/>
      <c r="B627" s="633"/>
      <c r="C627" s="634"/>
      <c r="D627" s="635"/>
      <c r="E627" s="636"/>
      <c r="F627" s="637"/>
    </row>
    <row r="628" spans="1:6">
      <c r="A628" s="632"/>
      <c r="B628" s="633"/>
      <c r="C628" s="634"/>
      <c r="D628" s="635"/>
      <c r="E628" s="636"/>
      <c r="F628" s="637"/>
    </row>
    <row r="629" spans="1:6">
      <c r="A629" s="632"/>
      <c r="B629" s="633"/>
      <c r="C629" s="634"/>
      <c r="D629" s="635"/>
      <c r="E629" s="636"/>
      <c r="F629" s="637"/>
    </row>
    <row r="630" spans="1:6">
      <c r="A630" s="632"/>
      <c r="B630" s="633"/>
      <c r="C630" s="634"/>
      <c r="D630" s="635"/>
      <c r="E630" s="636"/>
      <c r="F630" s="637"/>
    </row>
    <row r="631" spans="1:6">
      <c r="A631" s="632"/>
      <c r="B631" s="633"/>
      <c r="C631" s="634"/>
      <c r="D631" s="635"/>
      <c r="E631" s="636"/>
      <c r="F631" s="637"/>
    </row>
    <row r="632" spans="1:6">
      <c r="A632" s="632"/>
      <c r="B632" s="633"/>
      <c r="C632" s="634"/>
      <c r="D632" s="635"/>
      <c r="E632" s="636"/>
      <c r="F632" s="637"/>
    </row>
    <row r="633" spans="1:6">
      <c r="A633" s="632"/>
      <c r="B633" s="633"/>
      <c r="C633" s="634"/>
      <c r="D633" s="635"/>
      <c r="E633" s="636"/>
      <c r="F633" s="637"/>
    </row>
    <row r="634" spans="1:6">
      <c r="A634" s="632"/>
      <c r="B634" s="633"/>
      <c r="C634" s="634"/>
      <c r="D634" s="635"/>
      <c r="E634" s="636"/>
      <c r="F634" s="637"/>
    </row>
    <row r="635" spans="1:6">
      <c r="A635" s="632"/>
      <c r="B635" s="633"/>
      <c r="C635" s="634"/>
      <c r="D635" s="635"/>
      <c r="E635" s="636"/>
      <c r="F635" s="637"/>
    </row>
    <row r="636" spans="1:6">
      <c r="A636" s="632"/>
      <c r="B636" s="633"/>
      <c r="C636" s="634"/>
      <c r="D636" s="635"/>
      <c r="E636" s="636"/>
      <c r="F636" s="637"/>
    </row>
    <row r="637" spans="1:6">
      <c r="A637" s="632"/>
      <c r="B637" s="633"/>
      <c r="C637" s="634"/>
      <c r="D637" s="635"/>
      <c r="E637" s="636"/>
      <c r="F637" s="637"/>
    </row>
    <row r="638" spans="1:6">
      <c r="A638" s="632"/>
      <c r="B638" s="633"/>
      <c r="C638" s="634"/>
      <c r="D638" s="635"/>
      <c r="E638" s="636"/>
      <c r="F638" s="637"/>
    </row>
    <row r="639" spans="1:6">
      <c r="A639" s="632"/>
      <c r="B639" s="633"/>
      <c r="C639" s="634"/>
      <c r="D639" s="635"/>
      <c r="E639" s="636"/>
      <c r="F639" s="637"/>
    </row>
    <row r="640" spans="1:6">
      <c r="A640" s="632"/>
      <c r="B640" s="633"/>
      <c r="C640" s="634"/>
      <c r="D640" s="635"/>
      <c r="E640" s="636"/>
      <c r="F640" s="637"/>
    </row>
    <row r="641" spans="1:6">
      <c r="A641" s="632"/>
      <c r="B641" s="633"/>
      <c r="C641" s="634"/>
      <c r="D641" s="635"/>
      <c r="E641" s="636"/>
      <c r="F641" s="637"/>
    </row>
    <row r="642" spans="1:6">
      <c r="A642" s="632"/>
      <c r="B642" s="633"/>
      <c r="C642" s="634"/>
      <c r="D642" s="635"/>
      <c r="E642" s="636"/>
      <c r="F642" s="637"/>
    </row>
    <row r="643" spans="1:6">
      <c r="A643" s="632"/>
      <c r="B643" s="633"/>
      <c r="C643" s="634"/>
      <c r="D643" s="635"/>
      <c r="E643" s="636"/>
      <c r="F643" s="637"/>
    </row>
    <row r="644" spans="1:6">
      <c r="A644" s="632"/>
      <c r="B644" s="633"/>
      <c r="C644" s="634"/>
      <c r="D644" s="635"/>
      <c r="E644" s="636"/>
      <c r="F644" s="637"/>
    </row>
    <row r="645" spans="1:6">
      <c r="A645" s="632"/>
      <c r="B645" s="633"/>
      <c r="C645" s="634"/>
      <c r="D645" s="635"/>
      <c r="E645" s="636"/>
      <c r="F645" s="637"/>
    </row>
    <row r="646" spans="1:6">
      <c r="A646" s="632"/>
      <c r="B646" s="633"/>
      <c r="C646" s="634"/>
      <c r="D646" s="635"/>
      <c r="E646" s="636"/>
      <c r="F646" s="637"/>
    </row>
    <row r="647" spans="1:6">
      <c r="A647" s="632"/>
      <c r="B647" s="633"/>
      <c r="C647" s="634"/>
      <c r="D647" s="635"/>
      <c r="E647" s="636"/>
      <c r="F647" s="637"/>
    </row>
    <row r="648" spans="1:6">
      <c r="A648" s="632"/>
      <c r="B648" s="633"/>
      <c r="C648" s="634"/>
      <c r="D648" s="635"/>
      <c r="E648" s="636"/>
      <c r="F648" s="637"/>
    </row>
    <row r="649" spans="1:6">
      <c r="A649" s="632"/>
      <c r="B649" s="633"/>
      <c r="C649" s="634"/>
      <c r="D649" s="635"/>
      <c r="E649" s="636"/>
      <c r="F649" s="637"/>
    </row>
    <row r="650" spans="1:6">
      <c r="A650" s="632"/>
      <c r="B650" s="633"/>
      <c r="C650" s="634"/>
      <c r="D650" s="635"/>
      <c r="E650" s="636"/>
      <c r="F650" s="637"/>
    </row>
    <row r="651" spans="1:6">
      <c r="A651" s="632"/>
      <c r="B651" s="633"/>
      <c r="C651" s="634"/>
      <c r="D651" s="635"/>
      <c r="E651" s="636"/>
      <c r="F651" s="637"/>
    </row>
    <row r="652" spans="1:6">
      <c r="A652" s="632"/>
      <c r="B652" s="633"/>
      <c r="C652" s="634"/>
      <c r="D652" s="635"/>
      <c r="E652" s="636"/>
      <c r="F652" s="637"/>
    </row>
    <row r="653" spans="1:6">
      <c r="A653" s="632"/>
      <c r="B653" s="633"/>
      <c r="C653" s="634"/>
      <c r="D653" s="635"/>
      <c r="E653" s="636"/>
      <c r="F653" s="637"/>
    </row>
    <row r="654" spans="1:6">
      <c r="A654" s="632"/>
      <c r="B654" s="633"/>
      <c r="C654" s="634"/>
      <c r="D654" s="635"/>
      <c r="E654" s="636"/>
      <c r="F654" s="637"/>
    </row>
    <row r="655" spans="1:6">
      <c r="A655" s="632"/>
      <c r="B655" s="633"/>
      <c r="C655" s="634"/>
      <c r="D655" s="635"/>
      <c r="E655" s="636"/>
      <c r="F655" s="637"/>
    </row>
    <row r="656" spans="1:6">
      <c r="A656" s="632"/>
      <c r="B656" s="633"/>
      <c r="C656" s="634"/>
      <c r="D656" s="635"/>
      <c r="E656" s="636"/>
      <c r="F656" s="637"/>
    </row>
    <row r="657" spans="1:6">
      <c r="A657" s="632"/>
      <c r="B657" s="633"/>
      <c r="C657" s="634"/>
      <c r="D657" s="635"/>
      <c r="E657" s="636"/>
      <c r="F657" s="637"/>
    </row>
    <row r="658" spans="1:6">
      <c r="A658" s="632"/>
      <c r="B658" s="633"/>
      <c r="C658" s="634"/>
      <c r="D658" s="635"/>
      <c r="E658" s="636"/>
      <c r="F658" s="637"/>
    </row>
    <row r="659" spans="1:6">
      <c r="A659" s="632"/>
      <c r="B659" s="633"/>
      <c r="C659" s="634"/>
      <c r="D659" s="635"/>
      <c r="E659" s="636"/>
      <c r="F659" s="637"/>
    </row>
    <row r="660" spans="1:6">
      <c r="A660" s="632"/>
      <c r="B660" s="633"/>
      <c r="C660" s="634"/>
      <c r="D660" s="635"/>
      <c r="E660" s="636"/>
      <c r="F660" s="637"/>
    </row>
    <row r="661" spans="1:6">
      <c r="A661" s="632"/>
      <c r="B661" s="633"/>
      <c r="C661" s="634"/>
      <c r="D661" s="635"/>
      <c r="E661" s="636"/>
      <c r="F661" s="637"/>
    </row>
    <row r="662" spans="1:6">
      <c r="A662" s="632"/>
      <c r="B662" s="633"/>
      <c r="C662" s="634"/>
      <c r="D662" s="635"/>
      <c r="E662" s="636"/>
      <c r="F662" s="637"/>
    </row>
    <row r="663" spans="1:6">
      <c r="A663" s="632"/>
      <c r="B663" s="633"/>
      <c r="C663" s="634"/>
      <c r="D663" s="635"/>
      <c r="E663" s="636"/>
      <c r="F663" s="637"/>
    </row>
    <row r="664" spans="1:6">
      <c r="A664" s="632"/>
      <c r="B664" s="633"/>
      <c r="C664" s="634"/>
      <c r="D664" s="635"/>
      <c r="E664" s="636"/>
      <c r="F664" s="637"/>
    </row>
    <row r="665" spans="1:6">
      <c r="A665" s="632"/>
      <c r="B665" s="633"/>
      <c r="C665" s="634"/>
      <c r="D665" s="635"/>
      <c r="E665" s="636"/>
      <c r="F665" s="637"/>
    </row>
    <row r="666" spans="1:6">
      <c r="A666" s="632"/>
      <c r="B666" s="633"/>
      <c r="C666" s="634"/>
      <c r="D666" s="635"/>
      <c r="E666" s="636"/>
      <c r="F666" s="637"/>
    </row>
    <row r="667" spans="1:6">
      <c r="A667" s="632"/>
      <c r="B667" s="633"/>
      <c r="C667" s="634"/>
      <c r="D667" s="635"/>
      <c r="E667" s="636"/>
      <c r="F667" s="637"/>
    </row>
    <row r="668" spans="1:6">
      <c r="A668" s="632"/>
      <c r="B668" s="633"/>
      <c r="C668" s="634"/>
      <c r="D668" s="635"/>
      <c r="E668" s="636"/>
      <c r="F668" s="637"/>
    </row>
    <row r="669" spans="1:6">
      <c r="A669" s="632"/>
      <c r="B669" s="633"/>
      <c r="C669" s="634"/>
      <c r="D669" s="635"/>
      <c r="E669" s="636"/>
      <c r="F669" s="637"/>
    </row>
    <row r="670" spans="1:6">
      <c r="A670" s="632"/>
      <c r="B670" s="633"/>
      <c r="C670" s="634"/>
      <c r="D670" s="635"/>
      <c r="E670" s="636"/>
      <c r="F670" s="637"/>
    </row>
    <row r="671" spans="1:6">
      <c r="A671" s="632"/>
      <c r="B671" s="633"/>
      <c r="C671" s="634"/>
      <c r="D671" s="635"/>
      <c r="E671" s="636"/>
      <c r="F671" s="637"/>
    </row>
    <row r="672" spans="1:6">
      <c r="A672" s="632"/>
      <c r="B672" s="633"/>
      <c r="C672" s="634"/>
      <c r="D672" s="635"/>
      <c r="E672" s="636"/>
      <c r="F672" s="637"/>
    </row>
    <row r="673" spans="1:6">
      <c r="A673" s="632"/>
      <c r="B673" s="633"/>
      <c r="C673" s="634"/>
      <c r="D673" s="635"/>
      <c r="E673" s="636"/>
      <c r="F673" s="637"/>
    </row>
    <row r="674" spans="1:6">
      <c r="A674" s="632"/>
      <c r="B674" s="633"/>
      <c r="C674" s="634"/>
      <c r="D674" s="635"/>
      <c r="E674" s="636"/>
      <c r="F674" s="637"/>
    </row>
    <row r="675" spans="1:6">
      <c r="A675" s="632"/>
      <c r="B675" s="633"/>
      <c r="C675" s="634"/>
      <c r="D675" s="635"/>
      <c r="E675" s="636"/>
      <c r="F675" s="637"/>
    </row>
    <row r="676" spans="1:6">
      <c r="A676" s="632"/>
      <c r="B676" s="633"/>
      <c r="C676" s="634"/>
      <c r="D676" s="635"/>
      <c r="E676" s="636"/>
      <c r="F676" s="637"/>
    </row>
    <row r="677" spans="1:6">
      <c r="A677" s="632"/>
      <c r="B677" s="633"/>
      <c r="C677" s="634"/>
      <c r="D677" s="635"/>
      <c r="E677" s="636"/>
      <c r="F677" s="637"/>
    </row>
    <row r="678" spans="1:6">
      <c r="A678" s="632"/>
      <c r="B678" s="633"/>
      <c r="C678" s="634"/>
      <c r="D678" s="635"/>
      <c r="E678" s="636"/>
      <c r="F678" s="637"/>
    </row>
    <row r="679" spans="1:6">
      <c r="A679" s="632"/>
      <c r="B679" s="633"/>
      <c r="C679" s="634"/>
      <c r="D679" s="635"/>
      <c r="E679" s="636"/>
      <c r="F679" s="637"/>
    </row>
    <row r="680" spans="1:6">
      <c r="A680" s="632"/>
      <c r="B680" s="633"/>
      <c r="C680" s="634"/>
      <c r="D680" s="635"/>
      <c r="E680" s="636"/>
      <c r="F680" s="637"/>
    </row>
    <row r="681" spans="1:6">
      <c r="A681" s="632"/>
      <c r="B681" s="633"/>
      <c r="C681" s="634"/>
      <c r="D681" s="635"/>
      <c r="E681" s="636"/>
      <c r="F681" s="637"/>
    </row>
    <row r="682" spans="1:6">
      <c r="A682" s="632"/>
      <c r="B682" s="633"/>
      <c r="C682" s="634"/>
      <c r="D682" s="635"/>
      <c r="E682" s="636"/>
      <c r="F682" s="637"/>
    </row>
    <row r="683" spans="1:6">
      <c r="A683" s="632"/>
      <c r="B683" s="633"/>
      <c r="C683" s="634"/>
      <c r="D683" s="635"/>
      <c r="E683" s="636"/>
      <c r="F683" s="637"/>
    </row>
    <row r="684" spans="1:6">
      <c r="A684" s="632"/>
      <c r="B684" s="633"/>
      <c r="C684" s="634"/>
      <c r="D684" s="635"/>
      <c r="E684" s="636"/>
      <c r="F684" s="637"/>
    </row>
    <row r="685" spans="1:6">
      <c r="A685" s="632"/>
      <c r="B685" s="633"/>
      <c r="C685" s="634"/>
      <c r="D685" s="635"/>
      <c r="E685" s="636"/>
      <c r="F685" s="637"/>
    </row>
    <row r="686" spans="1:6">
      <c r="A686" s="632"/>
      <c r="B686" s="633"/>
      <c r="C686" s="634"/>
      <c r="D686" s="635"/>
      <c r="E686" s="636"/>
      <c r="F686" s="637"/>
    </row>
    <row r="687" spans="1:6">
      <c r="A687" s="632"/>
      <c r="B687" s="633"/>
      <c r="C687" s="634"/>
      <c r="D687" s="635"/>
      <c r="E687" s="636"/>
      <c r="F687" s="637"/>
    </row>
    <row r="688" spans="1:6">
      <c r="A688" s="632"/>
      <c r="B688" s="633"/>
      <c r="C688" s="634"/>
      <c r="D688" s="635"/>
      <c r="E688" s="636"/>
      <c r="F688" s="637"/>
    </row>
    <row r="689" spans="1:6">
      <c r="A689" s="632"/>
      <c r="B689" s="633"/>
      <c r="C689" s="634"/>
      <c r="D689" s="635"/>
      <c r="E689" s="636"/>
      <c r="F689" s="637"/>
    </row>
    <row r="690" spans="1:6">
      <c r="A690" s="632"/>
      <c r="B690" s="633"/>
      <c r="C690" s="634"/>
      <c r="D690" s="635"/>
      <c r="E690" s="636"/>
      <c r="F690" s="637"/>
    </row>
    <row r="691" spans="1:6">
      <c r="A691" s="632"/>
      <c r="B691" s="633"/>
      <c r="C691" s="634"/>
      <c r="D691" s="635"/>
      <c r="E691" s="636"/>
      <c r="F691" s="637"/>
    </row>
    <row r="692" spans="1:6">
      <c r="A692" s="632"/>
      <c r="B692" s="633"/>
      <c r="C692" s="634"/>
      <c r="D692" s="635"/>
      <c r="E692" s="636"/>
      <c r="F692" s="637"/>
    </row>
    <row r="693" spans="1:6">
      <c r="A693" s="632"/>
      <c r="B693" s="633"/>
      <c r="C693" s="634"/>
      <c r="D693" s="635"/>
      <c r="E693" s="636"/>
      <c r="F693" s="637"/>
    </row>
    <row r="694" spans="1:6">
      <c r="A694" s="632"/>
      <c r="B694" s="633"/>
      <c r="C694" s="634"/>
      <c r="D694" s="635"/>
      <c r="E694" s="636"/>
      <c r="F694" s="637"/>
    </row>
    <row r="695" spans="1:6">
      <c r="A695" s="632"/>
      <c r="B695" s="633"/>
      <c r="C695" s="634"/>
      <c r="D695" s="635"/>
      <c r="E695" s="636"/>
      <c r="F695" s="637"/>
    </row>
    <row r="696" spans="1:6">
      <c r="A696" s="632"/>
      <c r="B696" s="633"/>
      <c r="C696" s="634"/>
      <c r="D696" s="635"/>
      <c r="E696" s="636"/>
      <c r="F696" s="637"/>
    </row>
    <row r="697" spans="1:6">
      <c r="A697" s="632"/>
      <c r="B697" s="633"/>
      <c r="C697" s="634"/>
      <c r="D697" s="635"/>
      <c r="E697" s="636"/>
      <c r="F697" s="637"/>
    </row>
    <row r="698" spans="1:6">
      <c r="A698" s="632"/>
      <c r="B698" s="633"/>
      <c r="C698" s="634"/>
      <c r="D698" s="635"/>
      <c r="E698" s="636"/>
      <c r="F698" s="637"/>
    </row>
    <row r="699" spans="1:6">
      <c r="A699" s="632"/>
      <c r="B699" s="633"/>
      <c r="C699" s="634"/>
      <c r="D699" s="635"/>
      <c r="E699" s="636"/>
      <c r="F699" s="637"/>
    </row>
    <row r="700" spans="1:6">
      <c r="A700" s="632"/>
      <c r="B700" s="633"/>
      <c r="C700" s="634"/>
      <c r="D700" s="635"/>
      <c r="E700" s="636"/>
      <c r="F700" s="637"/>
    </row>
    <row r="701" spans="1:6">
      <c r="A701" s="632"/>
      <c r="B701" s="633"/>
      <c r="C701" s="634"/>
      <c r="D701" s="635"/>
      <c r="E701" s="636"/>
      <c r="F701" s="637"/>
    </row>
    <row r="702" spans="1:6">
      <c r="A702" s="632"/>
      <c r="B702" s="633"/>
      <c r="C702" s="634"/>
      <c r="D702" s="635"/>
      <c r="E702" s="636"/>
      <c r="F702" s="637"/>
    </row>
    <row r="703" spans="1:6">
      <c r="A703" s="632"/>
      <c r="B703" s="633"/>
      <c r="C703" s="634"/>
      <c r="D703" s="635"/>
      <c r="E703" s="636"/>
      <c r="F703" s="637"/>
    </row>
    <row r="704" spans="1:6">
      <c r="A704" s="632"/>
      <c r="B704" s="633"/>
      <c r="C704" s="634"/>
      <c r="D704" s="635"/>
      <c r="E704" s="636"/>
      <c r="F704" s="637"/>
    </row>
    <row r="705" spans="1:6">
      <c r="A705" s="632"/>
      <c r="B705" s="633"/>
      <c r="C705" s="634"/>
      <c r="D705" s="635"/>
      <c r="E705" s="636"/>
      <c r="F705" s="637"/>
    </row>
    <row r="706" spans="1:6">
      <c r="A706" s="632"/>
      <c r="B706" s="633"/>
      <c r="C706" s="634"/>
      <c r="D706" s="635"/>
      <c r="E706" s="636"/>
      <c r="F706" s="637"/>
    </row>
    <row r="707" spans="1:6">
      <c r="A707" s="632"/>
      <c r="B707" s="633"/>
      <c r="C707" s="634"/>
      <c r="D707" s="635"/>
      <c r="E707" s="636"/>
      <c r="F707" s="637"/>
    </row>
    <row r="708" spans="1:6">
      <c r="A708" s="632"/>
      <c r="B708" s="633"/>
      <c r="C708" s="634"/>
      <c r="D708" s="635"/>
      <c r="E708" s="636"/>
      <c r="F708" s="637"/>
    </row>
    <row r="709" spans="1:6">
      <c r="A709" s="632"/>
      <c r="B709" s="633"/>
      <c r="C709" s="634"/>
      <c r="D709" s="635"/>
      <c r="E709" s="636"/>
      <c r="F709" s="637"/>
    </row>
    <row r="710" spans="1:6">
      <c r="A710" s="632"/>
      <c r="B710" s="633"/>
      <c r="C710" s="634"/>
      <c r="D710" s="635"/>
      <c r="E710" s="636"/>
      <c r="F710" s="637"/>
    </row>
    <row r="711" spans="1:6">
      <c r="A711" s="632"/>
      <c r="B711" s="633"/>
      <c r="C711" s="634"/>
      <c r="D711" s="635"/>
      <c r="E711" s="636"/>
      <c r="F711" s="637"/>
    </row>
    <row r="712" spans="1:6">
      <c r="A712" s="632"/>
      <c r="B712" s="633"/>
      <c r="C712" s="634"/>
      <c r="D712" s="635"/>
      <c r="E712" s="636"/>
      <c r="F712" s="637"/>
    </row>
    <row r="713" spans="1:6">
      <c r="A713" s="632"/>
      <c r="B713" s="633"/>
      <c r="C713" s="634"/>
      <c r="D713" s="635"/>
      <c r="E713" s="636"/>
      <c r="F713" s="637"/>
    </row>
    <row r="714" spans="1:6">
      <c r="A714" s="632"/>
      <c r="B714" s="633"/>
      <c r="C714" s="634"/>
      <c r="D714" s="635"/>
      <c r="E714" s="636"/>
      <c r="F714" s="637"/>
    </row>
    <row r="715" spans="1:6">
      <c r="A715" s="632"/>
      <c r="B715" s="633"/>
      <c r="C715" s="634"/>
      <c r="D715" s="635"/>
      <c r="E715" s="636"/>
      <c r="F715" s="637"/>
    </row>
    <row r="716" spans="1:6">
      <c r="A716" s="632"/>
      <c r="B716" s="633"/>
      <c r="C716" s="634"/>
      <c r="D716" s="635"/>
      <c r="E716" s="636"/>
      <c r="F716" s="637"/>
    </row>
    <row r="717" spans="1:6">
      <c r="A717" s="632"/>
      <c r="B717" s="633"/>
      <c r="C717" s="634"/>
      <c r="D717" s="635"/>
      <c r="E717" s="636"/>
      <c r="F717" s="637"/>
    </row>
    <row r="718" spans="1:6">
      <c r="A718" s="632"/>
      <c r="B718" s="633"/>
      <c r="C718" s="634"/>
      <c r="D718" s="635"/>
      <c r="E718" s="636"/>
      <c r="F718" s="637"/>
    </row>
    <row r="719" spans="1:6">
      <c r="A719" s="632"/>
      <c r="B719" s="633"/>
      <c r="C719" s="634"/>
      <c r="D719" s="635"/>
      <c r="E719" s="636"/>
      <c r="F719" s="637"/>
    </row>
    <row r="720" spans="1:6">
      <c r="A720" s="632"/>
      <c r="B720" s="633"/>
      <c r="C720" s="634"/>
      <c r="D720" s="635"/>
      <c r="E720" s="636"/>
      <c r="F720" s="637"/>
    </row>
    <row r="721" spans="1:6">
      <c r="A721" s="632"/>
      <c r="B721" s="633"/>
      <c r="C721" s="634"/>
      <c r="D721" s="635"/>
      <c r="E721" s="636"/>
      <c r="F721" s="637"/>
    </row>
    <row r="722" spans="1:6">
      <c r="A722" s="632"/>
      <c r="B722" s="633"/>
      <c r="C722" s="634"/>
      <c r="D722" s="635"/>
      <c r="E722" s="636"/>
      <c r="F722" s="637"/>
    </row>
    <row r="723" spans="1:6">
      <c r="A723" s="632"/>
      <c r="B723" s="633"/>
      <c r="C723" s="634"/>
      <c r="D723" s="635"/>
      <c r="E723" s="636"/>
      <c r="F723" s="637"/>
    </row>
    <row r="724" spans="1:6">
      <c r="A724" s="632"/>
      <c r="B724" s="633"/>
      <c r="C724" s="634"/>
      <c r="D724" s="635"/>
      <c r="E724" s="636"/>
      <c r="F724" s="637"/>
    </row>
    <row r="725" spans="1:6">
      <c r="A725" s="632"/>
      <c r="B725" s="633"/>
      <c r="C725" s="634"/>
      <c r="D725" s="635"/>
      <c r="E725" s="636"/>
      <c r="F725" s="637"/>
    </row>
    <row r="726" spans="1:6">
      <c r="A726" s="632"/>
      <c r="B726" s="633"/>
      <c r="C726" s="634"/>
      <c r="D726" s="635"/>
      <c r="E726" s="636"/>
      <c r="F726" s="637"/>
    </row>
    <row r="727" spans="1:6">
      <c r="A727" s="632"/>
      <c r="B727" s="633"/>
      <c r="C727" s="634"/>
      <c r="D727" s="635"/>
      <c r="E727" s="636"/>
      <c r="F727" s="637"/>
    </row>
    <row r="728" spans="1:6">
      <c r="A728" s="632"/>
      <c r="B728" s="633"/>
      <c r="C728" s="634"/>
      <c r="D728" s="635"/>
      <c r="E728" s="636"/>
      <c r="F728" s="637"/>
    </row>
    <row r="729" spans="1:6">
      <c r="A729" s="632"/>
      <c r="B729" s="633"/>
      <c r="C729" s="634"/>
      <c r="D729" s="635"/>
      <c r="E729" s="636"/>
      <c r="F729" s="637"/>
    </row>
    <row r="730" spans="1:6">
      <c r="A730" s="632"/>
      <c r="B730" s="633"/>
      <c r="C730" s="634"/>
      <c r="D730" s="635"/>
      <c r="E730" s="636"/>
      <c r="F730" s="637"/>
    </row>
    <row r="731" spans="1:6">
      <c r="A731" s="632"/>
      <c r="B731" s="633"/>
      <c r="C731" s="634"/>
      <c r="D731" s="635"/>
      <c r="E731" s="636"/>
      <c r="F731" s="637"/>
    </row>
    <row r="732" spans="1:6">
      <c r="A732" s="632"/>
      <c r="B732" s="633"/>
      <c r="C732" s="634"/>
      <c r="D732" s="635"/>
      <c r="E732" s="636"/>
      <c r="F732" s="637"/>
    </row>
    <row r="733" spans="1:6">
      <c r="A733" s="632"/>
      <c r="B733" s="633"/>
      <c r="C733" s="634"/>
      <c r="D733" s="635"/>
      <c r="E733" s="636"/>
      <c r="F733" s="637"/>
    </row>
    <row r="734" spans="1:6">
      <c r="A734" s="632"/>
      <c r="B734" s="633"/>
      <c r="C734" s="634"/>
      <c r="D734" s="635"/>
      <c r="E734" s="636"/>
      <c r="F734" s="637"/>
    </row>
    <row r="735" spans="1:6">
      <c r="A735" s="632"/>
      <c r="B735" s="633"/>
      <c r="C735" s="634"/>
      <c r="D735" s="635"/>
      <c r="E735" s="636"/>
      <c r="F735" s="637"/>
    </row>
    <row r="736" spans="1:6">
      <c r="A736" s="632"/>
      <c r="B736" s="633"/>
      <c r="C736" s="634"/>
      <c r="D736" s="635"/>
      <c r="E736" s="636"/>
      <c r="F736" s="637"/>
    </row>
    <row r="737" spans="1:6">
      <c r="A737" s="632"/>
      <c r="B737" s="633"/>
      <c r="C737" s="634"/>
      <c r="D737" s="635"/>
      <c r="E737" s="636"/>
      <c r="F737" s="637"/>
    </row>
    <row r="738" spans="1:6">
      <c r="A738" s="632"/>
      <c r="B738" s="633"/>
      <c r="C738" s="634"/>
      <c r="D738" s="635"/>
      <c r="E738" s="636"/>
      <c r="F738" s="637"/>
    </row>
    <row r="739" spans="1:6">
      <c r="A739" s="632"/>
      <c r="B739" s="633"/>
      <c r="C739" s="634"/>
      <c r="D739" s="635"/>
      <c r="E739" s="636"/>
      <c r="F739" s="637"/>
    </row>
    <row r="740" spans="1:6">
      <c r="A740" s="632"/>
      <c r="B740" s="633"/>
      <c r="C740" s="634"/>
      <c r="D740" s="635"/>
      <c r="E740" s="636"/>
      <c r="F740" s="637"/>
    </row>
    <row r="741" spans="1:6">
      <c r="A741" s="632"/>
      <c r="B741" s="633"/>
      <c r="C741" s="634"/>
      <c r="D741" s="635"/>
      <c r="E741" s="636"/>
      <c r="F741" s="637"/>
    </row>
    <row r="742" spans="1:6">
      <c r="A742" s="632"/>
      <c r="B742" s="633"/>
      <c r="C742" s="634"/>
      <c r="D742" s="635"/>
      <c r="E742" s="636"/>
      <c r="F742" s="637"/>
    </row>
    <row r="743" spans="1:6">
      <c r="A743" s="632"/>
      <c r="B743" s="633"/>
      <c r="C743" s="634"/>
      <c r="D743" s="635"/>
      <c r="E743" s="636"/>
      <c r="F743" s="637"/>
    </row>
    <row r="744" spans="1:6">
      <c r="A744" s="632"/>
      <c r="B744" s="633"/>
      <c r="C744" s="634"/>
      <c r="D744" s="635"/>
      <c r="E744" s="636"/>
      <c r="F744" s="637"/>
    </row>
    <row r="745" spans="1:6">
      <c r="A745" s="632"/>
      <c r="B745" s="633"/>
      <c r="C745" s="634"/>
      <c r="D745" s="635"/>
      <c r="E745" s="636"/>
      <c r="F745" s="637"/>
    </row>
    <row r="746" spans="1:6">
      <c r="A746" s="632"/>
      <c r="B746" s="633"/>
      <c r="C746" s="634"/>
      <c r="D746" s="635"/>
      <c r="E746" s="636"/>
      <c r="F746" s="637"/>
    </row>
    <row r="747" spans="1:6">
      <c r="A747" s="632"/>
      <c r="B747" s="633"/>
      <c r="C747" s="634"/>
      <c r="D747" s="635"/>
      <c r="E747" s="636"/>
      <c r="F747" s="637"/>
    </row>
    <row r="748" spans="1:6">
      <c r="A748" s="632"/>
      <c r="B748" s="633"/>
      <c r="C748" s="634"/>
      <c r="D748" s="635"/>
      <c r="E748" s="636"/>
      <c r="F748" s="637"/>
    </row>
    <row r="749" spans="1:6">
      <c r="A749" s="632"/>
      <c r="B749" s="633"/>
      <c r="C749" s="634"/>
      <c r="D749" s="635"/>
      <c r="E749" s="636"/>
      <c r="F749" s="637"/>
    </row>
    <row r="750" spans="1:6">
      <c r="A750" s="632"/>
      <c r="B750" s="633"/>
      <c r="C750" s="634"/>
      <c r="D750" s="635"/>
      <c r="E750" s="636"/>
      <c r="F750" s="637"/>
    </row>
    <row r="751" spans="1:6">
      <c r="A751" s="632"/>
      <c r="B751" s="633"/>
      <c r="C751" s="634"/>
      <c r="D751" s="635"/>
      <c r="E751" s="636"/>
      <c r="F751" s="637"/>
    </row>
    <row r="752" spans="1:6">
      <c r="A752" s="632"/>
      <c r="B752" s="633"/>
      <c r="C752" s="634"/>
      <c r="D752" s="635"/>
      <c r="E752" s="636"/>
      <c r="F752" s="637"/>
    </row>
    <row r="753" spans="1:6">
      <c r="A753" s="632"/>
      <c r="B753" s="633"/>
      <c r="C753" s="634"/>
      <c r="D753" s="635"/>
      <c r="E753" s="636"/>
      <c r="F753" s="637"/>
    </row>
    <row r="754" spans="1:6">
      <c r="A754" s="632"/>
      <c r="B754" s="633"/>
      <c r="C754" s="634"/>
      <c r="D754" s="635"/>
      <c r="E754" s="636"/>
      <c r="F754" s="637"/>
    </row>
    <row r="755" spans="1:6">
      <c r="A755" s="632"/>
      <c r="B755" s="633"/>
      <c r="C755" s="634"/>
      <c r="D755" s="635"/>
      <c r="E755" s="636"/>
      <c r="F755" s="637"/>
    </row>
    <row r="756" spans="1:6">
      <c r="A756" s="632"/>
      <c r="B756" s="633"/>
      <c r="C756" s="634"/>
      <c r="D756" s="635"/>
      <c r="E756" s="636"/>
      <c r="F756" s="637"/>
    </row>
    <row r="757" spans="1:6">
      <c r="A757" s="632"/>
      <c r="B757" s="633"/>
      <c r="C757" s="634"/>
      <c r="D757" s="635"/>
      <c r="E757" s="636"/>
      <c r="F757" s="637"/>
    </row>
    <row r="758" spans="1:6">
      <c r="A758" s="632"/>
      <c r="B758" s="633"/>
      <c r="C758" s="634"/>
      <c r="D758" s="635"/>
      <c r="E758" s="636"/>
      <c r="F758" s="637"/>
    </row>
    <row r="759" spans="1:6">
      <c r="A759" s="632"/>
      <c r="B759" s="633"/>
      <c r="C759" s="634"/>
      <c r="D759" s="635"/>
      <c r="E759" s="636"/>
      <c r="F759" s="637"/>
    </row>
    <row r="760" spans="1:6">
      <c r="A760" s="632"/>
      <c r="B760" s="633"/>
      <c r="C760" s="634"/>
      <c r="D760" s="635"/>
      <c r="E760" s="636"/>
      <c r="F760" s="637"/>
    </row>
    <row r="761" spans="1:6">
      <c r="A761" s="632"/>
      <c r="B761" s="633"/>
      <c r="C761" s="634"/>
      <c r="D761" s="635"/>
      <c r="E761" s="636"/>
      <c r="F761" s="637"/>
    </row>
    <row r="762" spans="1:6">
      <c r="A762" s="632"/>
      <c r="B762" s="633"/>
      <c r="C762" s="634"/>
      <c r="D762" s="635"/>
      <c r="E762" s="636"/>
      <c r="F762" s="637"/>
    </row>
    <row r="763" spans="1:6">
      <c r="A763" s="632"/>
      <c r="B763" s="633"/>
      <c r="C763" s="634"/>
      <c r="D763" s="635"/>
      <c r="E763" s="636"/>
      <c r="F763" s="637"/>
    </row>
    <row r="764" spans="1:6">
      <c r="A764" s="632"/>
      <c r="B764" s="633"/>
      <c r="C764" s="634"/>
      <c r="D764" s="635"/>
      <c r="E764" s="636"/>
      <c r="F764" s="637"/>
    </row>
    <row r="765" spans="1:6">
      <c r="A765" s="632"/>
      <c r="B765" s="633"/>
      <c r="C765" s="634"/>
      <c r="D765" s="635"/>
      <c r="E765" s="636"/>
      <c r="F765" s="637"/>
    </row>
    <row r="766" spans="1:6">
      <c r="A766" s="632"/>
      <c r="B766" s="633"/>
      <c r="C766" s="634"/>
      <c r="D766" s="635"/>
      <c r="E766" s="636"/>
      <c r="F766" s="637"/>
    </row>
    <row r="767" spans="1:6">
      <c r="A767" s="632"/>
      <c r="B767" s="633"/>
      <c r="C767" s="634"/>
      <c r="D767" s="635"/>
      <c r="E767" s="636"/>
      <c r="F767" s="637"/>
    </row>
    <row r="768" spans="1:6">
      <c r="A768" s="632"/>
      <c r="B768" s="633"/>
      <c r="C768" s="634"/>
      <c r="D768" s="635"/>
      <c r="E768" s="636"/>
      <c r="F768" s="637"/>
    </row>
    <row r="769" spans="1:6">
      <c r="A769" s="632"/>
      <c r="B769" s="633"/>
      <c r="C769" s="634"/>
      <c r="D769" s="635"/>
      <c r="E769" s="636"/>
      <c r="F769" s="637"/>
    </row>
    <row r="770" spans="1:6">
      <c r="A770" s="632"/>
      <c r="B770" s="633"/>
      <c r="C770" s="634"/>
      <c r="D770" s="635"/>
      <c r="E770" s="636"/>
      <c r="F770" s="637"/>
    </row>
    <row r="771" spans="1:6">
      <c r="A771" s="632"/>
      <c r="B771" s="633"/>
      <c r="C771" s="634"/>
      <c r="D771" s="635"/>
      <c r="E771" s="636"/>
      <c r="F771" s="637"/>
    </row>
    <row r="772" spans="1:6">
      <c r="A772" s="632"/>
      <c r="B772" s="633"/>
      <c r="C772" s="634"/>
      <c r="D772" s="635"/>
      <c r="E772" s="636"/>
      <c r="F772" s="637"/>
    </row>
    <row r="773" spans="1:6">
      <c r="A773" s="632"/>
      <c r="B773" s="633"/>
      <c r="C773" s="634"/>
      <c r="D773" s="635"/>
      <c r="E773" s="636"/>
      <c r="F773" s="637"/>
    </row>
    <row r="774" spans="1:6">
      <c r="A774" s="632"/>
      <c r="B774" s="633"/>
      <c r="C774" s="634"/>
      <c r="D774" s="635"/>
      <c r="E774" s="636"/>
      <c r="F774" s="637"/>
    </row>
    <row r="775" spans="1:6">
      <c r="A775" s="632"/>
      <c r="B775" s="633"/>
      <c r="C775" s="634"/>
      <c r="D775" s="635"/>
      <c r="E775" s="636"/>
      <c r="F775" s="637"/>
    </row>
    <row r="776" spans="1:6">
      <c r="A776" s="632"/>
      <c r="B776" s="633"/>
      <c r="C776" s="634"/>
      <c r="D776" s="635"/>
      <c r="E776" s="636"/>
      <c r="F776" s="637"/>
    </row>
    <row r="777" spans="1:6">
      <c r="A777" s="632"/>
      <c r="B777" s="633"/>
      <c r="C777" s="634"/>
      <c r="D777" s="635"/>
      <c r="E777" s="636"/>
      <c r="F777" s="637"/>
    </row>
    <row r="778" spans="1:6">
      <c r="A778" s="632"/>
      <c r="B778" s="633"/>
      <c r="C778" s="634"/>
      <c r="D778" s="635"/>
      <c r="E778" s="636"/>
      <c r="F778" s="637"/>
    </row>
    <row r="779" spans="1:6">
      <c r="A779" s="632"/>
      <c r="B779" s="633"/>
      <c r="C779" s="634"/>
      <c r="D779" s="635"/>
      <c r="E779" s="636"/>
      <c r="F779" s="637"/>
    </row>
    <row r="780" spans="1:6">
      <c r="A780" s="632"/>
      <c r="B780" s="633"/>
      <c r="C780" s="634"/>
      <c r="D780" s="635"/>
      <c r="E780" s="636"/>
      <c r="F780" s="637"/>
    </row>
    <row r="781" spans="1:6">
      <c r="A781" s="632"/>
      <c r="B781" s="633"/>
      <c r="C781" s="634"/>
      <c r="D781" s="635"/>
      <c r="E781" s="636"/>
      <c r="F781" s="637"/>
    </row>
    <row r="782" spans="1:6">
      <c r="A782" s="632"/>
      <c r="B782" s="633"/>
      <c r="C782" s="634"/>
      <c r="D782" s="635"/>
      <c r="E782" s="636"/>
      <c r="F782" s="637"/>
    </row>
    <row r="783" spans="1:6">
      <c r="A783" s="632"/>
      <c r="B783" s="633"/>
      <c r="C783" s="634"/>
      <c r="D783" s="635"/>
      <c r="E783" s="636"/>
      <c r="F783" s="637"/>
    </row>
    <row r="784" spans="1:6">
      <c r="A784" s="632"/>
      <c r="B784" s="633"/>
      <c r="C784" s="634"/>
      <c r="D784" s="635"/>
      <c r="E784" s="636"/>
      <c r="F784" s="637"/>
    </row>
    <row r="785" spans="1:6">
      <c r="A785" s="632"/>
      <c r="B785" s="633"/>
      <c r="C785" s="634"/>
      <c r="D785" s="635"/>
      <c r="E785" s="636"/>
      <c r="F785" s="637"/>
    </row>
    <row r="786" spans="1:6">
      <c r="A786" s="632"/>
      <c r="B786" s="633"/>
      <c r="C786" s="634"/>
      <c r="D786" s="635"/>
      <c r="E786" s="636"/>
      <c r="F786" s="637"/>
    </row>
    <row r="787" spans="1:6">
      <c r="A787" s="632"/>
      <c r="B787" s="633"/>
      <c r="C787" s="634"/>
      <c r="D787" s="635"/>
      <c r="E787" s="636"/>
      <c r="F787" s="637"/>
    </row>
    <row r="788" spans="1:6">
      <c r="A788" s="632"/>
      <c r="B788" s="633"/>
      <c r="C788" s="634"/>
      <c r="D788" s="635"/>
      <c r="E788" s="636"/>
      <c r="F788" s="637"/>
    </row>
    <row r="789" spans="1:6">
      <c r="A789" s="632"/>
      <c r="B789" s="633"/>
      <c r="C789" s="634"/>
      <c r="D789" s="635"/>
      <c r="E789" s="636"/>
      <c r="F789" s="637"/>
    </row>
    <row r="790" spans="1:6">
      <c r="A790" s="632"/>
      <c r="B790" s="633"/>
      <c r="C790" s="634"/>
      <c r="D790" s="635"/>
      <c r="E790" s="636"/>
      <c r="F790" s="637"/>
    </row>
    <row r="791" spans="1:6">
      <c r="A791" s="632"/>
      <c r="B791" s="633"/>
      <c r="C791" s="634"/>
      <c r="D791" s="635"/>
      <c r="E791" s="636"/>
      <c r="F791" s="637"/>
    </row>
    <row r="792" spans="1:6">
      <c r="A792" s="632"/>
      <c r="B792" s="633"/>
      <c r="C792" s="634"/>
      <c r="D792" s="635"/>
      <c r="E792" s="636"/>
      <c r="F792" s="637"/>
    </row>
    <row r="793" spans="1:6">
      <c r="A793" s="632"/>
      <c r="B793" s="633"/>
      <c r="C793" s="634"/>
      <c r="D793" s="635"/>
      <c r="E793" s="636"/>
      <c r="F793" s="637"/>
    </row>
    <row r="794" spans="1:6">
      <c r="A794" s="632"/>
      <c r="B794" s="633"/>
      <c r="C794" s="634"/>
      <c r="D794" s="635"/>
      <c r="E794" s="636"/>
      <c r="F794" s="637"/>
    </row>
    <row r="795" spans="1:6">
      <c r="A795" s="632"/>
      <c r="B795" s="633"/>
      <c r="C795" s="634"/>
      <c r="D795" s="635"/>
      <c r="E795" s="636"/>
      <c r="F795" s="637"/>
    </row>
    <row r="796" spans="1:6">
      <c r="A796" s="632"/>
      <c r="B796" s="633"/>
      <c r="C796" s="634"/>
      <c r="D796" s="635"/>
      <c r="E796" s="636"/>
      <c r="F796" s="637"/>
    </row>
    <row r="797" spans="1:6">
      <c r="A797" s="632"/>
      <c r="B797" s="633"/>
      <c r="C797" s="634"/>
      <c r="D797" s="635"/>
      <c r="E797" s="636"/>
      <c r="F797" s="637"/>
    </row>
    <row r="798" spans="1:6">
      <c r="A798" s="632"/>
      <c r="B798" s="633"/>
      <c r="C798" s="634"/>
      <c r="D798" s="635"/>
      <c r="E798" s="636"/>
      <c r="F798" s="637"/>
    </row>
    <row r="799" spans="1:6">
      <c r="A799" s="632"/>
      <c r="B799" s="633"/>
      <c r="C799" s="634"/>
      <c r="D799" s="635"/>
      <c r="E799" s="636"/>
      <c r="F799" s="637"/>
    </row>
    <row r="800" spans="1:6">
      <c r="A800" s="632"/>
      <c r="B800" s="633"/>
      <c r="C800" s="634"/>
      <c r="D800" s="635"/>
      <c r="E800" s="636"/>
      <c r="F800" s="637"/>
    </row>
    <row r="801" spans="1:6">
      <c r="A801" s="632"/>
      <c r="B801" s="633"/>
      <c r="C801" s="634"/>
      <c r="D801" s="635"/>
      <c r="E801" s="636"/>
      <c r="F801" s="637"/>
    </row>
    <row r="802" spans="1:6">
      <c r="A802" s="632"/>
      <c r="B802" s="633"/>
      <c r="C802" s="634"/>
      <c r="D802" s="635"/>
      <c r="E802" s="636"/>
      <c r="F802" s="637"/>
    </row>
    <row r="803" spans="1:6">
      <c r="A803" s="632"/>
      <c r="B803" s="633"/>
      <c r="C803" s="634"/>
      <c r="D803" s="635"/>
      <c r="E803" s="636"/>
      <c r="F803" s="637"/>
    </row>
    <row r="804" spans="1:6">
      <c r="A804" s="632"/>
      <c r="B804" s="633"/>
      <c r="C804" s="634"/>
      <c r="D804" s="635"/>
      <c r="E804" s="636"/>
      <c r="F804" s="637"/>
    </row>
    <row r="805" spans="1:6">
      <c r="A805" s="632"/>
      <c r="B805" s="633"/>
      <c r="C805" s="634"/>
      <c r="D805" s="635"/>
      <c r="E805" s="636"/>
      <c r="F805" s="637"/>
    </row>
    <row r="806" spans="1:6">
      <c r="A806" s="632"/>
      <c r="B806" s="633"/>
      <c r="C806" s="634"/>
      <c r="D806" s="635"/>
      <c r="E806" s="636"/>
      <c r="F806" s="637"/>
    </row>
    <row r="807" spans="1:6">
      <c r="A807" s="632"/>
      <c r="B807" s="633"/>
      <c r="C807" s="634"/>
      <c r="D807" s="635"/>
      <c r="E807" s="636"/>
      <c r="F807" s="637"/>
    </row>
    <row r="808" spans="1:6">
      <c r="A808" s="632"/>
      <c r="B808" s="633"/>
      <c r="C808" s="634"/>
      <c r="D808" s="635"/>
      <c r="E808" s="636"/>
      <c r="F808" s="637"/>
    </row>
    <row r="809" spans="1:6">
      <c r="A809" s="632"/>
      <c r="B809" s="633"/>
      <c r="C809" s="634"/>
      <c r="D809" s="635"/>
      <c r="E809" s="636"/>
      <c r="F809" s="637"/>
    </row>
    <row r="810" spans="1:6">
      <c r="A810" s="632"/>
      <c r="B810" s="633"/>
      <c r="C810" s="634"/>
      <c r="D810" s="635"/>
      <c r="E810" s="636"/>
      <c r="F810" s="637"/>
    </row>
    <row r="811" spans="1:6">
      <c r="A811" s="632"/>
      <c r="B811" s="633"/>
      <c r="C811" s="634"/>
      <c r="D811" s="635"/>
      <c r="E811" s="636"/>
      <c r="F811" s="637"/>
    </row>
    <row r="812" spans="1:6">
      <c r="A812" s="632"/>
      <c r="B812" s="633"/>
      <c r="C812" s="634"/>
      <c r="D812" s="635"/>
      <c r="E812" s="636"/>
      <c r="F812" s="637"/>
    </row>
    <row r="813" spans="1:6">
      <c r="A813" s="632"/>
      <c r="B813" s="633"/>
      <c r="C813" s="634"/>
      <c r="D813" s="635"/>
      <c r="E813" s="636"/>
      <c r="F813" s="637"/>
    </row>
    <row r="814" spans="1:6">
      <c r="A814" s="632"/>
      <c r="B814" s="633"/>
      <c r="C814" s="634"/>
      <c r="D814" s="635"/>
      <c r="E814" s="636"/>
      <c r="F814" s="637"/>
    </row>
    <row r="815" spans="1:6">
      <c r="A815" s="632"/>
      <c r="B815" s="633"/>
      <c r="C815" s="634"/>
      <c r="D815" s="635"/>
      <c r="E815" s="636"/>
      <c r="F815" s="637"/>
    </row>
    <row r="816" spans="1:6">
      <c r="A816" s="632"/>
      <c r="B816" s="633"/>
      <c r="C816" s="634"/>
      <c r="D816" s="635"/>
      <c r="E816" s="636"/>
      <c r="F816" s="637"/>
    </row>
    <row r="817" spans="1:6">
      <c r="A817" s="632"/>
      <c r="B817" s="633"/>
      <c r="C817" s="634"/>
      <c r="D817" s="635"/>
      <c r="E817" s="636"/>
      <c r="F817" s="637"/>
    </row>
    <row r="818" spans="1:6">
      <c r="A818" s="632"/>
      <c r="B818" s="633"/>
      <c r="C818" s="634"/>
      <c r="D818" s="635"/>
      <c r="E818" s="636"/>
      <c r="F818" s="637"/>
    </row>
    <row r="819" spans="1:6">
      <c r="A819" s="632"/>
      <c r="B819" s="633"/>
      <c r="C819" s="634"/>
      <c r="D819" s="635"/>
      <c r="E819" s="636"/>
      <c r="F819" s="637"/>
    </row>
    <row r="820" spans="1:6">
      <c r="A820" s="632"/>
      <c r="B820" s="633"/>
      <c r="C820" s="634"/>
      <c r="D820" s="635"/>
      <c r="E820" s="636"/>
      <c r="F820" s="637"/>
    </row>
    <row r="821" spans="1:6">
      <c r="A821" s="632"/>
      <c r="B821" s="633"/>
      <c r="C821" s="634"/>
      <c r="D821" s="635"/>
      <c r="E821" s="636"/>
      <c r="F821" s="637"/>
    </row>
    <row r="822" spans="1:6">
      <c r="A822" s="632"/>
      <c r="B822" s="633"/>
      <c r="C822" s="634"/>
      <c r="D822" s="635"/>
      <c r="E822" s="636"/>
      <c r="F822" s="637"/>
    </row>
    <row r="823" spans="1:6">
      <c r="A823" s="632"/>
      <c r="B823" s="633"/>
      <c r="C823" s="634"/>
      <c r="D823" s="635"/>
      <c r="E823" s="636"/>
      <c r="F823" s="637"/>
    </row>
    <row r="824" spans="1:6">
      <c r="A824" s="632"/>
      <c r="B824" s="633"/>
      <c r="C824" s="634"/>
      <c r="D824" s="635"/>
      <c r="E824" s="636"/>
      <c r="F824" s="637"/>
    </row>
    <row r="825" spans="1:6">
      <c r="A825" s="632"/>
      <c r="B825" s="633"/>
      <c r="C825" s="634"/>
      <c r="D825" s="635"/>
      <c r="E825" s="636"/>
      <c r="F825" s="637"/>
    </row>
    <row r="826" spans="1:6">
      <c r="A826" s="632"/>
      <c r="B826" s="633"/>
      <c r="C826" s="634"/>
      <c r="D826" s="635"/>
      <c r="E826" s="636"/>
      <c r="F826" s="637"/>
    </row>
    <row r="827" spans="1:6">
      <c r="A827" s="632"/>
      <c r="B827" s="633"/>
      <c r="C827" s="634"/>
      <c r="D827" s="635"/>
      <c r="E827" s="636"/>
      <c r="F827" s="637"/>
    </row>
    <row r="828" spans="1:6">
      <c r="A828" s="632"/>
      <c r="B828" s="633"/>
      <c r="C828" s="634"/>
      <c r="D828" s="635"/>
      <c r="E828" s="636"/>
      <c r="F828" s="637"/>
    </row>
    <row r="829" spans="1:6">
      <c r="A829" s="632"/>
      <c r="B829" s="633"/>
      <c r="C829" s="634"/>
      <c r="D829" s="635"/>
      <c r="E829" s="636"/>
      <c r="F829" s="637"/>
    </row>
    <row r="830" spans="1:6">
      <c r="A830" s="632"/>
      <c r="B830" s="633"/>
      <c r="C830" s="634"/>
      <c r="D830" s="635"/>
      <c r="E830" s="636"/>
      <c r="F830" s="637"/>
    </row>
    <row r="831" spans="1:6">
      <c r="A831" s="632"/>
      <c r="B831" s="633"/>
      <c r="C831" s="634"/>
      <c r="D831" s="635"/>
      <c r="E831" s="636"/>
      <c r="F831" s="637"/>
    </row>
    <row r="832" spans="1:6">
      <c r="A832" s="632"/>
      <c r="B832" s="633"/>
      <c r="C832" s="634"/>
      <c r="D832" s="635"/>
      <c r="E832" s="636"/>
      <c r="F832" s="637"/>
    </row>
    <row r="833" spans="1:6">
      <c r="A833" s="632"/>
      <c r="B833" s="633"/>
      <c r="C833" s="634"/>
      <c r="D833" s="635"/>
      <c r="E833" s="636"/>
      <c r="F833" s="637"/>
    </row>
    <row r="834" spans="1:6">
      <c r="A834" s="632"/>
      <c r="B834" s="633"/>
      <c r="C834" s="634"/>
      <c r="D834" s="635"/>
      <c r="E834" s="636"/>
      <c r="F834" s="637"/>
    </row>
    <row r="835" spans="1:6">
      <c r="A835" s="632"/>
      <c r="B835" s="633"/>
      <c r="C835" s="634"/>
      <c r="D835" s="635"/>
      <c r="E835" s="636"/>
      <c r="F835" s="637"/>
    </row>
    <row r="836" spans="1:6">
      <c r="A836" s="632"/>
      <c r="B836" s="633"/>
      <c r="C836" s="634"/>
      <c r="D836" s="635"/>
      <c r="E836" s="636"/>
      <c r="F836" s="637"/>
    </row>
    <row r="837" spans="1:6">
      <c r="A837" s="632"/>
      <c r="B837" s="633"/>
      <c r="C837" s="634"/>
      <c r="D837" s="635"/>
      <c r="E837" s="636"/>
      <c r="F837" s="637"/>
    </row>
    <row r="838" spans="1:6">
      <c r="A838" s="632"/>
      <c r="B838" s="633"/>
      <c r="C838" s="634"/>
      <c r="D838" s="635"/>
      <c r="E838" s="636"/>
      <c r="F838" s="637"/>
    </row>
    <row r="839" spans="1:6">
      <c r="A839" s="632"/>
      <c r="B839" s="633"/>
      <c r="C839" s="634"/>
      <c r="D839" s="635"/>
      <c r="E839" s="636"/>
      <c r="F839" s="637"/>
    </row>
    <row r="840" spans="1:6">
      <c r="A840" s="632"/>
      <c r="B840" s="633"/>
      <c r="C840" s="634"/>
      <c r="D840" s="635"/>
      <c r="E840" s="636"/>
      <c r="F840" s="637"/>
    </row>
    <row r="841" spans="1:6">
      <c r="A841" s="632"/>
      <c r="B841" s="633"/>
      <c r="C841" s="634"/>
      <c r="D841" s="635"/>
      <c r="E841" s="636"/>
      <c r="F841" s="637"/>
    </row>
    <row r="842" spans="1:6">
      <c r="A842" s="632"/>
      <c r="B842" s="633"/>
      <c r="C842" s="634"/>
      <c r="D842" s="635"/>
      <c r="E842" s="636"/>
      <c r="F842" s="637"/>
    </row>
    <row r="843" spans="1:6">
      <c r="A843" s="632"/>
      <c r="B843" s="633"/>
      <c r="C843" s="634"/>
      <c r="D843" s="635"/>
      <c r="E843" s="636"/>
      <c r="F843" s="637"/>
    </row>
    <row r="844" spans="1:6">
      <c r="A844" s="632"/>
      <c r="B844" s="633"/>
      <c r="C844" s="634"/>
      <c r="D844" s="635"/>
      <c r="E844" s="636"/>
      <c r="F844" s="637"/>
    </row>
    <row r="845" spans="1:6">
      <c r="A845" s="632"/>
      <c r="B845" s="633"/>
      <c r="C845" s="634"/>
      <c r="D845" s="635"/>
      <c r="E845" s="636"/>
      <c r="F845" s="637"/>
    </row>
    <row r="846" spans="1:6">
      <c r="A846" s="632"/>
      <c r="B846" s="633"/>
      <c r="C846" s="634"/>
      <c r="D846" s="635"/>
      <c r="E846" s="636"/>
      <c r="F846" s="637"/>
    </row>
    <row r="847" spans="1:6">
      <c r="A847" s="632"/>
      <c r="B847" s="633"/>
      <c r="C847" s="634"/>
      <c r="D847" s="635"/>
      <c r="E847" s="636"/>
      <c r="F847" s="637"/>
    </row>
    <row r="848" spans="1:6">
      <c r="A848" s="632"/>
      <c r="B848" s="633"/>
      <c r="C848" s="634"/>
      <c r="D848" s="635"/>
      <c r="E848" s="636"/>
      <c r="F848" s="637"/>
    </row>
    <row r="849" spans="1:6">
      <c r="A849" s="632"/>
      <c r="B849" s="633"/>
      <c r="C849" s="634"/>
      <c r="D849" s="635"/>
      <c r="E849" s="636"/>
      <c r="F849" s="637"/>
    </row>
    <row r="850" spans="1:6">
      <c r="A850" s="632"/>
      <c r="B850" s="633"/>
      <c r="C850" s="634"/>
      <c r="D850" s="635"/>
      <c r="E850" s="636"/>
      <c r="F850" s="637"/>
    </row>
    <row r="851" spans="1:6">
      <c r="A851" s="632"/>
      <c r="B851" s="633"/>
      <c r="C851" s="634"/>
      <c r="D851" s="635"/>
      <c r="E851" s="636"/>
      <c r="F851" s="637"/>
    </row>
    <row r="852" spans="1:6">
      <c r="A852" s="632"/>
      <c r="B852" s="633"/>
      <c r="C852" s="634"/>
      <c r="D852" s="635"/>
      <c r="E852" s="636"/>
      <c r="F852" s="637"/>
    </row>
    <row r="853" spans="1:6">
      <c r="A853" s="632"/>
      <c r="B853" s="633"/>
      <c r="C853" s="634"/>
      <c r="D853" s="635"/>
      <c r="E853" s="636"/>
      <c r="F853" s="637"/>
    </row>
    <row r="854" spans="1:6">
      <c r="A854" s="632"/>
      <c r="B854" s="633"/>
      <c r="C854" s="634"/>
      <c r="D854" s="635"/>
      <c r="E854" s="636"/>
      <c r="F854" s="637"/>
    </row>
    <row r="855" spans="1:6">
      <c r="A855" s="632"/>
      <c r="B855" s="633"/>
      <c r="C855" s="634"/>
      <c r="D855" s="635"/>
      <c r="E855" s="636"/>
      <c r="F855" s="637"/>
    </row>
    <row r="856" spans="1:6">
      <c r="A856" s="632"/>
      <c r="B856" s="633"/>
      <c r="C856" s="634"/>
      <c r="D856" s="635"/>
      <c r="E856" s="636"/>
      <c r="F856" s="637"/>
    </row>
    <row r="857" spans="1:6">
      <c r="A857" s="632"/>
      <c r="B857" s="633"/>
      <c r="C857" s="634"/>
      <c r="D857" s="635"/>
      <c r="E857" s="636"/>
      <c r="F857" s="637"/>
    </row>
    <row r="858" spans="1:6">
      <c r="A858" s="632"/>
      <c r="B858" s="633"/>
      <c r="C858" s="634"/>
      <c r="D858" s="635"/>
      <c r="E858" s="636"/>
      <c r="F858" s="637"/>
    </row>
    <row r="859" spans="1:6">
      <c r="A859" s="632"/>
      <c r="B859" s="633"/>
      <c r="C859" s="634"/>
      <c r="D859" s="635"/>
      <c r="E859" s="636"/>
      <c r="F859" s="637"/>
    </row>
    <row r="860" spans="1:6">
      <c r="A860" s="632"/>
      <c r="B860" s="633"/>
      <c r="C860" s="634"/>
      <c r="D860" s="635"/>
      <c r="E860" s="636"/>
      <c r="F860" s="637"/>
    </row>
    <row r="861" spans="1:6">
      <c r="A861" s="632"/>
      <c r="B861" s="633"/>
      <c r="C861" s="634"/>
      <c r="D861" s="635"/>
      <c r="E861" s="636"/>
      <c r="F861" s="637"/>
    </row>
    <row r="862" spans="1:6">
      <c r="A862" s="632"/>
      <c r="B862" s="633"/>
      <c r="C862" s="634"/>
      <c r="D862" s="635"/>
      <c r="E862" s="636"/>
      <c r="F862" s="637"/>
    </row>
    <row r="863" spans="1:6">
      <c r="A863" s="632"/>
      <c r="B863" s="633"/>
      <c r="C863" s="634"/>
      <c r="D863" s="635"/>
      <c r="E863" s="636"/>
      <c r="F863" s="637"/>
    </row>
    <row r="864" spans="1:6">
      <c r="A864" s="632"/>
      <c r="B864" s="633"/>
      <c r="C864" s="634"/>
      <c r="D864" s="635"/>
      <c r="E864" s="636"/>
      <c r="F864" s="637"/>
    </row>
    <row r="865" spans="1:6">
      <c r="A865" s="632"/>
      <c r="B865" s="633"/>
      <c r="C865" s="634"/>
      <c r="D865" s="635"/>
      <c r="E865" s="636"/>
      <c r="F865" s="637"/>
    </row>
    <row r="866" spans="1:6">
      <c r="A866" s="632"/>
      <c r="B866" s="633"/>
      <c r="C866" s="634"/>
      <c r="D866" s="635"/>
      <c r="E866" s="636"/>
      <c r="F866" s="637"/>
    </row>
    <row r="867" spans="1:6">
      <c r="A867" s="632"/>
      <c r="B867" s="633"/>
      <c r="C867" s="634"/>
      <c r="D867" s="635"/>
      <c r="E867" s="636"/>
      <c r="F867" s="637"/>
    </row>
    <row r="868" spans="1:6">
      <c r="A868" s="632"/>
      <c r="B868" s="633"/>
      <c r="C868" s="634"/>
      <c r="D868" s="635"/>
      <c r="E868" s="636"/>
      <c r="F868" s="637"/>
    </row>
    <row r="869" spans="1:6">
      <c r="A869" s="632"/>
      <c r="B869" s="633"/>
      <c r="C869" s="634"/>
      <c r="D869" s="635"/>
      <c r="E869" s="636"/>
      <c r="F869" s="637"/>
    </row>
    <row r="870" spans="1:6">
      <c r="A870" s="632"/>
      <c r="B870" s="633"/>
      <c r="C870" s="634"/>
      <c r="D870" s="635"/>
      <c r="E870" s="636"/>
      <c r="F870" s="637"/>
    </row>
    <row r="871" spans="1:6">
      <c r="A871" s="632"/>
      <c r="B871" s="633"/>
      <c r="C871" s="634"/>
      <c r="D871" s="635"/>
      <c r="E871" s="636"/>
      <c r="F871" s="637"/>
    </row>
    <row r="872" spans="1:6">
      <c r="A872" s="632"/>
      <c r="B872" s="633"/>
      <c r="C872" s="634"/>
      <c r="D872" s="635"/>
      <c r="E872" s="636"/>
      <c r="F872" s="637"/>
    </row>
    <row r="873" spans="1:6">
      <c r="A873" s="632"/>
      <c r="B873" s="633"/>
      <c r="C873" s="634"/>
      <c r="D873" s="635"/>
      <c r="E873" s="636"/>
      <c r="F873" s="637"/>
    </row>
    <row r="874" spans="1:6">
      <c r="A874" s="632"/>
      <c r="B874" s="633"/>
      <c r="C874" s="634"/>
      <c r="D874" s="635"/>
      <c r="E874" s="636"/>
      <c r="F874" s="637"/>
    </row>
    <row r="875" spans="1:6">
      <c r="A875" s="632"/>
      <c r="B875" s="633"/>
      <c r="C875" s="634"/>
      <c r="D875" s="635"/>
      <c r="E875" s="636"/>
      <c r="F875" s="637"/>
    </row>
    <row r="876" spans="1:6">
      <c r="A876" s="632"/>
      <c r="B876" s="633"/>
      <c r="C876" s="634"/>
      <c r="D876" s="635"/>
      <c r="E876" s="636"/>
      <c r="F876" s="637"/>
    </row>
    <row r="877" spans="1:6">
      <c r="A877" s="632"/>
      <c r="B877" s="633"/>
      <c r="C877" s="634"/>
      <c r="D877" s="635"/>
      <c r="E877" s="636"/>
      <c r="F877" s="637"/>
    </row>
    <row r="878" spans="1:6">
      <c r="A878" s="632"/>
      <c r="B878" s="633"/>
      <c r="C878" s="634"/>
      <c r="D878" s="635"/>
      <c r="E878" s="636"/>
      <c r="F878" s="637"/>
    </row>
    <row r="879" spans="1:6">
      <c r="A879" s="632"/>
      <c r="B879" s="633"/>
      <c r="C879" s="634"/>
      <c r="D879" s="635"/>
      <c r="E879" s="636"/>
      <c r="F879" s="637"/>
    </row>
    <row r="880" spans="1:6">
      <c r="A880" s="632"/>
      <c r="B880" s="633"/>
      <c r="C880" s="634"/>
      <c r="D880" s="635"/>
      <c r="E880" s="636"/>
      <c r="F880" s="637"/>
    </row>
    <row r="881" spans="1:6">
      <c r="A881" s="632"/>
      <c r="B881" s="633"/>
      <c r="C881" s="634"/>
      <c r="D881" s="635"/>
      <c r="E881" s="636"/>
      <c r="F881" s="637"/>
    </row>
    <row r="882" spans="1:6">
      <c r="A882" s="632"/>
      <c r="B882" s="633"/>
      <c r="C882" s="634"/>
      <c r="D882" s="635"/>
      <c r="E882" s="636"/>
      <c r="F882" s="637"/>
    </row>
    <row r="883" spans="1:6">
      <c r="A883" s="632"/>
      <c r="B883" s="633"/>
      <c r="C883" s="634"/>
      <c r="D883" s="635"/>
      <c r="E883" s="636"/>
      <c r="F883" s="637"/>
    </row>
    <row r="884" spans="1:6">
      <c r="A884" s="632"/>
      <c r="B884" s="633"/>
      <c r="C884" s="634"/>
      <c r="D884" s="635"/>
      <c r="E884" s="636"/>
      <c r="F884" s="637"/>
    </row>
    <row r="885" spans="1:6">
      <c r="A885" s="632"/>
      <c r="B885" s="633"/>
      <c r="C885" s="634"/>
      <c r="D885" s="635"/>
      <c r="E885" s="636"/>
      <c r="F885" s="637"/>
    </row>
    <row r="886" spans="1:6">
      <c r="A886" s="632"/>
      <c r="B886" s="633"/>
      <c r="C886" s="634"/>
      <c r="D886" s="635"/>
      <c r="E886" s="636"/>
      <c r="F886" s="637"/>
    </row>
    <row r="887" spans="1:6">
      <c r="A887" s="632"/>
      <c r="B887" s="633"/>
      <c r="C887" s="634"/>
      <c r="D887" s="635"/>
      <c r="E887" s="636"/>
      <c r="F887" s="637"/>
    </row>
    <row r="888" spans="1:6">
      <c r="A888" s="632"/>
      <c r="B888" s="633"/>
      <c r="C888" s="634"/>
      <c r="D888" s="635"/>
      <c r="E888" s="636"/>
      <c r="F888" s="637"/>
    </row>
    <row r="889" spans="1:6">
      <c r="A889" s="632"/>
      <c r="B889" s="633"/>
      <c r="C889" s="634"/>
      <c r="D889" s="635"/>
      <c r="E889" s="636"/>
      <c r="F889" s="637"/>
    </row>
    <row r="890" spans="1:6">
      <c r="A890" s="632"/>
      <c r="B890" s="633"/>
      <c r="C890" s="634"/>
      <c r="D890" s="635"/>
      <c r="E890" s="636"/>
      <c r="F890" s="637"/>
    </row>
    <row r="891" spans="1:6">
      <c r="A891" s="632"/>
      <c r="B891" s="633"/>
      <c r="C891" s="634"/>
      <c r="D891" s="635"/>
      <c r="E891" s="636"/>
      <c r="F891" s="637"/>
    </row>
    <row r="892" spans="1:6">
      <c r="A892" s="632"/>
      <c r="B892" s="633"/>
      <c r="C892" s="634"/>
      <c r="D892" s="635"/>
      <c r="E892" s="636"/>
      <c r="F892" s="637"/>
    </row>
    <row r="893" spans="1:6">
      <c r="A893" s="632"/>
      <c r="B893" s="633"/>
      <c r="C893" s="634"/>
      <c r="D893" s="635"/>
      <c r="E893" s="636"/>
      <c r="F893" s="637"/>
    </row>
    <row r="894" spans="1:6">
      <c r="A894" s="632"/>
      <c r="B894" s="633"/>
      <c r="C894" s="634"/>
      <c r="D894" s="635"/>
      <c r="E894" s="636"/>
      <c r="F894" s="637"/>
    </row>
    <row r="895" spans="1:6">
      <c r="A895" s="632"/>
      <c r="B895" s="633"/>
      <c r="C895" s="634"/>
      <c r="D895" s="635"/>
      <c r="E895" s="636"/>
      <c r="F895" s="637"/>
    </row>
    <row r="896" spans="1:6">
      <c r="A896" s="632"/>
      <c r="B896" s="633"/>
      <c r="C896" s="634"/>
      <c r="D896" s="635"/>
      <c r="E896" s="636"/>
      <c r="F896" s="637"/>
    </row>
    <row r="897" spans="1:6">
      <c r="A897" s="632"/>
      <c r="B897" s="633"/>
      <c r="C897" s="634"/>
      <c r="D897" s="635"/>
      <c r="E897" s="636"/>
      <c r="F897" s="637"/>
    </row>
    <row r="898" spans="1:6">
      <c r="A898" s="632"/>
      <c r="B898" s="633"/>
      <c r="C898" s="634"/>
      <c r="D898" s="635"/>
      <c r="E898" s="636"/>
      <c r="F898" s="637"/>
    </row>
    <row r="899" spans="1:6">
      <c r="A899" s="632"/>
      <c r="B899" s="633"/>
      <c r="C899" s="634"/>
      <c r="D899" s="635"/>
      <c r="E899" s="636"/>
      <c r="F899" s="637"/>
    </row>
    <row r="900" spans="1:6">
      <c r="A900" s="632"/>
      <c r="B900" s="633"/>
      <c r="C900" s="634"/>
      <c r="D900" s="635"/>
      <c r="E900" s="636"/>
      <c r="F900" s="637"/>
    </row>
    <row r="901" spans="1:6">
      <c r="A901" s="632"/>
      <c r="B901" s="633"/>
      <c r="C901" s="634"/>
      <c r="D901" s="635"/>
      <c r="E901" s="636"/>
      <c r="F901" s="637"/>
    </row>
    <row r="902" spans="1:6">
      <c r="A902" s="632"/>
      <c r="B902" s="633"/>
      <c r="C902" s="634"/>
      <c r="D902" s="635"/>
      <c r="E902" s="636"/>
      <c r="F902" s="637"/>
    </row>
    <row r="903" spans="1:6">
      <c r="A903" s="632"/>
      <c r="B903" s="633"/>
      <c r="C903" s="634"/>
      <c r="D903" s="635"/>
      <c r="E903" s="636"/>
      <c r="F903" s="637"/>
    </row>
    <row r="904" spans="1:6">
      <c r="A904" s="632"/>
      <c r="B904" s="633"/>
      <c r="C904" s="634"/>
      <c r="D904" s="635"/>
      <c r="E904" s="636"/>
      <c r="F904" s="637"/>
    </row>
    <row r="905" spans="1:6">
      <c r="A905" s="632"/>
      <c r="B905" s="633"/>
      <c r="C905" s="634"/>
      <c r="D905" s="635"/>
      <c r="E905" s="636"/>
      <c r="F905" s="637"/>
    </row>
    <row r="906" spans="1:6">
      <c r="A906" s="632"/>
      <c r="B906" s="633"/>
      <c r="C906" s="634"/>
      <c r="D906" s="635"/>
      <c r="E906" s="636"/>
      <c r="F906" s="637"/>
    </row>
    <row r="907" spans="1:6">
      <c r="A907" s="632"/>
      <c r="B907" s="633"/>
      <c r="C907" s="634"/>
      <c r="D907" s="635"/>
      <c r="E907" s="636"/>
      <c r="F907" s="637"/>
    </row>
    <row r="908" spans="1:6">
      <c r="A908" s="632"/>
      <c r="B908" s="633"/>
      <c r="C908" s="634"/>
      <c r="D908" s="635"/>
      <c r="E908" s="636"/>
      <c r="F908" s="637"/>
    </row>
    <row r="909" spans="1:6">
      <c r="A909" s="632"/>
      <c r="B909" s="633"/>
      <c r="C909" s="634"/>
      <c r="D909" s="635"/>
      <c r="E909" s="636"/>
      <c r="F909" s="637"/>
    </row>
    <row r="910" spans="1:6">
      <c r="A910" s="632"/>
      <c r="B910" s="633"/>
      <c r="C910" s="634"/>
      <c r="D910" s="635"/>
      <c r="E910" s="636"/>
      <c r="F910" s="637"/>
    </row>
    <row r="911" spans="1:6">
      <c r="A911" s="632"/>
      <c r="B911" s="633"/>
      <c r="C911" s="634"/>
      <c r="D911" s="635"/>
      <c r="E911" s="636"/>
      <c r="F911" s="637"/>
    </row>
    <row r="912" spans="1:6">
      <c r="A912" s="632"/>
      <c r="B912" s="633"/>
      <c r="C912" s="634"/>
      <c r="D912" s="635"/>
      <c r="E912" s="636"/>
      <c r="F912" s="637"/>
    </row>
    <row r="913" spans="1:6">
      <c r="A913" s="632"/>
      <c r="B913" s="633"/>
      <c r="C913" s="634"/>
      <c r="D913" s="635"/>
      <c r="E913" s="636"/>
      <c r="F913" s="637"/>
    </row>
    <row r="914" spans="1:6">
      <c r="A914" s="632"/>
      <c r="B914" s="633"/>
      <c r="C914" s="634"/>
      <c r="D914" s="635"/>
      <c r="E914" s="636"/>
      <c r="F914" s="637"/>
    </row>
    <row r="915" spans="1:6">
      <c r="A915" s="632"/>
      <c r="B915" s="633"/>
      <c r="C915" s="634"/>
      <c r="D915" s="635"/>
      <c r="E915" s="636"/>
      <c r="F915" s="637"/>
    </row>
    <row r="916" spans="1:6">
      <c r="A916" s="632"/>
      <c r="B916" s="633"/>
      <c r="C916" s="634"/>
      <c r="D916" s="635"/>
      <c r="E916" s="636"/>
      <c r="F916" s="637"/>
    </row>
    <row r="917" spans="1:6">
      <c r="A917" s="632"/>
      <c r="B917" s="633"/>
      <c r="C917" s="634"/>
      <c r="D917" s="635"/>
      <c r="E917" s="636"/>
      <c r="F917" s="637"/>
    </row>
    <row r="918" spans="1:6">
      <c r="A918" s="632"/>
      <c r="B918" s="633"/>
      <c r="C918" s="634"/>
      <c r="D918" s="635"/>
      <c r="E918" s="636"/>
      <c r="F918" s="637"/>
    </row>
    <row r="919" spans="1:6">
      <c r="A919" s="632"/>
      <c r="B919" s="633"/>
      <c r="C919" s="634"/>
      <c r="D919" s="635"/>
      <c r="E919" s="636"/>
      <c r="F919" s="637"/>
    </row>
    <row r="920" spans="1:6">
      <c r="A920" s="632"/>
      <c r="B920" s="633"/>
      <c r="C920" s="634"/>
      <c r="D920" s="635"/>
      <c r="E920" s="636"/>
      <c r="F920" s="637"/>
    </row>
    <row r="921" spans="1:6">
      <c r="A921" s="632"/>
      <c r="B921" s="633"/>
      <c r="C921" s="634"/>
      <c r="D921" s="635"/>
      <c r="E921" s="636"/>
      <c r="F921" s="637"/>
    </row>
    <row r="922" spans="1:6">
      <c r="A922" s="632"/>
      <c r="B922" s="633"/>
      <c r="C922" s="634"/>
      <c r="D922" s="635"/>
      <c r="E922" s="636"/>
      <c r="F922" s="637"/>
    </row>
    <row r="923" spans="1:6">
      <c r="A923" s="632"/>
      <c r="B923" s="633"/>
      <c r="C923" s="634"/>
      <c r="D923" s="635"/>
      <c r="E923" s="636"/>
      <c r="F923" s="637"/>
    </row>
    <row r="924" spans="1:6">
      <c r="A924" s="632"/>
      <c r="B924" s="633"/>
      <c r="C924" s="634"/>
      <c r="D924" s="635"/>
      <c r="E924" s="636"/>
      <c r="F924" s="637"/>
    </row>
    <row r="925" spans="1:6">
      <c r="A925" s="632"/>
      <c r="B925" s="633"/>
      <c r="C925" s="634"/>
      <c r="D925" s="635"/>
      <c r="E925" s="636"/>
      <c r="F925" s="637"/>
    </row>
    <row r="926" spans="1:6">
      <c r="A926" s="632"/>
      <c r="B926" s="633"/>
      <c r="C926" s="634"/>
      <c r="D926" s="635"/>
      <c r="E926" s="636"/>
      <c r="F926" s="637"/>
    </row>
    <row r="927" spans="1:6">
      <c r="A927" s="632"/>
      <c r="B927" s="633"/>
      <c r="C927" s="634"/>
      <c r="D927" s="635"/>
      <c r="E927" s="636"/>
      <c r="F927" s="637"/>
    </row>
    <row r="928" spans="1:6">
      <c r="A928" s="632"/>
      <c r="B928" s="633"/>
      <c r="C928" s="634"/>
      <c r="D928" s="635"/>
      <c r="E928" s="636"/>
      <c r="F928" s="637"/>
    </row>
    <row r="929" spans="1:6">
      <c r="A929" s="632"/>
      <c r="B929" s="633"/>
      <c r="C929" s="634"/>
      <c r="D929" s="635"/>
      <c r="E929" s="636"/>
      <c r="F929" s="637"/>
    </row>
    <row r="930" spans="1:6">
      <c r="A930" s="632"/>
      <c r="B930" s="633"/>
      <c r="C930" s="634"/>
      <c r="D930" s="635"/>
      <c r="E930" s="636"/>
      <c r="F930" s="637"/>
    </row>
    <row r="931" spans="1:6">
      <c r="A931" s="632"/>
      <c r="B931" s="633"/>
      <c r="C931" s="634"/>
      <c r="D931" s="635"/>
      <c r="E931" s="636"/>
      <c r="F931" s="637"/>
    </row>
    <row r="932" spans="1:6">
      <c r="A932" s="632"/>
      <c r="B932" s="633"/>
      <c r="C932" s="634"/>
      <c r="D932" s="635"/>
      <c r="E932" s="636"/>
      <c r="F932" s="637"/>
    </row>
    <row r="933" spans="1:6">
      <c r="A933" s="632"/>
      <c r="B933" s="633"/>
      <c r="C933" s="634"/>
      <c r="D933" s="635"/>
      <c r="E933" s="636"/>
      <c r="F933" s="637"/>
    </row>
    <row r="934" spans="1:6">
      <c r="A934" s="632"/>
      <c r="B934" s="633"/>
      <c r="C934" s="634"/>
      <c r="D934" s="635"/>
      <c r="E934" s="636"/>
      <c r="F934" s="637"/>
    </row>
    <row r="935" spans="1:6">
      <c r="A935" s="632"/>
      <c r="B935" s="633"/>
      <c r="C935" s="634"/>
      <c r="D935" s="635"/>
      <c r="E935" s="636"/>
      <c r="F935" s="637"/>
    </row>
    <row r="936" spans="1:6">
      <c r="A936" s="632"/>
      <c r="B936" s="633"/>
      <c r="C936" s="634"/>
      <c r="D936" s="635"/>
      <c r="E936" s="636"/>
      <c r="F936" s="637"/>
    </row>
    <row r="937" spans="1:6">
      <c r="A937" s="632"/>
      <c r="B937" s="633"/>
      <c r="C937" s="634"/>
      <c r="D937" s="635"/>
      <c r="E937" s="636"/>
      <c r="F937" s="637"/>
    </row>
    <row r="938" spans="1:6">
      <c r="A938" s="632"/>
      <c r="B938" s="633"/>
      <c r="C938" s="634"/>
      <c r="D938" s="635"/>
      <c r="E938" s="636"/>
      <c r="F938" s="637"/>
    </row>
    <row r="939" spans="1:6">
      <c r="A939" s="632"/>
      <c r="B939" s="633"/>
      <c r="C939" s="634"/>
      <c r="D939" s="635"/>
      <c r="E939" s="636"/>
      <c r="F939" s="637"/>
    </row>
    <row r="940" spans="1:6">
      <c r="A940" s="632"/>
      <c r="B940" s="633"/>
      <c r="C940" s="634"/>
      <c r="D940" s="635"/>
      <c r="E940" s="636"/>
      <c r="F940" s="637"/>
    </row>
    <row r="941" spans="1:6">
      <c r="A941" s="632"/>
      <c r="B941" s="633"/>
      <c r="C941" s="634"/>
      <c r="D941" s="635"/>
      <c r="E941" s="636"/>
      <c r="F941" s="637"/>
    </row>
    <row r="942" spans="1:6">
      <c r="A942" s="632"/>
      <c r="B942" s="633"/>
      <c r="C942" s="634"/>
      <c r="D942" s="635"/>
      <c r="E942" s="636"/>
      <c r="F942" s="637"/>
    </row>
    <row r="943" spans="1:6">
      <c r="A943" s="632"/>
      <c r="B943" s="633"/>
      <c r="C943" s="634"/>
      <c r="D943" s="635"/>
      <c r="E943" s="636"/>
      <c r="F943" s="637"/>
    </row>
    <row r="944" spans="1:6">
      <c r="A944" s="632"/>
      <c r="B944" s="633"/>
      <c r="C944" s="634"/>
      <c r="D944" s="635"/>
      <c r="E944" s="636"/>
      <c r="F944" s="637"/>
    </row>
    <row r="945" spans="1:6">
      <c r="A945" s="632"/>
      <c r="B945" s="633"/>
      <c r="C945" s="634"/>
      <c r="D945" s="635"/>
      <c r="E945" s="636"/>
      <c r="F945" s="637"/>
    </row>
    <row r="946" spans="1:6">
      <c r="A946" s="632"/>
      <c r="B946" s="633"/>
      <c r="C946" s="634"/>
      <c r="D946" s="635"/>
      <c r="E946" s="636"/>
      <c r="F946" s="637"/>
    </row>
    <row r="947" spans="1:6">
      <c r="A947" s="632"/>
      <c r="B947" s="633"/>
      <c r="C947" s="634"/>
      <c r="D947" s="635"/>
      <c r="E947" s="636"/>
      <c r="F947" s="637"/>
    </row>
    <row r="948" spans="1:6">
      <c r="A948" s="632"/>
      <c r="B948" s="633"/>
      <c r="C948" s="634"/>
      <c r="D948" s="635"/>
      <c r="E948" s="636"/>
      <c r="F948" s="637"/>
    </row>
    <row r="949" spans="1:6">
      <c r="A949" s="632"/>
      <c r="B949" s="633"/>
      <c r="C949" s="634"/>
      <c r="D949" s="635"/>
      <c r="E949" s="636"/>
      <c r="F949" s="637"/>
    </row>
    <row r="950" spans="1:6">
      <c r="A950" s="632"/>
      <c r="B950" s="633"/>
      <c r="C950" s="634"/>
      <c r="D950" s="635"/>
      <c r="E950" s="636"/>
      <c r="F950" s="637"/>
    </row>
    <row r="951" spans="1:6">
      <c r="A951" s="632"/>
      <c r="B951" s="633"/>
      <c r="C951" s="634"/>
      <c r="D951" s="635"/>
      <c r="E951" s="636"/>
      <c r="F951" s="637"/>
    </row>
    <row r="952" spans="1:6">
      <c r="A952" s="632"/>
      <c r="B952" s="633"/>
      <c r="C952" s="634"/>
      <c r="D952" s="635"/>
      <c r="E952" s="636"/>
      <c r="F952" s="637"/>
    </row>
    <row r="953" spans="1:6">
      <c r="A953" s="632"/>
      <c r="B953" s="633"/>
      <c r="C953" s="634"/>
      <c r="D953" s="635"/>
      <c r="E953" s="636"/>
      <c r="F953" s="637"/>
    </row>
    <row r="954" spans="1:6">
      <c r="A954" s="632"/>
      <c r="B954" s="633"/>
      <c r="C954" s="634"/>
      <c r="D954" s="635"/>
      <c r="E954" s="636"/>
      <c r="F954" s="637"/>
    </row>
    <row r="955" spans="1:6">
      <c r="A955" s="632"/>
      <c r="B955" s="633"/>
      <c r="C955" s="634"/>
      <c r="D955" s="635"/>
      <c r="E955" s="636"/>
      <c r="F955" s="637"/>
    </row>
    <row r="956" spans="1:6">
      <c r="A956" s="632"/>
      <c r="B956" s="633"/>
      <c r="C956" s="634"/>
      <c r="D956" s="635"/>
      <c r="E956" s="636"/>
      <c r="F956" s="637"/>
    </row>
    <row r="957" spans="1:6">
      <c r="A957" s="632"/>
      <c r="B957" s="633"/>
      <c r="C957" s="634"/>
      <c r="D957" s="635"/>
      <c r="E957" s="636"/>
      <c r="F957" s="637"/>
    </row>
    <row r="958" spans="1:6">
      <c r="A958" s="632"/>
      <c r="B958" s="633"/>
      <c r="C958" s="634"/>
      <c r="D958" s="635"/>
      <c r="E958" s="636"/>
      <c r="F958" s="637"/>
    </row>
    <row r="959" spans="1:6">
      <c r="A959" s="632"/>
      <c r="B959" s="633"/>
      <c r="C959" s="634"/>
      <c r="D959" s="635"/>
      <c r="E959" s="636"/>
      <c r="F959" s="637"/>
    </row>
    <row r="960" spans="1:6">
      <c r="A960" s="632"/>
      <c r="B960" s="633"/>
      <c r="C960" s="634"/>
      <c r="D960" s="635"/>
      <c r="E960" s="636"/>
      <c r="F960" s="637"/>
    </row>
    <row r="961" spans="1:6">
      <c r="A961" s="632"/>
      <c r="B961" s="633"/>
      <c r="C961" s="634"/>
      <c r="D961" s="635"/>
      <c r="E961" s="636"/>
      <c r="F961" s="637"/>
    </row>
    <row r="962" spans="1:6">
      <c r="A962" s="632"/>
      <c r="B962" s="633"/>
      <c r="C962" s="634"/>
      <c r="D962" s="635"/>
      <c r="E962" s="636"/>
      <c r="F962" s="637"/>
    </row>
    <row r="963" spans="1:6">
      <c r="A963" s="632"/>
      <c r="B963" s="633"/>
      <c r="C963" s="634"/>
      <c r="D963" s="635"/>
      <c r="E963" s="636"/>
      <c r="F963" s="637"/>
    </row>
    <row r="964" spans="1:6">
      <c r="A964" s="632"/>
      <c r="B964" s="633"/>
      <c r="C964" s="634"/>
      <c r="D964" s="635"/>
      <c r="E964" s="636"/>
      <c r="F964" s="637"/>
    </row>
    <row r="965" spans="1:6">
      <c r="A965" s="632"/>
      <c r="B965" s="633"/>
      <c r="C965" s="634"/>
      <c r="D965" s="635"/>
      <c r="E965" s="636"/>
      <c r="F965" s="637"/>
    </row>
    <row r="966" spans="1:6">
      <c r="A966" s="632"/>
      <c r="B966" s="633"/>
      <c r="C966" s="634"/>
      <c r="D966" s="635"/>
      <c r="E966" s="636"/>
      <c r="F966" s="637"/>
    </row>
    <row r="967" spans="1:6">
      <c r="A967" s="632"/>
      <c r="B967" s="633"/>
      <c r="C967" s="634"/>
      <c r="D967" s="635"/>
      <c r="E967" s="636"/>
      <c r="F967" s="637"/>
    </row>
    <row r="968" spans="1:6">
      <c r="A968" s="632"/>
      <c r="B968" s="633"/>
      <c r="C968" s="634"/>
      <c r="D968" s="635"/>
      <c r="E968" s="636"/>
      <c r="F968" s="637"/>
    </row>
    <row r="969" spans="1:6">
      <c r="A969" s="632"/>
      <c r="B969" s="633"/>
      <c r="C969" s="634"/>
      <c r="D969" s="635"/>
      <c r="E969" s="636"/>
      <c r="F969" s="637"/>
    </row>
    <row r="970" spans="1:6">
      <c r="A970" s="632"/>
      <c r="B970" s="633"/>
      <c r="C970" s="634"/>
      <c r="D970" s="635"/>
      <c r="E970" s="636"/>
      <c r="F970" s="637"/>
    </row>
    <row r="971" spans="1:6">
      <c r="A971" s="632"/>
      <c r="B971" s="633"/>
      <c r="C971" s="634"/>
      <c r="D971" s="635"/>
      <c r="E971" s="636"/>
      <c r="F971" s="637"/>
    </row>
    <row r="972" spans="1:6">
      <c r="A972" s="632"/>
      <c r="B972" s="633"/>
      <c r="C972" s="634"/>
      <c r="D972" s="635"/>
      <c r="E972" s="636"/>
      <c r="F972" s="637"/>
    </row>
    <row r="973" spans="1:6">
      <c r="A973" s="632"/>
      <c r="B973" s="633"/>
      <c r="C973" s="634"/>
      <c r="D973" s="635"/>
      <c r="E973" s="636"/>
      <c r="F973" s="637"/>
    </row>
    <row r="974" spans="1:6">
      <c r="A974" s="632"/>
      <c r="B974" s="633"/>
      <c r="C974" s="634"/>
      <c r="D974" s="635"/>
      <c r="E974" s="636"/>
      <c r="F974" s="637"/>
    </row>
    <row r="975" spans="1:6">
      <c r="A975" s="632"/>
      <c r="B975" s="633"/>
      <c r="C975" s="634"/>
      <c r="D975" s="635"/>
      <c r="E975" s="636"/>
      <c r="F975" s="637"/>
    </row>
    <row r="976" spans="1:6">
      <c r="A976" s="632"/>
      <c r="B976" s="633"/>
      <c r="C976" s="634"/>
      <c r="D976" s="635"/>
      <c r="E976" s="636"/>
      <c r="F976" s="637"/>
    </row>
    <row r="977" spans="1:6">
      <c r="A977" s="632"/>
      <c r="B977" s="633"/>
      <c r="C977" s="634"/>
      <c r="D977" s="635"/>
      <c r="E977" s="636"/>
      <c r="F977" s="637"/>
    </row>
    <row r="978" spans="1:6">
      <c r="A978" s="632"/>
      <c r="B978" s="633"/>
      <c r="C978" s="634"/>
      <c r="D978" s="635"/>
      <c r="E978" s="636"/>
      <c r="F978" s="637"/>
    </row>
    <row r="979" spans="1:6">
      <c r="A979" s="632"/>
      <c r="B979" s="633"/>
      <c r="C979" s="634"/>
      <c r="D979" s="635"/>
      <c r="E979" s="636"/>
      <c r="F979" s="637"/>
    </row>
    <row r="980" spans="1:6">
      <c r="A980" s="632"/>
      <c r="B980" s="633"/>
      <c r="C980" s="634"/>
      <c r="D980" s="635"/>
      <c r="E980" s="636"/>
      <c r="F980" s="637"/>
    </row>
    <row r="981" spans="1:6">
      <c r="A981" s="632"/>
      <c r="B981" s="633"/>
      <c r="C981" s="634"/>
      <c r="D981" s="635"/>
      <c r="E981" s="636"/>
      <c r="F981" s="637"/>
    </row>
    <row r="982" spans="1:6">
      <c r="A982" s="632"/>
      <c r="B982" s="633"/>
      <c r="C982" s="634"/>
      <c r="D982" s="635"/>
      <c r="E982" s="636"/>
      <c r="F982" s="637"/>
    </row>
    <row r="983" spans="1:6">
      <c r="A983" s="632"/>
      <c r="B983" s="633"/>
      <c r="C983" s="634"/>
      <c r="D983" s="635"/>
      <c r="E983" s="636"/>
      <c r="F983" s="637"/>
    </row>
    <row r="984" spans="1:6">
      <c r="A984" s="632"/>
      <c r="B984" s="633"/>
      <c r="C984" s="634"/>
      <c r="D984" s="635"/>
      <c r="E984" s="636"/>
      <c r="F984" s="637"/>
    </row>
    <row r="985" spans="1:6">
      <c r="A985" s="632"/>
      <c r="B985" s="633"/>
      <c r="C985" s="634"/>
      <c r="D985" s="635"/>
      <c r="E985" s="636"/>
      <c r="F985" s="637"/>
    </row>
    <row r="986" spans="1:6">
      <c r="A986" s="632"/>
      <c r="B986" s="633"/>
      <c r="C986" s="634"/>
      <c r="D986" s="635"/>
      <c r="E986" s="636"/>
      <c r="F986" s="637"/>
    </row>
    <row r="987" spans="1:6">
      <c r="A987" s="632"/>
      <c r="B987" s="633"/>
      <c r="C987" s="634"/>
      <c r="D987" s="635"/>
      <c r="E987" s="636"/>
      <c r="F987" s="637"/>
    </row>
    <row r="988" spans="1:6">
      <c r="A988" s="632"/>
      <c r="B988" s="633"/>
      <c r="C988" s="634"/>
      <c r="D988" s="635"/>
      <c r="E988" s="636"/>
      <c r="F988" s="637"/>
    </row>
    <row r="989" spans="1:6">
      <c r="A989" s="632"/>
      <c r="B989" s="633"/>
      <c r="C989" s="634"/>
      <c r="D989" s="635"/>
      <c r="E989" s="636"/>
      <c r="F989" s="637"/>
    </row>
    <row r="990" spans="1:6">
      <c r="A990" s="632"/>
      <c r="B990" s="633"/>
      <c r="C990" s="634"/>
      <c r="D990" s="635"/>
      <c r="E990" s="636"/>
      <c r="F990" s="637"/>
    </row>
    <row r="991" spans="1:6">
      <c r="A991" s="632"/>
      <c r="B991" s="633"/>
      <c r="C991" s="634"/>
      <c r="D991" s="635"/>
      <c r="E991" s="636"/>
      <c r="F991" s="637"/>
    </row>
    <row r="992" spans="1:6">
      <c r="A992" s="632"/>
      <c r="B992" s="633"/>
      <c r="C992" s="634"/>
      <c r="D992" s="635"/>
      <c r="E992" s="636"/>
      <c r="F992" s="637"/>
    </row>
    <row r="993" spans="1:6">
      <c r="A993" s="632"/>
      <c r="B993" s="633"/>
      <c r="C993" s="634"/>
      <c r="D993" s="635"/>
      <c r="E993" s="636"/>
      <c r="F993" s="637"/>
    </row>
    <row r="994" spans="1:6">
      <c r="A994" s="632"/>
      <c r="B994" s="633"/>
      <c r="C994" s="634"/>
      <c r="D994" s="635"/>
      <c r="E994" s="636"/>
      <c r="F994" s="637"/>
    </row>
    <row r="995" spans="1:6">
      <c r="A995" s="632"/>
      <c r="B995" s="633"/>
      <c r="C995" s="634"/>
      <c r="D995" s="635"/>
      <c r="E995" s="636"/>
      <c r="F995" s="637"/>
    </row>
    <row r="996" spans="1:6">
      <c r="A996" s="632"/>
      <c r="B996" s="633"/>
      <c r="C996" s="634"/>
      <c r="D996" s="635"/>
      <c r="E996" s="636"/>
      <c r="F996" s="637"/>
    </row>
    <row r="997" spans="1:6">
      <c r="A997" s="632"/>
      <c r="B997" s="633"/>
      <c r="C997" s="634"/>
      <c r="D997" s="635"/>
      <c r="E997" s="636"/>
      <c r="F997" s="637"/>
    </row>
    <row r="998" spans="1:6">
      <c r="A998" s="632"/>
      <c r="B998" s="633"/>
      <c r="C998" s="634"/>
      <c r="D998" s="635"/>
      <c r="E998" s="636"/>
      <c r="F998" s="637"/>
    </row>
    <row r="999" spans="1:6">
      <c r="A999" s="632"/>
      <c r="B999" s="633"/>
      <c r="C999" s="634"/>
      <c r="D999" s="635"/>
      <c r="E999" s="636"/>
      <c r="F999" s="637"/>
    </row>
    <row r="1000" spans="1:6">
      <c r="A1000" s="632"/>
      <c r="B1000" s="633"/>
      <c r="C1000" s="634"/>
      <c r="D1000" s="635"/>
      <c r="E1000" s="636"/>
      <c r="F1000" s="637"/>
    </row>
    <row r="1001" spans="1:6">
      <c r="A1001" s="632"/>
      <c r="B1001" s="633"/>
      <c r="C1001" s="634"/>
      <c r="D1001" s="635"/>
      <c r="E1001" s="636"/>
      <c r="F1001" s="637"/>
    </row>
    <row r="1002" spans="1:6">
      <c r="A1002" s="632"/>
      <c r="B1002" s="633"/>
      <c r="C1002" s="634"/>
      <c r="D1002" s="635"/>
      <c r="E1002" s="636"/>
      <c r="F1002" s="637"/>
    </row>
    <row r="1003" spans="1:6">
      <c r="A1003" s="632"/>
      <c r="B1003" s="633"/>
      <c r="C1003" s="634"/>
      <c r="D1003" s="635"/>
      <c r="E1003" s="636"/>
      <c r="F1003" s="637"/>
    </row>
    <row r="1004" spans="1:6">
      <c r="A1004" s="632"/>
      <c r="B1004" s="633"/>
      <c r="C1004" s="634"/>
      <c r="D1004" s="635"/>
      <c r="E1004" s="636"/>
      <c r="F1004" s="637"/>
    </row>
    <row r="1005" spans="1:6">
      <c r="A1005" s="632"/>
      <c r="B1005" s="633"/>
      <c r="C1005" s="634"/>
      <c r="D1005" s="635"/>
      <c r="E1005" s="636"/>
      <c r="F1005" s="637"/>
    </row>
    <row r="1006" spans="1:6">
      <c r="A1006" s="632"/>
      <c r="B1006" s="633"/>
      <c r="C1006" s="634"/>
      <c r="D1006" s="635"/>
      <c r="E1006" s="636"/>
      <c r="F1006" s="637"/>
    </row>
    <row r="1007" spans="1:6">
      <c r="A1007" s="632"/>
      <c r="B1007" s="633"/>
      <c r="C1007" s="634"/>
      <c r="D1007" s="635"/>
      <c r="E1007" s="636"/>
      <c r="F1007" s="637"/>
    </row>
    <row r="1008" spans="1:6">
      <c r="A1008" s="632"/>
      <c r="B1008" s="633"/>
      <c r="C1008" s="634"/>
      <c r="D1008" s="635"/>
      <c r="E1008" s="636"/>
      <c r="F1008" s="637"/>
    </row>
    <row r="1009" spans="1:6">
      <c r="A1009" s="632"/>
      <c r="B1009" s="633"/>
      <c r="C1009" s="634"/>
      <c r="D1009" s="635"/>
      <c r="E1009" s="636"/>
      <c r="F1009" s="637"/>
    </row>
    <row r="1010" spans="1:6">
      <c r="A1010" s="632"/>
      <c r="B1010" s="633"/>
      <c r="C1010" s="634"/>
      <c r="D1010" s="635"/>
      <c r="E1010" s="636"/>
      <c r="F1010" s="637"/>
    </row>
    <row r="1011" spans="1:6">
      <c r="A1011" s="632"/>
      <c r="B1011" s="633"/>
      <c r="C1011" s="634"/>
      <c r="D1011" s="635"/>
      <c r="E1011" s="636"/>
      <c r="F1011" s="637"/>
    </row>
    <row r="1012" spans="1:6">
      <c r="A1012" s="632"/>
      <c r="B1012" s="633"/>
      <c r="C1012" s="634"/>
      <c r="D1012" s="635"/>
      <c r="E1012" s="636"/>
      <c r="F1012" s="637"/>
    </row>
    <row r="1013" spans="1:6">
      <c r="A1013" s="632"/>
      <c r="B1013" s="633"/>
      <c r="C1013" s="634"/>
      <c r="D1013" s="635"/>
      <c r="E1013" s="636"/>
      <c r="F1013" s="637"/>
    </row>
    <row r="1014" spans="1:6">
      <c r="A1014" s="632"/>
      <c r="B1014" s="633"/>
      <c r="C1014" s="634"/>
      <c r="D1014" s="635"/>
      <c r="E1014" s="636"/>
      <c r="F1014" s="637"/>
    </row>
    <row r="1015" spans="1:6">
      <c r="A1015" s="632"/>
      <c r="B1015" s="633"/>
      <c r="C1015" s="634"/>
      <c r="D1015" s="635"/>
      <c r="E1015" s="636"/>
      <c r="F1015" s="637"/>
    </row>
    <row r="1016" spans="1:6">
      <c r="A1016" s="632"/>
      <c r="B1016" s="633"/>
      <c r="C1016" s="634"/>
      <c r="D1016" s="635"/>
      <c r="E1016" s="636"/>
      <c r="F1016" s="637"/>
    </row>
    <row r="1017" spans="1:6">
      <c r="A1017" s="632"/>
      <c r="B1017" s="633"/>
      <c r="C1017" s="634"/>
      <c r="D1017" s="635"/>
      <c r="E1017" s="636"/>
      <c r="F1017" s="637"/>
    </row>
    <row r="1018" spans="1:6">
      <c r="A1018" s="632"/>
      <c r="B1018" s="633"/>
      <c r="C1018" s="634"/>
      <c r="D1018" s="635"/>
      <c r="E1018" s="636"/>
      <c r="F1018" s="637"/>
    </row>
    <row r="1019" spans="1:6">
      <c r="A1019" s="632"/>
      <c r="B1019" s="633"/>
      <c r="C1019" s="634"/>
      <c r="D1019" s="635"/>
      <c r="E1019" s="636"/>
      <c r="F1019" s="637"/>
    </row>
    <row r="1020" spans="1:6">
      <c r="A1020" s="632"/>
      <c r="B1020" s="633"/>
      <c r="C1020" s="634"/>
      <c r="D1020" s="635"/>
      <c r="E1020" s="636"/>
      <c r="F1020" s="637"/>
    </row>
    <row r="1021" spans="1:6">
      <c r="A1021" s="632"/>
      <c r="B1021" s="633"/>
      <c r="C1021" s="634"/>
      <c r="D1021" s="635"/>
      <c r="E1021" s="636"/>
      <c r="F1021" s="637"/>
    </row>
    <row r="1022" spans="1:6">
      <c r="A1022" s="632"/>
      <c r="B1022" s="633"/>
      <c r="C1022" s="634"/>
      <c r="D1022" s="635"/>
      <c r="E1022" s="636"/>
      <c r="F1022" s="637"/>
    </row>
    <row r="1023" spans="1:6">
      <c r="A1023" s="632"/>
      <c r="B1023" s="633"/>
      <c r="C1023" s="634"/>
      <c r="D1023" s="635"/>
      <c r="E1023" s="636"/>
      <c r="F1023" s="637"/>
    </row>
    <row r="1024" spans="1:6">
      <c r="A1024" s="632"/>
      <c r="B1024" s="633"/>
      <c r="C1024" s="634"/>
      <c r="D1024" s="635"/>
      <c r="E1024" s="636"/>
      <c r="F1024" s="637"/>
    </row>
    <row r="1025" spans="1:6">
      <c r="A1025" s="632"/>
      <c r="B1025" s="633"/>
      <c r="C1025" s="634"/>
      <c r="D1025" s="635"/>
      <c r="E1025" s="636"/>
      <c r="F1025" s="637"/>
    </row>
    <row r="1026" spans="1:6">
      <c r="A1026" s="632"/>
      <c r="B1026" s="633"/>
      <c r="C1026" s="634"/>
      <c r="D1026" s="635"/>
      <c r="E1026" s="636"/>
      <c r="F1026" s="637"/>
    </row>
    <row r="1027" spans="1:6">
      <c r="A1027" s="632"/>
      <c r="B1027" s="633"/>
      <c r="C1027" s="634"/>
      <c r="D1027" s="635"/>
      <c r="E1027" s="636"/>
      <c r="F1027" s="637"/>
    </row>
    <row r="1028" spans="1:6">
      <c r="A1028" s="632"/>
      <c r="B1028" s="633"/>
      <c r="C1028" s="634"/>
      <c r="D1028" s="635"/>
      <c r="E1028" s="636"/>
      <c r="F1028" s="637"/>
    </row>
    <row r="1029" spans="1:6">
      <c r="A1029" s="632"/>
      <c r="B1029" s="633"/>
      <c r="C1029" s="634"/>
      <c r="D1029" s="635"/>
      <c r="E1029" s="636"/>
      <c r="F1029" s="637"/>
    </row>
    <row r="1030" spans="1:6">
      <c r="A1030" s="632"/>
      <c r="B1030" s="633"/>
      <c r="C1030" s="634"/>
      <c r="D1030" s="635"/>
      <c r="E1030" s="636"/>
      <c r="F1030" s="637"/>
    </row>
    <row r="1031" spans="1:6">
      <c r="A1031" s="632"/>
      <c r="B1031" s="633"/>
      <c r="C1031" s="634"/>
      <c r="D1031" s="635"/>
      <c r="E1031" s="636"/>
      <c r="F1031" s="637"/>
    </row>
    <row r="1032" spans="1:6">
      <c r="A1032" s="632"/>
      <c r="B1032" s="633"/>
      <c r="C1032" s="634"/>
      <c r="D1032" s="635"/>
      <c r="E1032" s="636"/>
      <c r="F1032" s="637"/>
    </row>
    <row r="1033" spans="1:6">
      <c r="A1033" s="632"/>
      <c r="B1033" s="633"/>
      <c r="C1033" s="634"/>
      <c r="D1033" s="635"/>
      <c r="E1033" s="636"/>
      <c r="F1033" s="637"/>
    </row>
    <row r="1034" spans="1:6">
      <c r="A1034" s="632"/>
      <c r="B1034" s="633"/>
      <c r="C1034" s="634"/>
      <c r="D1034" s="635"/>
      <c r="E1034" s="636"/>
      <c r="F1034" s="637"/>
    </row>
    <row r="1035" spans="1:6">
      <c r="A1035" s="632"/>
      <c r="B1035" s="633"/>
      <c r="C1035" s="634"/>
      <c r="D1035" s="635"/>
      <c r="E1035" s="636"/>
      <c r="F1035" s="637"/>
    </row>
    <row r="1036" spans="1:6">
      <c r="A1036" s="632"/>
      <c r="B1036" s="633"/>
      <c r="C1036" s="634"/>
      <c r="D1036" s="635"/>
      <c r="E1036" s="636"/>
      <c r="F1036" s="637"/>
    </row>
    <row r="1037" spans="1:6">
      <c r="A1037" s="632"/>
      <c r="B1037" s="633"/>
      <c r="C1037" s="634"/>
      <c r="D1037" s="635"/>
      <c r="E1037" s="636"/>
      <c r="F1037" s="637"/>
    </row>
    <row r="1038" spans="1:6">
      <c r="A1038" s="632"/>
      <c r="B1038" s="633"/>
      <c r="C1038" s="634"/>
      <c r="D1038" s="635"/>
      <c r="E1038" s="636"/>
      <c r="F1038" s="637"/>
    </row>
    <row r="1039" spans="1:6">
      <c r="A1039" s="632"/>
      <c r="B1039" s="633"/>
      <c r="C1039" s="634"/>
      <c r="D1039" s="635"/>
      <c r="E1039" s="636"/>
      <c r="F1039" s="637"/>
    </row>
    <row r="1040" spans="1:6">
      <c r="A1040" s="632"/>
      <c r="B1040" s="633"/>
      <c r="C1040" s="634"/>
      <c r="D1040" s="635"/>
      <c r="E1040" s="636"/>
      <c r="F1040" s="637"/>
    </row>
    <row r="1041" spans="1:6">
      <c r="A1041" s="632"/>
      <c r="B1041" s="633"/>
      <c r="C1041" s="634"/>
      <c r="D1041" s="635"/>
      <c r="E1041" s="636"/>
      <c r="F1041" s="637"/>
    </row>
    <row r="1042" spans="1:6">
      <c r="A1042" s="632"/>
      <c r="B1042" s="633"/>
      <c r="C1042" s="634"/>
      <c r="D1042" s="635"/>
      <c r="E1042" s="636"/>
      <c r="F1042" s="637"/>
    </row>
    <row r="1043" spans="1:6">
      <c r="A1043" s="632"/>
      <c r="B1043" s="633"/>
      <c r="C1043" s="634"/>
      <c r="D1043" s="635"/>
      <c r="E1043" s="636"/>
      <c r="F1043" s="637"/>
    </row>
    <row r="1044" spans="1:6">
      <c r="A1044" s="632"/>
      <c r="B1044" s="633"/>
      <c r="C1044" s="634"/>
      <c r="D1044" s="635"/>
      <c r="E1044" s="636"/>
      <c r="F1044" s="637"/>
    </row>
    <row r="1045" spans="1:6">
      <c r="A1045" s="632"/>
      <c r="B1045" s="633"/>
      <c r="C1045" s="634"/>
      <c r="D1045" s="635"/>
      <c r="E1045" s="636"/>
      <c r="F1045" s="637"/>
    </row>
    <row r="1046" spans="1:6">
      <c r="A1046" s="632"/>
      <c r="B1046" s="633"/>
      <c r="C1046" s="634"/>
      <c r="D1046" s="635"/>
      <c r="E1046" s="636"/>
      <c r="F1046" s="637"/>
    </row>
    <row r="1047" spans="1:6">
      <c r="A1047" s="632"/>
      <c r="B1047" s="633"/>
      <c r="C1047" s="634"/>
      <c r="D1047" s="635"/>
      <c r="E1047" s="636"/>
      <c r="F1047" s="637"/>
    </row>
    <row r="1048" spans="1:6">
      <c r="A1048" s="632"/>
      <c r="B1048" s="633"/>
      <c r="C1048" s="634"/>
      <c r="D1048" s="635"/>
      <c r="E1048" s="636"/>
      <c r="F1048" s="637"/>
    </row>
    <row r="1049" spans="1:6">
      <c r="A1049" s="632"/>
      <c r="B1049" s="633"/>
      <c r="C1049" s="634"/>
      <c r="D1049" s="635"/>
      <c r="E1049" s="636"/>
      <c r="F1049" s="637"/>
    </row>
    <row r="1050" spans="1:6">
      <c r="A1050" s="632"/>
      <c r="B1050" s="633"/>
      <c r="C1050" s="634"/>
      <c r="D1050" s="635"/>
      <c r="E1050" s="636"/>
      <c r="F1050" s="637"/>
    </row>
    <row r="1051" spans="1:6">
      <c r="A1051" s="632"/>
      <c r="B1051" s="633"/>
      <c r="C1051" s="634"/>
      <c r="D1051" s="635"/>
      <c r="E1051" s="636"/>
      <c r="F1051" s="637"/>
    </row>
    <row r="1052" spans="1:6">
      <c r="A1052" s="632"/>
      <c r="B1052" s="633"/>
      <c r="C1052" s="634"/>
      <c r="D1052" s="635"/>
      <c r="E1052" s="636"/>
      <c r="F1052" s="637"/>
    </row>
    <row r="1053" spans="1:6">
      <c r="A1053" s="632"/>
      <c r="B1053" s="633"/>
      <c r="C1053" s="634"/>
      <c r="D1053" s="635"/>
      <c r="E1053" s="636"/>
      <c r="F1053" s="637"/>
    </row>
    <row r="1054" spans="1:6">
      <c r="A1054" s="632"/>
      <c r="B1054" s="633"/>
      <c r="C1054" s="634"/>
      <c r="D1054" s="635"/>
      <c r="E1054" s="636"/>
      <c r="F1054" s="637"/>
    </row>
    <row r="1055" spans="1:6">
      <c r="A1055" s="632"/>
      <c r="B1055" s="633"/>
      <c r="C1055" s="634"/>
      <c r="D1055" s="635"/>
      <c r="E1055" s="636"/>
      <c r="F1055" s="637"/>
    </row>
    <row r="1056" spans="1:6">
      <c r="A1056" s="632"/>
      <c r="B1056" s="633"/>
      <c r="C1056" s="634"/>
      <c r="D1056" s="635"/>
      <c r="E1056" s="636"/>
      <c r="F1056" s="637"/>
    </row>
    <row r="1057" spans="1:6">
      <c r="A1057" s="632"/>
      <c r="B1057" s="633"/>
      <c r="C1057" s="634"/>
      <c r="D1057" s="635"/>
      <c r="E1057" s="636"/>
      <c r="F1057" s="637"/>
    </row>
    <row r="1058" spans="1:6">
      <c r="A1058" s="632"/>
      <c r="B1058" s="633"/>
      <c r="C1058" s="634"/>
      <c r="D1058" s="635"/>
      <c r="E1058" s="636"/>
      <c r="F1058" s="637"/>
    </row>
    <row r="1059" spans="1:6">
      <c r="A1059" s="632"/>
      <c r="B1059" s="633"/>
      <c r="C1059" s="634"/>
      <c r="D1059" s="635"/>
      <c r="E1059" s="636"/>
      <c r="F1059" s="637"/>
    </row>
    <row r="1060" spans="1:6">
      <c r="A1060" s="632"/>
      <c r="B1060" s="633"/>
      <c r="C1060" s="634"/>
      <c r="D1060" s="635"/>
      <c r="E1060" s="636"/>
      <c r="F1060" s="637"/>
    </row>
    <row r="1061" spans="1:6">
      <c r="A1061" s="632"/>
      <c r="B1061" s="633"/>
      <c r="C1061" s="634"/>
      <c r="D1061" s="635"/>
      <c r="E1061" s="636"/>
      <c r="F1061" s="637"/>
    </row>
    <row r="1062" spans="1:6">
      <c r="A1062" s="632"/>
      <c r="B1062" s="633"/>
      <c r="C1062" s="634"/>
      <c r="D1062" s="635"/>
      <c r="E1062" s="636"/>
      <c r="F1062" s="637"/>
    </row>
    <row r="1063" spans="1:6">
      <c r="A1063" s="632"/>
      <c r="B1063" s="633"/>
      <c r="C1063" s="634"/>
      <c r="D1063" s="635"/>
      <c r="E1063" s="636"/>
      <c r="F1063" s="637"/>
    </row>
    <row r="1064" spans="1:6">
      <c r="A1064" s="632"/>
      <c r="B1064" s="633"/>
      <c r="C1064" s="634"/>
      <c r="D1064" s="635"/>
      <c r="E1064" s="636"/>
      <c r="F1064" s="637"/>
    </row>
    <row r="1065" spans="1:6">
      <c r="A1065" s="632"/>
      <c r="B1065" s="633"/>
      <c r="C1065" s="634"/>
      <c r="D1065" s="635"/>
      <c r="E1065" s="636"/>
      <c r="F1065" s="637"/>
    </row>
    <row r="1066" spans="1:6">
      <c r="A1066" s="632"/>
      <c r="B1066" s="633"/>
      <c r="C1066" s="634"/>
      <c r="D1066" s="635"/>
      <c r="E1066" s="636"/>
      <c r="F1066" s="637"/>
    </row>
    <row r="1067" spans="1:6">
      <c r="A1067" s="632"/>
      <c r="B1067" s="633"/>
      <c r="C1067" s="634"/>
      <c r="D1067" s="635"/>
      <c r="E1067" s="636"/>
      <c r="F1067" s="637"/>
    </row>
    <row r="1068" spans="1:6">
      <c r="A1068" s="632"/>
      <c r="B1068" s="633"/>
      <c r="C1068" s="634"/>
      <c r="D1068" s="635"/>
      <c r="E1068" s="636"/>
      <c r="F1068" s="637"/>
    </row>
    <row r="1069" spans="1:6">
      <c r="A1069" s="632"/>
      <c r="B1069" s="633"/>
      <c r="C1069" s="634"/>
      <c r="D1069" s="635"/>
      <c r="E1069" s="636"/>
      <c r="F1069" s="637"/>
    </row>
    <row r="1070" spans="1:6">
      <c r="A1070" s="632"/>
      <c r="B1070" s="633"/>
      <c r="C1070" s="634"/>
      <c r="D1070" s="635"/>
      <c r="E1070" s="636"/>
      <c r="F1070" s="637"/>
    </row>
    <row r="1071" spans="1:6">
      <c r="A1071" s="632"/>
      <c r="B1071" s="633"/>
      <c r="C1071" s="634"/>
      <c r="D1071" s="635"/>
      <c r="E1071" s="636"/>
      <c r="F1071" s="637"/>
    </row>
    <row r="1072" spans="1:6">
      <c r="A1072" s="632"/>
      <c r="B1072" s="633"/>
      <c r="C1072" s="634"/>
      <c r="D1072" s="635"/>
      <c r="E1072" s="636"/>
      <c r="F1072" s="637"/>
    </row>
    <row r="1073" spans="1:6">
      <c r="A1073" s="632"/>
      <c r="B1073" s="633"/>
      <c r="C1073" s="634"/>
      <c r="D1073" s="635"/>
      <c r="E1073" s="636"/>
      <c r="F1073" s="637"/>
    </row>
    <row r="1074" spans="1:6">
      <c r="A1074" s="632"/>
      <c r="B1074" s="633"/>
      <c r="C1074" s="634"/>
      <c r="D1074" s="635"/>
      <c r="E1074" s="636"/>
      <c r="F1074" s="637"/>
    </row>
    <row r="1075" spans="1:6">
      <c r="A1075" s="632"/>
      <c r="B1075" s="633"/>
      <c r="C1075" s="634"/>
      <c r="D1075" s="635"/>
      <c r="E1075" s="636"/>
      <c r="F1075" s="637"/>
    </row>
    <row r="1076" spans="1:6">
      <c r="A1076" s="632"/>
      <c r="B1076" s="633"/>
      <c r="C1076" s="634"/>
      <c r="D1076" s="635"/>
      <c r="E1076" s="636"/>
      <c r="F1076" s="637"/>
    </row>
    <row r="1077" spans="1:6">
      <c r="A1077" s="632"/>
      <c r="B1077" s="633"/>
      <c r="C1077" s="634"/>
      <c r="D1077" s="635"/>
      <c r="E1077" s="636"/>
      <c r="F1077" s="637"/>
    </row>
    <row r="1078" spans="1:6">
      <c r="A1078" s="632"/>
      <c r="B1078" s="633"/>
      <c r="C1078" s="634"/>
      <c r="D1078" s="635"/>
      <c r="E1078" s="636"/>
      <c r="F1078" s="637"/>
    </row>
    <row r="1079" spans="1:6">
      <c r="A1079" s="632"/>
      <c r="B1079" s="633"/>
      <c r="C1079" s="634"/>
      <c r="D1079" s="635"/>
      <c r="E1079" s="636"/>
      <c r="F1079" s="637"/>
    </row>
    <row r="1080" spans="1:6">
      <c r="A1080" s="632"/>
      <c r="B1080" s="633"/>
      <c r="C1080" s="634"/>
      <c r="D1080" s="635"/>
      <c r="E1080" s="636"/>
      <c r="F1080" s="637"/>
    </row>
    <row r="1081" spans="1:6">
      <c r="A1081" s="632"/>
      <c r="B1081" s="633"/>
      <c r="C1081" s="634"/>
      <c r="D1081" s="635"/>
      <c r="E1081" s="636"/>
      <c r="F1081" s="637"/>
    </row>
    <row r="1082" spans="1:6">
      <c r="A1082" s="632"/>
      <c r="B1082" s="633"/>
      <c r="C1082" s="634"/>
      <c r="D1082" s="635"/>
      <c r="E1082" s="636"/>
      <c r="F1082" s="637"/>
    </row>
    <row r="1083" spans="1:6">
      <c r="A1083" s="632"/>
      <c r="B1083" s="633"/>
      <c r="C1083" s="634"/>
      <c r="D1083" s="635"/>
      <c r="E1083" s="636"/>
      <c r="F1083" s="637"/>
    </row>
    <row r="1084" spans="1:6">
      <c r="A1084" s="632"/>
      <c r="B1084" s="633"/>
      <c r="C1084" s="634"/>
      <c r="D1084" s="635"/>
      <c r="E1084" s="636"/>
      <c r="F1084" s="637"/>
    </row>
    <row r="1085" spans="1:6">
      <c r="A1085" s="632"/>
      <c r="B1085" s="633"/>
      <c r="C1085" s="634"/>
      <c r="D1085" s="635"/>
      <c r="E1085" s="636"/>
      <c r="F1085" s="637"/>
    </row>
    <row r="1086" spans="1:6">
      <c r="A1086" s="632"/>
      <c r="B1086" s="633"/>
      <c r="C1086" s="634"/>
      <c r="D1086" s="635"/>
      <c r="E1086" s="636"/>
      <c r="F1086" s="637"/>
    </row>
    <row r="1087" spans="1:6">
      <c r="A1087" s="632"/>
      <c r="B1087" s="633"/>
      <c r="C1087" s="634"/>
      <c r="D1087" s="635"/>
      <c r="E1087" s="636"/>
      <c r="F1087" s="637"/>
    </row>
    <row r="1088" spans="1:6">
      <c r="A1088" s="632"/>
      <c r="B1088" s="633"/>
      <c r="C1088" s="634"/>
      <c r="D1088" s="635"/>
      <c r="E1088" s="636"/>
      <c r="F1088" s="637"/>
    </row>
    <row r="1089" spans="1:6">
      <c r="A1089" s="632"/>
      <c r="B1089" s="633"/>
      <c r="C1089" s="634"/>
      <c r="D1089" s="635"/>
      <c r="E1089" s="636"/>
      <c r="F1089" s="637"/>
    </row>
    <row r="1090" spans="1:6">
      <c r="A1090" s="632"/>
      <c r="B1090" s="633"/>
      <c r="C1090" s="634"/>
      <c r="D1090" s="635"/>
      <c r="E1090" s="636"/>
      <c r="F1090" s="637"/>
    </row>
    <row r="1091" spans="1:6">
      <c r="A1091" s="632"/>
      <c r="B1091" s="633"/>
      <c r="C1091" s="634"/>
      <c r="D1091" s="635"/>
      <c r="E1091" s="636"/>
      <c r="F1091" s="637"/>
    </row>
    <row r="1092" spans="1:6">
      <c r="A1092" s="632"/>
      <c r="B1092" s="633"/>
      <c r="C1092" s="634"/>
      <c r="D1092" s="635"/>
      <c r="E1092" s="636"/>
      <c r="F1092" s="637"/>
    </row>
    <row r="1093" spans="1:6">
      <c r="A1093" s="632"/>
      <c r="B1093" s="633"/>
      <c r="C1093" s="634"/>
      <c r="D1093" s="635"/>
      <c r="E1093" s="636"/>
      <c r="F1093" s="637"/>
    </row>
    <row r="1094" spans="1:6">
      <c r="A1094" s="632"/>
      <c r="B1094" s="633"/>
      <c r="C1094" s="634"/>
      <c r="D1094" s="635"/>
      <c r="E1094" s="636"/>
      <c r="F1094" s="637"/>
    </row>
    <row r="1095" spans="1:6">
      <c r="A1095" s="632"/>
      <c r="B1095" s="633"/>
      <c r="C1095" s="634"/>
      <c r="D1095" s="635"/>
      <c r="E1095" s="636"/>
      <c r="F1095" s="637"/>
    </row>
    <row r="1096" spans="1:6">
      <c r="A1096" s="632"/>
      <c r="B1096" s="633"/>
      <c r="C1096" s="634"/>
      <c r="D1096" s="635"/>
      <c r="E1096" s="636"/>
      <c r="F1096" s="637"/>
    </row>
    <row r="1097" spans="1:6">
      <c r="A1097" s="632"/>
      <c r="B1097" s="633"/>
      <c r="C1097" s="634"/>
      <c r="D1097" s="635"/>
      <c r="E1097" s="636"/>
      <c r="F1097" s="637"/>
    </row>
    <row r="1098" spans="1:6">
      <c r="A1098" s="632"/>
      <c r="B1098" s="633"/>
      <c r="C1098" s="634"/>
      <c r="D1098" s="635"/>
      <c r="E1098" s="636"/>
      <c r="F1098" s="637"/>
    </row>
    <row r="1099" spans="1:6">
      <c r="A1099" s="632"/>
      <c r="B1099" s="633"/>
      <c r="C1099" s="634"/>
      <c r="D1099" s="635"/>
      <c r="E1099" s="636"/>
      <c r="F1099" s="637"/>
    </row>
    <row r="1100" spans="1:6">
      <c r="A1100" s="632"/>
      <c r="B1100" s="633"/>
      <c r="C1100" s="634"/>
      <c r="D1100" s="635"/>
      <c r="E1100" s="636"/>
      <c r="F1100" s="637"/>
    </row>
    <row r="1101" spans="1:6">
      <c r="A1101" s="632"/>
      <c r="B1101" s="633"/>
      <c r="C1101" s="634"/>
      <c r="D1101" s="635"/>
      <c r="E1101" s="636"/>
      <c r="F1101" s="637"/>
    </row>
    <row r="1102" spans="1:6">
      <c r="A1102" s="632"/>
      <c r="B1102" s="633"/>
      <c r="C1102" s="634"/>
      <c r="D1102" s="635"/>
      <c r="E1102" s="636"/>
      <c r="F1102" s="637"/>
    </row>
    <row r="1103" spans="1:6">
      <c r="A1103" s="632"/>
      <c r="B1103" s="633"/>
      <c r="C1103" s="634"/>
      <c r="D1103" s="635"/>
      <c r="E1103" s="636"/>
      <c r="F1103" s="637"/>
    </row>
    <row r="1104" spans="1:6">
      <c r="A1104" s="632"/>
      <c r="B1104" s="633"/>
      <c r="C1104" s="634"/>
      <c r="D1104" s="635"/>
      <c r="E1104" s="636"/>
      <c r="F1104" s="637"/>
    </row>
    <row r="1105" spans="1:6">
      <c r="A1105" s="632"/>
      <c r="B1105" s="633"/>
      <c r="C1105" s="634"/>
      <c r="D1105" s="635"/>
      <c r="E1105" s="636"/>
      <c r="F1105" s="637"/>
    </row>
    <row r="1106" spans="1:6">
      <c r="A1106" s="632"/>
      <c r="B1106" s="633"/>
      <c r="C1106" s="634"/>
      <c r="D1106" s="635"/>
      <c r="E1106" s="636"/>
      <c r="F1106" s="637"/>
    </row>
    <row r="1107" spans="1:6">
      <c r="A1107" s="632"/>
      <c r="B1107" s="633"/>
      <c r="C1107" s="634"/>
      <c r="D1107" s="635"/>
      <c r="E1107" s="636"/>
      <c r="F1107" s="637"/>
    </row>
    <row r="1108" spans="1:6">
      <c r="A1108" s="632"/>
      <c r="B1108" s="633"/>
      <c r="C1108" s="634"/>
      <c r="D1108" s="635"/>
      <c r="E1108" s="636"/>
      <c r="F1108" s="637"/>
    </row>
    <row r="1109" spans="1:6">
      <c r="A1109" s="632"/>
      <c r="B1109" s="633"/>
      <c r="C1109" s="634"/>
      <c r="D1109" s="635"/>
      <c r="E1109" s="636"/>
      <c r="F1109" s="637"/>
    </row>
    <row r="1110" spans="1:6">
      <c r="A1110" s="632"/>
      <c r="B1110" s="633"/>
      <c r="C1110" s="634"/>
      <c r="D1110" s="635"/>
      <c r="E1110" s="636"/>
      <c r="F1110" s="637"/>
    </row>
    <row r="1111" spans="1:6">
      <c r="A1111" s="632"/>
      <c r="B1111" s="633"/>
      <c r="C1111" s="634"/>
      <c r="D1111" s="635"/>
      <c r="E1111" s="636"/>
      <c r="F1111" s="637"/>
    </row>
    <row r="1112" spans="1:6">
      <c r="A1112" s="632"/>
      <c r="B1112" s="633"/>
      <c r="C1112" s="634"/>
      <c r="D1112" s="635"/>
      <c r="E1112" s="636"/>
      <c r="F1112" s="637"/>
    </row>
    <row r="1113" spans="1:6">
      <c r="A1113" s="632"/>
      <c r="B1113" s="633"/>
      <c r="C1113" s="634"/>
      <c r="D1113" s="635"/>
      <c r="E1113" s="636"/>
      <c r="F1113" s="637"/>
    </row>
    <row r="1114" spans="1:6">
      <c r="A1114" s="632"/>
      <c r="B1114" s="633"/>
      <c r="C1114" s="634"/>
      <c r="D1114" s="635"/>
      <c r="E1114" s="636"/>
      <c r="F1114" s="637"/>
    </row>
    <row r="1115" spans="1:6">
      <c r="A1115" s="632"/>
      <c r="B1115" s="633"/>
      <c r="C1115" s="634"/>
      <c r="D1115" s="635"/>
      <c r="E1115" s="636"/>
      <c r="F1115" s="637"/>
    </row>
    <row r="1116" spans="1:6">
      <c r="A1116" s="632"/>
      <c r="B1116" s="633"/>
      <c r="C1116" s="634"/>
      <c r="D1116" s="635"/>
      <c r="E1116" s="636"/>
      <c r="F1116" s="637"/>
    </row>
    <row r="1117" spans="1:6">
      <c r="A1117" s="632"/>
      <c r="B1117" s="633"/>
      <c r="C1117" s="634"/>
      <c r="D1117" s="635"/>
      <c r="E1117" s="636"/>
      <c r="F1117" s="637"/>
    </row>
    <row r="1118" spans="1:6">
      <c r="A1118" s="632"/>
      <c r="B1118" s="633"/>
      <c r="C1118" s="634"/>
      <c r="D1118" s="635"/>
      <c r="E1118" s="636"/>
      <c r="F1118" s="637"/>
    </row>
    <row r="1119" spans="1:6">
      <c r="A1119" s="632"/>
      <c r="B1119" s="633"/>
      <c r="C1119" s="634"/>
      <c r="D1119" s="635"/>
      <c r="E1119" s="636"/>
      <c r="F1119" s="637"/>
    </row>
    <row r="1120" spans="1:6">
      <c r="A1120" s="632"/>
      <c r="B1120" s="633"/>
      <c r="C1120" s="634"/>
      <c r="D1120" s="635"/>
      <c r="E1120" s="636"/>
      <c r="F1120" s="637"/>
    </row>
    <row r="1121" spans="1:6">
      <c r="A1121" s="632"/>
      <c r="B1121" s="633"/>
      <c r="C1121" s="634"/>
      <c r="D1121" s="635"/>
      <c r="E1121" s="636"/>
      <c r="F1121" s="637"/>
    </row>
    <row r="1122" spans="1:6">
      <c r="A1122" s="632"/>
      <c r="B1122" s="633"/>
      <c r="C1122" s="634"/>
      <c r="D1122" s="635"/>
      <c r="E1122" s="636"/>
      <c r="F1122" s="637"/>
    </row>
    <row r="1123" spans="1:6">
      <c r="A1123" s="632"/>
      <c r="B1123" s="633"/>
      <c r="C1123" s="634"/>
      <c r="D1123" s="635"/>
      <c r="E1123" s="636"/>
      <c r="F1123" s="637"/>
    </row>
    <row r="1124" spans="1:6">
      <c r="A1124" s="632"/>
      <c r="B1124" s="633"/>
      <c r="C1124" s="634"/>
      <c r="D1124" s="635"/>
      <c r="E1124" s="636"/>
      <c r="F1124" s="637"/>
    </row>
    <row r="1125" spans="1:6">
      <c r="A1125" s="632"/>
      <c r="B1125" s="633"/>
      <c r="C1125" s="634"/>
      <c r="D1125" s="635"/>
      <c r="E1125" s="636"/>
      <c r="F1125" s="637"/>
    </row>
    <row r="1126" spans="1:6">
      <c r="A1126" s="632"/>
      <c r="B1126" s="633"/>
      <c r="C1126" s="634"/>
      <c r="D1126" s="635"/>
      <c r="E1126" s="636"/>
      <c r="F1126" s="637"/>
    </row>
    <row r="1127" spans="1:6">
      <c r="A1127" s="632"/>
      <c r="B1127" s="633"/>
      <c r="C1127" s="634"/>
      <c r="D1127" s="635"/>
      <c r="E1127" s="636"/>
      <c r="F1127" s="637"/>
    </row>
    <row r="1128" spans="1:6">
      <c r="A1128" s="632"/>
      <c r="B1128" s="633"/>
      <c r="C1128" s="634"/>
      <c r="D1128" s="635"/>
      <c r="E1128" s="636"/>
      <c r="F1128" s="637"/>
    </row>
    <row r="1129" spans="1:6">
      <c r="A1129" s="632"/>
      <c r="B1129" s="633"/>
      <c r="C1129" s="634"/>
      <c r="D1129" s="635"/>
      <c r="E1129" s="636"/>
      <c r="F1129" s="637"/>
    </row>
    <row r="1130" spans="1:6">
      <c r="A1130" s="632"/>
      <c r="B1130" s="633"/>
      <c r="C1130" s="634"/>
      <c r="D1130" s="635"/>
      <c r="E1130" s="636"/>
      <c r="F1130" s="637"/>
    </row>
    <row r="1131" spans="1:6">
      <c r="A1131" s="632"/>
      <c r="B1131" s="633"/>
      <c r="C1131" s="634"/>
      <c r="D1131" s="635"/>
      <c r="E1131" s="636"/>
      <c r="F1131" s="637"/>
    </row>
    <row r="1132" spans="1:6">
      <c r="A1132" s="632"/>
      <c r="B1132" s="633"/>
      <c r="C1132" s="634"/>
      <c r="D1132" s="635"/>
      <c r="E1132" s="636"/>
      <c r="F1132" s="637"/>
    </row>
    <row r="1133" spans="1:6">
      <c r="A1133" s="632"/>
      <c r="B1133" s="633"/>
      <c r="C1133" s="634"/>
      <c r="D1133" s="635"/>
      <c r="E1133" s="636"/>
      <c r="F1133" s="637"/>
    </row>
    <row r="1134" spans="1:6">
      <c r="A1134" s="632"/>
      <c r="B1134" s="633"/>
      <c r="C1134" s="634"/>
      <c r="D1134" s="635"/>
      <c r="E1134" s="636"/>
      <c r="F1134" s="637"/>
    </row>
    <row r="1135" spans="1:6">
      <c r="A1135" s="632"/>
      <c r="B1135" s="633"/>
      <c r="C1135" s="634"/>
      <c r="D1135" s="635"/>
      <c r="E1135" s="636"/>
      <c r="F1135" s="637"/>
    </row>
    <row r="1136" spans="1:6">
      <c r="A1136" s="632"/>
      <c r="B1136" s="633"/>
      <c r="C1136" s="634"/>
      <c r="D1136" s="635"/>
      <c r="E1136" s="636"/>
      <c r="F1136" s="637"/>
    </row>
    <row r="1137" spans="1:6">
      <c r="A1137" s="632"/>
      <c r="B1137" s="633"/>
      <c r="C1137" s="634"/>
      <c r="D1137" s="635"/>
      <c r="E1137" s="636"/>
      <c r="F1137" s="637"/>
    </row>
    <row r="1138" spans="1:6">
      <c r="A1138" s="632"/>
      <c r="B1138" s="633"/>
      <c r="C1138" s="634"/>
      <c r="D1138" s="635"/>
      <c r="E1138" s="636"/>
      <c r="F1138" s="637"/>
    </row>
    <row r="1139" spans="1:6">
      <c r="A1139" s="632"/>
      <c r="B1139" s="633"/>
      <c r="C1139" s="634"/>
      <c r="D1139" s="635"/>
      <c r="E1139" s="636"/>
      <c r="F1139" s="637"/>
    </row>
    <row r="1140" spans="1:6">
      <c r="A1140" s="632"/>
      <c r="B1140" s="633"/>
      <c r="C1140" s="634"/>
      <c r="D1140" s="635"/>
      <c r="E1140" s="636"/>
      <c r="F1140" s="637"/>
    </row>
    <row r="1141" spans="1:6">
      <c r="A1141" s="632"/>
      <c r="B1141" s="633"/>
      <c r="C1141" s="634"/>
      <c r="D1141" s="635"/>
      <c r="E1141" s="636"/>
      <c r="F1141" s="637"/>
    </row>
    <row r="1142" spans="1:6">
      <c r="A1142" s="632"/>
      <c r="B1142" s="633"/>
      <c r="C1142" s="634"/>
      <c r="D1142" s="635"/>
      <c r="E1142" s="636"/>
      <c r="F1142" s="637"/>
    </row>
    <row r="1143" spans="1:6">
      <c r="A1143" s="632"/>
      <c r="B1143" s="633"/>
      <c r="C1143" s="634"/>
      <c r="D1143" s="635"/>
      <c r="E1143" s="636"/>
      <c r="F1143" s="637"/>
    </row>
    <row r="1144" spans="1:6">
      <c r="A1144" s="632"/>
      <c r="B1144" s="633"/>
      <c r="C1144" s="634"/>
      <c r="D1144" s="635"/>
      <c r="E1144" s="636"/>
      <c r="F1144" s="637"/>
    </row>
    <row r="1145" spans="1:6">
      <c r="A1145" s="632"/>
      <c r="B1145" s="633"/>
      <c r="C1145" s="634"/>
      <c r="D1145" s="635"/>
      <c r="E1145" s="636"/>
      <c r="F1145" s="637"/>
    </row>
    <row r="1146" spans="1:6">
      <c r="A1146" s="632"/>
      <c r="B1146" s="633"/>
      <c r="C1146" s="634"/>
      <c r="D1146" s="635"/>
      <c r="E1146" s="636"/>
      <c r="F1146" s="637"/>
    </row>
    <row r="1147" spans="1:6">
      <c r="A1147" s="632"/>
      <c r="B1147" s="633"/>
      <c r="C1147" s="634"/>
      <c r="D1147" s="635"/>
      <c r="E1147" s="636"/>
      <c r="F1147" s="637"/>
    </row>
    <row r="1148" spans="1:6">
      <c r="A1148" s="632"/>
      <c r="B1148" s="633"/>
      <c r="C1148" s="634"/>
      <c r="D1148" s="635"/>
      <c r="E1148" s="636"/>
      <c r="F1148" s="637"/>
    </row>
    <row r="1149" spans="1:6">
      <c r="A1149" s="632"/>
      <c r="B1149" s="633"/>
      <c r="C1149" s="634"/>
      <c r="D1149" s="635"/>
      <c r="E1149" s="636"/>
      <c r="F1149" s="637"/>
    </row>
    <row r="1150" spans="1:6">
      <c r="A1150" s="632"/>
      <c r="B1150" s="633"/>
      <c r="C1150" s="634"/>
      <c r="D1150" s="635"/>
      <c r="E1150" s="636"/>
      <c r="F1150" s="637"/>
    </row>
    <row r="1151" spans="1:6">
      <c r="A1151" s="632"/>
      <c r="B1151" s="633"/>
      <c r="C1151" s="634"/>
      <c r="D1151" s="635"/>
      <c r="E1151" s="636"/>
      <c r="F1151" s="637"/>
    </row>
    <row r="1152" spans="1:6">
      <c r="A1152" s="632"/>
      <c r="B1152" s="633"/>
      <c r="C1152" s="634"/>
      <c r="D1152" s="635"/>
      <c r="E1152" s="636"/>
      <c r="F1152" s="637"/>
    </row>
    <row r="1153" spans="1:6">
      <c r="A1153" s="632"/>
      <c r="B1153" s="633"/>
      <c r="C1153" s="634"/>
      <c r="D1153" s="635"/>
      <c r="E1153" s="636"/>
      <c r="F1153" s="637"/>
    </row>
    <row r="1154" spans="1:6">
      <c r="A1154" s="632"/>
      <c r="B1154" s="633"/>
      <c r="C1154" s="634"/>
      <c r="D1154" s="635"/>
      <c r="E1154" s="636"/>
      <c r="F1154" s="637"/>
    </row>
    <row r="1155" spans="1:6">
      <c r="A1155" s="632"/>
      <c r="B1155" s="633"/>
      <c r="C1155" s="634"/>
      <c r="D1155" s="635"/>
      <c r="E1155" s="636"/>
      <c r="F1155" s="637"/>
    </row>
    <row r="1156" spans="1:6">
      <c r="A1156" s="632"/>
      <c r="B1156" s="633"/>
      <c r="C1156" s="634"/>
      <c r="D1156" s="635"/>
      <c r="E1156" s="636"/>
      <c r="F1156" s="637"/>
    </row>
    <row r="1157" spans="1:6">
      <c r="A1157" s="632"/>
      <c r="B1157" s="633"/>
      <c r="C1157" s="634"/>
      <c r="D1157" s="635"/>
      <c r="E1157" s="636"/>
      <c r="F1157" s="637"/>
    </row>
    <row r="1158" spans="1:6">
      <c r="A1158" s="632"/>
      <c r="B1158" s="633"/>
      <c r="C1158" s="634"/>
      <c r="D1158" s="635"/>
      <c r="E1158" s="636"/>
      <c r="F1158" s="637"/>
    </row>
    <row r="1159" spans="1:6">
      <c r="A1159" s="632"/>
      <c r="B1159" s="633"/>
      <c r="C1159" s="634"/>
      <c r="D1159" s="635"/>
      <c r="E1159" s="636"/>
      <c r="F1159" s="637"/>
    </row>
    <row r="1160" spans="1:6">
      <c r="A1160" s="632"/>
      <c r="B1160" s="633"/>
      <c r="C1160" s="634"/>
      <c r="D1160" s="635"/>
      <c r="E1160" s="636"/>
      <c r="F1160" s="637"/>
    </row>
    <row r="1161" spans="1:6">
      <c r="A1161" s="632"/>
      <c r="B1161" s="633"/>
      <c r="C1161" s="634"/>
      <c r="D1161" s="635"/>
      <c r="E1161" s="636"/>
      <c r="F1161" s="637"/>
    </row>
    <row r="1162" spans="1:6">
      <c r="A1162" s="632"/>
      <c r="B1162" s="633"/>
      <c r="C1162" s="634"/>
      <c r="D1162" s="635"/>
      <c r="E1162" s="636"/>
      <c r="F1162" s="637"/>
    </row>
    <row r="1163" spans="1:6">
      <c r="A1163" s="632"/>
      <c r="B1163" s="633"/>
      <c r="C1163" s="634"/>
      <c r="D1163" s="635"/>
      <c r="E1163" s="636"/>
      <c r="F1163" s="637"/>
    </row>
    <row r="1164" spans="1:6">
      <c r="A1164" s="632"/>
      <c r="B1164" s="633"/>
      <c r="C1164" s="634"/>
      <c r="D1164" s="635"/>
      <c r="E1164" s="636"/>
      <c r="F1164" s="637"/>
    </row>
    <row r="1165" spans="1:6">
      <c r="A1165" s="632"/>
      <c r="B1165" s="633"/>
      <c r="C1165" s="634"/>
      <c r="D1165" s="635"/>
      <c r="E1165" s="636"/>
      <c r="F1165" s="637"/>
    </row>
    <row r="1166" spans="1:6">
      <c r="A1166" s="632"/>
      <c r="B1166" s="633"/>
      <c r="C1166" s="634"/>
      <c r="D1166" s="635"/>
      <c r="E1166" s="636"/>
      <c r="F1166" s="637"/>
    </row>
    <row r="1167" spans="1:6">
      <c r="A1167" s="632"/>
      <c r="B1167" s="633"/>
      <c r="C1167" s="634"/>
      <c r="D1167" s="635"/>
      <c r="E1167" s="636"/>
      <c r="F1167" s="637"/>
    </row>
    <row r="1168" spans="1:6">
      <c r="A1168" s="632"/>
      <c r="B1168" s="633"/>
      <c r="C1168" s="634"/>
      <c r="D1168" s="635"/>
      <c r="E1168" s="636"/>
      <c r="F1168" s="637"/>
    </row>
    <row r="1169" spans="1:6">
      <c r="A1169" s="632"/>
      <c r="B1169" s="633"/>
      <c r="C1169" s="634"/>
      <c r="D1169" s="635"/>
      <c r="E1169" s="636"/>
      <c r="F1169" s="637"/>
    </row>
    <row r="1170" spans="1:6">
      <c r="A1170" s="632"/>
      <c r="B1170" s="633"/>
      <c r="C1170" s="634"/>
      <c r="D1170" s="635"/>
      <c r="E1170" s="636"/>
      <c r="F1170" s="637"/>
    </row>
    <row r="1171" spans="1:6">
      <c r="A1171" s="632"/>
      <c r="B1171" s="633"/>
      <c r="C1171" s="634"/>
      <c r="D1171" s="635"/>
      <c r="E1171" s="636"/>
      <c r="F1171" s="637"/>
    </row>
    <row r="1172" spans="1:6">
      <c r="A1172" s="632"/>
      <c r="B1172" s="633"/>
      <c r="C1172" s="634"/>
      <c r="D1172" s="635"/>
      <c r="E1172" s="636"/>
      <c r="F1172" s="637"/>
    </row>
    <row r="1173" spans="1:6">
      <c r="A1173" s="632"/>
      <c r="B1173" s="633"/>
      <c r="C1173" s="634"/>
      <c r="D1173" s="635"/>
      <c r="E1173" s="636"/>
      <c r="F1173" s="637"/>
    </row>
    <row r="1174" spans="1:6">
      <c r="A1174" s="632"/>
      <c r="B1174" s="633"/>
      <c r="C1174" s="634"/>
      <c r="D1174" s="635"/>
      <c r="E1174" s="636"/>
      <c r="F1174" s="637"/>
    </row>
    <row r="1175" spans="1:6">
      <c r="A1175" s="632"/>
      <c r="B1175" s="633"/>
      <c r="C1175" s="634"/>
      <c r="D1175" s="635"/>
      <c r="E1175" s="636"/>
      <c r="F1175" s="637"/>
    </row>
    <row r="1176" spans="1:6">
      <c r="A1176" s="632"/>
      <c r="B1176" s="633"/>
      <c r="C1176" s="634"/>
      <c r="D1176" s="635"/>
      <c r="E1176" s="636"/>
      <c r="F1176" s="637"/>
    </row>
    <row r="1177" spans="1:6">
      <c r="A1177" s="632"/>
      <c r="B1177" s="633"/>
      <c r="C1177" s="634"/>
      <c r="D1177" s="635"/>
      <c r="E1177" s="636"/>
      <c r="F1177" s="637"/>
    </row>
    <row r="1178" spans="1:6">
      <c r="A1178" s="632"/>
      <c r="B1178" s="633"/>
      <c r="C1178" s="634"/>
      <c r="D1178" s="635"/>
      <c r="E1178" s="636"/>
      <c r="F1178" s="637"/>
    </row>
    <row r="1179" spans="1:6">
      <c r="A1179" s="632"/>
      <c r="B1179" s="633"/>
      <c r="C1179" s="634"/>
      <c r="D1179" s="635"/>
      <c r="E1179" s="636"/>
      <c r="F1179" s="637"/>
    </row>
    <row r="1180" spans="1:6">
      <c r="A1180" s="632"/>
      <c r="B1180" s="633"/>
      <c r="C1180" s="634"/>
      <c r="D1180" s="635"/>
      <c r="E1180" s="636"/>
      <c r="F1180" s="637"/>
    </row>
    <row r="1181" spans="1:6">
      <c r="A1181" s="632"/>
      <c r="B1181" s="633"/>
      <c r="C1181" s="634"/>
      <c r="D1181" s="635"/>
      <c r="E1181" s="636"/>
      <c r="F1181" s="637"/>
    </row>
    <row r="1182" spans="1:6">
      <c r="A1182" s="632"/>
      <c r="B1182" s="633"/>
      <c r="C1182" s="634"/>
      <c r="D1182" s="635"/>
      <c r="E1182" s="636"/>
      <c r="F1182" s="637"/>
    </row>
    <row r="1183" spans="1:6">
      <c r="A1183" s="632"/>
      <c r="B1183" s="633"/>
      <c r="C1183" s="634"/>
      <c r="D1183" s="635"/>
      <c r="E1183" s="636"/>
      <c r="F1183" s="637"/>
    </row>
    <row r="1184" spans="1:6">
      <c r="A1184" s="632"/>
      <c r="B1184" s="633"/>
      <c r="C1184" s="634"/>
      <c r="D1184" s="635"/>
      <c r="E1184" s="636"/>
      <c r="F1184" s="637"/>
    </row>
    <row r="1185" spans="1:6">
      <c r="A1185" s="632"/>
      <c r="B1185" s="633"/>
      <c r="C1185" s="634"/>
      <c r="D1185" s="635"/>
      <c r="E1185" s="636"/>
      <c r="F1185" s="637"/>
    </row>
    <row r="1186" spans="1:6">
      <c r="A1186" s="632"/>
      <c r="B1186" s="633"/>
      <c r="C1186" s="634"/>
      <c r="D1186" s="635"/>
      <c r="E1186" s="636"/>
      <c r="F1186" s="637"/>
    </row>
    <row r="1187" spans="1:6">
      <c r="A1187" s="632"/>
      <c r="B1187" s="633"/>
      <c r="C1187" s="634"/>
      <c r="D1187" s="635"/>
      <c r="E1187" s="636"/>
      <c r="F1187" s="637"/>
    </row>
    <row r="1188" spans="1:6">
      <c r="A1188" s="632"/>
      <c r="B1188" s="633"/>
      <c r="C1188" s="634"/>
      <c r="D1188" s="635"/>
      <c r="E1188" s="636"/>
      <c r="F1188" s="637"/>
    </row>
    <row r="1189" spans="1:6">
      <c r="A1189" s="632"/>
      <c r="B1189" s="633"/>
      <c r="C1189" s="634"/>
      <c r="D1189" s="635"/>
      <c r="E1189" s="636"/>
      <c r="F1189" s="637"/>
    </row>
    <row r="1190" spans="1:6">
      <c r="A1190" s="632"/>
      <c r="B1190" s="633"/>
      <c r="C1190" s="634"/>
      <c r="D1190" s="635"/>
      <c r="E1190" s="636"/>
      <c r="F1190" s="637"/>
    </row>
    <row r="1191" spans="1:6">
      <c r="A1191" s="632"/>
      <c r="B1191" s="633"/>
      <c r="C1191" s="634"/>
      <c r="D1191" s="635"/>
      <c r="E1191" s="636"/>
      <c r="F1191" s="637"/>
    </row>
    <row r="1192" spans="1:6">
      <c r="A1192" s="632"/>
      <c r="B1192" s="633"/>
      <c r="C1192" s="634"/>
      <c r="D1192" s="635"/>
      <c r="E1192" s="636"/>
      <c r="F1192" s="637"/>
    </row>
    <row r="1193" spans="1:6">
      <c r="A1193" s="632"/>
      <c r="B1193" s="633"/>
      <c r="C1193" s="634"/>
      <c r="D1193" s="635"/>
      <c r="E1193" s="636"/>
      <c r="F1193" s="637"/>
    </row>
    <row r="1194" spans="1:6">
      <c r="A1194" s="632"/>
      <c r="B1194" s="633"/>
      <c r="C1194" s="634"/>
      <c r="D1194" s="635"/>
      <c r="E1194" s="636"/>
      <c r="F1194" s="637"/>
    </row>
    <row r="1195" spans="1:6">
      <c r="A1195" s="632"/>
      <c r="B1195" s="633"/>
      <c r="C1195" s="634"/>
      <c r="D1195" s="635"/>
      <c r="E1195" s="636"/>
      <c r="F1195" s="637"/>
    </row>
    <row r="1196" spans="1:6">
      <c r="A1196" s="632"/>
      <c r="B1196" s="633"/>
      <c r="C1196" s="634"/>
      <c r="D1196" s="635"/>
      <c r="E1196" s="636"/>
      <c r="F1196" s="637"/>
    </row>
    <row r="1197" spans="1:6">
      <c r="A1197" s="632"/>
      <c r="B1197" s="633"/>
      <c r="C1197" s="634"/>
      <c r="D1197" s="635"/>
      <c r="E1197" s="636"/>
      <c r="F1197" s="637"/>
    </row>
    <row r="1198" spans="1:6">
      <c r="A1198" s="632"/>
      <c r="B1198" s="633"/>
      <c r="C1198" s="634"/>
      <c r="D1198" s="635"/>
      <c r="E1198" s="636"/>
      <c r="F1198" s="637"/>
    </row>
    <row r="1199" spans="1:6">
      <c r="A1199" s="632"/>
      <c r="B1199" s="633"/>
      <c r="C1199" s="634"/>
      <c r="D1199" s="635"/>
      <c r="E1199" s="636"/>
      <c r="F1199" s="637"/>
    </row>
    <row r="1200" spans="1:6">
      <c r="A1200" s="632"/>
      <c r="B1200" s="633"/>
      <c r="C1200" s="634"/>
      <c r="D1200" s="635"/>
      <c r="E1200" s="636"/>
      <c r="F1200" s="637"/>
    </row>
    <row r="1201" spans="1:6">
      <c r="A1201" s="632"/>
      <c r="B1201" s="633"/>
      <c r="C1201" s="634"/>
      <c r="D1201" s="635"/>
      <c r="E1201" s="636"/>
      <c r="F1201" s="637"/>
    </row>
    <row r="1202" spans="1:6">
      <c r="A1202" s="632"/>
      <c r="B1202" s="633"/>
      <c r="C1202" s="634"/>
      <c r="D1202" s="635"/>
      <c r="E1202" s="636"/>
      <c r="F1202" s="637"/>
    </row>
    <row r="1203" spans="1:6">
      <c r="A1203" s="632"/>
      <c r="B1203" s="633"/>
      <c r="C1203" s="634"/>
      <c r="D1203" s="635"/>
      <c r="E1203" s="636"/>
      <c r="F1203" s="637"/>
    </row>
    <row r="1204" spans="1:6">
      <c r="A1204" s="632"/>
      <c r="B1204" s="633"/>
      <c r="C1204" s="634"/>
      <c r="D1204" s="635"/>
      <c r="E1204" s="636"/>
      <c r="F1204" s="637"/>
    </row>
    <row r="1205" spans="1:6">
      <c r="A1205" s="632"/>
      <c r="B1205" s="633"/>
      <c r="C1205" s="634"/>
      <c r="D1205" s="635"/>
      <c r="E1205" s="636"/>
      <c r="F1205" s="637"/>
    </row>
    <row r="1206" spans="1:6">
      <c r="A1206" s="632"/>
      <c r="B1206" s="633"/>
      <c r="C1206" s="634"/>
      <c r="D1206" s="635"/>
      <c r="E1206" s="636"/>
      <c r="F1206" s="637"/>
    </row>
    <row r="1207" spans="1:6">
      <c r="A1207" s="632"/>
      <c r="B1207" s="633"/>
      <c r="C1207" s="634"/>
      <c r="D1207" s="635"/>
      <c r="E1207" s="636"/>
      <c r="F1207" s="637"/>
    </row>
    <row r="1208" spans="1:6">
      <c r="A1208" s="632"/>
      <c r="B1208" s="633"/>
      <c r="C1208" s="634"/>
      <c r="D1208" s="635"/>
      <c r="E1208" s="636"/>
      <c r="F1208" s="637"/>
    </row>
    <row r="1209" spans="1:6">
      <c r="A1209" s="632"/>
      <c r="B1209" s="633"/>
      <c r="C1209" s="634"/>
      <c r="D1209" s="635"/>
      <c r="E1209" s="636"/>
      <c r="F1209" s="637"/>
    </row>
    <row r="1210" spans="1:6">
      <c r="A1210" s="632"/>
      <c r="B1210" s="633"/>
      <c r="C1210" s="634"/>
      <c r="D1210" s="635"/>
      <c r="E1210" s="636"/>
      <c r="F1210" s="637"/>
    </row>
    <row r="1211" spans="1:6">
      <c r="A1211" s="632"/>
      <c r="B1211" s="633"/>
      <c r="C1211" s="634"/>
      <c r="D1211" s="635"/>
      <c r="E1211" s="636"/>
      <c r="F1211" s="637"/>
    </row>
    <row r="1212" spans="1:6">
      <c r="A1212" s="632"/>
      <c r="B1212" s="633"/>
      <c r="C1212" s="634"/>
      <c r="D1212" s="635"/>
      <c r="E1212" s="636"/>
      <c r="F1212" s="637"/>
    </row>
    <row r="1213" spans="1:6">
      <c r="A1213" s="632"/>
      <c r="B1213" s="633"/>
      <c r="C1213" s="634"/>
      <c r="D1213" s="635"/>
      <c r="E1213" s="636"/>
      <c r="F1213" s="637"/>
    </row>
    <row r="1214" spans="1:6">
      <c r="A1214" s="632"/>
      <c r="B1214" s="633"/>
      <c r="C1214" s="634"/>
      <c r="D1214" s="635"/>
      <c r="E1214" s="636"/>
      <c r="F1214" s="637"/>
    </row>
    <row r="1215" spans="1:6">
      <c r="A1215" s="632"/>
      <c r="B1215" s="633"/>
      <c r="C1215" s="634"/>
      <c r="D1215" s="635"/>
      <c r="E1215" s="636"/>
      <c r="F1215" s="637"/>
    </row>
    <row r="1216" spans="1:6">
      <c r="A1216" s="632"/>
      <c r="B1216" s="633"/>
      <c r="C1216" s="634"/>
      <c r="D1216" s="635"/>
      <c r="E1216" s="636"/>
      <c r="F1216" s="637"/>
    </row>
    <row r="1217" spans="1:6">
      <c r="A1217" s="632"/>
      <c r="B1217" s="633"/>
      <c r="C1217" s="634"/>
      <c r="D1217" s="635"/>
      <c r="E1217" s="636"/>
      <c r="F1217" s="637"/>
    </row>
    <row r="1218" spans="1:6">
      <c r="A1218" s="632"/>
      <c r="B1218" s="633"/>
      <c r="C1218" s="634"/>
      <c r="D1218" s="635"/>
      <c r="E1218" s="636"/>
      <c r="F1218" s="637"/>
    </row>
    <row r="1219" spans="1:6">
      <c r="A1219" s="632"/>
      <c r="B1219" s="633"/>
      <c r="C1219" s="634"/>
      <c r="D1219" s="635"/>
      <c r="E1219" s="636"/>
      <c r="F1219" s="637"/>
    </row>
    <row r="1220" spans="1:6">
      <c r="A1220" s="632"/>
      <c r="B1220" s="633"/>
      <c r="C1220" s="634"/>
      <c r="D1220" s="635"/>
      <c r="E1220" s="636"/>
      <c r="F1220" s="637"/>
    </row>
    <row r="1221" spans="1:6">
      <c r="A1221" s="632"/>
      <c r="B1221" s="633"/>
      <c r="C1221" s="634"/>
      <c r="D1221" s="635"/>
      <c r="E1221" s="636"/>
      <c r="F1221" s="637"/>
    </row>
    <row r="1222" spans="1:6">
      <c r="A1222" s="632"/>
      <c r="B1222" s="633"/>
      <c r="C1222" s="634"/>
      <c r="D1222" s="635"/>
      <c r="E1222" s="636"/>
      <c r="F1222" s="637"/>
    </row>
    <row r="1223" spans="1:6">
      <c r="A1223" s="632"/>
      <c r="B1223" s="633"/>
      <c r="C1223" s="634"/>
      <c r="D1223" s="635"/>
      <c r="E1223" s="636"/>
      <c r="F1223" s="637"/>
    </row>
    <row r="1224" spans="1:6">
      <c r="A1224" s="632"/>
      <c r="B1224" s="633"/>
      <c r="C1224" s="634"/>
      <c r="D1224" s="635"/>
      <c r="E1224" s="636"/>
      <c r="F1224" s="637"/>
    </row>
    <row r="1225" spans="1:6">
      <c r="A1225" s="632"/>
      <c r="B1225" s="633"/>
      <c r="C1225" s="634"/>
      <c r="D1225" s="635"/>
      <c r="E1225" s="636"/>
      <c r="F1225" s="637"/>
    </row>
    <row r="1226" spans="1:6">
      <c r="A1226" s="632"/>
      <c r="B1226" s="633"/>
      <c r="C1226" s="634"/>
      <c r="D1226" s="635"/>
      <c r="E1226" s="636"/>
      <c r="F1226" s="637"/>
    </row>
    <row r="1227" spans="1:6">
      <c r="A1227" s="632"/>
      <c r="B1227" s="633"/>
      <c r="C1227" s="634"/>
      <c r="D1227" s="635"/>
      <c r="E1227" s="636"/>
      <c r="F1227" s="637"/>
    </row>
    <row r="1228" spans="1:6">
      <c r="A1228" s="632"/>
      <c r="B1228" s="633"/>
      <c r="C1228" s="634"/>
      <c r="D1228" s="635"/>
      <c r="E1228" s="636"/>
      <c r="F1228" s="637"/>
    </row>
    <row r="1229" spans="1:6">
      <c r="A1229" s="632"/>
      <c r="B1229" s="633"/>
      <c r="C1229" s="634"/>
      <c r="D1229" s="635"/>
      <c r="E1229" s="636"/>
      <c r="F1229" s="637"/>
    </row>
    <row r="1230" spans="1:6">
      <c r="A1230" s="632"/>
      <c r="B1230" s="633"/>
      <c r="C1230" s="634"/>
      <c r="D1230" s="635"/>
      <c r="E1230" s="636"/>
      <c r="F1230" s="637"/>
    </row>
    <row r="1231" spans="1:6">
      <c r="A1231" s="632"/>
      <c r="B1231" s="633"/>
      <c r="C1231" s="634"/>
      <c r="D1231" s="635"/>
      <c r="E1231" s="636"/>
      <c r="F1231" s="637"/>
    </row>
    <row r="1232" spans="1:6">
      <c r="A1232" s="632"/>
      <c r="B1232" s="633"/>
      <c r="C1232" s="634"/>
      <c r="D1232" s="635"/>
      <c r="E1232" s="636"/>
      <c r="F1232" s="637"/>
    </row>
    <row r="1233" spans="1:6">
      <c r="A1233" s="632"/>
      <c r="B1233" s="633"/>
      <c r="C1233" s="634"/>
      <c r="D1233" s="635"/>
      <c r="E1233" s="636"/>
      <c r="F1233" s="637"/>
    </row>
    <row r="1234" spans="1:6">
      <c r="A1234" s="632"/>
      <c r="B1234" s="633"/>
      <c r="C1234" s="634"/>
      <c r="D1234" s="635"/>
      <c r="E1234" s="636"/>
      <c r="F1234" s="637"/>
    </row>
    <row r="1235" spans="1:6">
      <c r="A1235" s="632"/>
      <c r="B1235" s="633"/>
      <c r="C1235" s="634"/>
      <c r="D1235" s="635"/>
      <c r="E1235" s="636"/>
      <c r="F1235" s="637"/>
    </row>
    <row r="1236" spans="1:6">
      <c r="A1236" s="632"/>
      <c r="B1236" s="633"/>
      <c r="C1236" s="634"/>
      <c r="D1236" s="635"/>
      <c r="E1236" s="636"/>
      <c r="F1236" s="637"/>
    </row>
    <row r="1237" spans="1:6">
      <c r="A1237" s="632"/>
      <c r="B1237" s="633"/>
      <c r="C1237" s="634"/>
      <c r="D1237" s="635"/>
      <c r="E1237" s="636"/>
      <c r="F1237" s="637"/>
    </row>
    <row r="1238" spans="1:6">
      <c r="A1238" s="632"/>
      <c r="B1238" s="633"/>
      <c r="C1238" s="634"/>
      <c r="D1238" s="635"/>
      <c r="E1238" s="636"/>
      <c r="F1238" s="637"/>
    </row>
    <row r="1239" spans="1:6">
      <c r="A1239" s="632"/>
      <c r="B1239" s="633"/>
      <c r="C1239" s="634"/>
      <c r="D1239" s="635"/>
      <c r="E1239" s="636"/>
      <c r="F1239" s="637"/>
    </row>
    <row r="1240" spans="1:6">
      <c r="A1240" s="632"/>
      <c r="B1240" s="633"/>
      <c r="C1240" s="634"/>
      <c r="D1240" s="635"/>
      <c r="E1240" s="636"/>
      <c r="F1240" s="637"/>
    </row>
    <row r="1241" spans="1:6">
      <c r="A1241" s="632"/>
      <c r="B1241" s="633"/>
      <c r="C1241" s="634"/>
      <c r="D1241" s="635"/>
      <c r="E1241" s="636"/>
      <c r="F1241" s="637"/>
    </row>
    <row r="1242" spans="1:6">
      <c r="A1242" s="632"/>
      <c r="B1242" s="633"/>
      <c r="C1242" s="634"/>
      <c r="D1242" s="635"/>
      <c r="E1242" s="636"/>
      <c r="F1242" s="637"/>
    </row>
    <row r="1243" spans="1:6">
      <c r="A1243" s="632"/>
      <c r="B1243" s="633"/>
      <c r="C1243" s="634"/>
      <c r="D1243" s="635"/>
      <c r="E1243" s="636"/>
      <c r="F1243" s="637"/>
    </row>
    <row r="1244" spans="1:6">
      <c r="A1244" s="632"/>
      <c r="B1244" s="633"/>
      <c r="C1244" s="634"/>
      <c r="D1244" s="635"/>
      <c r="E1244" s="636"/>
      <c r="F1244" s="637"/>
    </row>
    <row r="1245" spans="1:6">
      <c r="A1245" s="632"/>
      <c r="B1245" s="633"/>
      <c r="C1245" s="634"/>
      <c r="D1245" s="635"/>
      <c r="E1245" s="636"/>
      <c r="F1245" s="637"/>
    </row>
    <row r="1246" spans="1:6">
      <c r="A1246" s="632"/>
      <c r="B1246" s="633"/>
      <c r="C1246" s="634"/>
      <c r="D1246" s="635"/>
      <c r="E1246" s="636"/>
      <c r="F1246" s="637"/>
    </row>
    <row r="1247" spans="1:6">
      <c r="A1247" s="632"/>
      <c r="B1247" s="633"/>
      <c r="C1247" s="634"/>
      <c r="D1247" s="635"/>
      <c r="E1247" s="636"/>
      <c r="F1247" s="637"/>
    </row>
    <row r="1248" spans="1:6">
      <c r="A1248" s="632"/>
      <c r="B1248" s="633"/>
      <c r="C1248" s="634"/>
      <c r="D1248" s="635"/>
      <c r="E1248" s="636"/>
      <c r="F1248" s="637"/>
    </row>
    <row r="1249" spans="1:6">
      <c r="A1249" s="632"/>
      <c r="B1249" s="633"/>
      <c r="C1249" s="634"/>
      <c r="D1249" s="635"/>
      <c r="E1249" s="636"/>
      <c r="F1249" s="637"/>
    </row>
    <row r="1250" spans="1:6">
      <c r="A1250" s="632"/>
      <c r="B1250" s="633"/>
      <c r="C1250" s="634"/>
      <c r="D1250" s="635"/>
      <c r="E1250" s="636"/>
      <c r="F1250" s="637"/>
    </row>
    <row r="1251" spans="1:6">
      <c r="A1251" s="632"/>
      <c r="B1251" s="633"/>
      <c r="C1251" s="634"/>
      <c r="D1251" s="635"/>
      <c r="E1251" s="636"/>
      <c r="F1251" s="637"/>
    </row>
    <row r="1252" spans="1:6">
      <c r="A1252" s="632"/>
      <c r="B1252" s="633"/>
      <c r="C1252" s="634"/>
      <c r="D1252" s="635"/>
      <c r="E1252" s="636"/>
      <c r="F1252" s="637"/>
    </row>
    <row r="1253" spans="1:6">
      <c r="A1253" s="632"/>
      <c r="B1253" s="633"/>
      <c r="C1253" s="634"/>
      <c r="D1253" s="635"/>
      <c r="E1253" s="636"/>
      <c r="F1253" s="637"/>
    </row>
    <row r="1254" spans="1:6">
      <c r="A1254" s="632"/>
      <c r="B1254" s="633"/>
      <c r="C1254" s="634"/>
      <c r="D1254" s="635"/>
      <c r="E1254" s="636"/>
      <c r="F1254" s="637"/>
    </row>
    <row r="1255" spans="1:6">
      <c r="A1255" s="632"/>
      <c r="B1255" s="633"/>
      <c r="C1255" s="634"/>
      <c r="D1255" s="635"/>
      <c r="E1255" s="636"/>
      <c r="F1255" s="637"/>
    </row>
    <row r="1256" spans="1:6">
      <c r="A1256" s="632"/>
      <c r="B1256" s="633"/>
      <c r="C1256" s="634"/>
      <c r="D1256" s="635"/>
      <c r="E1256" s="636"/>
      <c r="F1256" s="637"/>
    </row>
    <row r="1257" spans="1:6">
      <c r="A1257" s="632"/>
      <c r="B1257" s="633"/>
      <c r="C1257" s="634"/>
      <c r="D1257" s="635"/>
      <c r="E1257" s="636"/>
      <c r="F1257" s="637"/>
    </row>
    <row r="1258" spans="1:6">
      <c r="A1258" s="632"/>
      <c r="B1258" s="633"/>
      <c r="C1258" s="634"/>
      <c r="D1258" s="635"/>
      <c r="E1258" s="636"/>
      <c r="F1258" s="637"/>
    </row>
    <row r="1259" spans="1:6">
      <c r="A1259" s="632"/>
      <c r="B1259" s="633"/>
      <c r="C1259" s="634"/>
      <c r="D1259" s="635"/>
      <c r="E1259" s="636"/>
      <c r="F1259" s="637"/>
    </row>
    <row r="1260" spans="1:6">
      <c r="A1260" s="632"/>
      <c r="B1260" s="633"/>
      <c r="C1260" s="634"/>
      <c r="D1260" s="635"/>
      <c r="E1260" s="636"/>
      <c r="F1260" s="637"/>
    </row>
    <row r="1261" spans="1:6">
      <c r="A1261" s="632"/>
      <c r="B1261" s="633"/>
      <c r="C1261" s="634"/>
      <c r="D1261" s="635"/>
      <c r="E1261" s="636"/>
      <c r="F1261" s="637"/>
    </row>
    <row r="1262" spans="1:6">
      <c r="A1262" s="632"/>
      <c r="B1262" s="633"/>
      <c r="C1262" s="634"/>
      <c r="D1262" s="635"/>
      <c r="E1262" s="636"/>
      <c r="F1262" s="637"/>
    </row>
    <row r="1263" spans="1:6">
      <c r="A1263" s="632"/>
      <c r="B1263" s="633"/>
      <c r="C1263" s="634"/>
      <c r="D1263" s="635"/>
      <c r="E1263" s="636"/>
      <c r="F1263" s="637"/>
    </row>
    <row r="1264" spans="1:6">
      <c r="A1264" s="632"/>
      <c r="B1264" s="633"/>
      <c r="C1264" s="634"/>
      <c r="D1264" s="635"/>
      <c r="E1264" s="636"/>
      <c r="F1264" s="637"/>
    </row>
    <row r="1265" spans="1:6">
      <c r="A1265" s="632"/>
      <c r="B1265" s="633"/>
      <c r="C1265" s="634"/>
      <c r="D1265" s="635"/>
      <c r="E1265" s="636"/>
      <c r="F1265" s="637"/>
    </row>
    <row r="1266" spans="1:6">
      <c r="A1266" s="632"/>
      <c r="B1266" s="633"/>
      <c r="C1266" s="634"/>
      <c r="D1266" s="635"/>
      <c r="E1266" s="636"/>
      <c r="F1266" s="637"/>
    </row>
    <row r="1267" spans="1:6">
      <c r="A1267" s="632"/>
      <c r="B1267" s="633"/>
      <c r="C1267" s="634"/>
      <c r="D1267" s="635"/>
      <c r="E1267" s="636"/>
      <c r="F1267" s="637"/>
    </row>
    <row r="1268" spans="1:6">
      <c r="A1268" s="632"/>
      <c r="B1268" s="633"/>
      <c r="C1268" s="634"/>
      <c r="D1268" s="635"/>
      <c r="E1268" s="636"/>
      <c r="F1268" s="637"/>
    </row>
    <row r="1269" spans="1:6">
      <c r="A1269" s="632"/>
      <c r="B1269" s="633"/>
      <c r="C1269" s="634"/>
      <c r="D1269" s="635"/>
      <c r="E1269" s="636"/>
      <c r="F1269" s="637"/>
    </row>
    <row r="1270" spans="1:6">
      <c r="A1270" s="632"/>
      <c r="B1270" s="633"/>
      <c r="C1270" s="634"/>
      <c r="D1270" s="635"/>
      <c r="E1270" s="636"/>
      <c r="F1270" s="637"/>
    </row>
    <row r="1271" spans="1:6">
      <c r="A1271" s="632"/>
      <c r="B1271" s="633"/>
      <c r="C1271" s="634"/>
      <c r="D1271" s="635"/>
      <c r="E1271" s="636"/>
      <c r="F1271" s="637"/>
    </row>
    <row r="1272" spans="1:6">
      <c r="A1272" s="632"/>
      <c r="B1272" s="633"/>
      <c r="C1272" s="634"/>
      <c r="D1272" s="635"/>
      <c r="E1272" s="636"/>
      <c r="F1272" s="637"/>
    </row>
    <row r="1273" spans="1:6">
      <c r="A1273" s="632"/>
      <c r="B1273" s="633"/>
      <c r="C1273" s="634"/>
      <c r="D1273" s="635"/>
      <c r="E1273" s="636"/>
      <c r="F1273" s="637"/>
    </row>
    <row r="1274" spans="1:6">
      <c r="A1274" s="632"/>
      <c r="B1274" s="633"/>
      <c r="C1274" s="634"/>
      <c r="D1274" s="635"/>
      <c r="E1274" s="636"/>
      <c r="F1274" s="637"/>
    </row>
    <row r="1275" spans="1:6">
      <c r="A1275" s="632"/>
      <c r="B1275" s="633"/>
      <c r="C1275" s="634"/>
      <c r="D1275" s="635"/>
      <c r="E1275" s="636"/>
      <c r="F1275" s="637"/>
    </row>
    <row r="1276" spans="1:6">
      <c r="A1276" s="632"/>
      <c r="B1276" s="633"/>
      <c r="C1276" s="634"/>
      <c r="D1276" s="635"/>
      <c r="E1276" s="636"/>
      <c r="F1276" s="637"/>
    </row>
    <row r="1277" spans="1:6">
      <c r="A1277" s="632"/>
      <c r="B1277" s="633"/>
      <c r="C1277" s="634"/>
      <c r="D1277" s="635"/>
      <c r="E1277" s="636"/>
      <c r="F1277" s="637"/>
    </row>
    <row r="1278" spans="1:6">
      <c r="A1278" s="632"/>
      <c r="B1278" s="633"/>
      <c r="C1278" s="634"/>
      <c r="D1278" s="635"/>
      <c r="E1278" s="636"/>
      <c r="F1278" s="637"/>
    </row>
    <row r="1279" spans="1:6">
      <c r="A1279" s="632"/>
      <c r="B1279" s="633"/>
      <c r="C1279" s="634"/>
      <c r="D1279" s="635"/>
      <c r="E1279" s="636"/>
      <c r="F1279" s="637"/>
    </row>
    <row r="1280" spans="1:6">
      <c r="A1280" s="632"/>
      <c r="B1280" s="633"/>
      <c r="C1280" s="634"/>
      <c r="D1280" s="635"/>
      <c r="E1280" s="636"/>
      <c r="F1280" s="637"/>
    </row>
    <row r="1281" spans="1:6">
      <c r="A1281" s="632"/>
      <c r="B1281" s="633"/>
      <c r="C1281" s="634"/>
      <c r="D1281" s="635"/>
      <c r="E1281" s="636"/>
      <c r="F1281" s="637"/>
    </row>
    <row r="1282" spans="1:6">
      <c r="A1282" s="632"/>
      <c r="B1282" s="633"/>
      <c r="C1282" s="634"/>
      <c r="D1282" s="635"/>
      <c r="E1282" s="636"/>
      <c r="F1282" s="637"/>
    </row>
    <row r="1283" spans="1:6">
      <c r="A1283" s="632"/>
      <c r="B1283" s="633"/>
      <c r="C1283" s="634"/>
      <c r="D1283" s="635"/>
      <c r="E1283" s="636"/>
      <c r="F1283" s="637"/>
    </row>
    <row r="1284" spans="1:6">
      <c r="A1284" s="632"/>
      <c r="B1284" s="633"/>
      <c r="C1284" s="634"/>
      <c r="D1284" s="635"/>
      <c r="E1284" s="636"/>
      <c r="F1284" s="637"/>
    </row>
    <row r="1285" spans="1:6">
      <c r="A1285" s="632"/>
      <c r="B1285" s="633"/>
      <c r="C1285" s="634"/>
      <c r="D1285" s="635"/>
      <c r="E1285" s="636"/>
      <c r="F1285" s="637"/>
    </row>
    <row r="1286" spans="1:6">
      <c r="A1286" s="632"/>
      <c r="B1286" s="633"/>
      <c r="C1286" s="634"/>
      <c r="D1286" s="635"/>
      <c r="E1286" s="636"/>
      <c r="F1286" s="637"/>
    </row>
    <row r="1287" spans="1:6">
      <c r="A1287" s="632"/>
      <c r="B1287" s="633"/>
      <c r="C1287" s="634"/>
      <c r="D1287" s="635"/>
      <c r="E1287" s="636"/>
      <c r="F1287" s="637"/>
    </row>
    <row r="1288" spans="1:6">
      <c r="A1288" s="632"/>
      <c r="B1288" s="633"/>
      <c r="C1288" s="634"/>
      <c r="D1288" s="635"/>
      <c r="E1288" s="636"/>
      <c r="F1288" s="637"/>
    </row>
    <row r="1289" spans="1:6">
      <c r="A1289" s="632"/>
      <c r="B1289" s="633"/>
      <c r="C1289" s="634"/>
      <c r="D1289" s="635"/>
      <c r="E1289" s="636"/>
      <c r="F1289" s="637"/>
    </row>
    <row r="1290" spans="1:6">
      <c r="A1290" s="632"/>
      <c r="B1290" s="633"/>
      <c r="C1290" s="634"/>
      <c r="D1290" s="635"/>
      <c r="E1290" s="636"/>
      <c r="F1290" s="637"/>
    </row>
    <row r="1291" spans="1:6">
      <c r="A1291" s="632"/>
      <c r="B1291" s="633"/>
      <c r="C1291" s="634"/>
      <c r="D1291" s="635"/>
      <c r="E1291" s="636"/>
      <c r="F1291" s="637"/>
    </row>
    <row r="1292" spans="1:6">
      <c r="A1292" s="632"/>
      <c r="B1292" s="633"/>
      <c r="C1292" s="634"/>
      <c r="D1292" s="635"/>
      <c r="E1292" s="636"/>
      <c r="F1292" s="637"/>
    </row>
    <row r="1293" spans="1:6">
      <c r="A1293" s="632"/>
      <c r="B1293" s="633"/>
      <c r="C1293" s="634"/>
      <c r="D1293" s="635"/>
      <c r="E1293" s="636"/>
      <c r="F1293" s="637"/>
    </row>
    <row r="1294" spans="1:6">
      <c r="A1294" s="632"/>
      <c r="B1294" s="633"/>
      <c r="C1294" s="634"/>
      <c r="D1294" s="635"/>
      <c r="E1294" s="636"/>
      <c r="F1294" s="637"/>
    </row>
    <row r="1295" spans="1:6">
      <c r="A1295" s="632"/>
      <c r="B1295" s="633"/>
      <c r="C1295" s="634"/>
      <c r="D1295" s="635"/>
      <c r="E1295" s="636"/>
      <c r="F1295" s="637"/>
    </row>
    <row r="1296" spans="1:6">
      <c r="A1296" s="632"/>
      <c r="B1296" s="633"/>
      <c r="C1296" s="634"/>
      <c r="D1296" s="635"/>
      <c r="E1296" s="636"/>
      <c r="F1296" s="637"/>
    </row>
    <row r="1297" spans="1:6">
      <c r="A1297" s="632"/>
      <c r="B1297" s="633"/>
      <c r="C1297" s="634"/>
      <c r="D1297" s="635"/>
      <c r="E1297" s="636"/>
      <c r="F1297" s="637"/>
    </row>
    <row r="1298" spans="1:6">
      <c r="A1298" s="632"/>
      <c r="B1298" s="633"/>
      <c r="C1298" s="634"/>
      <c r="D1298" s="635"/>
      <c r="E1298" s="636"/>
      <c r="F1298" s="637"/>
    </row>
    <row r="1299" spans="1:6">
      <c r="A1299" s="632"/>
      <c r="B1299" s="633"/>
      <c r="C1299" s="634"/>
      <c r="D1299" s="635"/>
      <c r="E1299" s="636"/>
      <c r="F1299" s="637"/>
    </row>
    <row r="1300" spans="1:6">
      <c r="A1300" s="632"/>
      <c r="B1300" s="633"/>
      <c r="C1300" s="634"/>
      <c r="D1300" s="635"/>
      <c r="E1300" s="636"/>
      <c r="F1300" s="637"/>
    </row>
    <row r="1301" spans="1:6">
      <c r="A1301" s="632"/>
      <c r="B1301" s="633"/>
      <c r="C1301" s="634"/>
      <c r="D1301" s="635"/>
      <c r="E1301" s="636"/>
      <c r="F1301" s="637"/>
    </row>
    <row r="1302" spans="1:6">
      <c r="A1302" s="632"/>
      <c r="B1302" s="633"/>
      <c r="C1302" s="634"/>
      <c r="D1302" s="635"/>
      <c r="E1302" s="636"/>
      <c r="F1302" s="637"/>
    </row>
    <row r="1303" spans="1:6">
      <c r="A1303" s="632"/>
      <c r="B1303" s="633"/>
      <c r="C1303" s="634"/>
      <c r="D1303" s="635"/>
      <c r="E1303" s="636"/>
      <c r="F1303" s="637"/>
    </row>
    <row r="1304" spans="1:6">
      <c r="A1304" s="632"/>
      <c r="B1304" s="633"/>
      <c r="C1304" s="634"/>
      <c r="D1304" s="635"/>
      <c r="E1304" s="636"/>
      <c r="F1304" s="637"/>
    </row>
    <row r="1305" spans="1:6">
      <c r="A1305" s="632"/>
      <c r="B1305" s="633"/>
      <c r="C1305" s="634"/>
      <c r="D1305" s="635"/>
      <c r="E1305" s="636"/>
      <c r="F1305" s="637"/>
    </row>
    <row r="1306" spans="1:6">
      <c r="A1306" s="632"/>
      <c r="B1306" s="633"/>
      <c r="C1306" s="634"/>
      <c r="D1306" s="635"/>
      <c r="E1306" s="636"/>
      <c r="F1306" s="637"/>
    </row>
    <row r="1307" spans="1:6">
      <c r="A1307" s="632"/>
      <c r="B1307" s="633"/>
      <c r="C1307" s="634"/>
      <c r="D1307" s="635"/>
      <c r="E1307" s="636"/>
      <c r="F1307" s="637"/>
    </row>
    <row r="1308" spans="1:6">
      <c r="A1308" s="632"/>
      <c r="B1308" s="633"/>
      <c r="C1308" s="634"/>
      <c r="D1308" s="635"/>
      <c r="E1308" s="636"/>
      <c r="F1308" s="637"/>
    </row>
    <row r="1309" spans="1:6">
      <c r="A1309" s="632"/>
      <c r="B1309" s="633"/>
      <c r="C1309" s="634"/>
      <c r="D1309" s="635"/>
      <c r="E1309" s="636"/>
      <c r="F1309" s="637"/>
    </row>
    <row r="1310" spans="1:6">
      <c r="A1310" s="632"/>
      <c r="B1310" s="633"/>
      <c r="C1310" s="634"/>
      <c r="D1310" s="635"/>
      <c r="E1310" s="636"/>
      <c r="F1310" s="637"/>
    </row>
    <row r="1311" spans="1:6">
      <c r="A1311" s="632"/>
      <c r="B1311" s="633"/>
      <c r="C1311" s="634"/>
      <c r="D1311" s="635"/>
      <c r="E1311" s="636"/>
      <c r="F1311" s="637"/>
    </row>
    <row r="1312" spans="1:6">
      <c r="A1312" s="632"/>
      <c r="B1312" s="633"/>
      <c r="C1312" s="634"/>
      <c r="D1312" s="635"/>
      <c r="E1312" s="636"/>
      <c r="F1312" s="637"/>
    </row>
    <row r="1313" spans="1:6">
      <c r="A1313" s="632"/>
      <c r="B1313" s="633"/>
      <c r="C1313" s="634"/>
      <c r="D1313" s="635"/>
      <c r="E1313" s="636"/>
      <c r="F1313" s="637"/>
    </row>
    <row r="1314" spans="1:6">
      <c r="A1314" s="632"/>
      <c r="B1314" s="633"/>
      <c r="C1314" s="634"/>
      <c r="D1314" s="635"/>
      <c r="E1314" s="636"/>
      <c r="F1314" s="637"/>
    </row>
    <row r="1315" spans="1:6">
      <c r="A1315" s="632"/>
      <c r="B1315" s="633"/>
      <c r="C1315" s="634"/>
      <c r="D1315" s="635"/>
      <c r="E1315" s="636"/>
      <c r="F1315" s="637"/>
    </row>
    <row r="1316" spans="1:6">
      <c r="A1316" s="632"/>
      <c r="B1316" s="633"/>
      <c r="C1316" s="634"/>
      <c r="D1316" s="635"/>
      <c r="E1316" s="636"/>
      <c r="F1316" s="637"/>
    </row>
    <row r="1317" spans="1:6">
      <c r="A1317" s="632"/>
      <c r="B1317" s="633"/>
      <c r="C1317" s="634"/>
      <c r="D1317" s="635"/>
      <c r="E1317" s="636"/>
      <c r="F1317" s="637"/>
    </row>
    <row r="1318" spans="1:6">
      <c r="A1318" s="632"/>
      <c r="B1318" s="633"/>
      <c r="C1318" s="634"/>
      <c r="D1318" s="635"/>
      <c r="E1318" s="636"/>
      <c r="F1318" s="637"/>
    </row>
    <row r="1319" spans="1:6">
      <c r="A1319" s="632"/>
      <c r="B1319" s="633"/>
      <c r="C1319" s="634"/>
      <c r="D1319" s="635"/>
      <c r="E1319" s="636"/>
      <c r="F1319" s="637"/>
    </row>
    <row r="1320" spans="1:6">
      <c r="A1320" s="632"/>
      <c r="B1320" s="633"/>
      <c r="C1320" s="634"/>
      <c r="D1320" s="635"/>
      <c r="E1320" s="636"/>
      <c r="F1320" s="637"/>
    </row>
    <row r="1321" spans="1:6">
      <c r="A1321" s="632"/>
      <c r="B1321" s="633"/>
      <c r="C1321" s="634"/>
      <c r="D1321" s="635"/>
      <c r="E1321" s="636"/>
      <c r="F1321" s="637"/>
    </row>
    <row r="1322" spans="1:6">
      <c r="A1322" s="632"/>
      <c r="B1322" s="633"/>
      <c r="C1322" s="634"/>
      <c r="D1322" s="635"/>
      <c r="E1322" s="636"/>
      <c r="F1322" s="637"/>
    </row>
    <row r="1323" spans="1:6">
      <c r="A1323" s="632"/>
      <c r="B1323" s="633"/>
      <c r="C1323" s="634"/>
      <c r="D1323" s="635"/>
      <c r="E1323" s="636"/>
      <c r="F1323" s="637"/>
    </row>
    <row r="1324" spans="1:6">
      <c r="A1324" s="632"/>
      <c r="B1324" s="633"/>
      <c r="C1324" s="634"/>
      <c r="D1324" s="635"/>
      <c r="E1324" s="636"/>
      <c r="F1324" s="637"/>
    </row>
    <row r="1325" spans="1:6">
      <c r="A1325" s="632"/>
      <c r="B1325" s="633"/>
      <c r="C1325" s="634"/>
      <c r="D1325" s="635"/>
      <c r="E1325" s="636"/>
      <c r="F1325" s="637"/>
    </row>
    <row r="1326" spans="1:6">
      <c r="A1326" s="632"/>
      <c r="B1326" s="633"/>
      <c r="C1326" s="634"/>
      <c r="D1326" s="635"/>
      <c r="E1326" s="636"/>
      <c r="F1326" s="637"/>
    </row>
    <row r="1327" spans="1:6">
      <c r="A1327" s="632"/>
      <c r="B1327" s="633"/>
      <c r="C1327" s="634"/>
      <c r="D1327" s="635"/>
      <c r="E1327" s="636"/>
      <c r="F1327" s="637"/>
    </row>
    <row r="1328" spans="1:6">
      <c r="A1328" s="632"/>
      <c r="B1328" s="633"/>
      <c r="C1328" s="634"/>
      <c r="D1328" s="635"/>
      <c r="E1328" s="636"/>
      <c r="F1328" s="637"/>
    </row>
    <row r="1329" spans="1:6">
      <c r="A1329" s="632"/>
      <c r="B1329" s="633"/>
      <c r="C1329" s="634"/>
      <c r="D1329" s="635"/>
      <c r="E1329" s="636"/>
      <c r="F1329" s="637"/>
    </row>
    <row r="1330" spans="1:6">
      <c r="A1330" s="632"/>
      <c r="B1330" s="633"/>
      <c r="C1330" s="634"/>
      <c r="D1330" s="635"/>
      <c r="E1330" s="636"/>
      <c r="F1330" s="637"/>
    </row>
    <row r="1331" spans="1:6">
      <c r="A1331" s="632"/>
      <c r="B1331" s="633"/>
      <c r="C1331" s="634"/>
      <c r="D1331" s="635"/>
      <c r="E1331" s="636"/>
      <c r="F1331" s="637"/>
    </row>
    <row r="1332" spans="1:6">
      <c r="A1332" s="632"/>
      <c r="B1332" s="633"/>
      <c r="C1332" s="634"/>
      <c r="D1332" s="635"/>
      <c r="E1332" s="636"/>
      <c r="F1332" s="637"/>
    </row>
    <row r="1333" spans="1:6">
      <c r="A1333" s="632"/>
      <c r="B1333" s="633"/>
      <c r="C1333" s="634"/>
      <c r="D1333" s="635"/>
      <c r="E1333" s="636"/>
      <c r="F1333" s="637"/>
    </row>
    <row r="1334" spans="1:6">
      <c r="A1334" s="632"/>
      <c r="B1334" s="633"/>
      <c r="C1334" s="634"/>
      <c r="D1334" s="635"/>
      <c r="E1334" s="636"/>
      <c r="F1334" s="637"/>
    </row>
    <row r="1335" spans="1:6">
      <c r="A1335" s="632"/>
      <c r="B1335" s="633"/>
      <c r="C1335" s="634"/>
      <c r="D1335" s="635"/>
      <c r="E1335" s="636"/>
      <c r="F1335" s="637"/>
    </row>
    <row r="1336" spans="1:6">
      <c r="A1336" s="632"/>
      <c r="B1336" s="633"/>
      <c r="C1336" s="634"/>
      <c r="D1336" s="635"/>
      <c r="E1336" s="636"/>
      <c r="F1336" s="637"/>
    </row>
    <row r="1337" spans="1:6">
      <c r="A1337" s="632"/>
      <c r="B1337" s="633"/>
      <c r="C1337" s="634"/>
      <c r="D1337" s="635"/>
      <c r="E1337" s="636"/>
      <c r="F1337" s="637"/>
    </row>
    <row r="1338" spans="1:6">
      <c r="A1338" s="632"/>
      <c r="B1338" s="633"/>
      <c r="C1338" s="634"/>
      <c r="D1338" s="635"/>
      <c r="E1338" s="636"/>
      <c r="F1338" s="637"/>
    </row>
    <row r="1339" spans="1:6">
      <c r="A1339" s="632"/>
      <c r="B1339" s="633"/>
      <c r="C1339" s="634"/>
      <c r="D1339" s="635"/>
      <c r="E1339" s="636"/>
      <c r="F1339" s="637"/>
    </row>
    <row r="1340" spans="1:6">
      <c r="A1340" s="632"/>
      <c r="B1340" s="633"/>
      <c r="C1340" s="634"/>
      <c r="D1340" s="635"/>
      <c r="E1340" s="636"/>
      <c r="F1340" s="637"/>
    </row>
    <row r="1341" spans="1:6">
      <c r="A1341" s="632"/>
      <c r="B1341" s="633"/>
      <c r="C1341" s="634"/>
      <c r="D1341" s="635"/>
      <c r="E1341" s="636"/>
      <c r="F1341" s="637"/>
    </row>
    <row r="1342" spans="1:6">
      <c r="A1342" s="632"/>
      <c r="B1342" s="633"/>
      <c r="C1342" s="634"/>
      <c r="D1342" s="635"/>
      <c r="E1342" s="636"/>
      <c r="F1342" s="637"/>
    </row>
    <row r="1343" spans="1:6">
      <c r="A1343" s="632"/>
      <c r="B1343" s="633"/>
      <c r="C1343" s="634"/>
      <c r="D1343" s="635"/>
      <c r="E1343" s="636"/>
      <c r="F1343" s="637"/>
    </row>
    <row r="1344" spans="1:6">
      <c r="A1344" s="632"/>
      <c r="B1344" s="633"/>
      <c r="C1344" s="634"/>
      <c r="D1344" s="635"/>
      <c r="E1344" s="636"/>
      <c r="F1344" s="637"/>
    </row>
    <row r="1345" spans="1:6">
      <c r="A1345" s="632"/>
      <c r="B1345" s="633"/>
      <c r="C1345" s="634"/>
      <c r="D1345" s="635"/>
      <c r="E1345" s="636"/>
      <c r="F1345" s="637"/>
    </row>
    <row r="1346" spans="1:6">
      <c r="A1346" s="632"/>
      <c r="B1346" s="633"/>
      <c r="C1346" s="634"/>
      <c r="D1346" s="635"/>
      <c r="E1346" s="636"/>
      <c r="F1346" s="637"/>
    </row>
    <row r="1347" spans="1:6">
      <c r="A1347" s="632"/>
      <c r="B1347" s="633"/>
      <c r="C1347" s="634"/>
      <c r="D1347" s="635"/>
      <c r="E1347" s="636"/>
      <c r="F1347" s="637"/>
    </row>
    <row r="1348" spans="1:6">
      <c r="A1348" s="632"/>
      <c r="B1348" s="633"/>
      <c r="C1348" s="634"/>
      <c r="D1348" s="635"/>
      <c r="E1348" s="636"/>
      <c r="F1348" s="637"/>
    </row>
    <row r="1349" spans="1:6">
      <c r="A1349" s="632"/>
      <c r="B1349" s="633"/>
      <c r="C1349" s="634"/>
      <c r="D1349" s="635"/>
      <c r="E1349" s="636"/>
      <c r="F1349" s="637"/>
    </row>
    <row r="1350" spans="1:6">
      <c r="A1350" s="632"/>
      <c r="B1350" s="633"/>
      <c r="C1350" s="634"/>
      <c r="D1350" s="635"/>
      <c r="E1350" s="636"/>
      <c r="F1350" s="637"/>
    </row>
    <row r="1351" spans="1:6">
      <c r="A1351" s="632"/>
      <c r="B1351" s="633"/>
      <c r="C1351" s="634"/>
      <c r="D1351" s="635"/>
      <c r="E1351" s="636"/>
      <c r="F1351" s="637"/>
    </row>
    <row r="1352" spans="1:6">
      <c r="A1352" s="632"/>
      <c r="B1352" s="633"/>
      <c r="C1352" s="634"/>
      <c r="D1352" s="635"/>
      <c r="E1352" s="636"/>
      <c r="F1352" s="637"/>
    </row>
    <row r="1353" spans="1:6">
      <c r="A1353" s="632"/>
      <c r="B1353" s="633"/>
      <c r="C1353" s="634"/>
      <c r="D1353" s="635"/>
      <c r="E1353" s="636"/>
      <c r="F1353" s="637"/>
    </row>
    <row r="1354" spans="1:6">
      <c r="A1354" s="632"/>
      <c r="B1354" s="633"/>
      <c r="C1354" s="634"/>
      <c r="D1354" s="635"/>
      <c r="E1354" s="636"/>
      <c r="F1354" s="637"/>
    </row>
    <row r="1355" spans="1:6">
      <c r="A1355" s="632"/>
      <c r="B1355" s="633"/>
      <c r="C1355" s="634"/>
      <c r="D1355" s="635"/>
      <c r="E1355" s="636"/>
      <c r="F1355" s="637"/>
    </row>
    <row r="1356" spans="1:6">
      <c r="A1356" s="632"/>
      <c r="B1356" s="633"/>
      <c r="C1356" s="634"/>
      <c r="D1356" s="635"/>
      <c r="E1356" s="636"/>
      <c r="F1356" s="637"/>
    </row>
    <row r="1357" spans="1:6">
      <c r="A1357" s="632"/>
      <c r="B1357" s="633"/>
      <c r="C1357" s="634"/>
      <c r="D1357" s="635"/>
      <c r="E1357" s="636"/>
      <c r="F1357" s="637"/>
    </row>
    <row r="1358" spans="1:6">
      <c r="A1358" s="632"/>
      <c r="B1358" s="633"/>
      <c r="C1358" s="634"/>
      <c r="D1358" s="635"/>
      <c r="E1358" s="636"/>
      <c r="F1358" s="637"/>
    </row>
    <row r="1359" spans="1:6">
      <c r="A1359" s="632"/>
      <c r="B1359" s="633"/>
      <c r="C1359" s="634"/>
      <c r="D1359" s="635"/>
      <c r="E1359" s="636"/>
      <c r="F1359" s="637"/>
    </row>
    <row r="1360" spans="1:6">
      <c r="A1360" s="632"/>
      <c r="B1360" s="633"/>
      <c r="C1360" s="634"/>
      <c r="D1360" s="635"/>
      <c r="E1360" s="636"/>
      <c r="F1360" s="637"/>
    </row>
    <row r="1361" spans="1:6">
      <c r="A1361" s="632"/>
      <c r="B1361" s="633"/>
      <c r="C1361" s="634"/>
      <c r="D1361" s="635"/>
      <c r="E1361" s="636"/>
      <c r="F1361" s="637"/>
    </row>
    <row r="1362" spans="1:6">
      <c r="A1362" s="632"/>
      <c r="B1362" s="633"/>
      <c r="C1362" s="634"/>
      <c r="D1362" s="635"/>
      <c r="E1362" s="636"/>
      <c r="F1362" s="637"/>
    </row>
    <row r="1363" spans="1:6">
      <c r="A1363" s="632"/>
      <c r="B1363" s="633"/>
      <c r="C1363" s="634"/>
      <c r="D1363" s="635"/>
      <c r="E1363" s="636"/>
      <c r="F1363" s="637"/>
    </row>
    <row r="1364" spans="1:6">
      <c r="A1364" s="632"/>
      <c r="B1364" s="633"/>
      <c r="C1364" s="634"/>
      <c r="D1364" s="635"/>
      <c r="E1364" s="636"/>
      <c r="F1364" s="637"/>
    </row>
    <row r="1365" spans="1:6">
      <c r="A1365" s="632"/>
      <c r="B1365" s="633"/>
      <c r="C1365" s="634"/>
      <c r="D1365" s="635"/>
      <c r="E1365" s="636"/>
      <c r="F1365" s="637"/>
    </row>
    <row r="1366" spans="1:6">
      <c r="A1366" s="632"/>
      <c r="B1366" s="633"/>
      <c r="C1366" s="634"/>
      <c r="D1366" s="635"/>
      <c r="E1366" s="636"/>
      <c r="F1366" s="637"/>
    </row>
    <row r="1367" spans="1:6">
      <c r="A1367" s="632"/>
      <c r="B1367" s="633"/>
      <c r="C1367" s="634"/>
      <c r="D1367" s="635"/>
      <c r="E1367" s="636"/>
      <c r="F1367" s="637"/>
    </row>
    <row r="1368" spans="1:6">
      <c r="A1368" s="632"/>
      <c r="B1368" s="633"/>
      <c r="C1368" s="634"/>
      <c r="D1368" s="635"/>
      <c r="E1368" s="636"/>
      <c r="F1368" s="637"/>
    </row>
    <row r="1369" spans="1:6">
      <c r="A1369" s="632"/>
      <c r="B1369" s="633"/>
      <c r="C1369" s="634"/>
      <c r="D1369" s="635"/>
      <c r="E1369" s="636"/>
      <c r="F1369" s="637"/>
    </row>
    <row r="1370" spans="1:6">
      <c r="A1370" s="632"/>
      <c r="B1370" s="633"/>
      <c r="C1370" s="634"/>
      <c r="D1370" s="635"/>
      <c r="E1370" s="636"/>
      <c r="F1370" s="637"/>
    </row>
    <row r="1371" spans="1:6">
      <c r="A1371" s="632"/>
      <c r="B1371" s="633"/>
      <c r="C1371" s="634"/>
      <c r="D1371" s="635"/>
      <c r="E1371" s="636"/>
      <c r="F1371" s="637"/>
    </row>
    <row r="1372" spans="1:6">
      <c r="A1372" s="632"/>
      <c r="B1372" s="633"/>
      <c r="C1372" s="634"/>
      <c r="D1372" s="635"/>
      <c r="E1372" s="636"/>
      <c r="F1372" s="637"/>
    </row>
    <row r="1373" spans="1:6">
      <c r="A1373" s="632"/>
      <c r="B1373" s="633"/>
      <c r="C1373" s="634"/>
      <c r="D1373" s="635"/>
      <c r="E1373" s="636"/>
      <c r="F1373" s="637"/>
    </row>
    <row r="1374" spans="1:6">
      <c r="A1374" s="632"/>
      <c r="B1374" s="633"/>
      <c r="C1374" s="634"/>
      <c r="D1374" s="635"/>
      <c r="E1374" s="636"/>
      <c r="F1374" s="637"/>
    </row>
    <row r="1375" spans="1:6">
      <c r="A1375" s="632"/>
      <c r="B1375" s="633"/>
      <c r="C1375" s="634"/>
      <c r="D1375" s="635"/>
      <c r="E1375" s="636"/>
      <c r="F1375" s="637"/>
    </row>
    <row r="1376" spans="1:6">
      <c r="A1376" s="632"/>
      <c r="B1376" s="633"/>
      <c r="C1376" s="634"/>
      <c r="D1376" s="635"/>
      <c r="E1376" s="636"/>
      <c r="F1376" s="637"/>
    </row>
    <row r="1377" spans="1:6">
      <c r="A1377" s="632"/>
      <c r="B1377" s="633"/>
      <c r="C1377" s="634"/>
      <c r="D1377" s="635"/>
      <c r="E1377" s="636"/>
      <c r="F1377" s="637"/>
    </row>
    <row r="1378" spans="1:6">
      <c r="A1378" s="632"/>
      <c r="B1378" s="633"/>
      <c r="C1378" s="634"/>
      <c r="D1378" s="635"/>
      <c r="E1378" s="636"/>
      <c r="F1378" s="637"/>
    </row>
    <row r="1379" spans="1:6">
      <c r="A1379" s="632"/>
      <c r="B1379" s="633"/>
      <c r="C1379" s="634"/>
      <c r="D1379" s="635"/>
      <c r="E1379" s="636"/>
      <c r="F1379" s="637"/>
    </row>
    <row r="1380" spans="1:6">
      <c r="A1380" s="632"/>
      <c r="B1380" s="633"/>
      <c r="C1380" s="634"/>
      <c r="D1380" s="635"/>
      <c r="E1380" s="636"/>
      <c r="F1380" s="637"/>
    </row>
    <row r="1381" spans="1:6">
      <c r="A1381" s="632"/>
      <c r="B1381" s="633"/>
      <c r="C1381" s="634"/>
      <c r="D1381" s="635"/>
      <c r="E1381" s="636"/>
      <c r="F1381" s="637"/>
    </row>
    <row r="1382" spans="1:6">
      <c r="A1382" s="632"/>
      <c r="B1382" s="633"/>
      <c r="C1382" s="634"/>
      <c r="D1382" s="635"/>
      <c r="E1382" s="636"/>
      <c r="F1382" s="637"/>
    </row>
    <row r="1383" spans="1:6">
      <c r="A1383" s="632"/>
      <c r="B1383" s="633"/>
      <c r="C1383" s="634"/>
      <c r="D1383" s="635"/>
      <c r="E1383" s="636"/>
      <c r="F1383" s="637"/>
    </row>
    <row r="1384" spans="1:6">
      <c r="A1384" s="632"/>
      <c r="B1384" s="633"/>
      <c r="C1384" s="634"/>
      <c r="D1384" s="635"/>
      <c r="E1384" s="636"/>
      <c r="F1384" s="637"/>
    </row>
    <row r="1385" spans="1:6">
      <c r="A1385" s="632"/>
      <c r="B1385" s="633"/>
      <c r="C1385" s="634"/>
      <c r="D1385" s="635"/>
      <c r="E1385" s="636"/>
      <c r="F1385" s="637"/>
    </row>
    <row r="1386" spans="1:6">
      <c r="A1386" s="632"/>
      <c r="B1386" s="633"/>
      <c r="C1386" s="634"/>
      <c r="D1386" s="635"/>
      <c r="E1386" s="636"/>
      <c r="F1386" s="637"/>
    </row>
    <row r="1387" spans="1:6">
      <c r="A1387" s="632"/>
      <c r="B1387" s="633"/>
      <c r="C1387" s="634"/>
      <c r="D1387" s="635"/>
      <c r="E1387" s="636"/>
      <c r="F1387" s="637"/>
    </row>
    <row r="1388" spans="1:6">
      <c r="A1388" s="632"/>
      <c r="B1388" s="633"/>
      <c r="C1388" s="634"/>
      <c r="D1388" s="635"/>
      <c r="E1388" s="636"/>
      <c r="F1388" s="637"/>
    </row>
    <row r="1389" spans="1:6">
      <c r="A1389" s="632"/>
      <c r="B1389" s="633"/>
      <c r="C1389" s="634"/>
      <c r="D1389" s="635"/>
      <c r="E1389" s="636"/>
      <c r="F1389" s="637"/>
    </row>
    <row r="1390" spans="1:6">
      <c r="A1390" s="632"/>
      <c r="B1390" s="633"/>
      <c r="C1390" s="634"/>
      <c r="D1390" s="635"/>
      <c r="E1390" s="636"/>
      <c r="F1390" s="637"/>
    </row>
    <row r="1391" spans="1:6">
      <c r="A1391" s="632"/>
      <c r="B1391" s="633"/>
      <c r="C1391" s="634"/>
      <c r="D1391" s="635"/>
      <c r="E1391" s="636"/>
      <c r="F1391" s="637"/>
    </row>
    <row r="1392" spans="1:6">
      <c r="A1392" s="632"/>
      <c r="B1392" s="633"/>
      <c r="C1392" s="634"/>
      <c r="D1392" s="635"/>
      <c r="E1392" s="636"/>
      <c r="F1392" s="637"/>
    </row>
    <row r="1393" spans="1:6">
      <c r="A1393" s="632"/>
      <c r="B1393" s="633"/>
      <c r="C1393" s="634"/>
      <c r="D1393" s="635"/>
      <c r="E1393" s="636"/>
      <c r="F1393" s="637"/>
    </row>
    <row r="1394" spans="1:6">
      <c r="A1394" s="632"/>
      <c r="B1394" s="633"/>
      <c r="C1394" s="634"/>
      <c r="D1394" s="635"/>
      <c r="E1394" s="636"/>
      <c r="F1394" s="637"/>
    </row>
    <row r="1395" spans="1:6">
      <c r="A1395" s="632"/>
      <c r="B1395" s="633"/>
      <c r="C1395" s="634"/>
      <c r="D1395" s="635"/>
      <c r="E1395" s="636"/>
      <c r="F1395" s="637"/>
    </row>
    <row r="1396" spans="1:6">
      <c r="A1396" s="632"/>
      <c r="B1396" s="633"/>
      <c r="C1396" s="634"/>
      <c r="D1396" s="635"/>
      <c r="E1396" s="636"/>
      <c r="F1396" s="637"/>
    </row>
    <row r="1397" spans="1:6">
      <c r="A1397" s="632"/>
      <c r="B1397" s="633"/>
      <c r="C1397" s="634"/>
      <c r="D1397" s="635"/>
      <c r="E1397" s="636"/>
      <c r="F1397" s="637"/>
    </row>
    <row r="1398" spans="1:6">
      <c r="A1398" s="632"/>
      <c r="B1398" s="633"/>
      <c r="C1398" s="634"/>
      <c r="D1398" s="635"/>
      <c r="E1398" s="636"/>
      <c r="F1398" s="637"/>
    </row>
    <row r="1399" spans="1:6">
      <c r="A1399" s="632"/>
      <c r="B1399" s="633"/>
      <c r="C1399" s="634"/>
      <c r="D1399" s="635"/>
      <c r="E1399" s="636"/>
      <c r="F1399" s="637"/>
    </row>
    <row r="1400" spans="1:6">
      <c r="A1400" s="632"/>
      <c r="B1400" s="633"/>
      <c r="C1400" s="634"/>
      <c r="D1400" s="635"/>
      <c r="E1400" s="636"/>
      <c r="F1400" s="637"/>
    </row>
    <row r="1401" spans="1:6">
      <c r="A1401" s="632"/>
      <c r="B1401" s="633"/>
      <c r="C1401" s="634"/>
      <c r="D1401" s="635"/>
      <c r="E1401" s="636"/>
      <c r="F1401" s="637"/>
    </row>
    <row r="1402" spans="1:6">
      <c r="A1402" s="632"/>
      <c r="B1402" s="633"/>
      <c r="C1402" s="634"/>
      <c r="D1402" s="635"/>
      <c r="E1402" s="636"/>
      <c r="F1402" s="637"/>
    </row>
    <row r="1403" spans="1:6">
      <c r="A1403" s="632"/>
      <c r="B1403" s="633"/>
      <c r="C1403" s="634"/>
      <c r="D1403" s="635"/>
      <c r="E1403" s="636"/>
      <c r="F1403" s="637"/>
    </row>
    <row r="1404" spans="1:6">
      <c r="A1404" s="632"/>
      <c r="B1404" s="633"/>
      <c r="C1404" s="634"/>
      <c r="D1404" s="635"/>
      <c r="E1404" s="636"/>
      <c r="F1404" s="637"/>
    </row>
    <row r="1405" spans="1:6">
      <c r="A1405" s="632"/>
      <c r="B1405" s="633"/>
      <c r="C1405" s="634"/>
      <c r="D1405" s="635"/>
      <c r="E1405" s="636"/>
      <c r="F1405" s="637"/>
    </row>
    <row r="1406" spans="1:6">
      <c r="A1406" s="632"/>
      <c r="B1406" s="633"/>
      <c r="C1406" s="634"/>
      <c r="D1406" s="635"/>
      <c r="E1406" s="636"/>
      <c r="F1406" s="637"/>
    </row>
    <row r="1407" spans="1:6">
      <c r="A1407" s="632"/>
      <c r="B1407" s="633"/>
      <c r="C1407" s="634"/>
      <c r="D1407" s="635"/>
      <c r="E1407" s="636"/>
      <c r="F1407" s="637"/>
    </row>
    <row r="1408" spans="1:6">
      <c r="A1408" s="632"/>
      <c r="B1408" s="633"/>
      <c r="C1408" s="634"/>
      <c r="D1408" s="635"/>
      <c r="E1408" s="636"/>
      <c r="F1408" s="637"/>
    </row>
    <row r="1409" spans="1:6">
      <c r="A1409" s="632"/>
      <c r="B1409" s="633"/>
      <c r="C1409" s="634"/>
      <c r="D1409" s="635"/>
      <c r="E1409" s="636"/>
      <c r="F1409" s="637"/>
    </row>
    <row r="1410" spans="1:6">
      <c r="A1410" s="632"/>
      <c r="B1410" s="633"/>
      <c r="C1410" s="634"/>
      <c r="D1410" s="635"/>
      <c r="E1410" s="636"/>
      <c r="F1410" s="637"/>
    </row>
    <row r="1411" spans="1:6">
      <c r="A1411" s="632"/>
      <c r="B1411" s="633"/>
      <c r="C1411" s="634"/>
      <c r="D1411" s="635"/>
      <c r="E1411" s="636"/>
      <c r="F1411" s="637"/>
    </row>
    <row r="1412" spans="1:6">
      <c r="A1412" s="632"/>
      <c r="B1412" s="633"/>
      <c r="C1412" s="634"/>
      <c r="D1412" s="635"/>
      <c r="E1412" s="636"/>
      <c r="F1412" s="637"/>
    </row>
    <row r="1413" spans="1:6">
      <c r="A1413" s="632"/>
      <c r="B1413" s="633"/>
      <c r="C1413" s="634"/>
      <c r="D1413" s="635"/>
      <c r="E1413" s="636"/>
      <c r="F1413" s="637"/>
    </row>
    <row r="1414" spans="1:6">
      <c r="A1414" s="632"/>
      <c r="B1414" s="633"/>
      <c r="C1414" s="634"/>
      <c r="D1414" s="635"/>
      <c r="E1414" s="636"/>
      <c r="F1414" s="637"/>
    </row>
    <row r="1415" spans="1:6">
      <c r="A1415" s="632"/>
      <c r="B1415" s="633"/>
      <c r="C1415" s="634"/>
      <c r="D1415" s="635"/>
      <c r="E1415" s="636"/>
      <c r="F1415" s="637"/>
    </row>
    <row r="1416" spans="1:6">
      <c r="A1416" s="632"/>
      <c r="B1416" s="633"/>
      <c r="C1416" s="634"/>
      <c r="D1416" s="635"/>
      <c r="E1416" s="636"/>
      <c r="F1416" s="637"/>
    </row>
    <row r="1417" spans="1:6">
      <c r="A1417" s="632"/>
      <c r="B1417" s="633"/>
      <c r="C1417" s="634"/>
      <c r="D1417" s="635"/>
      <c r="E1417" s="636"/>
      <c r="F1417" s="637"/>
    </row>
    <row r="1418" spans="1:6">
      <c r="A1418" s="632"/>
      <c r="B1418" s="633"/>
      <c r="C1418" s="634"/>
      <c r="D1418" s="635"/>
      <c r="E1418" s="636"/>
      <c r="F1418" s="637"/>
    </row>
    <row r="1419" spans="1:6">
      <c r="A1419" s="632"/>
      <c r="B1419" s="633"/>
      <c r="C1419" s="634"/>
      <c r="D1419" s="635"/>
      <c r="E1419" s="636"/>
      <c r="F1419" s="637"/>
    </row>
    <row r="1420" spans="1:6">
      <c r="A1420" s="632"/>
      <c r="B1420" s="633"/>
      <c r="C1420" s="634"/>
      <c r="D1420" s="635"/>
      <c r="E1420" s="636"/>
      <c r="F1420" s="637"/>
    </row>
    <row r="1421" spans="1:6">
      <c r="A1421" s="632"/>
      <c r="B1421" s="633"/>
      <c r="C1421" s="634"/>
      <c r="D1421" s="635"/>
      <c r="E1421" s="636"/>
      <c r="F1421" s="637"/>
    </row>
    <row r="1422" spans="1:6">
      <c r="A1422" s="632"/>
      <c r="B1422" s="633"/>
      <c r="C1422" s="634"/>
      <c r="D1422" s="635"/>
      <c r="E1422" s="636"/>
      <c r="F1422" s="637"/>
    </row>
    <row r="1423" spans="1:6">
      <c r="A1423" s="632"/>
      <c r="B1423" s="633"/>
      <c r="C1423" s="634"/>
      <c r="D1423" s="635"/>
      <c r="E1423" s="636"/>
      <c r="F1423" s="637"/>
    </row>
    <row r="1424" spans="1:6">
      <c r="A1424" s="632"/>
      <c r="B1424" s="633"/>
      <c r="C1424" s="634"/>
      <c r="D1424" s="635"/>
      <c r="E1424" s="636"/>
      <c r="F1424" s="637"/>
    </row>
    <row r="1425" spans="1:6">
      <c r="A1425" s="632"/>
      <c r="B1425" s="633"/>
      <c r="C1425" s="634"/>
      <c r="D1425" s="635"/>
      <c r="E1425" s="636"/>
      <c r="F1425" s="637"/>
    </row>
    <row r="1426" spans="1:6">
      <c r="A1426" s="632"/>
      <c r="B1426" s="633"/>
      <c r="C1426" s="634"/>
      <c r="D1426" s="635"/>
      <c r="E1426" s="636"/>
      <c r="F1426" s="637"/>
    </row>
    <row r="1427" spans="1:6">
      <c r="A1427" s="632"/>
      <c r="B1427" s="633"/>
      <c r="C1427" s="634"/>
      <c r="D1427" s="635"/>
      <c r="E1427" s="636"/>
      <c r="F1427" s="637"/>
    </row>
    <row r="1428" spans="1:6">
      <c r="A1428" s="632"/>
      <c r="B1428" s="633"/>
      <c r="C1428" s="634"/>
      <c r="D1428" s="635"/>
      <c r="E1428" s="636"/>
      <c r="F1428" s="637"/>
    </row>
    <row r="1429" spans="1:6">
      <c r="A1429" s="632"/>
      <c r="B1429" s="633"/>
      <c r="C1429" s="634"/>
      <c r="D1429" s="635"/>
      <c r="E1429" s="636"/>
      <c r="F1429" s="637"/>
    </row>
    <row r="1430" spans="1:6">
      <c r="A1430" s="632"/>
      <c r="B1430" s="633"/>
      <c r="C1430" s="634"/>
      <c r="D1430" s="635"/>
      <c r="E1430" s="636"/>
      <c r="F1430" s="637"/>
    </row>
    <row r="1431" spans="1:6">
      <c r="A1431" s="632"/>
      <c r="B1431" s="633"/>
      <c r="C1431" s="634"/>
      <c r="D1431" s="635"/>
      <c r="E1431" s="636"/>
      <c r="F1431" s="637"/>
    </row>
    <row r="1432" spans="1:6">
      <c r="A1432" s="632"/>
      <c r="B1432" s="633"/>
      <c r="C1432" s="634"/>
      <c r="D1432" s="635"/>
      <c r="E1432" s="636"/>
      <c r="F1432" s="637"/>
    </row>
    <row r="1433" spans="1:6">
      <c r="A1433" s="632"/>
      <c r="B1433" s="633"/>
      <c r="C1433" s="634"/>
      <c r="D1433" s="635"/>
      <c r="E1433" s="636"/>
      <c r="F1433" s="637"/>
    </row>
    <row r="1434" spans="1:6">
      <c r="A1434" s="632"/>
      <c r="B1434" s="633"/>
      <c r="C1434" s="634"/>
      <c r="D1434" s="635"/>
      <c r="E1434" s="636"/>
      <c r="F1434" s="637"/>
    </row>
    <row r="1435" spans="1:6">
      <c r="A1435" s="632"/>
      <c r="B1435" s="633"/>
      <c r="C1435" s="634"/>
      <c r="D1435" s="635"/>
      <c r="E1435" s="636"/>
      <c r="F1435" s="637"/>
    </row>
    <row r="1436" spans="1:6">
      <c r="A1436" s="632"/>
      <c r="B1436" s="633"/>
      <c r="C1436" s="634"/>
      <c r="D1436" s="635"/>
      <c r="E1436" s="636"/>
      <c r="F1436" s="637"/>
    </row>
    <row r="1437" spans="1:6">
      <c r="A1437" s="632"/>
      <c r="B1437" s="633"/>
      <c r="C1437" s="634"/>
      <c r="D1437" s="635"/>
      <c r="E1437" s="636"/>
      <c r="F1437" s="637"/>
    </row>
    <row r="1438" spans="1:6">
      <c r="A1438" s="632"/>
      <c r="B1438" s="633"/>
      <c r="C1438" s="634"/>
      <c r="D1438" s="635"/>
      <c r="E1438" s="636"/>
      <c r="F1438" s="637"/>
    </row>
    <row r="1439" spans="1:6">
      <c r="A1439" s="632"/>
      <c r="B1439" s="633"/>
      <c r="C1439" s="634"/>
      <c r="D1439" s="635"/>
      <c r="E1439" s="636"/>
      <c r="F1439" s="637"/>
    </row>
    <row r="1440" spans="1:6">
      <c r="A1440" s="632"/>
      <c r="B1440" s="633"/>
      <c r="C1440" s="634"/>
      <c r="D1440" s="635"/>
      <c r="E1440" s="636"/>
      <c r="F1440" s="637"/>
    </row>
    <row r="1441" spans="1:6">
      <c r="A1441" s="632"/>
      <c r="B1441" s="633"/>
      <c r="C1441" s="634"/>
      <c r="D1441" s="635"/>
      <c r="E1441" s="636"/>
      <c r="F1441" s="637"/>
    </row>
    <row r="1442" spans="1:6">
      <c r="A1442" s="632"/>
      <c r="B1442" s="633"/>
      <c r="C1442" s="634"/>
      <c r="D1442" s="635"/>
      <c r="E1442" s="636"/>
      <c r="F1442" s="637"/>
    </row>
    <row r="1443" spans="1:6">
      <c r="A1443" s="632"/>
      <c r="B1443" s="633"/>
      <c r="C1443" s="634"/>
      <c r="D1443" s="635"/>
      <c r="E1443" s="636"/>
      <c r="F1443" s="637"/>
    </row>
    <row r="1444" spans="1:6">
      <c r="A1444" s="632"/>
      <c r="B1444" s="633"/>
      <c r="C1444" s="634"/>
      <c r="D1444" s="635"/>
      <c r="E1444" s="636"/>
      <c r="F1444" s="637"/>
    </row>
    <row r="1445" spans="1:6">
      <c r="A1445" s="632"/>
      <c r="B1445" s="633"/>
      <c r="C1445" s="634"/>
      <c r="D1445" s="635"/>
      <c r="E1445" s="636"/>
      <c r="F1445" s="637"/>
    </row>
    <row r="1446" spans="1:6">
      <c r="A1446" s="632"/>
      <c r="B1446" s="633"/>
      <c r="C1446" s="634"/>
      <c r="D1446" s="635"/>
      <c r="E1446" s="636"/>
      <c r="F1446" s="637"/>
    </row>
    <row r="1447" spans="1:6">
      <c r="A1447" s="632"/>
      <c r="B1447" s="633"/>
      <c r="C1447" s="634"/>
      <c r="D1447" s="635"/>
      <c r="E1447" s="636"/>
      <c r="F1447" s="637"/>
    </row>
    <row r="1448" spans="1:6">
      <c r="A1448" s="632"/>
      <c r="B1448" s="633"/>
      <c r="C1448" s="634"/>
      <c r="D1448" s="635"/>
      <c r="E1448" s="636"/>
      <c r="F1448" s="637"/>
    </row>
    <row r="1449" spans="1:6">
      <c r="A1449" s="632"/>
      <c r="B1449" s="633"/>
      <c r="C1449" s="634"/>
      <c r="D1449" s="635"/>
      <c r="E1449" s="636"/>
      <c r="F1449" s="637"/>
    </row>
    <row r="1450" spans="1:6">
      <c r="A1450" s="632"/>
      <c r="B1450" s="633"/>
      <c r="C1450" s="634"/>
      <c r="D1450" s="635"/>
      <c r="E1450" s="636"/>
      <c r="F1450" s="637"/>
    </row>
    <row r="1451" spans="1:6">
      <c r="A1451" s="632"/>
      <c r="B1451" s="633"/>
      <c r="C1451" s="634"/>
      <c r="D1451" s="635"/>
      <c r="E1451" s="636"/>
      <c r="F1451" s="637"/>
    </row>
    <row r="1452" spans="1:6">
      <c r="A1452" s="632"/>
      <c r="B1452" s="633"/>
      <c r="C1452" s="634"/>
      <c r="D1452" s="635"/>
      <c r="E1452" s="636"/>
      <c r="F1452" s="637"/>
    </row>
    <row r="1453" spans="1:6">
      <c r="A1453" s="632"/>
      <c r="B1453" s="633"/>
      <c r="C1453" s="634"/>
      <c r="D1453" s="635"/>
      <c r="E1453" s="636"/>
      <c r="F1453" s="637"/>
    </row>
    <row r="1454" spans="1:6">
      <c r="A1454" s="632"/>
      <c r="B1454" s="633"/>
      <c r="C1454" s="634"/>
      <c r="D1454" s="635"/>
      <c r="E1454" s="636"/>
      <c r="F1454" s="637"/>
    </row>
    <row r="1455" spans="1:6">
      <c r="A1455" s="632"/>
      <c r="B1455" s="633"/>
      <c r="C1455" s="634"/>
      <c r="D1455" s="635"/>
      <c r="E1455" s="636"/>
      <c r="F1455" s="637"/>
    </row>
    <row r="1456" spans="1:6">
      <c r="A1456" s="632"/>
      <c r="B1456" s="633"/>
      <c r="C1456" s="634"/>
      <c r="D1456" s="635"/>
      <c r="E1456" s="636"/>
      <c r="F1456" s="637"/>
    </row>
    <row r="1457" spans="1:6">
      <c r="A1457" s="632"/>
      <c r="B1457" s="633"/>
      <c r="C1457" s="634"/>
      <c r="D1457" s="635"/>
      <c r="E1457" s="636"/>
      <c r="F1457" s="637"/>
    </row>
    <row r="1458" spans="1:6">
      <c r="A1458" s="632"/>
      <c r="B1458" s="633"/>
      <c r="C1458" s="634"/>
      <c r="D1458" s="635"/>
      <c r="E1458" s="636"/>
      <c r="F1458" s="637"/>
    </row>
    <row r="1459" spans="1:6">
      <c r="A1459" s="632"/>
      <c r="B1459" s="633"/>
      <c r="C1459" s="634"/>
      <c r="D1459" s="635"/>
      <c r="E1459" s="636"/>
      <c r="F1459" s="637"/>
    </row>
    <row r="1460" spans="1:6">
      <c r="A1460" s="632"/>
      <c r="B1460" s="633"/>
      <c r="C1460" s="634"/>
      <c r="D1460" s="635"/>
      <c r="E1460" s="636"/>
      <c r="F1460" s="637"/>
    </row>
    <row r="1461" spans="1:6">
      <c r="A1461" s="632"/>
      <c r="B1461" s="633"/>
      <c r="C1461" s="634"/>
      <c r="D1461" s="635"/>
      <c r="E1461" s="636"/>
      <c r="F1461" s="637"/>
    </row>
    <row r="1462" spans="1:6">
      <c r="A1462" s="632"/>
      <c r="B1462" s="633"/>
      <c r="C1462" s="634"/>
      <c r="D1462" s="635"/>
      <c r="E1462" s="636"/>
      <c r="F1462" s="637"/>
    </row>
    <row r="1463" spans="1:6">
      <c r="A1463" s="632"/>
      <c r="B1463" s="633"/>
      <c r="C1463" s="634"/>
      <c r="D1463" s="635"/>
      <c r="E1463" s="636"/>
      <c r="F1463" s="637"/>
    </row>
    <row r="1464" spans="1:6">
      <c r="A1464" s="632"/>
      <c r="B1464" s="633"/>
      <c r="C1464" s="634"/>
      <c r="D1464" s="635"/>
      <c r="E1464" s="636"/>
      <c r="F1464" s="637"/>
    </row>
    <row r="1465" spans="1:6">
      <c r="A1465" s="632"/>
      <c r="B1465" s="633"/>
      <c r="C1465" s="634"/>
      <c r="D1465" s="635"/>
      <c r="E1465" s="636"/>
      <c r="F1465" s="637"/>
    </row>
    <row r="1466" spans="1:6">
      <c r="A1466" s="632"/>
      <c r="B1466" s="633"/>
      <c r="C1466" s="634"/>
      <c r="D1466" s="635"/>
      <c r="E1466" s="636"/>
      <c r="F1466" s="637"/>
    </row>
    <row r="1467" spans="1:6">
      <c r="A1467" s="632"/>
      <c r="B1467" s="633"/>
      <c r="C1467" s="634"/>
      <c r="D1467" s="635"/>
      <c r="E1467" s="636"/>
      <c r="F1467" s="637"/>
    </row>
    <row r="1468" spans="1:6">
      <c r="A1468" s="632"/>
      <c r="B1468" s="633"/>
      <c r="C1468" s="634"/>
      <c r="D1468" s="635"/>
      <c r="E1468" s="636"/>
      <c r="F1468" s="637"/>
    </row>
    <row r="1469" spans="1:6">
      <c r="A1469" s="632"/>
      <c r="B1469" s="633"/>
      <c r="C1469" s="634"/>
      <c r="D1469" s="635"/>
      <c r="E1469" s="636"/>
      <c r="F1469" s="637"/>
    </row>
    <row r="1470" spans="1:6">
      <c r="A1470" s="632"/>
      <c r="B1470" s="633"/>
      <c r="C1470" s="634"/>
      <c r="D1470" s="635"/>
      <c r="E1470" s="636"/>
      <c r="F1470" s="637"/>
    </row>
    <row r="1471" spans="1:6">
      <c r="A1471" s="632"/>
      <c r="B1471" s="633"/>
      <c r="C1471" s="634"/>
      <c r="D1471" s="635"/>
      <c r="E1471" s="636"/>
      <c r="F1471" s="637"/>
    </row>
    <row r="1472" spans="1:6">
      <c r="A1472" s="632"/>
      <c r="B1472" s="633"/>
      <c r="C1472" s="634"/>
      <c r="D1472" s="635"/>
      <c r="E1472" s="636"/>
      <c r="F1472" s="637"/>
    </row>
    <row r="1473" spans="1:6">
      <c r="A1473" s="632"/>
      <c r="B1473" s="633"/>
      <c r="C1473" s="634"/>
      <c r="D1473" s="635"/>
      <c r="E1473" s="636"/>
      <c r="F1473" s="637"/>
    </row>
    <row r="1474" spans="1:6">
      <c r="A1474" s="632"/>
      <c r="B1474" s="633"/>
      <c r="C1474" s="634"/>
      <c r="D1474" s="635"/>
      <c r="E1474" s="636"/>
      <c r="F1474" s="637"/>
    </row>
    <row r="1475" spans="1:6">
      <c r="A1475" s="632"/>
      <c r="B1475" s="633"/>
      <c r="C1475" s="634"/>
      <c r="D1475" s="635"/>
      <c r="E1475" s="636"/>
      <c r="F1475" s="637"/>
    </row>
    <row r="1476" spans="1:6">
      <c r="A1476" s="632"/>
      <c r="B1476" s="633"/>
      <c r="C1476" s="634"/>
      <c r="D1476" s="635"/>
      <c r="E1476" s="636"/>
      <c r="F1476" s="637"/>
    </row>
    <row r="1477" spans="1:6">
      <c r="A1477" s="632"/>
      <c r="B1477" s="633"/>
      <c r="C1477" s="634"/>
      <c r="D1477" s="635"/>
      <c r="E1477" s="636"/>
      <c r="F1477" s="637"/>
    </row>
    <row r="1478" spans="1:6">
      <c r="A1478" s="632"/>
      <c r="B1478" s="633"/>
      <c r="C1478" s="634"/>
      <c r="D1478" s="635"/>
      <c r="E1478" s="636"/>
      <c r="F1478" s="637"/>
    </row>
    <row r="1479" spans="1:6">
      <c r="A1479" s="632"/>
      <c r="B1479" s="633"/>
      <c r="C1479" s="634"/>
      <c r="D1479" s="635"/>
      <c r="E1479" s="636"/>
      <c r="F1479" s="637"/>
    </row>
    <row r="1480" spans="1:6">
      <c r="A1480" s="632"/>
      <c r="B1480" s="633"/>
      <c r="C1480" s="634"/>
      <c r="D1480" s="635"/>
      <c r="E1480" s="636"/>
      <c r="F1480" s="637"/>
    </row>
    <row r="1481" spans="1:6">
      <c r="A1481" s="632"/>
      <c r="B1481" s="633"/>
      <c r="C1481" s="634"/>
      <c r="D1481" s="635"/>
      <c r="E1481" s="636"/>
      <c r="F1481" s="637"/>
    </row>
    <row r="1482" spans="1:6">
      <c r="A1482" s="632"/>
      <c r="B1482" s="633"/>
      <c r="C1482" s="634"/>
      <c r="D1482" s="635"/>
      <c r="E1482" s="636"/>
      <c r="F1482" s="637"/>
    </row>
    <row r="1483" spans="1:6">
      <c r="A1483" s="632"/>
      <c r="B1483" s="633"/>
      <c r="C1483" s="634"/>
      <c r="D1483" s="635"/>
      <c r="E1483" s="636"/>
      <c r="F1483" s="637"/>
    </row>
    <row r="1484" spans="1:6">
      <c r="A1484" s="632"/>
      <c r="B1484" s="633"/>
      <c r="C1484" s="634"/>
      <c r="D1484" s="635"/>
      <c r="E1484" s="636"/>
      <c r="F1484" s="637"/>
    </row>
    <row r="1485" spans="1:6">
      <c r="A1485" s="632"/>
      <c r="B1485" s="633"/>
      <c r="C1485" s="634"/>
      <c r="D1485" s="635"/>
      <c r="E1485" s="636"/>
      <c r="F1485" s="637"/>
    </row>
    <row r="1486" spans="1:6">
      <c r="A1486" s="632"/>
      <c r="B1486" s="633"/>
      <c r="C1486" s="634"/>
      <c r="D1486" s="635"/>
      <c r="E1486" s="636"/>
      <c r="F1486" s="637"/>
    </row>
    <row r="1487" spans="1:6">
      <c r="A1487" s="632"/>
      <c r="B1487" s="633"/>
      <c r="C1487" s="634"/>
      <c r="D1487" s="635"/>
      <c r="E1487" s="636"/>
      <c r="F1487" s="637"/>
    </row>
    <row r="1488" spans="1:6">
      <c r="A1488" s="632"/>
      <c r="B1488" s="633"/>
      <c r="C1488" s="634"/>
      <c r="D1488" s="635"/>
      <c r="E1488" s="636"/>
      <c r="F1488" s="637"/>
    </row>
    <row r="1489" spans="1:6">
      <c r="A1489" s="632"/>
      <c r="B1489" s="633"/>
      <c r="C1489" s="634"/>
      <c r="D1489" s="635"/>
      <c r="E1489" s="636"/>
      <c r="F1489" s="637"/>
    </row>
    <row r="1490" spans="1:6">
      <c r="A1490" s="632"/>
      <c r="B1490" s="633"/>
      <c r="C1490" s="634"/>
      <c r="D1490" s="635"/>
      <c r="E1490" s="636"/>
      <c r="F1490" s="637"/>
    </row>
    <row r="1491" spans="1:6">
      <c r="A1491" s="632"/>
      <c r="B1491" s="633"/>
      <c r="C1491" s="634"/>
      <c r="D1491" s="635"/>
      <c r="E1491" s="636"/>
      <c r="F1491" s="637"/>
    </row>
    <row r="1492" spans="1:6">
      <c r="A1492" s="632"/>
      <c r="B1492" s="633"/>
      <c r="C1492" s="634"/>
      <c r="D1492" s="635"/>
      <c r="E1492" s="636"/>
      <c r="F1492" s="637"/>
    </row>
    <row r="1493" spans="1:6">
      <c r="A1493" s="632"/>
      <c r="B1493" s="633"/>
      <c r="C1493" s="634"/>
      <c r="D1493" s="635"/>
      <c r="E1493" s="636"/>
      <c r="F1493" s="637"/>
    </row>
    <row r="1494" spans="1:6">
      <c r="A1494" s="632"/>
      <c r="B1494" s="633"/>
      <c r="C1494" s="634"/>
      <c r="D1494" s="635"/>
      <c r="E1494" s="636"/>
      <c r="F1494" s="637"/>
    </row>
    <row r="1495" spans="1:6">
      <c r="A1495" s="632"/>
      <c r="B1495" s="633"/>
      <c r="C1495" s="634"/>
      <c r="D1495" s="635"/>
      <c r="E1495" s="636"/>
      <c r="F1495" s="637"/>
    </row>
    <row r="1496" spans="1:6">
      <c r="A1496" s="632"/>
      <c r="B1496" s="633"/>
      <c r="C1496" s="634"/>
      <c r="D1496" s="635"/>
      <c r="E1496" s="636"/>
      <c r="F1496" s="637"/>
    </row>
    <row r="1497" spans="1:6">
      <c r="A1497" s="632"/>
      <c r="B1497" s="633"/>
      <c r="C1497" s="634"/>
      <c r="D1497" s="635"/>
      <c r="E1497" s="636"/>
      <c r="F1497" s="637"/>
    </row>
    <row r="1498" spans="1:6">
      <c r="A1498" s="632"/>
      <c r="B1498" s="633"/>
      <c r="C1498" s="634"/>
      <c r="D1498" s="635"/>
      <c r="E1498" s="636"/>
      <c r="F1498" s="637"/>
    </row>
    <row r="1499" spans="1:6">
      <c r="A1499" s="632"/>
      <c r="B1499" s="633"/>
      <c r="C1499" s="634"/>
      <c r="D1499" s="635"/>
      <c r="E1499" s="636"/>
      <c r="F1499" s="637"/>
    </row>
    <row r="1500" spans="1:6">
      <c r="A1500" s="632"/>
      <c r="B1500" s="633"/>
      <c r="C1500" s="634"/>
      <c r="D1500" s="635"/>
      <c r="E1500" s="636"/>
      <c r="F1500" s="637"/>
    </row>
    <row r="1501" spans="1:6">
      <c r="A1501" s="632"/>
      <c r="B1501" s="633"/>
      <c r="C1501" s="634"/>
      <c r="D1501" s="635"/>
      <c r="E1501" s="636"/>
      <c r="F1501" s="637"/>
    </row>
    <row r="1502" spans="1:6">
      <c r="A1502" s="632"/>
      <c r="B1502" s="633"/>
      <c r="C1502" s="634"/>
      <c r="D1502" s="635"/>
      <c r="E1502" s="636"/>
      <c r="F1502" s="637"/>
    </row>
    <row r="1503" spans="1:6">
      <c r="A1503" s="632"/>
      <c r="B1503" s="633"/>
      <c r="C1503" s="634"/>
      <c r="D1503" s="635"/>
      <c r="E1503" s="636"/>
      <c r="F1503" s="637"/>
    </row>
    <row r="1504" spans="1:6">
      <c r="A1504" s="632"/>
      <c r="B1504" s="633"/>
      <c r="C1504" s="634"/>
      <c r="D1504" s="635"/>
      <c r="E1504" s="636"/>
      <c r="F1504" s="637"/>
    </row>
    <row r="1505" spans="1:6">
      <c r="A1505" s="632"/>
      <c r="B1505" s="633"/>
      <c r="C1505" s="634"/>
      <c r="D1505" s="635"/>
      <c r="E1505" s="636"/>
      <c r="F1505" s="637"/>
    </row>
    <row r="1506" spans="1:6">
      <c r="A1506" s="632"/>
      <c r="B1506" s="633"/>
      <c r="C1506" s="634"/>
      <c r="D1506" s="635"/>
      <c r="E1506" s="636"/>
      <c r="F1506" s="637"/>
    </row>
    <row r="1507" spans="1:6">
      <c r="A1507" s="632"/>
      <c r="B1507" s="633"/>
      <c r="C1507" s="634"/>
      <c r="D1507" s="635"/>
      <c r="E1507" s="636"/>
      <c r="F1507" s="637"/>
    </row>
    <row r="1508" spans="1:6">
      <c r="A1508" s="632"/>
      <c r="B1508" s="633"/>
      <c r="C1508" s="634"/>
      <c r="D1508" s="635"/>
      <c r="E1508" s="636"/>
      <c r="F1508" s="637"/>
    </row>
    <row r="1509" spans="1:6">
      <c r="A1509" s="632"/>
      <c r="B1509" s="633"/>
      <c r="C1509" s="634"/>
      <c r="D1509" s="635"/>
      <c r="E1509" s="636"/>
      <c r="F1509" s="637"/>
    </row>
    <row r="1510" spans="1:6">
      <c r="A1510" s="632"/>
      <c r="B1510" s="633"/>
      <c r="C1510" s="634"/>
      <c r="D1510" s="635"/>
      <c r="E1510" s="636"/>
      <c r="F1510" s="637"/>
    </row>
    <row r="1511" spans="1:6">
      <c r="A1511" s="632"/>
      <c r="B1511" s="633"/>
      <c r="C1511" s="634"/>
      <c r="D1511" s="635"/>
      <c r="E1511" s="636"/>
      <c r="F1511" s="637"/>
    </row>
    <row r="1512" spans="1:6">
      <c r="A1512" s="632"/>
      <c r="B1512" s="633"/>
      <c r="C1512" s="634"/>
      <c r="D1512" s="635"/>
      <c r="E1512" s="636"/>
      <c r="F1512" s="637"/>
    </row>
    <row r="1513" spans="1:6">
      <c r="A1513" s="632"/>
      <c r="B1513" s="633"/>
      <c r="C1513" s="634"/>
      <c r="D1513" s="635"/>
      <c r="E1513" s="636"/>
      <c r="F1513" s="637"/>
    </row>
    <row r="1514" spans="1:6">
      <c r="A1514" s="632"/>
      <c r="B1514" s="633"/>
      <c r="C1514" s="634"/>
      <c r="D1514" s="635"/>
      <c r="E1514" s="636"/>
      <c r="F1514" s="637"/>
    </row>
    <row r="1515" spans="1:6">
      <c r="A1515" s="632"/>
      <c r="B1515" s="633"/>
      <c r="C1515" s="634"/>
      <c r="D1515" s="635"/>
      <c r="E1515" s="636"/>
      <c r="F1515" s="637"/>
    </row>
    <row r="1516" spans="1:6">
      <c r="A1516" s="632"/>
      <c r="B1516" s="633"/>
      <c r="C1516" s="634"/>
      <c r="D1516" s="635"/>
      <c r="E1516" s="636"/>
      <c r="F1516" s="637"/>
    </row>
    <row r="1517" spans="1:6">
      <c r="A1517" s="632"/>
      <c r="B1517" s="633"/>
      <c r="C1517" s="634"/>
      <c r="D1517" s="635"/>
      <c r="E1517" s="636"/>
      <c r="F1517" s="637"/>
    </row>
    <row r="1518" spans="1:6">
      <c r="A1518" s="632"/>
      <c r="B1518" s="633"/>
      <c r="C1518" s="634"/>
      <c r="D1518" s="635"/>
      <c r="E1518" s="636"/>
      <c r="F1518" s="637"/>
    </row>
    <row r="1519" spans="1:6">
      <c r="A1519" s="632"/>
      <c r="B1519" s="633"/>
      <c r="C1519" s="634"/>
      <c r="D1519" s="635"/>
      <c r="E1519" s="636"/>
      <c r="F1519" s="637"/>
    </row>
    <row r="1520" spans="1:6">
      <c r="A1520" s="632"/>
      <c r="B1520" s="633"/>
      <c r="C1520" s="634"/>
      <c r="D1520" s="635"/>
      <c r="E1520" s="636"/>
      <c r="F1520" s="637"/>
    </row>
    <row r="1521" spans="1:6">
      <c r="A1521" s="632"/>
      <c r="B1521" s="633"/>
      <c r="C1521" s="634"/>
      <c r="D1521" s="635"/>
      <c r="E1521" s="636"/>
      <c r="F1521" s="637"/>
    </row>
    <row r="1522" spans="1:6">
      <c r="A1522" s="632"/>
      <c r="B1522" s="633"/>
      <c r="C1522" s="634"/>
      <c r="D1522" s="635"/>
      <c r="E1522" s="636"/>
      <c r="F1522" s="637"/>
    </row>
    <row r="1523" spans="1:6">
      <c r="A1523" s="632"/>
      <c r="B1523" s="633"/>
      <c r="C1523" s="634"/>
      <c r="D1523" s="635"/>
      <c r="E1523" s="636"/>
      <c r="F1523" s="637"/>
    </row>
    <row r="1524" spans="1:6">
      <c r="A1524" s="632"/>
      <c r="B1524" s="633"/>
      <c r="C1524" s="634"/>
      <c r="D1524" s="635"/>
      <c r="E1524" s="636"/>
      <c r="F1524" s="637"/>
    </row>
    <row r="1525" spans="1:6">
      <c r="A1525" s="632"/>
      <c r="B1525" s="633"/>
      <c r="C1525" s="634"/>
      <c r="D1525" s="635"/>
      <c r="E1525" s="636"/>
      <c r="F1525" s="637"/>
    </row>
    <row r="1526" spans="1:6">
      <c r="A1526" s="632"/>
      <c r="B1526" s="633"/>
      <c r="C1526" s="634"/>
      <c r="D1526" s="635"/>
      <c r="E1526" s="636"/>
      <c r="F1526" s="637"/>
    </row>
    <row r="1527" spans="1:6">
      <c r="A1527" s="632"/>
      <c r="B1527" s="633"/>
      <c r="C1527" s="634"/>
      <c r="D1527" s="635"/>
      <c r="E1527" s="636"/>
      <c r="F1527" s="637"/>
    </row>
    <row r="1528" spans="1:6">
      <c r="A1528" s="632"/>
      <c r="B1528" s="633"/>
      <c r="C1528" s="634"/>
      <c r="D1528" s="635"/>
      <c r="E1528" s="636"/>
      <c r="F1528" s="637"/>
    </row>
    <row r="1529" spans="1:6">
      <c r="A1529" s="632"/>
      <c r="B1529" s="633"/>
      <c r="C1529" s="634"/>
      <c r="D1529" s="635"/>
      <c r="E1529" s="636"/>
      <c r="F1529" s="637"/>
    </row>
    <row r="1530" spans="1:6">
      <c r="A1530" s="632"/>
      <c r="B1530" s="633"/>
      <c r="C1530" s="634"/>
      <c r="D1530" s="635"/>
      <c r="E1530" s="636"/>
      <c r="F1530" s="637"/>
    </row>
    <row r="1531" spans="1:6">
      <c r="A1531" s="632"/>
      <c r="B1531" s="633"/>
      <c r="C1531" s="634"/>
      <c r="D1531" s="635"/>
      <c r="E1531" s="636"/>
      <c r="F1531" s="637"/>
    </row>
    <row r="1532" spans="1:6">
      <c r="A1532" s="632"/>
      <c r="B1532" s="633"/>
      <c r="C1532" s="634"/>
      <c r="D1532" s="635"/>
      <c r="E1532" s="636"/>
      <c r="F1532" s="637"/>
    </row>
    <row r="1533" spans="1:6">
      <c r="A1533" s="632"/>
      <c r="B1533" s="633"/>
      <c r="C1533" s="634"/>
      <c r="D1533" s="635"/>
      <c r="E1533" s="636"/>
      <c r="F1533" s="637"/>
    </row>
    <row r="1534" spans="1:6">
      <c r="A1534" s="632"/>
      <c r="B1534" s="633"/>
      <c r="C1534" s="634"/>
      <c r="D1534" s="635"/>
      <c r="E1534" s="636"/>
      <c r="F1534" s="637"/>
    </row>
    <row r="1535" spans="1:6">
      <c r="A1535" s="632"/>
      <c r="B1535" s="633"/>
      <c r="C1535" s="634"/>
      <c r="D1535" s="635"/>
      <c r="E1535" s="636"/>
      <c r="F1535" s="637"/>
    </row>
    <row r="1536" spans="1:6">
      <c r="A1536" s="632"/>
      <c r="B1536" s="633"/>
      <c r="C1536" s="634"/>
      <c r="D1536" s="635"/>
      <c r="E1536" s="636"/>
      <c r="F1536" s="637"/>
    </row>
    <row r="1537" spans="1:6">
      <c r="A1537" s="632"/>
      <c r="B1537" s="633"/>
      <c r="C1537" s="634"/>
      <c r="D1537" s="635"/>
      <c r="E1537" s="636"/>
      <c r="F1537" s="637"/>
    </row>
    <row r="1538" spans="1:6">
      <c r="A1538" s="632"/>
      <c r="B1538" s="633"/>
      <c r="C1538" s="634"/>
      <c r="D1538" s="635"/>
      <c r="E1538" s="636"/>
      <c r="F1538" s="637"/>
    </row>
    <row r="1539" spans="1:6">
      <c r="A1539" s="632"/>
      <c r="B1539" s="633"/>
      <c r="C1539" s="634"/>
      <c r="D1539" s="635"/>
      <c r="E1539" s="636"/>
      <c r="F1539" s="637"/>
    </row>
    <row r="1540" spans="1:6">
      <c r="A1540" s="632"/>
      <c r="B1540" s="633"/>
      <c r="C1540" s="634"/>
      <c r="D1540" s="635"/>
      <c r="E1540" s="636"/>
      <c r="F1540" s="637"/>
    </row>
    <row r="1541" spans="1:6">
      <c r="A1541" s="632"/>
      <c r="B1541" s="633"/>
      <c r="C1541" s="634"/>
      <c r="D1541" s="635"/>
      <c r="E1541" s="636"/>
      <c r="F1541" s="637"/>
    </row>
    <row r="1542" spans="1:6">
      <c r="A1542" s="632"/>
      <c r="B1542" s="633"/>
      <c r="C1542" s="634"/>
      <c r="D1542" s="635"/>
      <c r="E1542" s="636"/>
      <c r="F1542" s="637"/>
    </row>
    <row r="1543" spans="1:6">
      <c r="A1543" s="632"/>
      <c r="B1543" s="633"/>
      <c r="C1543" s="634"/>
      <c r="D1543" s="635"/>
      <c r="E1543" s="636"/>
      <c r="F1543" s="637"/>
    </row>
    <row r="1544" spans="1:6">
      <c r="A1544" s="632"/>
      <c r="B1544" s="633"/>
      <c r="C1544" s="634"/>
      <c r="D1544" s="635"/>
      <c r="E1544" s="636"/>
      <c r="F1544" s="637"/>
    </row>
    <row r="1545" spans="1:6">
      <c r="A1545" s="632"/>
      <c r="B1545" s="633"/>
      <c r="C1545" s="634"/>
      <c r="D1545" s="635"/>
      <c r="E1545" s="636"/>
      <c r="F1545" s="637"/>
    </row>
    <row r="1546" spans="1:6">
      <c r="A1546" s="632"/>
      <c r="B1546" s="633"/>
      <c r="C1546" s="634"/>
      <c r="D1546" s="635"/>
      <c r="E1546" s="636"/>
      <c r="F1546" s="637"/>
    </row>
    <row r="1547" spans="1:6">
      <c r="A1547" s="632"/>
      <c r="B1547" s="633"/>
      <c r="C1547" s="634"/>
      <c r="D1547" s="635"/>
      <c r="E1547" s="636"/>
      <c r="F1547" s="637"/>
    </row>
    <row r="1548" spans="1:6">
      <c r="A1548" s="632"/>
      <c r="B1548" s="633"/>
      <c r="C1548" s="634"/>
      <c r="D1548" s="635"/>
      <c r="E1548" s="636"/>
      <c r="F1548" s="637"/>
    </row>
    <row r="1549" spans="1:6">
      <c r="A1549" s="632"/>
      <c r="B1549" s="633"/>
      <c r="C1549" s="634"/>
      <c r="D1549" s="635"/>
      <c r="E1549" s="636"/>
      <c r="F1549" s="637"/>
    </row>
    <row r="1550" spans="1:6">
      <c r="A1550" s="632"/>
      <c r="B1550" s="633"/>
      <c r="C1550" s="634"/>
      <c r="D1550" s="635"/>
      <c r="E1550" s="636"/>
      <c r="F1550" s="637"/>
    </row>
    <row r="1551" spans="1:6">
      <c r="A1551" s="632"/>
      <c r="B1551" s="633"/>
      <c r="C1551" s="634"/>
      <c r="D1551" s="635"/>
      <c r="E1551" s="636"/>
      <c r="F1551" s="637"/>
    </row>
    <row r="1552" spans="1:6">
      <c r="A1552" s="632"/>
      <c r="B1552" s="633"/>
      <c r="C1552" s="634"/>
      <c r="D1552" s="635"/>
      <c r="E1552" s="636"/>
      <c r="F1552" s="637"/>
    </row>
    <row r="1553" spans="1:6">
      <c r="A1553" s="632"/>
      <c r="B1553" s="633"/>
      <c r="C1553" s="634"/>
      <c r="D1553" s="635"/>
      <c r="E1553" s="636"/>
      <c r="F1553" s="637"/>
    </row>
    <row r="1554" spans="1:6">
      <c r="A1554" s="632"/>
      <c r="B1554" s="633"/>
      <c r="C1554" s="634"/>
      <c r="D1554" s="635"/>
      <c r="E1554" s="636"/>
      <c r="F1554" s="637"/>
    </row>
    <row r="1555" spans="1:6">
      <c r="A1555" s="632"/>
      <c r="B1555" s="633"/>
      <c r="C1555" s="634"/>
      <c r="D1555" s="635"/>
      <c r="E1555" s="636"/>
      <c r="F1555" s="637"/>
    </row>
    <row r="1556" spans="1:6">
      <c r="A1556" s="632"/>
      <c r="B1556" s="633"/>
      <c r="C1556" s="634"/>
      <c r="D1556" s="635"/>
      <c r="E1556" s="636"/>
      <c r="F1556" s="637"/>
    </row>
    <row r="1557" spans="1:6">
      <c r="A1557" s="632"/>
      <c r="B1557" s="633"/>
      <c r="C1557" s="634"/>
      <c r="D1557" s="635"/>
      <c r="E1557" s="636"/>
      <c r="F1557" s="637"/>
    </row>
    <row r="1558" spans="1:6">
      <c r="A1558" s="632"/>
      <c r="B1558" s="633"/>
      <c r="C1558" s="634"/>
      <c r="D1558" s="635"/>
      <c r="E1558" s="636"/>
      <c r="F1558" s="637"/>
    </row>
    <row r="1559" spans="1:6">
      <c r="A1559" s="632"/>
      <c r="B1559" s="633"/>
      <c r="C1559" s="634"/>
      <c r="D1559" s="635"/>
      <c r="E1559" s="636"/>
      <c r="F1559" s="637"/>
    </row>
    <row r="1560" spans="1:6">
      <c r="A1560" s="632"/>
      <c r="B1560" s="633"/>
      <c r="C1560" s="634"/>
      <c r="D1560" s="635"/>
      <c r="E1560" s="636"/>
      <c r="F1560" s="637"/>
    </row>
    <row r="1561" spans="1:6">
      <c r="A1561" s="632"/>
      <c r="B1561" s="633"/>
      <c r="C1561" s="634"/>
      <c r="D1561" s="635"/>
      <c r="E1561" s="636"/>
      <c r="F1561" s="637"/>
    </row>
    <row r="1562" spans="1:6">
      <c r="A1562" s="632"/>
      <c r="B1562" s="633"/>
      <c r="C1562" s="634"/>
      <c r="D1562" s="635"/>
      <c r="E1562" s="636"/>
      <c r="F1562" s="637"/>
    </row>
    <row r="1563" spans="1:6">
      <c r="A1563" s="632"/>
      <c r="B1563" s="633"/>
      <c r="C1563" s="634"/>
      <c r="D1563" s="635"/>
      <c r="E1563" s="636"/>
      <c r="F1563" s="637"/>
    </row>
    <row r="1564" spans="1:6">
      <c r="A1564" s="632"/>
      <c r="B1564" s="633"/>
      <c r="C1564" s="634"/>
      <c r="D1564" s="635"/>
      <c r="E1564" s="636"/>
      <c r="F1564" s="637"/>
    </row>
    <row r="1565" spans="1:6">
      <c r="A1565" s="632"/>
      <c r="B1565" s="633"/>
      <c r="C1565" s="634"/>
      <c r="D1565" s="635"/>
      <c r="E1565" s="636"/>
      <c r="F1565" s="637"/>
    </row>
    <row r="1566" spans="1:6">
      <c r="A1566" s="632"/>
      <c r="B1566" s="633"/>
      <c r="C1566" s="634"/>
      <c r="D1566" s="635"/>
      <c r="E1566" s="636"/>
      <c r="F1566" s="637"/>
    </row>
    <row r="1567" spans="1:6">
      <c r="A1567" s="632"/>
      <c r="B1567" s="633"/>
      <c r="C1567" s="634"/>
      <c r="D1567" s="635"/>
      <c r="E1567" s="636"/>
      <c r="F1567" s="637"/>
    </row>
    <row r="1568" spans="1:6">
      <c r="A1568" s="632"/>
      <c r="B1568" s="633"/>
      <c r="C1568" s="634"/>
      <c r="D1568" s="635"/>
      <c r="E1568" s="636"/>
      <c r="F1568" s="637"/>
    </row>
    <row r="1569" spans="1:6">
      <c r="A1569" s="632"/>
      <c r="B1569" s="633"/>
      <c r="C1569" s="634"/>
      <c r="D1569" s="635"/>
      <c r="E1569" s="636"/>
      <c r="F1569" s="637"/>
    </row>
    <row r="1570" spans="1:6">
      <c r="A1570" s="632"/>
      <c r="B1570" s="633"/>
      <c r="C1570" s="634"/>
      <c r="D1570" s="635"/>
      <c r="E1570" s="636"/>
      <c r="F1570" s="637"/>
    </row>
    <row r="1571" spans="1:6">
      <c r="A1571" s="632"/>
      <c r="B1571" s="633"/>
      <c r="C1571" s="634"/>
      <c r="D1571" s="635"/>
      <c r="E1571" s="636"/>
      <c r="F1571" s="637"/>
    </row>
    <row r="1572" spans="1:6">
      <c r="A1572" s="632"/>
      <c r="B1572" s="633"/>
      <c r="C1572" s="634"/>
      <c r="D1572" s="635"/>
      <c r="E1572" s="636"/>
      <c r="F1572" s="637"/>
    </row>
    <row r="1573" spans="1:6">
      <c r="A1573" s="632"/>
      <c r="B1573" s="633"/>
      <c r="C1573" s="634"/>
      <c r="D1573" s="635"/>
      <c r="E1573" s="636"/>
      <c r="F1573" s="637"/>
    </row>
    <row r="1574" spans="1:6">
      <c r="A1574" s="632"/>
      <c r="B1574" s="633"/>
      <c r="C1574" s="634"/>
      <c r="D1574" s="635"/>
      <c r="E1574" s="636"/>
      <c r="F1574" s="637"/>
    </row>
    <row r="1575" spans="1:6">
      <c r="A1575" s="632"/>
      <c r="B1575" s="633"/>
      <c r="C1575" s="634"/>
      <c r="D1575" s="635"/>
      <c r="E1575" s="636"/>
      <c r="F1575" s="637"/>
    </row>
    <row r="1576" spans="1:6">
      <c r="A1576" s="632"/>
      <c r="B1576" s="633"/>
      <c r="C1576" s="634"/>
      <c r="D1576" s="635"/>
      <c r="E1576" s="636"/>
      <c r="F1576" s="637"/>
    </row>
    <row r="1577" spans="1:6">
      <c r="A1577" s="632"/>
      <c r="B1577" s="633"/>
      <c r="C1577" s="634"/>
      <c r="D1577" s="635"/>
      <c r="E1577" s="636"/>
      <c r="F1577" s="637"/>
    </row>
    <row r="1578" spans="1:6">
      <c r="A1578" s="632"/>
      <c r="B1578" s="633"/>
      <c r="C1578" s="634"/>
      <c r="D1578" s="635"/>
      <c r="E1578" s="636"/>
      <c r="F1578" s="637"/>
    </row>
    <row r="1579" spans="1:6">
      <c r="A1579" s="632"/>
      <c r="B1579" s="633"/>
      <c r="C1579" s="634"/>
      <c r="D1579" s="635"/>
      <c r="E1579" s="636"/>
      <c r="F1579" s="637"/>
    </row>
    <row r="1580" spans="1:6">
      <c r="A1580" s="632"/>
      <c r="B1580" s="633"/>
      <c r="C1580" s="634"/>
      <c r="D1580" s="635"/>
      <c r="E1580" s="636"/>
      <c r="F1580" s="637"/>
    </row>
    <row r="1581" spans="1:6">
      <c r="A1581" s="632"/>
      <c r="B1581" s="633"/>
      <c r="C1581" s="634"/>
      <c r="D1581" s="635"/>
      <c r="E1581" s="636"/>
      <c r="F1581" s="637"/>
    </row>
    <row r="1582" spans="1:6">
      <c r="A1582" s="632"/>
      <c r="B1582" s="633"/>
      <c r="C1582" s="634"/>
      <c r="D1582" s="635"/>
      <c r="E1582" s="636"/>
      <c r="F1582" s="637"/>
    </row>
    <row r="1583" spans="1:6">
      <c r="A1583" s="632"/>
      <c r="B1583" s="633"/>
      <c r="C1583" s="634"/>
      <c r="D1583" s="635"/>
      <c r="E1583" s="636"/>
      <c r="F1583" s="637"/>
    </row>
    <row r="1584" spans="1:6">
      <c r="A1584" s="632"/>
      <c r="B1584" s="633"/>
      <c r="C1584" s="634"/>
      <c r="D1584" s="635"/>
      <c r="E1584" s="636"/>
      <c r="F1584" s="637"/>
    </row>
    <row r="1585" spans="1:6">
      <c r="A1585" s="632"/>
      <c r="B1585" s="633"/>
      <c r="C1585" s="634"/>
      <c r="D1585" s="635"/>
      <c r="E1585" s="636"/>
      <c r="F1585" s="637"/>
    </row>
    <row r="1586" spans="1:6">
      <c r="A1586" s="632"/>
      <c r="B1586" s="633"/>
      <c r="C1586" s="634"/>
      <c r="D1586" s="635"/>
      <c r="E1586" s="636"/>
      <c r="F1586" s="637"/>
    </row>
    <row r="1587" spans="1:6">
      <c r="A1587" s="632"/>
      <c r="B1587" s="633"/>
      <c r="C1587" s="634"/>
      <c r="D1587" s="635"/>
      <c r="E1587" s="636"/>
      <c r="F1587" s="637"/>
    </row>
    <row r="1588" spans="1:6">
      <c r="A1588" s="632"/>
      <c r="B1588" s="633"/>
      <c r="C1588" s="634"/>
      <c r="D1588" s="635"/>
      <c r="E1588" s="636"/>
      <c r="F1588" s="637"/>
    </row>
    <row r="1589" spans="1:6">
      <c r="A1589" s="632"/>
      <c r="B1589" s="633"/>
      <c r="C1589" s="634"/>
      <c r="D1589" s="635"/>
      <c r="E1589" s="636"/>
      <c r="F1589" s="637"/>
    </row>
    <row r="1590" spans="1:6">
      <c r="A1590" s="632"/>
      <c r="B1590" s="633"/>
      <c r="C1590" s="634"/>
      <c r="D1590" s="635"/>
      <c r="E1590" s="636"/>
      <c r="F1590" s="637"/>
    </row>
    <row r="1591" spans="1:6">
      <c r="A1591" s="632"/>
      <c r="B1591" s="633"/>
      <c r="C1591" s="634"/>
      <c r="D1591" s="635"/>
      <c r="E1591" s="636"/>
      <c r="F1591" s="637"/>
    </row>
    <row r="1592" spans="1:6">
      <c r="A1592" s="632"/>
      <c r="B1592" s="633"/>
      <c r="C1592" s="634"/>
      <c r="D1592" s="635"/>
      <c r="E1592" s="636"/>
      <c r="F1592" s="637"/>
    </row>
    <row r="1593" spans="1:6">
      <c r="A1593" s="632"/>
      <c r="B1593" s="633"/>
      <c r="C1593" s="634"/>
      <c r="D1593" s="635"/>
      <c r="E1593" s="636"/>
      <c r="F1593" s="637"/>
    </row>
    <row r="1594" spans="1:6">
      <c r="A1594" s="632"/>
      <c r="B1594" s="633"/>
      <c r="C1594" s="634"/>
      <c r="D1594" s="635"/>
      <c r="E1594" s="636"/>
      <c r="F1594" s="637"/>
    </row>
    <row r="1595" spans="1:6">
      <c r="A1595" s="632"/>
      <c r="B1595" s="633"/>
      <c r="C1595" s="634"/>
      <c r="D1595" s="635"/>
      <c r="E1595" s="636"/>
      <c r="F1595" s="637"/>
    </row>
    <row r="1596" spans="1:6">
      <c r="A1596" s="632"/>
      <c r="B1596" s="633"/>
      <c r="C1596" s="634"/>
      <c r="D1596" s="635"/>
      <c r="E1596" s="636"/>
      <c r="F1596" s="637"/>
    </row>
    <row r="1597" spans="1:6">
      <c r="A1597" s="632"/>
      <c r="B1597" s="633"/>
      <c r="C1597" s="634"/>
      <c r="D1597" s="635"/>
      <c r="E1597" s="636"/>
      <c r="F1597" s="637"/>
    </row>
    <row r="1598" spans="1:6">
      <c r="A1598" s="632"/>
      <c r="B1598" s="633"/>
      <c r="C1598" s="634"/>
      <c r="D1598" s="635"/>
      <c r="E1598" s="636"/>
      <c r="F1598" s="637"/>
    </row>
    <row r="1599" spans="1:6">
      <c r="A1599" s="632"/>
      <c r="B1599" s="633"/>
      <c r="C1599" s="634"/>
      <c r="D1599" s="635"/>
      <c r="E1599" s="636"/>
      <c r="F1599" s="637"/>
    </row>
    <row r="1600" spans="1:6">
      <c r="A1600" s="632"/>
      <c r="B1600" s="633"/>
      <c r="C1600" s="634"/>
      <c r="D1600" s="635"/>
      <c r="E1600" s="636"/>
      <c r="F1600" s="637"/>
    </row>
    <row r="1601" spans="1:6">
      <c r="A1601" s="632"/>
      <c r="B1601" s="633"/>
      <c r="C1601" s="634"/>
      <c r="D1601" s="635"/>
      <c r="E1601" s="636"/>
      <c r="F1601" s="637"/>
    </row>
    <row r="1602" spans="1:6">
      <c r="A1602" s="632"/>
      <c r="B1602" s="633"/>
      <c r="C1602" s="634"/>
      <c r="D1602" s="635"/>
      <c r="E1602" s="636"/>
      <c r="F1602" s="637"/>
    </row>
    <row r="1603" spans="1:6">
      <c r="A1603" s="632"/>
      <c r="B1603" s="633"/>
      <c r="C1603" s="634"/>
      <c r="D1603" s="635"/>
      <c r="E1603" s="636"/>
      <c r="F1603" s="637"/>
    </row>
    <row r="1604" spans="1:6">
      <c r="A1604" s="632"/>
      <c r="B1604" s="633"/>
      <c r="C1604" s="634"/>
      <c r="D1604" s="635"/>
      <c r="E1604" s="636"/>
      <c r="F1604" s="637"/>
    </row>
    <row r="1605" spans="1:6">
      <c r="A1605" s="632"/>
      <c r="B1605" s="633"/>
      <c r="C1605" s="634"/>
      <c r="D1605" s="635"/>
      <c r="E1605" s="636"/>
      <c r="F1605" s="637"/>
    </row>
    <row r="1606" spans="1:6">
      <c r="A1606" s="632"/>
      <c r="B1606" s="633"/>
      <c r="C1606" s="634"/>
      <c r="D1606" s="635"/>
      <c r="E1606" s="636"/>
      <c r="F1606" s="637"/>
    </row>
    <row r="1607" spans="1:6">
      <c r="A1607" s="632"/>
      <c r="B1607" s="633"/>
      <c r="C1607" s="634"/>
      <c r="D1607" s="635"/>
      <c r="E1607" s="636"/>
      <c r="F1607" s="637"/>
    </row>
    <row r="1608" spans="1:6">
      <c r="A1608" s="632"/>
      <c r="B1608" s="633"/>
      <c r="C1608" s="634"/>
      <c r="D1608" s="635"/>
      <c r="E1608" s="636"/>
      <c r="F1608" s="637"/>
    </row>
    <row r="1609" spans="1:6">
      <c r="A1609" s="632"/>
      <c r="B1609" s="633"/>
      <c r="C1609" s="634"/>
      <c r="D1609" s="635"/>
      <c r="E1609" s="636"/>
      <c r="F1609" s="637"/>
    </row>
    <row r="1610" spans="1:6">
      <c r="A1610" s="632"/>
      <c r="B1610" s="633"/>
      <c r="C1610" s="634"/>
      <c r="D1610" s="635"/>
      <c r="E1610" s="636"/>
      <c r="F1610" s="637"/>
    </row>
    <row r="1611" spans="1:6">
      <c r="A1611" s="632"/>
      <c r="B1611" s="633"/>
      <c r="C1611" s="634"/>
      <c r="D1611" s="635"/>
      <c r="E1611" s="636"/>
      <c r="F1611" s="637"/>
    </row>
    <row r="1612" spans="1:6">
      <c r="A1612" s="632"/>
      <c r="B1612" s="633"/>
      <c r="C1612" s="634"/>
      <c r="D1612" s="635"/>
      <c r="E1612" s="636"/>
      <c r="F1612" s="637"/>
    </row>
    <row r="1613" spans="1:6">
      <c r="A1613" s="632"/>
      <c r="B1613" s="633"/>
      <c r="C1613" s="634"/>
      <c r="D1613" s="635"/>
      <c r="E1613" s="636"/>
      <c r="F1613" s="637"/>
    </row>
    <row r="1614" spans="1:6">
      <c r="A1614" s="632"/>
      <c r="B1614" s="633"/>
      <c r="C1614" s="634"/>
      <c r="D1614" s="635"/>
      <c r="E1614" s="636"/>
      <c r="F1614" s="637"/>
    </row>
    <row r="1615" spans="1:6">
      <c r="A1615" s="632"/>
      <c r="B1615" s="633"/>
      <c r="C1615" s="634"/>
      <c r="D1615" s="635"/>
      <c r="E1615" s="636"/>
      <c r="F1615" s="637"/>
    </row>
    <row r="1616" spans="1:6">
      <c r="A1616" s="632"/>
      <c r="B1616" s="633"/>
      <c r="C1616" s="634"/>
      <c r="D1616" s="635"/>
      <c r="E1616" s="636"/>
      <c r="F1616" s="637"/>
    </row>
    <row r="1617" spans="1:6">
      <c r="A1617" s="632"/>
      <c r="B1617" s="633"/>
      <c r="C1617" s="634"/>
      <c r="D1617" s="635"/>
      <c r="E1617" s="636"/>
      <c r="F1617" s="637"/>
    </row>
    <row r="1618" spans="1:6">
      <c r="A1618" s="632"/>
      <c r="B1618" s="633"/>
      <c r="C1618" s="634"/>
      <c r="D1618" s="635"/>
      <c r="E1618" s="636"/>
      <c r="F1618" s="637"/>
    </row>
    <row r="1619" spans="1:6">
      <c r="A1619" s="632"/>
      <c r="B1619" s="633"/>
      <c r="C1619" s="634"/>
      <c r="D1619" s="635"/>
      <c r="E1619" s="636"/>
      <c r="F1619" s="637"/>
    </row>
    <row r="1620" spans="1:6">
      <c r="A1620" s="632"/>
      <c r="B1620" s="633"/>
      <c r="C1620" s="634"/>
      <c r="D1620" s="635"/>
      <c r="E1620" s="636"/>
      <c r="F1620" s="637"/>
    </row>
    <row r="1621" spans="1:6">
      <c r="A1621" s="632"/>
      <c r="B1621" s="633"/>
      <c r="C1621" s="634"/>
      <c r="D1621" s="635"/>
      <c r="E1621" s="636"/>
      <c r="F1621" s="637"/>
    </row>
    <row r="1622" spans="1:6">
      <c r="A1622" s="632"/>
      <c r="B1622" s="633"/>
      <c r="C1622" s="634"/>
      <c r="D1622" s="635"/>
      <c r="E1622" s="636"/>
      <c r="F1622" s="637"/>
    </row>
    <row r="1623" spans="1:6">
      <c r="A1623" s="632"/>
      <c r="B1623" s="633"/>
      <c r="C1623" s="634"/>
      <c r="D1623" s="635"/>
      <c r="E1623" s="636"/>
      <c r="F1623" s="637"/>
    </row>
    <row r="1624" spans="1:6">
      <c r="A1624" s="632"/>
      <c r="B1624" s="633"/>
      <c r="C1624" s="634"/>
      <c r="D1624" s="635"/>
      <c r="E1624" s="636"/>
      <c r="F1624" s="637"/>
    </row>
    <row r="1625" spans="1:6">
      <c r="A1625" s="632"/>
      <c r="B1625" s="633"/>
      <c r="C1625" s="634"/>
      <c r="D1625" s="635"/>
      <c r="E1625" s="636"/>
      <c r="F1625" s="637"/>
    </row>
    <row r="1626" spans="1:6">
      <c r="A1626" s="632"/>
      <c r="B1626" s="633"/>
      <c r="C1626" s="634"/>
      <c r="D1626" s="635"/>
      <c r="E1626" s="636"/>
      <c r="F1626" s="637"/>
    </row>
    <row r="1627" spans="1:6">
      <c r="A1627" s="632"/>
      <c r="B1627" s="633"/>
      <c r="C1627" s="634"/>
      <c r="D1627" s="635"/>
      <c r="E1627" s="636"/>
      <c r="F1627" s="637"/>
    </row>
    <row r="1628" spans="1:6">
      <c r="A1628" s="632"/>
      <c r="B1628" s="633"/>
      <c r="C1628" s="634"/>
      <c r="D1628" s="635"/>
      <c r="E1628" s="636"/>
      <c r="F1628" s="637"/>
    </row>
    <row r="1629" spans="1:6">
      <c r="A1629" s="632"/>
      <c r="B1629" s="633"/>
      <c r="C1629" s="634"/>
      <c r="D1629" s="635"/>
      <c r="E1629" s="636"/>
      <c r="F1629" s="637"/>
    </row>
    <row r="1630" spans="1:6">
      <c r="A1630" s="632"/>
      <c r="B1630" s="633"/>
      <c r="C1630" s="634"/>
      <c r="D1630" s="635"/>
      <c r="E1630" s="636"/>
      <c r="F1630" s="637"/>
    </row>
    <row r="1631" spans="1:6">
      <c r="A1631" s="632"/>
      <c r="B1631" s="633"/>
      <c r="C1631" s="634"/>
      <c r="D1631" s="635"/>
      <c r="E1631" s="636"/>
      <c r="F1631" s="637"/>
    </row>
    <row r="1632" spans="1:6">
      <c r="A1632" s="632"/>
      <c r="B1632" s="633"/>
      <c r="C1632" s="634"/>
      <c r="D1632" s="635"/>
      <c r="E1632" s="636"/>
      <c r="F1632" s="637"/>
    </row>
    <row r="1633" spans="1:6">
      <c r="A1633" s="632"/>
      <c r="B1633" s="633"/>
      <c r="C1633" s="634"/>
      <c r="D1633" s="635"/>
      <c r="E1633" s="636"/>
      <c r="F1633" s="637"/>
    </row>
    <row r="1634" spans="1:6">
      <c r="A1634" s="632"/>
      <c r="B1634" s="633"/>
      <c r="C1634" s="634"/>
      <c r="D1634" s="635"/>
      <c r="E1634" s="636"/>
      <c r="F1634" s="637"/>
    </row>
    <row r="1635" spans="1:6">
      <c r="A1635" s="632"/>
      <c r="B1635" s="633"/>
      <c r="C1635" s="634"/>
      <c r="D1635" s="635"/>
      <c r="E1635" s="636"/>
      <c r="F1635" s="637"/>
    </row>
    <row r="1636" spans="1:6">
      <c r="A1636" s="632"/>
      <c r="B1636" s="633"/>
      <c r="C1636" s="634"/>
      <c r="D1636" s="635"/>
      <c r="E1636" s="636"/>
      <c r="F1636" s="637"/>
    </row>
    <row r="1637" spans="1:6">
      <c r="A1637" s="632"/>
      <c r="B1637" s="633"/>
      <c r="C1637" s="634"/>
      <c r="D1637" s="635"/>
      <c r="E1637" s="636"/>
      <c r="F1637" s="637"/>
    </row>
    <row r="1638" spans="1:6">
      <c r="A1638" s="632"/>
      <c r="B1638" s="633"/>
      <c r="C1638" s="634"/>
      <c r="D1638" s="635"/>
      <c r="E1638" s="636"/>
      <c r="F1638" s="637"/>
    </row>
    <row r="1639" spans="1:6">
      <c r="A1639" s="632"/>
      <c r="B1639" s="633"/>
      <c r="C1639" s="634"/>
      <c r="D1639" s="635"/>
      <c r="E1639" s="636"/>
      <c r="F1639" s="637"/>
    </row>
    <row r="1640" spans="1:6">
      <c r="A1640" s="632"/>
      <c r="B1640" s="633"/>
      <c r="C1640" s="634"/>
      <c r="D1640" s="635"/>
      <c r="E1640" s="636"/>
      <c r="F1640" s="637"/>
    </row>
    <row r="1641" spans="1:6">
      <c r="A1641" s="632"/>
      <c r="B1641" s="633"/>
      <c r="C1641" s="634"/>
      <c r="D1641" s="635"/>
      <c r="E1641" s="636"/>
      <c r="F1641" s="637"/>
    </row>
    <row r="1642" spans="1:6">
      <c r="A1642" s="632"/>
      <c r="B1642" s="633"/>
      <c r="C1642" s="634"/>
      <c r="D1642" s="635"/>
      <c r="E1642" s="636"/>
      <c r="F1642" s="637"/>
    </row>
    <row r="1643" spans="1:6">
      <c r="A1643" s="632"/>
      <c r="B1643" s="633"/>
      <c r="C1643" s="634"/>
      <c r="D1643" s="635"/>
      <c r="E1643" s="636"/>
      <c r="F1643" s="637"/>
    </row>
    <row r="1644" spans="1:6">
      <c r="A1644" s="632"/>
      <c r="B1644" s="633"/>
      <c r="C1644" s="634"/>
      <c r="D1644" s="635"/>
      <c r="E1644" s="636"/>
      <c r="F1644" s="637"/>
    </row>
    <row r="1645" spans="1:6">
      <c r="A1645" s="632"/>
      <c r="B1645" s="633"/>
      <c r="C1645" s="634"/>
      <c r="D1645" s="635"/>
      <c r="E1645" s="636"/>
      <c r="F1645" s="637"/>
    </row>
    <row r="1646" spans="1:6">
      <c r="A1646" s="632"/>
      <c r="B1646" s="633"/>
      <c r="C1646" s="634"/>
      <c r="D1646" s="635"/>
      <c r="E1646" s="636"/>
      <c r="F1646" s="637"/>
    </row>
    <row r="1647" spans="1:6">
      <c r="A1647" s="632"/>
      <c r="B1647" s="633"/>
      <c r="C1647" s="634"/>
      <c r="D1647" s="635"/>
      <c r="E1647" s="636"/>
      <c r="F1647" s="637"/>
    </row>
    <row r="1648" spans="1:6">
      <c r="A1648" s="632"/>
      <c r="B1648" s="633"/>
      <c r="C1648" s="634"/>
      <c r="D1648" s="635"/>
      <c r="E1648" s="636"/>
      <c r="F1648" s="637"/>
    </row>
    <row r="1649" spans="1:6">
      <c r="A1649" s="632"/>
      <c r="B1649" s="633"/>
      <c r="C1649" s="634"/>
      <c r="D1649" s="635"/>
      <c r="E1649" s="636"/>
      <c r="F1649" s="637"/>
    </row>
    <row r="1650" spans="1:6">
      <c r="A1650" s="632"/>
      <c r="B1650" s="633"/>
      <c r="C1650" s="634"/>
      <c r="D1650" s="635"/>
      <c r="E1650" s="636"/>
      <c r="F1650" s="637"/>
    </row>
    <row r="1651" spans="1:6">
      <c r="A1651" s="632"/>
      <c r="B1651" s="633"/>
      <c r="C1651" s="634"/>
      <c r="D1651" s="635"/>
      <c r="E1651" s="636"/>
      <c r="F1651" s="637"/>
    </row>
    <row r="1652" spans="1:6">
      <c r="A1652" s="632"/>
      <c r="B1652" s="633"/>
      <c r="C1652" s="634"/>
      <c r="D1652" s="635"/>
      <c r="E1652" s="636"/>
      <c r="F1652" s="637"/>
    </row>
    <row r="1653" spans="1:6">
      <c r="A1653" s="632"/>
      <c r="B1653" s="633"/>
      <c r="C1653" s="634"/>
      <c r="D1653" s="635"/>
      <c r="E1653" s="636"/>
      <c r="F1653" s="637"/>
    </row>
    <row r="1654" spans="1:6">
      <c r="A1654" s="632"/>
      <c r="B1654" s="633"/>
      <c r="C1654" s="634"/>
      <c r="D1654" s="635"/>
      <c r="E1654" s="636"/>
      <c r="F1654" s="637"/>
    </row>
    <row r="1655" spans="1:6">
      <c r="A1655" s="632"/>
      <c r="B1655" s="633"/>
      <c r="C1655" s="634"/>
      <c r="D1655" s="635"/>
      <c r="E1655" s="636"/>
      <c r="F1655" s="637"/>
    </row>
    <row r="1656" spans="1:6">
      <c r="A1656" s="632"/>
      <c r="B1656" s="633"/>
      <c r="C1656" s="634"/>
      <c r="D1656" s="635"/>
      <c r="E1656" s="636"/>
      <c r="F1656" s="637"/>
    </row>
    <row r="1657" spans="1:6">
      <c r="A1657" s="632"/>
      <c r="B1657" s="633"/>
      <c r="C1657" s="634"/>
      <c r="D1657" s="635"/>
      <c r="E1657" s="636"/>
      <c r="F1657" s="637"/>
    </row>
    <row r="1658" spans="1:6">
      <c r="A1658" s="632"/>
      <c r="B1658" s="633"/>
      <c r="C1658" s="634"/>
      <c r="D1658" s="635"/>
      <c r="E1658" s="636"/>
      <c r="F1658" s="637"/>
    </row>
    <row r="1659" spans="1:6">
      <c r="A1659" s="632"/>
      <c r="B1659" s="633"/>
      <c r="C1659" s="634"/>
      <c r="D1659" s="635"/>
      <c r="E1659" s="636"/>
      <c r="F1659" s="637"/>
    </row>
    <row r="1660" spans="1:6">
      <c r="A1660" s="632"/>
      <c r="B1660" s="633"/>
      <c r="C1660" s="634"/>
      <c r="D1660" s="635"/>
      <c r="E1660" s="636"/>
      <c r="F1660" s="637"/>
    </row>
    <row r="1661" spans="1:6">
      <c r="A1661" s="632"/>
      <c r="B1661" s="633"/>
      <c r="C1661" s="634"/>
      <c r="D1661" s="635"/>
      <c r="E1661" s="636"/>
      <c r="F1661" s="637"/>
    </row>
    <row r="1662" spans="1:6">
      <c r="A1662" s="632"/>
      <c r="B1662" s="633"/>
      <c r="C1662" s="634"/>
      <c r="D1662" s="635"/>
      <c r="E1662" s="636"/>
      <c r="F1662" s="637"/>
    </row>
    <row r="1663" spans="1:6">
      <c r="A1663" s="632"/>
      <c r="B1663" s="633"/>
      <c r="C1663" s="634"/>
      <c r="D1663" s="635"/>
      <c r="E1663" s="636"/>
      <c r="F1663" s="637"/>
    </row>
    <row r="1664" spans="1:6">
      <c r="A1664" s="632"/>
      <c r="B1664" s="633"/>
      <c r="C1664" s="634"/>
      <c r="D1664" s="635"/>
      <c r="E1664" s="636"/>
      <c r="F1664" s="637"/>
    </row>
    <row r="1665" spans="1:6">
      <c r="A1665" s="632"/>
      <c r="B1665" s="633"/>
      <c r="C1665" s="634"/>
      <c r="D1665" s="635"/>
      <c r="E1665" s="636"/>
      <c r="F1665" s="637"/>
    </row>
    <row r="1666" spans="1:6">
      <c r="A1666" s="632"/>
      <c r="B1666" s="633"/>
      <c r="C1666" s="634"/>
      <c r="D1666" s="635"/>
      <c r="E1666" s="636"/>
      <c r="F1666" s="637"/>
    </row>
    <row r="1667" spans="1:6">
      <c r="A1667" s="632"/>
      <c r="B1667" s="633"/>
      <c r="C1667" s="634"/>
      <c r="D1667" s="635"/>
      <c r="E1667" s="636"/>
      <c r="F1667" s="637"/>
    </row>
    <row r="1668" spans="1:6">
      <c r="A1668" s="632"/>
      <c r="B1668" s="633"/>
      <c r="C1668" s="634"/>
      <c r="D1668" s="635"/>
      <c r="E1668" s="636"/>
      <c r="F1668" s="637"/>
    </row>
    <row r="1669" spans="1:6">
      <c r="A1669" s="632"/>
      <c r="B1669" s="633"/>
      <c r="C1669" s="634"/>
      <c r="D1669" s="635"/>
      <c r="E1669" s="636"/>
      <c r="F1669" s="637"/>
    </row>
    <row r="1670" spans="1:6">
      <c r="A1670" s="632"/>
      <c r="B1670" s="633"/>
      <c r="C1670" s="634"/>
      <c r="D1670" s="635"/>
      <c r="E1670" s="636"/>
      <c r="F1670" s="637"/>
    </row>
    <row r="1671" spans="1:6">
      <c r="A1671" s="632"/>
      <c r="B1671" s="633"/>
      <c r="C1671" s="634"/>
      <c r="D1671" s="635"/>
      <c r="E1671" s="636"/>
      <c r="F1671" s="637"/>
    </row>
    <row r="1672" spans="1:6">
      <c r="A1672" s="632"/>
      <c r="B1672" s="633"/>
      <c r="C1672" s="634"/>
      <c r="D1672" s="635"/>
      <c r="E1672" s="636"/>
      <c r="F1672" s="637"/>
    </row>
    <row r="1673" spans="1:6">
      <c r="A1673" s="632"/>
      <c r="B1673" s="633"/>
      <c r="C1673" s="634"/>
      <c r="D1673" s="635"/>
      <c r="E1673" s="636"/>
      <c r="F1673" s="637"/>
    </row>
    <row r="1674" spans="1:6">
      <c r="A1674" s="632"/>
      <c r="B1674" s="633"/>
      <c r="C1674" s="634"/>
      <c r="D1674" s="635"/>
      <c r="E1674" s="636"/>
      <c r="F1674" s="637"/>
    </row>
    <row r="1675" spans="1:6">
      <c r="A1675" s="632"/>
      <c r="B1675" s="633"/>
      <c r="C1675" s="634"/>
      <c r="D1675" s="635"/>
      <c r="E1675" s="636"/>
      <c r="F1675" s="637"/>
    </row>
    <row r="1676" spans="1:6">
      <c r="A1676" s="632"/>
      <c r="B1676" s="633"/>
      <c r="C1676" s="634"/>
      <c r="D1676" s="635"/>
      <c r="E1676" s="636"/>
      <c r="F1676" s="637"/>
    </row>
    <row r="1677" spans="1:6">
      <c r="A1677" s="632"/>
      <c r="B1677" s="633"/>
      <c r="C1677" s="634"/>
      <c r="D1677" s="635"/>
      <c r="E1677" s="636"/>
      <c r="F1677" s="637"/>
    </row>
    <row r="1678" spans="1:6">
      <c r="A1678" s="632"/>
      <c r="B1678" s="633"/>
      <c r="C1678" s="634"/>
      <c r="D1678" s="635"/>
      <c r="E1678" s="636"/>
      <c r="F1678" s="637"/>
    </row>
    <row r="1679" spans="1:6">
      <c r="A1679" s="632"/>
      <c r="B1679" s="633"/>
      <c r="C1679" s="634"/>
      <c r="D1679" s="635"/>
      <c r="E1679" s="636"/>
      <c r="F1679" s="637"/>
    </row>
    <row r="1680" spans="1:6">
      <c r="A1680" s="632"/>
      <c r="B1680" s="633"/>
      <c r="C1680" s="634"/>
      <c r="D1680" s="635"/>
      <c r="E1680" s="636"/>
      <c r="F1680" s="637"/>
    </row>
    <row r="1681" spans="1:6">
      <c r="A1681" s="632"/>
      <c r="B1681" s="633"/>
      <c r="C1681" s="634"/>
      <c r="D1681" s="635"/>
      <c r="E1681" s="636"/>
      <c r="F1681" s="637"/>
    </row>
    <row r="1682" spans="1:6">
      <c r="A1682" s="632"/>
      <c r="B1682" s="633"/>
      <c r="C1682" s="634"/>
      <c r="D1682" s="635"/>
      <c r="E1682" s="636"/>
      <c r="F1682" s="637"/>
    </row>
    <row r="1683" spans="1:6">
      <c r="A1683" s="632"/>
      <c r="B1683" s="633"/>
      <c r="C1683" s="634"/>
      <c r="D1683" s="635"/>
      <c r="E1683" s="636"/>
      <c r="F1683" s="637"/>
    </row>
    <row r="1684" spans="1:6">
      <c r="A1684" s="632"/>
      <c r="B1684" s="633"/>
      <c r="C1684" s="634"/>
      <c r="D1684" s="635"/>
      <c r="E1684" s="636"/>
      <c r="F1684" s="637"/>
    </row>
    <row r="1685" spans="1:6">
      <c r="A1685" s="632"/>
      <c r="B1685" s="633"/>
      <c r="C1685" s="634"/>
      <c r="D1685" s="635"/>
      <c r="E1685" s="636"/>
      <c r="F1685" s="637"/>
    </row>
    <row r="1686" spans="1:6">
      <c r="A1686" s="632"/>
      <c r="B1686" s="633"/>
      <c r="C1686" s="634"/>
      <c r="D1686" s="635"/>
      <c r="E1686" s="636"/>
      <c r="F1686" s="637"/>
    </row>
    <row r="1687" spans="1:6">
      <c r="A1687" s="632"/>
      <c r="B1687" s="633"/>
      <c r="C1687" s="634"/>
      <c r="D1687" s="635"/>
      <c r="E1687" s="636"/>
      <c r="F1687" s="637"/>
    </row>
    <row r="1688" spans="1:6">
      <c r="A1688" s="632"/>
      <c r="B1688" s="633"/>
      <c r="C1688" s="634"/>
      <c r="D1688" s="635"/>
      <c r="E1688" s="636"/>
      <c r="F1688" s="637"/>
    </row>
    <row r="1689" spans="1:6">
      <c r="A1689" s="632"/>
      <c r="B1689" s="633"/>
      <c r="C1689" s="634"/>
      <c r="D1689" s="635"/>
      <c r="E1689" s="636"/>
      <c r="F1689" s="637"/>
    </row>
    <row r="1690" spans="1:6">
      <c r="A1690" s="632"/>
      <c r="B1690" s="633"/>
      <c r="C1690" s="634"/>
      <c r="D1690" s="635"/>
      <c r="E1690" s="636"/>
      <c r="F1690" s="637"/>
    </row>
    <row r="1691" spans="1:6">
      <c r="A1691" s="632"/>
      <c r="B1691" s="633"/>
      <c r="C1691" s="634"/>
      <c r="D1691" s="635"/>
      <c r="E1691" s="636"/>
      <c r="F1691" s="637"/>
    </row>
    <row r="1692" spans="1:6">
      <c r="A1692" s="632"/>
      <c r="B1692" s="633"/>
      <c r="C1692" s="634"/>
      <c r="D1692" s="635"/>
      <c r="E1692" s="636"/>
      <c r="F1692" s="637"/>
    </row>
    <row r="1693" spans="1:6">
      <c r="A1693" s="632"/>
      <c r="B1693" s="633"/>
      <c r="C1693" s="634"/>
      <c r="D1693" s="635"/>
      <c r="E1693" s="636"/>
      <c r="F1693" s="637"/>
    </row>
    <row r="1694" spans="1:6">
      <c r="A1694" s="632"/>
      <c r="B1694" s="633"/>
      <c r="C1694" s="634"/>
      <c r="D1694" s="635"/>
      <c r="E1694" s="636"/>
      <c r="F1694" s="637"/>
    </row>
    <row r="1695" spans="1:6">
      <c r="A1695" s="632"/>
      <c r="B1695" s="633"/>
      <c r="C1695" s="634"/>
      <c r="D1695" s="635"/>
      <c r="E1695" s="636"/>
      <c r="F1695" s="637"/>
    </row>
    <row r="1696" spans="1:6">
      <c r="A1696" s="632"/>
      <c r="B1696" s="633"/>
      <c r="C1696" s="634"/>
      <c r="D1696" s="635"/>
      <c r="E1696" s="636"/>
      <c r="F1696" s="637"/>
    </row>
    <row r="1697" spans="1:6">
      <c r="A1697" s="632"/>
      <c r="B1697" s="633"/>
      <c r="C1697" s="634"/>
      <c r="D1697" s="635"/>
      <c r="E1697" s="636"/>
      <c r="F1697" s="637"/>
    </row>
    <row r="1698" spans="1:6">
      <c r="A1698" s="632"/>
      <c r="B1698" s="633"/>
      <c r="C1698" s="634"/>
      <c r="D1698" s="635"/>
      <c r="E1698" s="636"/>
      <c r="F1698" s="637"/>
    </row>
    <row r="1699" spans="1:6">
      <c r="A1699" s="632"/>
      <c r="B1699" s="633"/>
      <c r="C1699" s="634"/>
      <c r="D1699" s="635"/>
      <c r="E1699" s="636"/>
      <c r="F1699" s="637"/>
    </row>
    <row r="1700" spans="1:6">
      <c r="A1700" s="632"/>
      <c r="B1700" s="633"/>
      <c r="C1700" s="634"/>
      <c r="D1700" s="635"/>
      <c r="E1700" s="636"/>
      <c r="F1700" s="637"/>
    </row>
    <row r="1701" spans="1:6">
      <c r="A1701" s="632"/>
      <c r="B1701" s="633"/>
      <c r="C1701" s="634"/>
      <c r="D1701" s="635"/>
      <c r="E1701" s="636"/>
      <c r="F1701" s="637"/>
    </row>
    <row r="1702" spans="1:6">
      <c r="A1702" s="632"/>
      <c r="B1702" s="633"/>
      <c r="C1702" s="634"/>
      <c r="D1702" s="635"/>
      <c r="E1702" s="636"/>
      <c r="F1702" s="637"/>
    </row>
    <row r="1703" spans="1:6">
      <c r="A1703" s="632"/>
      <c r="B1703" s="633"/>
      <c r="C1703" s="634"/>
      <c r="D1703" s="635"/>
      <c r="E1703" s="636"/>
      <c r="F1703" s="637"/>
    </row>
    <row r="1704" spans="1:6">
      <c r="A1704" s="632"/>
      <c r="B1704" s="633"/>
      <c r="C1704" s="634"/>
      <c r="D1704" s="635"/>
      <c r="E1704" s="636"/>
      <c r="F1704" s="637"/>
    </row>
    <row r="1705" spans="1:6">
      <c r="A1705" s="632"/>
      <c r="B1705" s="633"/>
      <c r="C1705" s="634"/>
      <c r="D1705" s="635"/>
      <c r="E1705" s="636"/>
      <c r="F1705" s="637"/>
    </row>
    <row r="1706" spans="1:6">
      <c r="A1706" s="632"/>
      <c r="B1706" s="633"/>
      <c r="C1706" s="634"/>
      <c r="D1706" s="635"/>
      <c r="E1706" s="636"/>
      <c r="F1706" s="637"/>
    </row>
    <row r="1707" spans="1:6">
      <c r="A1707" s="632"/>
      <c r="B1707" s="633"/>
      <c r="C1707" s="634"/>
      <c r="D1707" s="635"/>
      <c r="E1707" s="636"/>
      <c r="F1707" s="637"/>
    </row>
    <row r="1708" spans="1:6">
      <c r="A1708" s="632"/>
      <c r="B1708" s="633"/>
      <c r="C1708" s="634"/>
      <c r="D1708" s="635"/>
      <c r="E1708" s="636"/>
      <c r="F1708" s="637"/>
    </row>
    <row r="1709" spans="1:6">
      <c r="A1709" s="632"/>
      <c r="B1709" s="633"/>
      <c r="C1709" s="634"/>
      <c r="D1709" s="635"/>
      <c r="E1709" s="636"/>
      <c r="F1709" s="637"/>
    </row>
    <row r="1710" spans="1:6">
      <c r="A1710" s="632"/>
      <c r="B1710" s="633"/>
      <c r="C1710" s="634"/>
      <c r="D1710" s="635"/>
      <c r="E1710" s="636"/>
      <c r="F1710" s="637"/>
    </row>
    <row r="1711" spans="1:6">
      <c r="A1711" s="632"/>
      <c r="B1711" s="633"/>
      <c r="C1711" s="634"/>
      <c r="D1711" s="635"/>
      <c r="E1711" s="636"/>
      <c r="F1711" s="637"/>
    </row>
    <row r="1712" spans="1:6">
      <c r="A1712" s="632"/>
      <c r="B1712" s="633"/>
      <c r="C1712" s="634"/>
      <c r="D1712" s="635"/>
      <c r="E1712" s="636"/>
      <c r="F1712" s="637"/>
    </row>
    <row r="1713" spans="1:6">
      <c r="A1713" s="632"/>
      <c r="B1713" s="633"/>
      <c r="C1713" s="634"/>
      <c r="D1713" s="635"/>
      <c r="E1713" s="636"/>
      <c r="F1713" s="637"/>
    </row>
    <row r="1714" spans="1:6">
      <c r="A1714" s="632"/>
      <c r="B1714" s="633"/>
      <c r="C1714" s="634"/>
      <c r="D1714" s="635"/>
      <c r="E1714" s="636"/>
      <c r="F1714" s="637"/>
    </row>
    <row r="1715" spans="1:6">
      <c r="A1715" s="632"/>
      <c r="B1715" s="633"/>
      <c r="C1715" s="634"/>
      <c r="D1715" s="635"/>
      <c r="E1715" s="636"/>
      <c r="F1715" s="637"/>
    </row>
    <row r="1716" spans="1:6">
      <c r="A1716" s="632"/>
      <c r="B1716" s="633"/>
      <c r="C1716" s="634"/>
      <c r="D1716" s="635"/>
      <c r="E1716" s="636"/>
      <c r="F1716" s="637"/>
    </row>
    <row r="1717" spans="1:6">
      <c r="A1717" s="632"/>
      <c r="B1717" s="633"/>
      <c r="C1717" s="634"/>
      <c r="D1717" s="635"/>
      <c r="E1717" s="636"/>
      <c r="F1717" s="637"/>
    </row>
    <row r="1718" spans="1:6">
      <c r="A1718" s="632"/>
      <c r="B1718" s="633"/>
      <c r="C1718" s="634"/>
      <c r="D1718" s="635"/>
      <c r="E1718" s="636"/>
      <c r="F1718" s="637"/>
    </row>
    <row r="1719" spans="1:6">
      <c r="A1719" s="632"/>
      <c r="B1719" s="633"/>
      <c r="C1719" s="634"/>
      <c r="D1719" s="635"/>
      <c r="E1719" s="636"/>
      <c r="F1719" s="637"/>
    </row>
    <row r="1720" spans="1:6">
      <c r="A1720" s="632"/>
      <c r="B1720" s="633"/>
      <c r="C1720" s="634"/>
      <c r="D1720" s="635"/>
      <c r="E1720" s="636"/>
      <c r="F1720" s="637"/>
    </row>
    <row r="1721" spans="1:6">
      <c r="A1721" s="632"/>
      <c r="B1721" s="633"/>
      <c r="C1721" s="634"/>
      <c r="D1721" s="635"/>
      <c r="E1721" s="636"/>
      <c r="F1721" s="637"/>
    </row>
    <row r="1722" spans="1:6">
      <c r="A1722" s="632"/>
      <c r="B1722" s="633"/>
      <c r="C1722" s="634"/>
      <c r="D1722" s="635"/>
      <c r="E1722" s="636"/>
      <c r="F1722" s="637"/>
    </row>
    <row r="1723" spans="1:6">
      <c r="A1723" s="632"/>
      <c r="B1723" s="633"/>
      <c r="C1723" s="634"/>
      <c r="D1723" s="635"/>
      <c r="E1723" s="636"/>
      <c r="F1723" s="637"/>
    </row>
    <row r="1724" spans="1:6">
      <c r="A1724" s="632"/>
      <c r="B1724" s="633"/>
      <c r="C1724" s="634"/>
      <c r="D1724" s="635"/>
      <c r="E1724" s="636"/>
      <c r="F1724" s="637"/>
    </row>
    <row r="1725" spans="1:6">
      <c r="A1725" s="632"/>
      <c r="B1725" s="633"/>
      <c r="C1725" s="634"/>
      <c r="D1725" s="635"/>
      <c r="E1725" s="636"/>
      <c r="F1725" s="637"/>
    </row>
    <row r="1726" spans="1:6">
      <c r="A1726" s="632"/>
      <c r="B1726" s="633"/>
      <c r="C1726" s="634"/>
      <c r="D1726" s="635"/>
      <c r="E1726" s="636"/>
      <c r="F1726" s="637"/>
    </row>
    <row r="1727" spans="1:6">
      <c r="A1727" s="632"/>
      <c r="B1727" s="633"/>
      <c r="C1727" s="634"/>
      <c r="D1727" s="635"/>
      <c r="E1727" s="636"/>
      <c r="F1727" s="637"/>
    </row>
    <row r="1728" spans="1:6">
      <c r="A1728" s="632"/>
      <c r="B1728" s="633"/>
      <c r="C1728" s="634"/>
      <c r="D1728" s="635"/>
      <c r="E1728" s="636"/>
      <c r="F1728" s="637"/>
    </row>
    <row r="1729" spans="1:6">
      <c r="A1729" s="632"/>
      <c r="B1729" s="633"/>
      <c r="C1729" s="634"/>
      <c r="D1729" s="635"/>
      <c r="E1729" s="636"/>
      <c r="F1729" s="637"/>
    </row>
    <row r="1730" spans="1:6">
      <c r="A1730" s="632"/>
      <c r="B1730" s="633"/>
      <c r="C1730" s="634"/>
      <c r="D1730" s="635"/>
      <c r="E1730" s="636"/>
      <c r="F1730" s="637"/>
    </row>
    <row r="1731" spans="1:6">
      <c r="A1731" s="632"/>
      <c r="B1731" s="633"/>
      <c r="C1731" s="634"/>
      <c r="D1731" s="635"/>
      <c r="E1731" s="636"/>
      <c r="F1731" s="637"/>
    </row>
    <row r="1732" spans="1:6">
      <c r="A1732" s="632"/>
      <c r="B1732" s="633"/>
      <c r="C1732" s="634"/>
      <c r="D1732" s="635"/>
      <c r="E1732" s="636"/>
      <c r="F1732" s="637"/>
    </row>
    <row r="1733" spans="1:6">
      <c r="A1733" s="632"/>
      <c r="B1733" s="633"/>
      <c r="C1733" s="634"/>
      <c r="D1733" s="635"/>
      <c r="E1733" s="636"/>
      <c r="F1733" s="637"/>
    </row>
    <row r="1734" spans="1:6">
      <c r="A1734" s="632"/>
      <c r="B1734" s="633"/>
      <c r="C1734" s="634"/>
      <c r="D1734" s="635"/>
      <c r="E1734" s="636"/>
      <c r="F1734" s="637"/>
    </row>
    <row r="1735" spans="1:6">
      <c r="A1735" s="632"/>
      <c r="B1735" s="633"/>
      <c r="C1735" s="634"/>
      <c r="D1735" s="635"/>
      <c r="E1735" s="636"/>
      <c r="F1735" s="637"/>
    </row>
    <row r="1736" spans="1:6">
      <c r="A1736" s="632"/>
      <c r="B1736" s="633"/>
      <c r="C1736" s="634"/>
      <c r="D1736" s="635"/>
      <c r="E1736" s="636"/>
      <c r="F1736" s="637"/>
    </row>
    <row r="1737" spans="1:6">
      <c r="A1737" s="632"/>
      <c r="B1737" s="633"/>
      <c r="C1737" s="634"/>
      <c r="D1737" s="635"/>
      <c r="E1737" s="636"/>
      <c r="F1737" s="637"/>
    </row>
    <row r="1738" spans="1:6">
      <c r="A1738" s="632"/>
      <c r="B1738" s="633"/>
      <c r="C1738" s="634"/>
      <c r="D1738" s="635"/>
      <c r="E1738" s="636"/>
      <c r="F1738" s="637"/>
    </row>
    <row r="1739" spans="1:6">
      <c r="A1739" s="632"/>
      <c r="B1739" s="633"/>
      <c r="C1739" s="634"/>
      <c r="D1739" s="635"/>
      <c r="E1739" s="636"/>
      <c r="F1739" s="637"/>
    </row>
    <row r="1740" spans="1:6">
      <c r="A1740" s="632"/>
      <c r="B1740" s="633"/>
      <c r="C1740" s="634"/>
      <c r="D1740" s="635"/>
      <c r="E1740" s="636"/>
      <c r="F1740" s="637"/>
    </row>
    <row r="1741" spans="1:6">
      <c r="A1741" s="632"/>
      <c r="B1741" s="633"/>
      <c r="C1741" s="634"/>
      <c r="D1741" s="635"/>
      <c r="E1741" s="636"/>
      <c r="F1741" s="637"/>
    </row>
    <row r="1742" spans="1:6">
      <c r="A1742" s="632"/>
      <c r="B1742" s="633"/>
      <c r="C1742" s="634"/>
      <c r="D1742" s="635"/>
      <c r="E1742" s="636"/>
      <c r="F1742" s="637"/>
    </row>
    <row r="1743" spans="1:6">
      <c r="A1743" s="632"/>
      <c r="B1743" s="633"/>
      <c r="C1743" s="634"/>
      <c r="D1743" s="635"/>
      <c r="E1743" s="636"/>
      <c r="F1743" s="637"/>
    </row>
    <row r="1744" spans="1:6">
      <c r="A1744" s="632"/>
      <c r="B1744" s="633"/>
      <c r="C1744" s="634"/>
      <c r="D1744" s="635"/>
      <c r="E1744" s="636"/>
      <c r="F1744" s="637"/>
    </row>
    <row r="1745" spans="1:6">
      <c r="A1745" s="632"/>
      <c r="B1745" s="633"/>
      <c r="C1745" s="634"/>
      <c r="D1745" s="635"/>
      <c r="E1745" s="636"/>
      <c r="F1745" s="637"/>
    </row>
    <row r="1746" spans="1:6">
      <c r="A1746" s="632"/>
      <c r="B1746" s="633"/>
      <c r="C1746" s="634"/>
      <c r="D1746" s="635"/>
      <c r="E1746" s="636"/>
      <c r="F1746" s="637"/>
    </row>
    <row r="1747" spans="1:6">
      <c r="A1747" s="632"/>
      <c r="B1747" s="633"/>
      <c r="C1747" s="634"/>
      <c r="D1747" s="635"/>
      <c r="E1747" s="636"/>
      <c r="F1747" s="637"/>
    </row>
    <row r="1748" spans="1:6">
      <c r="A1748" s="632"/>
      <c r="B1748" s="633"/>
      <c r="C1748" s="634"/>
      <c r="D1748" s="635"/>
      <c r="E1748" s="636"/>
      <c r="F1748" s="637"/>
    </row>
    <row r="1749" spans="1:6">
      <c r="A1749" s="632"/>
      <c r="B1749" s="633"/>
      <c r="C1749" s="634"/>
      <c r="D1749" s="635"/>
      <c r="E1749" s="636"/>
      <c r="F1749" s="637"/>
    </row>
    <row r="1750" spans="1:6">
      <c r="A1750" s="632"/>
      <c r="B1750" s="633"/>
      <c r="C1750" s="634"/>
      <c r="D1750" s="635"/>
      <c r="E1750" s="636"/>
      <c r="F1750" s="637"/>
    </row>
    <row r="1751" spans="1:6">
      <c r="A1751" s="632"/>
      <c r="B1751" s="633"/>
      <c r="C1751" s="634"/>
      <c r="D1751" s="635"/>
      <c r="E1751" s="636"/>
      <c r="F1751" s="637"/>
    </row>
    <row r="1752" spans="1:6">
      <c r="A1752" s="632"/>
      <c r="B1752" s="633"/>
      <c r="C1752" s="634"/>
      <c r="D1752" s="635"/>
      <c r="E1752" s="636"/>
      <c r="F1752" s="637"/>
    </row>
    <row r="1753" spans="1:6">
      <c r="A1753" s="632"/>
      <c r="B1753" s="633"/>
      <c r="C1753" s="634"/>
      <c r="D1753" s="635"/>
      <c r="E1753" s="636"/>
      <c r="F1753" s="637"/>
    </row>
    <row r="1754" spans="1:6">
      <c r="A1754" s="632"/>
      <c r="B1754" s="633"/>
      <c r="C1754" s="634"/>
      <c r="D1754" s="635"/>
      <c r="E1754" s="636"/>
      <c r="F1754" s="637"/>
    </row>
    <row r="1755" spans="1:6">
      <c r="A1755" s="632"/>
      <c r="B1755" s="633"/>
      <c r="C1755" s="634"/>
      <c r="D1755" s="635"/>
      <c r="E1755" s="636"/>
      <c r="F1755" s="637"/>
    </row>
    <row r="1756" spans="1:6">
      <c r="A1756" s="632"/>
      <c r="B1756" s="633"/>
      <c r="C1756" s="634"/>
      <c r="D1756" s="635"/>
      <c r="E1756" s="636"/>
      <c r="F1756" s="637"/>
    </row>
    <row r="1757" spans="1:6">
      <c r="A1757" s="632"/>
      <c r="B1757" s="633"/>
      <c r="C1757" s="634"/>
      <c r="D1757" s="635"/>
      <c r="E1757" s="636"/>
      <c r="F1757" s="637"/>
    </row>
    <row r="1758" spans="1:6">
      <c r="A1758" s="632"/>
      <c r="B1758" s="633"/>
      <c r="C1758" s="634"/>
      <c r="D1758" s="635"/>
      <c r="E1758" s="636"/>
      <c r="F1758" s="637"/>
    </row>
    <row r="1759" spans="1:6">
      <c r="A1759" s="632"/>
      <c r="B1759" s="633"/>
      <c r="C1759" s="634"/>
      <c r="D1759" s="635"/>
      <c r="E1759" s="636"/>
      <c r="F1759" s="637"/>
    </row>
    <row r="1760" spans="1:6">
      <c r="A1760" s="632"/>
      <c r="B1760" s="633"/>
      <c r="C1760" s="634"/>
      <c r="D1760" s="635"/>
      <c r="E1760" s="636"/>
      <c r="F1760" s="637"/>
    </row>
    <row r="1761" spans="1:6">
      <c r="A1761" s="632"/>
      <c r="B1761" s="633"/>
      <c r="C1761" s="634"/>
      <c r="D1761" s="635"/>
      <c r="E1761" s="636"/>
      <c r="F1761" s="637"/>
    </row>
    <row r="1762" spans="1:6">
      <c r="A1762" s="632"/>
      <c r="B1762" s="633"/>
      <c r="C1762" s="634"/>
      <c r="D1762" s="635"/>
      <c r="E1762" s="636"/>
      <c r="F1762" s="637"/>
    </row>
    <row r="1763" spans="1:6">
      <c r="A1763" s="632"/>
      <c r="B1763" s="633"/>
      <c r="C1763" s="634"/>
      <c r="D1763" s="635"/>
      <c r="E1763" s="636"/>
      <c r="F1763" s="637"/>
    </row>
    <row r="1764" spans="1:6">
      <c r="A1764" s="632"/>
      <c r="B1764" s="633"/>
      <c r="C1764" s="634"/>
      <c r="D1764" s="635"/>
      <c r="E1764" s="636"/>
      <c r="F1764" s="637"/>
    </row>
    <row r="1765" spans="1:6">
      <c r="A1765" s="632"/>
      <c r="B1765" s="633"/>
      <c r="C1765" s="634"/>
      <c r="D1765" s="635"/>
      <c r="E1765" s="636"/>
      <c r="F1765" s="637"/>
    </row>
    <row r="1766" spans="1:6">
      <c r="A1766" s="632"/>
      <c r="B1766" s="633"/>
      <c r="C1766" s="634"/>
      <c r="D1766" s="635"/>
      <c r="E1766" s="636"/>
      <c r="F1766" s="637"/>
    </row>
    <row r="1767" spans="1:6">
      <c r="A1767" s="632"/>
      <c r="B1767" s="633"/>
      <c r="C1767" s="634"/>
      <c r="D1767" s="635"/>
      <c r="E1767" s="636"/>
      <c r="F1767" s="637"/>
    </row>
    <row r="1768" spans="1:6">
      <c r="A1768" s="632"/>
      <c r="B1768" s="633"/>
      <c r="C1768" s="634"/>
      <c r="D1768" s="635"/>
      <c r="E1768" s="636"/>
      <c r="F1768" s="637"/>
    </row>
    <row r="1769" spans="1:6">
      <c r="A1769" s="632"/>
      <c r="B1769" s="633"/>
      <c r="C1769" s="634"/>
      <c r="D1769" s="635"/>
      <c r="E1769" s="636"/>
      <c r="F1769" s="637"/>
    </row>
    <row r="1770" spans="1:6">
      <c r="A1770" s="632"/>
      <c r="B1770" s="633"/>
      <c r="C1770" s="634"/>
      <c r="D1770" s="635"/>
      <c r="E1770" s="636"/>
      <c r="F1770" s="637"/>
    </row>
    <row r="1771" spans="1:6">
      <c r="A1771" s="632"/>
      <c r="B1771" s="633"/>
      <c r="C1771" s="634"/>
      <c r="D1771" s="635"/>
      <c r="E1771" s="636"/>
      <c r="F1771" s="637"/>
    </row>
    <row r="1772" spans="1:6">
      <c r="A1772" s="632"/>
      <c r="B1772" s="633"/>
      <c r="C1772" s="634"/>
      <c r="D1772" s="635"/>
      <c r="E1772" s="636"/>
      <c r="F1772" s="637"/>
    </row>
    <row r="1773" spans="1:6">
      <c r="A1773" s="632"/>
      <c r="B1773" s="633"/>
      <c r="C1773" s="634"/>
      <c r="D1773" s="635"/>
      <c r="E1773" s="636"/>
      <c r="F1773" s="637"/>
    </row>
    <row r="1774" spans="1:6">
      <c r="A1774" s="632"/>
      <c r="B1774" s="633"/>
      <c r="C1774" s="634"/>
      <c r="D1774" s="635"/>
      <c r="E1774" s="636"/>
      <c r="F1774" s="637"/>
    </row>
    <row r="1775" spans="1:6">
      <c r="A1775" s="632"/>
      <c r="B1775" s="633"/>
      <c r="C1775" s="634"/>
      <c r="D1775" s="635"/>
      <c r="E1775" s="636"/>
      <c r="F1775" s="637"/>
    </row>
    <row r="1776" spans="1:6">
      <c r="A1776" s="632"/>
      <c r="B1776" s="633"/>
      <c r="C1776" s="634"/>
      <c r="D1776" s="635"/>
      <c r="E1776" s="636"/>
      <c r="F1776" s="637"/>
    </row>
    <row r="1777" spans="1:6">
      <c r="A1777" s="632"/>
      <c r="B1777" s="633"/>
      <c r="C1777" s="634"/>
      <c r="D1777" s="635"/>
      <c r="E1777" s="636"/>
      <c r="F1777" s="637"/>
    </row>
    <row r="1778" spans="1:6">
      <c r="A1778" s="632"/>
      <c r="B1778" s="633"/>
      <c r="C1778" s="634"/>
      <c r="D1778" s="635"/>
      <c r="E1778" s="636"/>
      <c r="F1778" s="637"/>
    </row>
    <row r="1779" spans="1:6">
      <c r="A1779" s="632"/>
      <c r="B1779" s="633"/>
      <c r="C1779" s="634"/>
      <c r="D1779" s="635"/>
      <c r="E1779" s="636"/>
      <c r="F1779" s="637"/>
    </row>
    <row r="1780" spans="1:6">
      <c r="A1780" s="632"/>
      <c r="B1780" s="633"/>
      <c r="C1780" s="634"/>
      <c r="D1780" s="635"/>
      <c r="E1780" s="636"/>
      <c r="F1780" s="637"/>
    </row>
    <row r="1781" spans="1:6">
      <c r="A1781" s="632"/>
      <c r="B1781" s="633"/>
      <c r="C1781" s="634"/>
      <c r="D1781" s="635"/>
      <c r="E1781" s="636"/>
      <c r="F1781" s="637"/>
    </row>
    <row r="1782" spans="1:6">
      <c r="A1782" s="632"/>
      <c r="B1782" s="633"/>
      <c r="C1782" s="634"/>
      <c r="D1782" s="635"/>
      <c r="E1782" s="636"/>
      <c r="F1782" s="637"/>
    </row>
    <row r="1783" spans="1:6">
      <c r="A1783" s="632"/>
      <c r="B1783" s="633"/>
      <c r="C1783" s="634"/>
      <c r="D1783" s="635"/>
      <c r="E1783" s="636"/>
      <c r="F1783" s="637"/>
    </row>
    <row r="1784" spans="1:6">
      <c r="A1784" s="632"/>
      <c r="B1784" s="633"/>
      <c r="C1784" s="634"/>
      <c r="D1784" s="635"/>
      <c r="E1784" s="636"/>
      <c r="F1784" s="637"/>
    </row>
    <row r="1785" spans="1:6">
      <c r="A1785" s="632"/>
      <c r="B1785" s="633"/>
      <c r="C1785" s="634"/>
      <c r="D1785" s="635"/>
      <c r="E1785" s="636"/>
      <c r="F1785" s="637"/>
    </row>
    <row r="1786" spans="1:6">
      <c r="A1786" s="632"/>
      <c r="B1786" s="633"/>
      <c r="C1786" s="634"/>
      <c r="D1786" s="635"/>
      <c r="E1786" s="636"/>
      <c r="F1786" s="637"/>
    </row>
    <row r="1787" spans="1:6">
      <c r="A1787" s="632"/>
      <c r="B1787" s="633"/>
      <c r="C1787" s="634"/>
      <c r="D1787" s="635"/>
      <c r="E1787" s="636"/>
      <c r="F1787" s="637"/>
    </row>
    <row r="1788" spans="1:6">
      <c r="A1788" s="632"/>
      <c r="B1788" s="633"/>
      <c r="C1788" s="634"/>
      <c r="D1788" s="635"/>
      <c r="E1788" s="636"/>
      <c r="F1788" s="637"/>
    </row>
    <row r="1789" spans="1:6">
      <c r="A1789" s="632"/>
      <c r="B1789" s="633"/>
      <c r="C1789" s="634"/>
      <c r="D1789" s="635"/>
      <c r="E1789" s="636"/>
      <c r="F1789" s="637"/>
    </row>
    <row r="1790" spans="1:6">
      <c r="A1790" s="632"/>
      <c r="B1790" s="633"/>
      <c r="C1790" s="634"/>
      <c r="D1790" s="635"/>
      <c r="E1790" s="636"/>
      <c r="F1790" s="637"/>
    </row>
    <row r="1791" spans="1:6">
      <c r="A1791" s="632"/>
      <c r="B1791" s="633"/>
      <c r="C1791" s="634"/>
      <c r="D1791" s="635"/>
      <c r="E1791" s="636"/>
      <c r="F1791" s="637"/>
    </row>
    <row r="1792" spans="1:6">
      <c r="A1792" s="632"/>
      <c r="B1792" s="633"/>
      <c r="C1792" s="634"/>
      <c r="D1792" s="635"/>
      <c r="E1792" s="636"/>
      <c r="F1792" s="637"/>
    </row>
    <row r="1793" spans="1:6">
      <c r="A1793" s="632"/>
      <c r="B1793" s="633"/>
      <c r="C1793" s="634"/>
      <c r="D1793" s="635"/>
      <c r="E1793" s="636"/>
      <c r="F1793" s="637"/>
    </row>
    <row r="1794" spans="1:6">
      <c r="A1794" s="632"/>
      <c r="B1794" s="633"/>
      <c r="C1794" s="634"/>
      <c r="D1794" s="635"/>
      <c r="E1794" s="636"/>
      <c r="F1794" s="637"/>
    </row>
    <row r="1795" spans="1:6">
      <c r="A1795" s="632"/>
      <c r="B1795" s="633"/>
      <c r="C1795" s="634"/>
      <c r="D1795" s="635"/>
      <c r="E1795" s="636"/>
      <c r="F1795" s="637"/>
    </row>
    <row r="1796" spans="1:6">
      <c r="A1796" s="632"/>
      <c r="B1796" s="633"/>
      <c r="C1796" s="634"/>
      <c r="D1796" s="635"/>
      <c r="E1796" s="636"/>
      <c r="F1796" s="637"/>
    </row>
    <row r="1797" spans="1:6">
      <c r="A1797" s="632"/>
      <c r="B1797" s="633"/>
      <c r="C1797" s="634"/>
      <c r="D1797" s="635"/>
      <c r="E1797" s="636"/>
      <c r="F1797" s="637"/>
    </row>
    <row r="1798" spans="1:6">
      <c r="A1798" s="632"/>
      <c r="B1798" s="633"/>
      <c r="C1798" s="634"/>
      <c r="D1798" s="635"/>
      <c r="E1798" s="636"/>
      <c r="F1798" s="637"/>
    </row>
    <row r="1799" spans="1:6">
      <c r="A1799" s="632"/>
      <c r="B1799" s="633"/>
      <c r="C1799" s="634"/>
      <c r="D1799" s="635"/>
      <c r="E1799" s="636"/>
      <c r="F1799" s="637"/>
    </row>
    <row r="1800" spans="1:6">
      <c r="A1800" s="632"/>
      <c r="B1800" s="633"/>
      <c r="C1800" s="634"/>
      <c r="D1800" s="635"/>
      <c r="E1800" s="636"/>
      <c r="F1800" s="637"/>
    </row>
    <row r="1801" spans="1:6">
      <c r="A1801" s="632"/>
      <c r="B1801" s="633"/>
      <c r="C1801" s="634"/>
      <c r="D1801" s="635"/>
      <c r="E1801" s="636"/>
      <c r="F1801" s="637"/>
    </row>
    <row r="1802" spans="1:6">
      <c r="A1802" s="632"/>
      <c r="B1802" s="633"/>
      <c r="C1802" s="634"/>
      <c r="D1802" s="635"/>
      <c r="E1802" s="636"/>
      <c r="F1802" s="637"/>
    </row>
    <row r="1803" spans="1:6">
      <c r="A1803" s="632"/>
      <c r="B1803" s="633"/>
      <c r="C1803" s="634"/>
      <c r="D1803" s="635"/>
      <c r="E1803" s="636"/>
      <c r="F1803" s="637"/>
    </row>
    <row r="1804" spans="1:6">
      <c r="A1804" s="632"/>
      <c r="B1804" s="633"/>
      <c r="C1804" s="634"/>
      <c r="D1804" s="635"/>
      <c r="E1804" s="636"/>
      <c r="F1804" s="637"/>
    </row>
    <row r="1805" spans="1:6">
      <c r="A1805" s="632"/>
      <c r="B1805" s="633"/>
      <c r="C1805" s="634"/>
      <c r="D1805" s="635"/>
      <c r="E1805" s="636"/>
      <c r="F1805" s="637"/>
    </row>
    <row r="1806" spans="1:6">
      <c r="A1806" s="632"/>
      <c r="B1806" s="633"/>
      <c r="C1806" s="634"/>
      <c r="D1806" s="635"/>
      <c r="E1806" s="636"/>
      <c r="F1806" s="637"/>
    </row>
    <row r="1807" spans="1:6">
      <c r="A1807" s="632"/>
      <c r="B1807" s="633"/>
      <c r="C1807" s="634"/>
      <c r="D1807" s="635"/>
      <c r="E1807" s="636"/>
      <c r="F1807" s="637"/>
    </row>
    <row r="1808" spans="1:6">
      <c r="A1808" s="632"/>
      <c r="B1808" s="633"/>
      <c r="C1808" s="634"/>
      <c r="D1808" s="635"/>
      <c r="E1808" s="636"/>
      <c r="F1808" s="637"/>
    </row>
    <row r="1809" spans="1:6">
      <c r="A1809" s="632"/>
      <c r="B1809" s="633"/>
      <c r="C1809" s="634"/>
      <c r="D1809" s="635"/>
      <c r="E1809" s="636"/>
      <c r="F1809" s="637"/>
    </row>
    <row r="1810" spans="1:6">
      <c r="A1810" s="632"/>
      <c r="B1810" s="633"/>
      <c r="C1810" s="634"/>
      <c r="D1810" s="635"/>
      <c r="E1810" s="636"/>
      <c r="F1810" s="637"/>
    </row>
    <row r="1811" spans="1:6">
      <c r="A1811" s="632"/>
      <c r="B1811" s="633"/>
      <c r="C1811" s="634"/>
      <c r="D1811" s="635"/>
      <c r="E1811" s="636"/>
      <c r="F1811" s="637"/>
    </row>
    <row r="1812" spans="1:6">
      <c r="A1812" s="632"/>
      <c r="B1812" s="633"/>
      <c r="C1812" s="634"/>
      <c r="D1812" s="635"/>
      <c r="E1812" s="636"/>
      <c r="F1812" s="637"/>
    </row>
    <row r="1813" spans="1:6">
      <c r="A1813" s="632"/>
      <c r="B1813" s="633"/>
      <c r="C1813" s="634"/>
      <c r="D1813" s="635"/>
      <c r="E1813" s="636"/>
      <c r="F1813" s="637"/>
    </row>
    <row r="1814" spans="1:6">
      <c r="A1814" s="632"/>
      <c r="B1814" s="633"/>
      <c r="C1814" s="634"/>
      <c r="D1814" s="635"/>
      <c r="E1814" s="636"/>
      <c r="F1814" s="637"/>
    </row>
    <row r="1815" spans="1:6">
      <c r="A1815" s="632"/>
      <c r="B1815" s="633"/>
      <c r="C1815" s="634"/>
      <c r="D1815" s="635"/>
      <c r="E1815" s="636"/>
      <c r="F1815" s="637"/>
    </row>
    <row r="1816" spans="1:6">
      <c r="A1816" s="632"/>
      <c r="B1816" s="633"/>
      <c r="C1816" s="634"/>
      <c r="D1816" s="635"/>
      <c r="E1816" s="636"/>
      <c r="F1816" s="637"/>
    </row>
    <row r="1817" spans="1:6">
      <c r="A1817" s="632"/>
      <c r="B1817" s="633"/>
      <c r="C1817" s="634"/>
      <c r="D1817" s="635"/>
      <c r="E1817" s="636"/>
      <c r="F1817" s="637"/>
    </row>
    <row r="1818" spans="1:6">
      <c r="A1818" s="632"/>
      <c r="B1818" s="633"/>
      <c r="C1818" s="634"/>
      <c r="D1818" s="635"/>
      <c r="E1818" s="636"/>
      <c r="F1818" s="637"/>
    </row>
    <row r="1819" spans="1:6">
      <c r="A1819" s="632"/>
      <c r="B1819" s="633"/>
      <c r="C1819" s="634"/>
      <c r="D1819" s="635"/>
      <c r="E1819" s="636"/>
      <c r="F1819" s="637"/>
    </row>
    <row r="1820" spans="1:6">
      <c r="A1820" s="632"/>
      <c r="B1820" s="633"/>
      <c r="C1820" s="634"/>
      <c r="D1820" s="635"/>
      <c r="E1820" s="636"/>
      <c r="F1820" s="637"/>
    </row>
    <row r="1821" spans="1:6">
      <c r="A1821" s="632"/>
      <c r="B1821" s="633"/>
      <c r="C1821" s="634"/>
      <c r="D1821" s="635"/>
      <c r="E1821" s="636"/>
      <c r="F1821" s="637"/>
    </row>
    <row r="1822" spans="1:6">
      <c r="A1822" s="632"/>
      <c r="B1822" s="633"/>
      <c r="C1822" s="634"/>
      <c r="D1822" s="635"/>
      <c r="E1822" s="636"/>
      <c r="F1822" s="637"/>
    </row>
    <row r="1823" spans="1:6">
      <c r="A1823" s="632"/>
      <c r="B1823" s="633"/>
      <c r="C1823" s="634"/>
      <c r="D1823" s="635"/>
      <c r="E1823" s="636"/>
      <c r="F1823" s="637"/>
    </row>
    <row r="1824" spans="1:6">
      <c r="A1824" s="632"/>
      <c r="B1824" s="633"/>
      <c r="C1824" s="634"/>
      <c r="D1824" s="635"/>
      <c r="E1824" s="636"/>
      <c r="F1824" s="637"/>
    </row>
    <row r="1825" spans="1:6">
      <c r="A1825" s="632"/>
      <c r="B1825" s="633"/>
      <c r="C1825" s="634"/>
      <c r="D1825" s="635"/>
      <c r="E1825" s="636"/>
      <c r="F1825" s="637"/>
    </row>
    <row r="1826" spans="1:6">
      <c r="A1826" s="632"/>
      <c r="B1826" s="633"/>
      <c r="C1826" s="634"/>
      <c r="D1826" s="635"/>
      <c r="E1826" s="636"/>
      <c r="F1826" s="637"/>
    </row>
    <row r="1827" spans="1:6">
      <c r="A1827" s="632"/>
      <c r="B1827" s="633"/>
      <c r="C1827" s="634"/>
      <c r="D1827" s="635"/>
      <c r="E1827" s="636"/>
      <c r="F1827" s="637"/>
    </row>
    <row r="1828" spans="1:6">
      <c r="A1828" s="632"/>
      <c r="B1828" s="633"/>
      <c r="C1828" s="634"/>
      <c r="D1828" s="635"/>
      <c r="E1828" s="636"/>
      <c r="F1828" s="637"/>
    </row>
    <row r="1829" spans="1:6">
      <c r="A1829" s="632"/>
      <c r="B1829" s="633"/>
      <c r="C1829" s="634"/>
      <c r="D1829" s="635"/>
      <c r="E1829" s="636"/>
      <c r="F1829" s="637"/>
    </row>
    <row r="1830" spans="1:6">
      <c r="A1830" s="632"/>
      <c r="B1830" s="633"/>
      <c r="C1830" s="634"/>
      <c r="D1830" s="635"/>
      <c r="E1830" s="636"/>
      <c r="F1830" s="637"/>
    </row>
    <row r="1831" spans="1:6">
      <c r="A1831" s="632"/>
      <c r="B1831" s="633"/>
      <c r="C1831" s="634"/>
      <c r="D1831" s="635"/>
      <c r="E1831" s="636"/>
      <c r="F1831" s="637"/>
    </row>
    <row r="1832" spans="1:6">
      <c r="A1832" s="632"/>
      <c r="B1832" s="633"/>
      <c r="C1832" s="634"/>
      <c r="D1832" s="635"/>
      <c r="E1832" s="636"/>
      <c r="F1832" s="637"/>
    </row>
    <row r="1833" spans="1:6">
      <c r="A1833" s="632"/>
      <c r="B1833" s="633"/>
      <c r="C1833" s="634"/>
      <c r="D1833" s="635"/>
      <c r="E1833" s="636"/>
      <c r="F1833" s="637"/>
    </row>
    <row r="1834" spans="1:6">
      <c r="A1834" s="632"/>
      <c r="B1834" s="633"/>
      <c r="C1834" s="634"/>
      <c r="D1834" s="635"/>
      <c r="E1834" s="636"/>
      <c r="F1834" s="637"/>
    </row>
    <row r="1835" spans="1:6">
      <c r="A1835" s="632"/>
      <c r="B1835" s="633"/>
      <c r="C1835" s="634"/>
      <c r="D1835" s="635"/>
      <c r="E1835" s="636"/>
      <c r="F1835" s="637"/>
    </row>
    <row r="1836" spans="1:6">
      <c r="A1836" s="632"/>
      <c r="B1836" s="633"/>
      <c r="C1836" s="634"/>
      <c r="D1836" s="635"/>
      <c r="E1836" s="636"/>
      <c r="F1836" s="637"/>
    </row>
    <row r="1837" spans="1:6">
      <c r="A1837" s="632"/>
      <c r="B1837" s="633"/>
      <c r="C1837" s="634"/>
      <c r="D1837" s="635"/>
      <c r="E1837" s="636"/>
      <c r="F1837" s="637"/>
    </row>
    <row r="1838" spans="1:6">
      <c r="A1838" s="632"/>
      <c r="B1838" s="633"/>
      <c r="C1838" s="634"/>
      <c r="D1838" s="635"/>
      <c r="E1838" s="636"/>
      <c r="F1838" s="637"/>
    </row>
    <row r="1839" spans="1:6">
      <c r="A1839" s="632"/>
      <c r="B1839" s="633"/>
      <c r="C1839" s="634"/>
      <c r="D1839" s="635"/>
      <c r="E1839" s="636"/>
      <c r="F1839" s="637"/>
    </row>
    <row r="1840" spans="1:6">
      <c r="A1840" s="632"/>
      <c r="B1840" s="633"/>
      <c r="C1840" s="634"/>
      <c r="D1840" s="635"/>
      <c r="E1840" s="636"/>
      <c r="F1840" s="637"/>
    </row>
    <row r="1841" spans="1:6">
      <c r="A1841" s="632"/>
      <c r="B1841" s="633"/>
      <c r="C1841" s="634"/>
      <c r="D1841" s="635"/>
      <c r="E1841" s="636"/>
      <c r="F1841" s="637"/>
    </row>
    <row r="1842" spans="1:6">
      <c r="A1842" s="632"/>
      <c r="B1842" s="633"/>
      <c r="C1842" s="634"/>
      <c r="D1842" s="635"/>
      <c r="E1842" s="636"/>
      <c r="F1842" s="637"/>
    </row>
    <row r="1843" spans="1:6">
      <c r="A1843" s="632"/>
      <c r="B1843" s="633"/>
      <c r="C1843" s="634"/>
      <c r="D1843" s="635"/>
      <c r="E1843" s="636"/>
      <c r="F1843" s="637"/>
    </row>
    <row r="1844" spans="1:6">
      <c r="A1844" s="632"/>
      <c r="B1844" s="633"/>
      <c r="C1844" s="634"/>
      <c r="D1844" s="635"/>
      <c r="E1844" s="636"/>
      <c r="F1844" s="637"/>
    </row>
    <row r="1845" spans="1:6">
      <c r="A1845" s="632"/>
      <c r="B1845" s="633"/>
      <c r="C1845" s="634"/>
      <c r="D1845" s="635"/>
      <c r="E1845" s="636"/>
      <c r="F1845" s="637"/>
    </row>
    <row r="1846" spans="1:6">
      <c r="A1846" s="632"/>
      <c r="B1846" s="633"/>
      <c r="C1846" s="634"/>
      <c r="D1846" s="635"/>
      <c r="E1846" s="636"/>
      <c r="F1846" s="637"/>
    </row>
    <row r="1847" spans="1:6">
      <c r="A1847" s="632"/>
      <c r="B1847" s="633"/>
      <c r="C1847" s="634"/>
      <c r="D1847" s="635"/>
      <c r="E1847" s="636"/>
      <c r="F1847" s="637"/>
    </row>
    <row r="1848" spans="1:6">
      <c r="A1848" s="632"/>
      <c r="B1848" s="633"/>
      <c r="C1848" s="634"/>
      <c r="D1848" s="635"/>
      <c r="E1848" s="636"/>
      <c r="F1848" s="637"/>
    </row>
    <row r="1849" spans="1:6">
      <c r="A1849" s="632"/>
      <c r="B1849" s="633"/>
      <c r="C1849" s="634"/>
      <c r="D1849" s="635"/>
      <c r="E1849" s="636"/>
      <c r="F1849" s="637"/>
    </row>
    <row r="1850" spans="1:6">
      <c r="A1850" s="632"/>
      <c r="B1850" s="633"/>
      <c r="C1850" s="634"/>
      <c r="D1850" s="635"/>
      <c r="E1850" s="636"/>
      <c r="F1850" s="637"/>
    </row>
    <row r="1851" spans="1:6">
      <c r="A1851" s="632"/>
      <c r="B1851" s="633"/>
      <c r="C1851" s="634"/>
      <c r="D1851" s="635"/>
      <c r="E1851" s="636"/>
      <c r="F1851" s="637"/>
    </row>
    <row r="1852" spans="1:6">
      <c r="A1852" s="632"/>
      <c r="B1852" s="633"/>
      <c r="C1852" s="634"/>
      <c r="D1852" s="635"/>
      <c r="E1852" s="636"/>
      <c r="F1852" s="637"/>
    </row>
    <row r="1853" spans="1:6">
      <c r="A1853" s="632"/>
      <c r="B1853" s="633"/>
      <c r="C1853" s="634"/>
      <c r="D1853" s="635"/>
      <c r="E1853" s="636"/>
      <c r="F1853" s="637"/>
    </row>
    <row r="1854" spans="1:6">
      <c r="A1854" s="632"/>
      <c r="B1854" s="633"/>
      <c r="C1854" s="634"/>
      <c r="D1854" s="635"/>
      <c r="E1854" s="636"/>
      <c r="F1854" s="637"/>
    </row>
    <row r="1855" spans="1:6">
      <c r="A1855" s="632"/>
      <c r="B1855" s="633"/>
      <c r="C1855" s="634"/>
      <c r="D1855" s="635"/>
      <c r="E1855" s="636"/>
      <c r="F1855" s="637"/>
    </row>
    <row r="1856" spans="1:6">
      <c r="A1856" s="632"/>
      <c r="B1856" s="633"/>
      <c r="C1856" s="634"/>
      <c r="D1856" s="635"/>
      <c r="E1856" s="636"/>
      <c r="F1856" s="637"/>
    </row>
    <row r="1857" spans="1:6">
      <c r="A1857" s="632"/>
      <c r="B1857" s="633"/>
      <c r="C1857" s="634"/>
      <c r="D1857" s="635"/>
      <c r="E1857" s="636"/>
      <c r="F1857" s="637"/>
    </row>
    <row r="1858" spans="1:6">
      <c r="A1858" s="632"/>
      <c r="B1858" s="633"/>
      <c r="C1858" s="634"/>
      <c r="D1858" s="635"/>
      <c r="E1858" s="636"/>
      <c r="F1858" s="637"/>
    </row>
    <row r="1859" spans="1:6">
      <c r="A1859" s="632"/>
      <c r="B1859" s="633"/>
      <c r="C1859" s="634"/>
      <c r="D1859" s="635"/>
      <c r="E1859" s="636"/>
      <c r="F1859" s="637"/>
    </row>
    <row r="1860" spans="1:6">
      <c r="A1860" s="632"/>
      <c r="B1860" s="633"/>
      <c r="C1860" s="634"/>
      <c r="D1860" s="635"/>
      <c r="E1860" s="636"/>
      <c r="F1860" s="637"/>
    </row>
    <row r="1861" spans="1:6">
      <c r="A1861" s="632"/>
      <c r="B1861" s="633"/>
      <c r="C1861" s="634"/>
      <c r="D1861" s="635"/>
      <c r="E1861" s="636"/>
      <c r="F1861" s="637"/>
    </row>
    <row r="1862" spans="1:6">
      <c r="A1862" s="632"/>
      <c r="B1862" s="633"/>
      <c r="C1862" s="634"/>
      <c r="D1862" s="635"/>
      <c r="E1862" s="636"/>
      <c r="F1862" s="637"/>
    </row>
    <row r="1863" spans="1:6">
      <c r="A1863" s="632"/>
      <c r="B1863" s="633"/>
      <c r="C1863" s="634"/>
      <c r="D1863" s="635"/>
      <c r="E1863" s="636"/>
      <c r="F1863" s="637"/>
    </row>
    <row r="1864" spans="1:6">
      <c r="A1864" s="632"/>
      <c r="B1864" s="633"/>
      <c r="C1864" s="634"/>
      <c r="D1864" s="635"/>
      <c r="E1864" s="636"/>
      <c r="F1864" s="637"/>
    </row>
    <row r="1865" spans="1:6">
      <c r="A1865" s="632"/>
      <c r="B1865" s="633"/>
      <c r="C1865" s="634"/>
      <c r="D1865" s="635"/>
      <c r="E1865" s="636"/>
      <c r="F1865" s="637"/>
    </row>
    <row r="1866" spans="1:6">
      <c r="A1866" s="632"/>
      <c r="B1866" s="633"/>
      <c r="C1866" s="634"/>
      <c r="D1866" s="635"/>
      <c r="E1866" s="636"/>
      <c r="F1866" s="637"/>
    </row>
    <row r="1867" spans="1:6">
      <c r="A1867" s="632"/>
      <c r="B1867" s="633"/>
      <c r="C1867" s="634"/>
      <c r="D1867" s="635"/>
      <c r="E1867" s="636"/>
      <c r="F1867" s="637"/>
    </row>
    <row r="1868" spans="1:6">
      <c r="A1868" s="632"/>
      <c r="B1868" s="633"/>
      <c r="C1868" s="634"/>
      <c r="D1868" s="635"/>
      <c r="E1868" s="636"/>
      <c r="F1868" s="637"/>
    </row>
    <row r="1869" spans="1:6">
      <c r="A1869" s="632"/>
      <c r="B1869" s="633"/>
      <c r="C1869" s="634"/>
      <c r="D1869" s="635"/>
      <c r="E1869" s="636"/>
      <c r="F1869" s="637"/>
    </row>
    <row r="1870" spans="1:6">
      <c r="A1870" s="632"/>
      <c r="B1870" s="633"/>
      <c r="C1870" s="634"/>
      <c r="D1870" s="635"/>
      <c r="E1870" s="636"/>
      <c r="F1870" s="637"/>
    </row>
    <row r="1871" spans="1:6">
      <c r="A1871" s="632"/>
      <c r="B1871" s="633"/>
      <c r="C1871" s="634"/>
      <c r="D1871" s="635"/>
      <c r="E1871" s="636"/>
      <c r="F1871" s="637"/>
    </row>
    <row r="1872" spans="1:6">
      <c r="A1872" s="632"/>
      <c r="B1872" s="633"/>
      <c r="C1872" s="634"/>
      <c r="D1872" s="635"/>
      <c r="E1872" s="636"/>
      <c r="F1872" s="637"/>
    </row>
    <row r="1873" spans="1:6">
      <c r="A1873" s="632"/>
      <c r="B1873" s="633"/>
      <c r="C1873" s="634"/>
      <c r="D1873" s="635"/>
      <c r="E1873" s="636"/>
      <c r="F1873" s="637"/>
    </row>
    <row r="1874" spans="1:6">
      <c r="A1874" s="632"/>
      <c r="B1874" s="633"/>
      <c r="C1874" s="634"/>
      <c r="D1874" s="635"/>
      <c r="E1874" s="636"/>
      <c r="F1874" s="637"/>
    </row>
    <row r="1875" spans="1:6">
      <c r="A1875" s="632"/>
      <c r="B1875" s="633"/>
      <c r="C1875" s="634"/>
      <c r="D1875" s="635"/>
      <c r="E1875" s="636"/>
      <c r="F1875" s="637"/>
    </row>
    <row r="1876" spans="1:6">
      <c r="A1876" s="632"/>
      <c r="B1876" s="633"/>
      <c r="C1876" s="634"/>
      <c r="D1876" s="635"/>
      <c r="E1876" s="636"/>
      <c r="F1876" s="637"/>
    </row>
    <row r="1877" spans="1:6">
      <c r="A1877" s="632"/>
      <c r="B1877" s="633"/>
      <c r="C1877" s="634"/>
      <c r="D1877" s="635"/>
      <c r="E1877" s="636"/>
      <c r="F1877" s="637"/>
    </row>
    <row r="1878" spans="1:6">
      <c r="A1878" s="632"/>
      <c r="B1878" s="633"/>
      <c r="C1878" s="634"/>
      <c r="D1878" s="635"/>
      <c r="E1878" s="636"/>
      <c r="F1878" s="637"/>
    </row>
    <row r="1879" spans="1:6">
      <c r="A1879" s="632"/>
      <c r="B1879" s="633"/>
      <c r="C1879" s="634"/>
      <c r="D1879" s="635"/>
      <c r="E1879" s="636"/>
      <c r="F1879" s="637"/>
    </row>
    <row r="1880" spans="1:6">
      <c r="A1880" s="632"/>
      <c r="B1880" s="633"/>
      <c r="C1880" s="634"/>
      <c r="D1880" s="635"/>
      <c r="E1880" s="636"/>
      <c r="F1880" s="637"/>
    </row>
    <row r="1881" spans="1:6">
      <c r="A1881" s="632"/>
      <c r="B1881" s="633"/>
      <c r="C1881" s="634"/>
      <c r="D1881" s="635"/>
      <c r="E1881" s="636"/>
      <c r="F1881" s="637"/>
    </row>
    <row r="1882" spans="1:6">
      <c r="A1882" s="632"/>
      <c r="B1882" s="633"/>
      <c r="C1882" s="634"/>
      <c r="D1882" s="635"/>
      <c r="E1882" s="636"/>
      <c r="F1882" s="637"/>
    </row>
    <row r="1883" spans="1:6">
      <c r="A1883" s="632"/>
      <c r="B1883" s="633"/>
      <c r="C1883" s="634"/>
      <c r="D1883" s="635"/>
      <c r="E1883" s="636"/>
      <c r="F1883" s="637"/>
    </row>
    <row r="1884" spans="1:6">
      <c r="A1884" s="632"/>
      <c r="B1884" s="633"/>
      <c r="C1884" s="634"/>
      <c r="D1884" s="635"/>
      <c r="E1884" s="636"/>
      <c r="F1884" s="637"/>
    </row>
    <row r="1885" spans="1:6">
      <c r="A1885" s="632"/>
      <c r="B1885" s="633"/>
      <c r="C1885" s="634"/>
      <c r="D1885" s="635"/>
      <c r="E1885" s="636"/>
      <c r="F1885" s="637"/>
    </row>
    <row r="1886" spans="1:6">
      <c r="A1886" s="632"/>
      <c r="B1886" s="633"/>
      <c r="C1886" s="634"/>
      <c r="D1886" s="635"/>
      <c r="E1886" s="636"/>
      <c r="F1886" s="637"/>
    </row>
    <row r="1887" spans="1:6">
      <c r="A1887" s="632"/>
      <c r="B1887" s="633"/>
      <c r="C1887" s="634"/>
      <c r="D1887" s="635"/>
      <c r="E1887" s="636"/>
      <c r="F1887" s="637"/>
    </row>
    <row r="1888" spans="1:6">
      <c r="A1888" s="632"/>
      <c r="B1888" s="633"/>
      <c r="C1888" s="634"/>
      <c r="D1888" s="635"/>
      <c r="E1888" s="636"/>
      <c r="F1888" s="637"/>
    </row>
    <row r="1889" spans="1:6">
      <c r="A1889" s="632"/>
      <c r="B1889" s="633"/>
      <c r="C1889" s="634"/>
      <c r="D1889" s="635"/>
      <c r="E1889" s="636"/>
      <c r="F1889" s="637"/>
    </row>
    <row r="1890" spans="1:6">
      <c r="A1890" s="632"/>
      <c r="B1890" s="633"/>
      <c r="C1890" s="634"/>
      <c r="D1890" s="635"/>
      <c r="E1890" s="636"/>
      <c r="F1890" s="637"/>
    </row>
    <row r="1891" spans="1:6">
      <c r="A1891" s="632"/>
      <c r="B1891" s="633"/>
      <c r="C1891" s="634"/>
      <c r="D1891" s="635"/>
      <c r="E1891" s="636"/>
      <c r="F1891" s="637"/>
    </row>
    <row r="1892" spans="1:6">
      <c r="A1892" s="632"/>
      <c r="B1892" s="633"/>
      <c r="C1892" s="634"/>
      <c r="D1892" s="635"/>
      <c r="E1892" s="636"/>
      <c r="F1892" s="637"/>
    </row>
    <row r="1893" spans="1:6">
      <c r="A1893" s="632"/>
      <c r="B1893" s="633"/>
      <c r="C1893" s="634"/>
      <c r="D1893" s="635"/>
      <c r="E1893" s="636"/>
      <c r="F1893" s="637"/>
    </row>
    <row r="1894" spans="1:6">
      <c r="A1894" s="632"/>
      <c r="B1894" s="633"/>
      <c r="C1894" s="634"/>
      <c r="D1894" s="635"/>
      <c r="E1894" s="636"/>
      <c r="F1894" s="637"/>
    </row>
    <row r="1895" spans="1:6">
      <c r="A1895" s="632"/>
      <c r="B1895" s="633"/>
      <c r="C1895" s="634"/>
      <c r="D1895" s="635"/>
      <c r="E1895" s="636"/>
      <c r="F1895" s="637"/>
    </row>
    <row r="1896" spans="1:6">
      <c r="A1896" s="632"/>
      <c r="B1896" s="633"/>
      <c r="C1896" s="634"/>
      <c r="D1896" s="635"/>
      <c r="E1896" s="636"/>
      <c r="F1896" s="637"/>
    </row>
    <row r="1897" spans="1:6">
      <c r="A1897" s="632"/>
      <c r="B1897" s="633"/>
      <c r="C1897" s="634"/>
      <c r="D1897" s="635"/>
      <c r="E1897" s="636"/>
      <c r="F1897" s="637"/>
    </row>
    <row r="1898" spans="1:6">
      <c r="A1898" s="632"/>
      <c r="B1898" s="633"/>
      <c r="C1898" s="634"/>
      <c r="D1898" s="635"/>
      <c r="E1898" s="636"/>
      <c r="F1898" s="637"/>
    </row>
    <row r="1899" spans="1:6">
      <c r="A1899" s="632"/>
      <c r="B1899" s="633"/>
      <c r="C1899" s="634"/>
      <c r="D1899" s="635"/>
      <c r="E1899" s="636"/>
      <c r="F1899" s="637"/>
    </row>
    <row r="1900" spans="1:6">
      <c r="A1900" s="632"/>
      <c r="B1900" s="633"/>
      <c r="C1900" s="634"/>
      <c r="D1900" s="635"/>
      <c r="E1900" s="636"/>
      <c r="F1900" s="637"/>
    </row>
    <row r="1901" spans="1:6">
      <c r="A1901" s="632"/>
      <c r="B1901" s="633"/>
      <c r="C1901" s="634"/>
      <c r="D1901" s="635"/>
      <c r="E1901" s="636"/>
      <c r="F1901" s="637"/>
    </row>
    <row r="1902" spans="1:6">
      <c r="A1902" s="632"/>
      <c r="B1902" s="633"/>
      <c r="C1902" s="634"/>
      <c r="D1902" s="635"/>
      <c r="E1902" s="636"/>
      <c r="F1902" s="637"/>
    </row>
    <row r="1903" spans="1:6">
      <c r="A1903" s="632"/>
      <c r="B1903" s="633"/>
      <c r="C1903" s="634"/>
      <c r="D1903" s="635"/>
      <c r="E1903" s="636"/>
      <c r="F1903" s="637"/>
    </row>
    <row r="1904" spans="1:6">
      <c r="A1904" s="632"/>
      <c r="B1904" s="633"/>
      <c r="C1904" s="634"/>
      <c r="D1904" s="635"/>
      <c r="E1904" s="636"/>
      <c r="F1904" s="637"/>
    </row>
    <row r="1905" spans="1:6">
      <c r="A1905" s="632"/>
      <c r="B1905" s="633"/>
      <c r="C1905" s="634"/>
      <c r="D1905" s="635"/>
      <c r="E1905" s="636"/>
      <c r="F1905" s="637"/>
    </row>
    <row r="1906" spans="1:6">
      <c r="A1906" s="632"/>
      <c r="B1906" s="633"/>
      <c r="C1906" s="634"/>
      <c r="D1906" s="635"/>
      <c r="E1906" s="636"/>
      <c r="F1906" s="637"/>
    </row>
    <row r="1907" spans="1:6">
      <c r="A1907" s="632"/>
      <c r="B1907" s="633"/>
      <c r="C1907" s="634"/>
      <c r="D1907" s="635"/>
      <c r="E1907" s="636"/>
      <c r="F1907" s="637"/>
    </row>
    <row r="1908" spans="1:6">
      <c r="A1908" s="632"/>
      <c r="B1908" s="633"/>
      <c r="C1908" s="634"/>
      <c r="D1908" s="635"/>
      <c r="E1908" s="636"/>
      <c r="F1908" s="637"/>
    </row>
    <row r="1909" spans="1:6">
      <c r="A1909" s="632"/>
      <c r="B1909" s="633"/>
      <c r="C1909" s="634"/>
      <c r="D1909" s="635"/>
      <c r="E1909" s="636"/>
      <c r="F1909" s="637"/>
    </row>
    <row r="1910" spans="1:6">
      <c r="A1910" s="632"/>
      <c r="B1910" s="633"/>
      <c r="C1910" s="634"/>
      <c r="D1910" s="635"/>
      <c r="E1910" s="636"/>
      <c r="F1910" s="637"/>
    </row>
    <row r="1911" spans="1:6">
      <c r="A1911" s="632"/>
      <c r="B1911" s="633"/>
      <c r="C1911" s="634"/>
      <c r="D1911" s="635"/>
      <c r="E1911" s="636"/>
      <c r="F1911" s="637"/>
    </row>
    <row r="1912" spans="1:6">
      <c r="A1912" s="632"/>
      <c r="B1912" s="633"/>
      <c r="C1912" s="634"/>
      <c r="D1912" s="635"/>
      <c r="E1912" s="636"/>
      <c r="F1912" s="637"/>
    </row>
    <row r="1913" spans="1:6">
      <c r="A1913" s="632"/>
      <c r="B1913" s="633"/>
      <c r="C1913" s="634"/>
      <c r="D1913" s="635"/>
      <c r="E1913" s="636"/>
      <c r="F1913" s="637"/>
    </row>
    <row r="1914" spans="1:6">
      <c r="A1914" s="632"/>
      <c r="B1914" s="633"/>
      <c r="C1914" s="634"/>
      <c r="D1914" s="635"/>
      <c r="E1914" s="636"/>
      <c r="F1914" s="637"/>
    </row>
    <row r="1915" spans="1:6">
      <c r="A1915" s="632"/>
      <c r="B1915" s="633"/>
      <c r="C1915" s="634"/>
      <c r="D1915" s="635"/>
      <c r="E1915" s="636"/>
      <c r="F1915" s="637"/>
    </row>
    <row r="1916" spans="1:6">
      <c r="A1916" s="632"/>
      <c r="B1916" s="633"/>
      <c r="C1916" s="634"/>
      <c r="D1916" s="635"/>
      <c r="E1916" s="636"/>
      <c r="F1916" s="637"/>
    </row>
    <row r="1917" spans="1:6">
      <c r="A1917" s="632"/>
      <c r="B1917" s="633"/>
      <c r="C1917" s="634"/>
      <c r="D1917" s="635"/>
      <c r="E1917" s="636"/>
      <c r="F1917" s="637"/>
    </row>
    <row r="1918" spans="1:6">
      <c r="A1918" s="632"/>
      <c r="B1918" s="633"/>
      <c r="C1918" s="634"/>
      <c r="D1918" s="635"/>
      <c r="E1918" s="636"/>
      <c r="F1918" s="637"/>
    </row>
    <row r="1919" spans="1:6">
      <c r="A1919" s="632"/>
      <c r="B1919" s="633"/>
      <c r="C1919" s="634"/>
      <c r="D1919" s="635"/>
      <c r="E1919" s="636"/>
      <c r="F1919" s="637"/>
    </row>
    <row r="1920" spans="1:6">
      <c r="A1920" s="632"/>
      <c r="B1920" s="633"/>
      <c r="C1920" s="634"/>
      <c r="D1920" s="635"/>
      <c r="E1920" s="636"/>
      <c r="F1920" s="637"/>
    </row>
    <row r="1921" spans="1:6">
      <c r="A1921" s="632"/>
      <c r="B1921" s="633"/>
      <c r="C1921" s="634"/>
      <c r="D1921" s="635"/>
      <c r="E1921" s="636"/>
      <c r="F1921" s="637"/>
    </row>
    <row r="1922" spans="1:6">
      <c r="A1922" s="632"/>
      <c r="B1922" s="633"/>
      <c r="C1922" s="634"/>
      <c r="D1922" s="635"/>
      <c r="E1922" s="636"/>
      <c r="F1922" s="637"/>
    </row>
    <row r="1923" spans="1:6">
      <c r="A1923" s="632"/>
      <c r="B1923" s="633"/>
      <c r="C1923" s="634"/>
      <c r="D1923" s="635"/>
      <c r="E1923" s="636"/>
      <c r="F1923" s="637"/>
    </row>
    <row r="1924" spans="1:6">
      <c r="A1924" s="632"/>
      <c r="B1924" s="633"/>
      <c r="C1924" s="634"/>
      <c r="D1924" s="635"/>
      <c r="E1924" s="636"/>
      <c r="F1924" s="637"/>
    </row>
    <row r="1925" spans="1:6">
      <c r="A1925" s="632"/>
      <c r="B1925" s="633"/>
      <c r="C1925" s="634"/>
      <c r="D1925" s="635"/>
      <c r="E1925" s="636"/>
      <c r="F1925" s="637"/>
    </row>
    <row r="1926" spans="1:6">
      <c r="A1926" s="632"/>
      <c r="B1926" s="633"/>
      <c r="C1926" s="634"/>
      <c r="D1926" s="635"/>
      <c r="E1926" s="636"/>
      <c r="F1926" s="637"/>
    </row>
    <row r="1927" spans="1:6">
      <c r="A1927" s="632"/>
      <c r="B1927" s="633"/>
      <c r="C1927" s="634"/>
      <c r="D1927" s="635"/>
      <c r="E1927" s="636"/>
      <c r="F1927" s="637"/>
    </row>
    <row r="1928" spans="1:6">
      <c r="A1928" s="632"/>
      <c r="B1928" s="633"/>
      <c r="C1928" s="634"/>
      <c r="D1928" s="635"/>
      <c r="E1928" s="636"/>
      <c r="F1928" s="637"/>
    </row>
    <row r="1929" spans="1:6">
      <c r="A1929" s="632"/>
      <c r="B1929" s="633"/>
      <c r="C1929" s="634"/>
      <c r="D1929" s="635"/>
      <c r="E1929" s="636"/>
      <c r="F1929" s="637"/>
    </row>
    <row r="1930" spans="1:6">
      <c r="A1930" s="632"/>
      <c r="B1930" s="633"/>
      <c r="C1930" s="634"/>
      <c r="D1930" s="635"/>
      <c r="E1930" s="636"/>
      <c r="F1930" s="637"/>
    </row>
    <row r="1931" spans="1:6">
      <c r="A1931" s="632"/>
      <c r="B1931" s="633"/>
      <c r="C1931" s="634"/>
      <c r="D1931" s="635"/>
      <c r="E1931" s="636"/>
      <c r="F1931" s="637"/>
    </row>
    <row r="1932" spans="1:6">
      <c r="A1932" s="632"/>
      <c r="B1932" s="633"/>
      <c r="C1932" s="634"/>
      <c r="D1932" s="635"/>
      <c r="E1932" s="636"/>
      <c r="F1932" s="637"/>
    </row>
    <row r="1933" spans="1:6">
      <c r="A1933" s="632"/>
      <c r="B1933" s="633"/>
      <c r="C1933" s="634"/>
      <c r="D1933" s="635"/>
      <c r="E1933" s="636"/>
      <c r="F1933" s="637"/>
    </row>
    <row r="1934" spans="1:6">
      <c r="A1934" s="632"/>
      <c r="B1934" s="633"/>
      <c r="C1934" s="634"/>
      <c r="D1934" s="635"/>
      <c r="E1934" s="636"/>
      <c r="F1934" s="637"/>
    </row>
    <row r="1935" spans="1:6">
      <c r="A1935" s="632"/>
      <c r="B1935" s="633"/>
      <c r="C1935" s="634"/>
      <c r="D1935" s="635"/>
      <c r="E1935" s="636"/>
      <c r="F1935" s="637"/>
    </row>
    <row r="1936" spans="1:6">
      <c r="A1936" s="632"/>
      <c r="B1936" s="633"/>
      <c r="C1936" s="634"/>
      <c r="D1936" s="635"/>
      <c r="E1936" s="636"/>
      <c r="F1936" s="637"/>
    </row>
    <row r="1937" spans="1:6">
      <c r="A1937" s="632"/>
      <c r="B1937" s="633"/>
      <c r="C1937" s="634"/>
      <c r="D1937" s="635"/>
      <c r="E1937" s="636"/>
      <c r="F1937" s="637"/>
    </row>
    <row r="1938" spans="1:6">
      <c r="A1938" s="632"/>
      <c r="B1938" s="633"/>
      <c r="C1938" s="634"/>
      <c r="D1938" s="635"/>
      <c r="E1938" s="636"/>
      <c r="F1938" s="637"/>
    </row>
    <row r="1939" spans="1:6">
      <c r="A1939" s="632"/>
      <c r="B1939" s="633"/>
      <c r="C1939" s="634"/>
      <c r="D1939" s="635"/>
      <c r="E1939" s="636"/>
      <c r="F1939" s="637"/>
    </row>
    <row r="1940" spans="1:6">
      <c r="A1940" s="632"/>
      <c r="B1940" s="633"/>
      <c r="C1940" s="634"/>
      <c r="D1940" s="635"/>
      <c r="E1940" s="636"/>
      <c r="F1940" s="637"/>
    </row>
    <row r="1941" spans="1:6">
      <c r="A1941" s="632"/>
      <c r="B1941" s="633"/>
      <c r="C1941" s="634"/>
      <c r="D1941" s="635"/>
      <c r="E1941" s="636"/>
      <c r="F1941" s="637"/>
    </row>
    <row r="1942" spans="1:6">
      <c r="A1942" s="632"/>
      <c r="B1942" s="633"/>
      <c r="C1942" s="634"/>
      <c r="D1942" s="635"/>
      <c r="E1942" s="636"/>
      <c r="F1942" s="637"/>
    </row>
    <row r="1943" spans="1:6">
      <c r="A1943" s="632"/>
      <c r="B1943" s="633"/>
      <c r="C1943" s="634"/>
      <c r="D1943" s="635"/>
      <c r="E1943" s="636"/>
      <c r="F1943" s="637"/>
    </row>
    <row r="1944" spans="1:6">
      <c r="A1944" s="632"/>
      <c r="B1944" s="633"/>
      <c r="C1944" s="634"/>
      <c r="D1944" s="635"/>
      <c r="E1944" s="636"/>
      <c r="F1944" s="637"/>
    </row>
    <row r="1945" spans="1:6">
      <c r="A1945" s="632"/>
      <c r="B1945" s="633"/>
      <c r="C1945" s="634"/>
      <c r="D1945" s="635"/>
      <c r="E1945" s="636"/>
      <c r="F1945" s="637"/>
    </row>
    <row r="1946" spans="1:6">
      <c r="A1946" s="632"/>
      <c r="B1946" s="633"/>
      <c r="C1946" s="634"/>
      <c r="D1946" s="635"/>
      <c r="E1946" s="636"/>
      <c r="F1946" s="637"/>
    </row>
    <row r="1947" spans="1:6">
      <c r="A1947" s="632"/>
      <c r="B1947" s="633"/>
      <c r="C1947" s="634"/>
      <c r="D1947" s="635"/>
      <c r="E1947" s="636"/>
      <c r="F1947" s="637"/>
    </row>
    <row r="1948" spans="1:6">
      <c r="A1948" s="632"/>
      <c r="B1948" s="633"/>
      <c r="C1948" s="634"/>
      <c r="D1948" s="635"/>
      <c r="E1948" s="636"/>
      <c r="F1948" s="637"/>
    </row>
    <row r="1949" spans="1:6">
      <c r="A1949" s="632"/>
      <c r="B1949" s="633"/>
      <c r="C1949" s="634"/>
      <c r="D1949" s="635"/>
      <c r="E1949" s="636"/>
      <c r="F1949" s="637"/>
    </row>
    <row r="1950" spans="1:6">
      <c r="A1950" s="632"/>
      <c r="B1950" s="633"/>
      <c r="C1950" s="634"/>
      <c r="D1950" s="635"/>
      <c r="E1950" s="636"/>
      <c r="F1950" s="637"/>
    </row>
    <row r="1951" spans="1:6">
      <c r="A1951" s="632"/>
      <c r="B1951" s="633"/>
      <c r="C1951" s="634"/>
      <c r="D1951" s="635"/>
      <c r="E1951" s="636"/>
      <c r="F1951" s="637"/>
    </row>
    <row r="1952" spans="1:6">
      <c r="A1952" s="632"/>
      <c r="B1952" s="633"/>
      <c r="C1952" s="634"/>
      <c r="D1952" s="635"/>
      <c r="E1952" s="636"/>
      <c r="F1952" s="637"/>
    </row>
  </sheetData>
  <sheetProtection algorithmName="SHA-512" hashValue="eEgMpc2UU5mMjeOcf99GUjPlobyTxYtJLbedtyNb0+5iYrWVa0TwkicL5IAw2pGuMZcv+zuEV0wf+1AUO4pByg==" saltValue="UAovACn2vVxqi+ZgL7KRmw==" spinCount="100000" sheet="1" objects="1" scenarios="1" selectLockedCells="1"/>
  <mergeCells count="15">
    <mergeCell ref="B5:F5"/>
    <mergeCell ref="A7:A8"/>
    <mergeCell ref="B7:B8"/>
    <mergeCell ref="C7:C8"/>
    <mergeCell ref="D7:D8"/>
    <mergeCell ref="E7:E8"/>
    <mergeCell ref="F7:F8"/>
    <mergeCell ref="A126:F126"/>
    <mergeCell ref="A127:E127"/>
    <mergeCell ref="A14:E14"/>
    <mergeCell ref="A17:E17"/>
    <mergeCell ref="A53:E53"/>
    <mergeCell ref="A83:E83"/>
    <mergeCell ref="A121:E121"/>
    <mergeCell ref="A124:E124"/>
  </mergeCells>
  <pageMargins left="0.62992125984251968" right="0.39370078740157483" top="0.19685039370078741" bottom="0.98425196850393704" header="0.51181102362204722" footer="0.19685039370078741"/>
  <pageSetup paperSize="9" scale="70" fitToHeight="0" orientation="portrait" r:id="rId1"/>
  <headerFooter>
    <oddFooter>&amp;R&amp;P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1D163-0BEC-4799-8805-1273A11DB039}">
  <sheetPr codeName="List38">
    <tabColor rgb="FF7030A0"/>
  </sheetPr>
  <dimension ref="A1:G1954"/>
  <sheetViews>
    <sheetView workbookViewId="0">
      <selection activeCell="E10" sqref="E10:E14"/>
    </sheetView>
  </sheetViews>
  <sheetFormatPr defaultRowHeight="12.75"/>
  <cols>
    <col min="1" max="1" width="9.42578125" style="10" customWidth="1"/>
    <col min="2" max="2" width="78" style="4" customWidth="1"/>
    <col min="3" max="3" width="9.140625" style="3"/>
    <col min="4" max="4" width="11.42578125" style="63" customWidth="1"/>
    <col min="5" max="5" width="12.7109375" style="89" customWidth="1"/>
    <col min="6" max="6" width="13.5703125" style="9" customWidth="1"/>
    <col min="7" max="16384" width="9.140625" style="540"/>
  </cols>
  <sheetData>
    <row r="1" spans="1:7">
      <c r="A1" s="543"/>
      <c r="B1" s="540"/>
      <c r="C1" s="541"/>
      <c r="D1" s="59"/>
      <c r="E1" s="85"/>
      <c r="F1" s="7"/>
    </row>
    <row r="2" spans="1:7">
      <c r="A2" s="543"/>
      <c r="B2" s="540"/>
      <c r="C2" s="541"/>
      <c r="D2" s="59"/>
      <c r="E2" s="85"/>
      <c r="F2" s="7"/>
    </row>
    <row r="3" spans="1:7">
      <c r="A3" s="543"/>
      <c r="B3" s="540"/>
      <c r="C3" s="541"/>
      <c r="D3" s="59"/>
      <c r="E3" s="85"/>
      <c r="F3" s="7"/>
    </row>
    <row r="4" spans="1:7">
      <c r="A4" s="11"/>
      <c r="B4" s="12"/>
      <c r="C4" s="13"/>
      <c r="D4" s="60"/>
      <c r="E4" s="86"/>
      <c r="F4" s="15"/>
    </row>
    <row r="5" spans="1:7" ht="15.95" customHeight="1">
      <c r="A5" s="19"/>
      <c r="B5" s="868"/>
      <c r="C5" s="868"/>
      <c r="D5" s="868"/>
      <c r="E5" s="868"/>
      <c r="F5" s="868"/>
    </row>
    <row r="6" spans="1:7" ht="18.75" thickBot="1">
      <c r="A6" s="51" t="s">
        <v>17</v>
      </c>
      <c r="B6" s="50" t="s">
        <v>1321</v>
      </c>
      <c r="C6" s="8"/>
      <c r="D6" s="61"/>
      <c r="E6" s="87"/>
      <c r="F6" s="17"/>
    </row>
    <row r="7" spans="1:7" s="541" customFormat="1" ht="12.75" customHeight="1">
      <c r="A7" s="869" t="s">
        <v>3</v>
      </c>
      <c r="B7" s="871" t="s">
        <v>0</v>
      </c>
      <c r="C7" s="871" t="s">
        <v>1</v>
      </c>
      <c r="D7" s="871" t="s">
        <v>2</v>
      </c>
      <c r="E7" s="873" t="s">
        <v>42</v>
      </c>
      <c r="F7" s="875" t="s">
        <v>55</v>
      </c>
    </row>
    <row r="8" spans="1:7" ht="26.25" customHeight="1" thickBot="1">
      <c r="A8" s="870"/>
      <c r="B8" s="872"/>
      <c r="C8" s="872"/>
      <c r="D8" s="872"/>
      <c r="E8" s="874"/>
      <c r="F8" s="876"/>
    </row>
    <row r="9" spans="1:7">
      <c r="A9" s="551"/>
      <c r="B9" s="552" t="s">
        <v>1321</v>
      </c>
      <c r="C9" s="521"/>
      <c r="D9" s="521"/>
      <c r="E9" s="557"/>
      <c r="F9" s="523"/>
    </row>
    <row r="10" spans="1:7">
      <c r="A10" s="113" t="s">
        <v>14</v>
      </c>
      <c r="B10" s="554" t="s">
        <v>1322</v>
      </c>
      <c r="C10" s="114" t="s">
        <v>11</v>
      </c>
      <c r="D10" s="114">
        <v>1</v>
      </c>
      <c r="E10" s="122"/>
      <c r="F10" s="116">
        <f t="shared" ref="F10:F14" si="0">D10*E10</f>
        <v>0</v>
      </c>
    </row>
    <row r="11" spans="1:7">
      <c r="A11" s="113" t="s">
        <v>15</v>
      </c>
      <c r="B11" s="558" t="s">
        <v>1323</v>
      </c>
      <c r="C11" s="114" t="s">
        <v>11</v>
      </c>
      <c r="D11" s="114">
        <v>1</v>
      </c>
      <c r="E11" s="122"/>
      <c r="F11" s="116">
        <f t="shared" si="0"/>
        <v>0</v>
      </c>
    </row>
    <row r="12" spans="1:7">
      <c r="A12" s="113" t="s">
        <v>16</v>
      </c>
      <c r="B12" s="128" t="s">
        <v>1324</v>
      </c>
      <c r="C12" s="114" t="s">
        <v>11</v>
      </c>
      <c r="D12" s="114">
        <v>1</v>
      </c>
      <c r="E12" s="122"/>
      <c r="F12" s="116">
        <f t="shared" si="0"/>
        <v>0</v>
      </c>
    </row>
    <row r="13" spans="1:7">
      <c r="A13" s="113" t="s">
        <v>17</v>
      </c>
      <c r="B13" s="128" t="s">
        <v>1325</v>
      </c>
      <c r="C13" s="114" t="s">
        <v>11</v>
      </c>
      <c r="D13" s="114">
        <v>1</v>
      </c>
      <c r="E13" s="122"/>
      <c r="F13" s="116">
        <f t="shared" si="0"/>
        <v>0</v>
      </c>
    </row>
    <row r="14" spans="1:7">
      <c r="A14" s="113" t="s">
        <v>18</v>
      </c>
      <c r="B14" s="128" t="s">
        <v>1326</v>
      </c>
      <c r="C14" s="114" t="s">
        <v>11</v>
      </c>
      <c r="D14" s="114">
        <v>1</v>
      </c>
      <c r="E14" s="122"/>
      <c r="F14" s="116">
        <f t="shared" si="0"/>
        <v>0</v>
      </c>
    </row>
    <row r="15" spans="1:7" ht="13.5" thickBot="1">
      <c r="A15" s="555"/>
      <c r="B15" s="556"/>
      <c r="C15" s="559"/>
      <c r="D15" s="560"/>
      <c r="E15" s="561"/>
      <c r="F15" s="562"/>
    </row>
    <row r="16" spans="1:7" ht="18.75" thickBot="1">
      <c r="A16" s="877" t="s">
        <v>1342</v>
      </c>
      <c r="B16" s="878"/>
      <c r="C16" s="878"/>
      <c r="D16" s="878"/>
      <c r="E16" s="879"/>
      <c r="F16" s="98">
        <f>SUM(F10:F14)</f>
        <v>0</v>
      </c>
      <c r="G16" s="16"/>
    </row>
    <row r="17" spans="1:7" ht="18">
      <c r="A17" s="25"/>
      <c r="B17" s="25"/>
      <c r="C17" s="29"/>
      <c r="D17" s="59"/>
      <c r="E17" s="85"/>
      <c r="F17" s="7"/>
      <c r="G17" s="16"/>
    </row>
    <row r="18" spans="1:7" ht="18">
      <c r="A18" s="25"/>
      <c r="B18" s="25"/>
      <c r="C18" s="29"/>
      <c r="D18" s="59"/>
      <c r="E18" s="85"/>
      <c r="F18" s="7"/>
      <c r="G18" s="16"/>
    </row>
    <row r="19" spans="1:7" ht="18.75" customHeight="1">
      <c r="A19" s="881"/>
      <c r="B19" s="881"/>
      <c r="C19" s="881"/>
      <c r="D19" s="881"/>
      <c r="E19" s="881"/>
      <c r="F19" s="18"/>
      <c r="G19" s="16"/>
    </row>
    <row r="20" spans="1:7" ht="18">
      <c r="A20" s="25"/>
      <c r="B20" s="26"/>
      <c r="C20" s="29"/>
      <c r="D20" s="59"/>
      <c r="E20" s="85"/>
      <c r="F20" s="7"/>
      <c r="G20" s="16"/>
    </row>
    <row r="21" spans="1:7" ht="18">
      <c r="A21" s="23"/>
      <c r="B21" s="24"/>
      <c r="C21" s="544"/>
      <c r="D21" s="59"/>
      <c r="E21" s="85"/>
      <c r="F21" s="7"/>
      <c r="G21" s="16"/>
    </row>
    <row r="22" spans="1:7" ht="18">
      <c r="A22" s="25"/>
      <c r="B22" s="28"/>
      <c r="C22" s="544"/>
      <c r="D22" s="59"/>
      <c r="E22" s="85"/>
      <c r="F22" s="7"/>
      <c r="G22" s="16"/>
    </row>
    <row r="23" spans="1:7" ht="18">
      <c r="A23" s="25"/>
      <c r="B23" s="28"/>
      <c r="C23" s="544"/>
      <c r="D23" s="59"/>
      <c r="E23" s="85"/>
      <c r="F23" s="7"/>
      <c r="G23" s="16"/>
    </row>
    <row r="24" spans="1:7" ht="18">
      <c r="A24" s="25"/>
      <c r="B24" s="28"/>
      <c r="C24" s="544"/>
      <c r="D24" s="59"/>
      <c r="E24" s="85"/>
      <c r="F24" s="7"/>
      <c r="G24" s="16"/>
    </row>
    <row r="25" spans="1:7" ht="18">
      <c r="A25" s="25"/>
      <c r="B25" s="28"/>
      <c r="C25" s="544"/>
      <c r="D25" s="59"/>
      <c r="E25" s="85"/>
      <c r="F25" s="7"/>
      <c r="G25" s="16"/>
    </row>
    <row r="26" spans="1:7" ht="18">
      <c r="A26" s="25"/>
      <c r="B26" s="28"/>
      <c r="C26" s="544"/>
      <c r="D26" s="59"/>
      <c r="E26" s="85"/>
      <c r="F26" s="7"/>
      <c r="G26" s="16"/>
    </row>
    <row r="27" spans="1:7" ht="18">
      <c r="A27" s="25"/>
      <c r="B27" s="28"/>
      <c r="C27" s="544"/>
      <c r="D27" s="59"/>
      <c r="E27" s="85"/>
      <c r="F27" s="7"/>
      <c r="G27" s="16"/>
    </row>
    <row r="28" spans="1:7" ht="18">
      <c r="A28" s="25"/>
      <c r="B28" s="28"/>
      <c r="C28" s="544"/>
      <c r="D28" s="59"/>
      <c r="E28" s="85"/>
      <c r="F28" s="7"/>
      <c r="G28" s="16"/>
    </row>
    <row r="29" spans="1:7" ht="18">
      <c r="A29" s="25"/>
      <c r="B29" s="28"/>
      <c r="C29" s="544"/>
      <c r="D29" s="59"/>
      <c r="E29" s="85"/>
      <c r="F29" s="7"/>
      <c r="G29" s="16"/>
    </row>
    <row r="30" spans="1:7" ht="18">
      <c r="A30" s="25"/>
      <c r="B30" s="26"/>
      <c r="C30" s="29"/>
      <c r="D30" s="59"/>
      <c r="E30" s="85"/>
      <c r="F30" s="7"/>
      <c r="G30" s="16"/>
    </row>
    <row r="31" spans="1:7" ht="18">
      <c r="A31" s="25"/>
      <c r="B31" s="25"/>
      <c r="C31" s="544"/>
      <c r="D31" s="59"/>
      <c r="E31" s="85"/>
      <c r="F31" s="7"/>
      <c r="G31" s="16"/>
    </row>
    <row r="32" spans="1:7" ht="18">
      <c r="A32" s="27"/>
      <c r="B32" s="30"/>
      <c r="C32" s="544"/>
      <c r="D32" s="59"/>
      <c r="E32" s="85"/>
      <c r="F32" s="7"/>
      <c r="G32" s="16"/>
    </row>
    <row r="33" spans="1:7" ht="18">
      <c r="A33" s="25"/>
      <c r="B33" s="26"/>
      <c r="C33" s="544"/>
      <c r="D33" s="59"/>
      <c r="E33" s="85"/>
      <c r="F33" s="7"/>
      <c r="G33" s="16"/>
    </row>
    <row r="34" spans="1:7" ht="18">
      <c r="A34" s="25"/>
      <c r="B34" s="26"/>
      <c r="C34" s="544"/>
      <c r="D34" s="59"/>
      <c r="E34" s="85"/>
      <c r="F34" s="7"/>
      <c r="G34" s="16"/>
    </row>
    <row r="35" spans="1:7" ht="18">
      <c r="A35" s="25"/>
      <c r="B35" s="25"/>
      <c r="C35" s="544"/>
      <c r="D35" s="59"/>
      <c r="E35" s="85"/>
      <c r="F35" s="7"/>
      <c r="G35" s="16"/>
    </row>
    <row r="36" spans="1:7" ht="18">
      <c r="A36" s="25"/>
      <c r="B36" s="26"/>
      <c r="C36" s="29"/>
      <c r="D36" s="59"/>
      <c r="E36" s="85"/>
      <c r="F36" s="7"/>
      <c r="G36" s="16"/>
    </row>
    <row r="37" spans="1:7" ht="18">
      <c r="A37" s="25"/>
      <c r="B37" s="26"/>
      <c r="C37" s="544"/>
      <c r="D37" s="59"/>
      <c r="E37" s="85"/>
      <c r="F37" s="7"/>
      <c r="G37" s="16"/>
    </row>
    <row r="38" spans="1:7" ht="18">
      <c r="A38" s="25"/>
      <c r="B38" s="26"/>
      <c r="C38" s="544"/>
      <c r="D38" s="59"/>
      <c r="E38" s="85"/>
      <c r="F38" s="7"/>
      <c r="G38" s="16"/>
    </row>
    <row r="39" spans="1:7" ht="18">
      <c r="A39" s="25"/>
      <c r="B39" s="33"/>
      <c r="C39" s="544"/>
      <c r="D39" s="59"/>
      <c r="E39" s="85"/>
      <c r="F39" s="7"/>
      <c r="G39" s="16"/>
    </row>
    <row r="40" spans="1:7" ht="18">
      <c r="A40" s="25"/>
      <c r="B40" s="26"/>
      <c r="C40" s="29"/>
      <c r="D40" s="59"/>
      <c r="E40" s="85"/>
      <c r="F40" s="7"/>
      <c r="G40" s="16"/>
    </row>
    <row r="41" spans="1:7" ht="18">
      <c r="A41" s="25"/>
      <c r="B41" s="26"/>
      <c r="C41" s="544"/>
      <c r="D41" s="59"/>
      <c r="E41" s="85"/>
      <c r="F41" s="7"/>
      <c r="G41" s="16"/>
    </row>
    <row r="42" spans="1:7" ht="18">
      <c r="A42" s="25"/>
      <c r="B42" s="26"/>
      <c r="C42" s="544"/>
      <c r="D42" s="59"/>
      <c r="E42" s="85"/>
      <c r="F42" s="7"/>
      <c r="G42" s="16"/>
    </row>
    <row r="43" spans="1:7" ht="18">
      <c r="A43" s="25"/>
      <c r="B43" s="25"/>
      <c r="C43" s="544"/>
      <c r="D43" s="59"/>
      <c r="E43" s="85"/>
      <c r="F43" s="7"/>
      <c r="G43" s="16"/>
    </row>
    <row r="44" spans="1:7" ht="18">
      <c r="A44" s="25"/>
      <c r="B44" s="26"/>
      <c r="C44" s="29"/>
      <c r="D44" s="59"/>
      <c r="E44" s="85"/>
      <c r="F44" s="7"/>
      <c r="G44" s="16"/>
    </row>
    <row r="45" spans="1:7" ht="18">
      <c r="A45" s="25"/>
      <c r="B45" s="54"/>
      <c r="C45" s="544"/>
      <c r="D45" s="59"/>
      <c r="E45" s="85"/>
      <c r="F45" s="7"/>
      <c r="G45" s="16"/>
    </row>
    <row r="46" spans="1:7" ht="18">
      <c r="A46" s="25"/>
      <c r="B46" s="26"/>
      <c r="C46" s="544"/>
      <c r="D46" s="59"/>
      <c r="E46" s="85"/>
      <c r="F46" s="7"/>
      <c r="G46" s="16"/>
    </row>
    <row r="47" spans="1:7" ht="18">
      <c r="A47" s="25"/>
      <c r="B47" s="25"/>
      <c r="C47" s="544"/>
      <c r="D47" s="59"/>
      <c r="E47" s="85"/>
      <c r="F47" s="7"/>
      <c r="G47" s="16"/>
    </row>
    <row r="48" spans="1:7" ht="18">
      <c r="A48" s="25"/>
      <c r="B48" s="25"/>
      <c r="C48" s="544"/>
      <c r="D48" s="59"/>
      <c r="E48" s="85"/>
      <c r="F48" s="7"/>
      <c r="G48" s="16"/>
    </row>
    <row r="49" spans="1:7" ht="18">
      <c r="A49" s="25"/>
      <c r="B49" s="25"/>
      <c r="C49" s="544"/>
      <c r="D49" s="59"/>
      <c r="E49" s="85"/>
      <c r="F49" s="7"/>
      <c r="G49" s="16"/>
    </row>
    <row r="50" spans="1:7" ht="18">
      <c r="A50" s="25"/>
      <c r="B50" s="26"/>
      <c r="C50" s="29"/>
      <c r="D50" s="59"/>
      <c r="E50" s="85"/>
      <c r="F50" s="7"/>
      <c r="G50" s="16"/>
    </row>
    <row r="51" spans="1:7" ht="18">
      <c r="A51" s="25"/>
      <c r="B51" s="26"/>
      <c r="C51" s="544"/>
      <c r="D51" s="59"/>
      <c r="E51" s="85"/>
      <c r="F51" s="7"/>
      <c r="G51" s="16"/>
    </row>
    <row r="52" spans="1:7" ht="18">
      <c r="A52" s="25"/>
      <c r="B52" s="30"/>
      <c r="C52" s="544"/>
      <c r="D52" s="59"/>
      <c r="E52" s="85"/>
      <c r="F52" s="7"/>
      <c r="G52" s="16"/>
    </row>
    <row r="53" spans="1:7" ht="18">
      <c r="A53" s="25"/>
      <c r="B53" s="26"/>
      <c r="C53" s="544"/>
      <c r="D53" s="59"/>
      <c r="E53" s="85"/>
      <c r="F53" s="7"/>
      <c r="G53" s="16"/>
    </row>
    <row r="54" spans="1:7" ht="18">
      <c r="A54" s="25"/>
      <c r="B54" s="26"/>
      <c r="C54" s="544"/>
      <c r="D54" s="59"/>
      <c r="E54" s="85"/>
      <c r="F54" s="7"/>
      <c r="G54" s="16"/>
    </row>
    <row r="55" spans="1:7" ht="18.75" customHeight="1">
      <c r="A55" s="881"/>
      <c r="B55" s="881"/>
      <c r="C55" s="881"/>
      <c r="D55" s="881"/>
      <c r="E55" s="881"/>
      <c r="F55" s="18"/>
      <c r="G55" s="16"/>
    </row>
    <row r="56" spans="1:7" ht="18">
      <c r="A56" s="25"/>
      <c r="B56" s="26"/>
      <c r="C56" s="29"/>
      <c r="D56" s="59"/>
      <c r="E56" s="85"/>
      <c r="F56" s="7"/>
      <c r="G56" s="16"/>
    </row>
    <row r="57" spans="1:7" ht="18">
      <c r="A57" s="23"/>
      <c r="B57" s="24"/>
      <c r="C57" s="29"/>
      <c r="D57" s="59"/>
      <c r="E57" s="85"/>
      <c r="F57" s="7"/>
      <c r="G57" s="16"/>
    </row>
    <row r="58" spans="1:7" ht="18">
      <c r="A58" s="20"/>
      <c r="B58" s="31"/>
      <c r="C58" s="29"/>
      <c r="D58" s="59"/>
      <c r="E58" s="85"/>
      <c r="F58" s="7"/>
      <c r="G58" s="16"/>
    </row>
    <row r="59" spans="1:7" ht="18">
      <c r="A59" s="20"/>
      <c r="B59" s="20"/>
      <c r="C59" s="34"/>
      <c r="D59" s="59"/>
      <c r="E59" s="85"/>
      <c r="F59" s="7"/>
      <c r="G59" s="16"/>
    </row>
    <row r="60" spans="1:7" ht="18">
      <c r="A60" s="20"/>
      <c r="B60" s="35"/>
      <c r="C60" s="34"/>
      <c r="D60" s="59"/>
      <c r="E60" s="85"/>
      <c r="F60" s="7"/>
      <c r="G60" s="16"/>
    </row>
    <row r="61" spans="1:7" ht="18">
      <c r="A61" s="20"/>
      <c r="B61" s="36"/>
      <c r="C61" s="34"/>
      <c r="D61" s="59"/>
      <c r="E61" s="85"/>
      <c r="F61" s="7"/>
      <c r="G61" s="16"/>
    </row>
    <row r="62" spans="1:7" ht="18">
      <c r="A62" s="20"/>
      <c r="B62" s="36"/>
      <c r="C62" s="34"/>
      <c r="D62" s="59"/>
      <c r="E62" s="85"/>
      <c r="F62" s="7"/>
      <c r="G62" s="16"/>
    </row>
    <row r="63" spans="1:7" ht="18">
      <c r="A63" s="20"/>
      <c r="B63" s="37"/>
      <c r="C63" s="34"/>
      <c r="D63" s="59"/>
      <c r="E63" s="85"/>
      <c r="F63" s="7"/>
      <c r="G63" s="16"/>
    </row>
    <row r="64" spans="1:7" ht="18">
      <c r="A64" s="20"/>
      <c r="B64" s="37"/>
      <c r="C64" s="34"/>
      <c r="D64" s="59"/>
      <c r="E64" s="85"/>
      <c r="F64" s="7"/>
      <c r="G64" s="16"/>
    </row>
    <row r="65" spans="1:7" ht="18">
      <c r="A65" s="38"/>
      <c r="B65" s="37"/>
      <c r="C65" s="34"/>
      <c r="D65" s="59"/>
      <c r="E65" s="85"/>
      <c r="F65" s="7"/>
      <c r="G65" s="16"/>
    </row>
    <row r="66" spans="1:7" ht="18">
      <c r="A66" s="20"/>
      <c r="B66" s="37"/>
      <c r="C66" s="34"/>
      <c r="D66" s="59"/>
      <c r="E66" s="85"/>
      <c r="F66" s="7"/>
      <c r="G66" s="16"/>
    </row>
    <row r="67" spans="1:7" ht="18">
      <c r="A67" s="20"/>
      <c r="B67" s="31"/>
      <c r="C67" s="34"/>
      <c r="D67" s="59"/>
      <c r="E67" s="85"/>
      <c r="F67" s="7"/>
      <c r="G67" s="16"/>
    </row>
    <row r="68" spans="1:7" ht="18">
      <c r="A68" s="20"/>
      <c r="B68" s="31"/>
      <c r="C68" s="34"/>
      <c r="D68" s="59"/>
      <c r="E68" s="85"/>
      <c r="F68" s="7"/>
      <c r="G68" s="16"/>
    </row>
    <row r="69" spans="1:7" ht="18">
      <c r="A69" s="20"/>
      <c r="B69" s="20"/>
      <c r="C69" s="34"/>
      <c r="D69" s="59"/>
      <c r="E69" s="85"/>
      <c r="F69" s="7"/>
      <c r="G69" s="16"/>
    </row>
    <row r="70" spans="1:7" ht="18">
      <c r="A70" s="20"/>
      <c r="B70" s="37"/>
      <c r="C70" s="34"/>
      <c r="D70" s="59"/>
      <c r="E70" s="85"/>
      <c r="F70" s="7"/>
      <c r="G70" s="16"/>
    </row>
    <row r="71" spans="1:7" ht="18">
      <c r="A71" s="20"/>
      <c r="B71" s="31"/>
      <c r="C71" s="34"/>
      <c r="D71" s="59"/>
      <c r="E71" s="85"/>
      <c r="F71" s="7"/>
      <c r="G71" s="16"/>
    </row>
    <row r="72" spans="1:7" ht="18">
      <c r="A72" s="20"/>
      <c r="B72" s="35"/>
      <c r="C72" s="34"/>
      <c r="D72" s="59"/>
      <c r="E72" s="85"/>
      <c r="F72" s="7"/>
      <c r="G72" s="16"/>
    </row>
    <row r="73" spans="1:7" ht="18">
      <c r="A73" s="26"/>
      <c r="B73" s="54"/>
      <c r="C73" s="55"/>
      <c r="D73" s="59"/>
      <c r="E73" s="85"/>
      <c r="F73" s="7"/>
      <c r="G73" s="16"/>
    </row>
    <row r="74" spans="1:7" ht="18">
      <c r="A74" s="26"/>
      <c r="B74" s="54"/>
      <c r="C74" s="55"/>
      <c r="D74" s="59"/>
      <c r="E74" s="85"/>
      <c r="F74" s="7"/>
      <c r="G74" s="16"/>
    </row>
    <row r="75" spans="1:7" ht="18">
      <c r="A75" s="26"/>
      <c r="B75" s="54"/>
      <c r="C75" s="55"/>
      <c r="D75" s="59"/>
      <c r="E75" s="85"/>
      <c r="F75" s="7"/>
      <c r="G75" s="16"/>
    </row>
    <row r="76" spans="1:7" ht="18">
      <c r="A76" s="26"/>
      <c r="B76" s="54"/>
      <c r="C76" s="55"/>
      <c r="D76" s="59"/>
      <c r="E76" s="85"/>
      <c r="F76" s="7"/>
      <c r="G76" s="16"/>
    </row>
    <row r="77" spans="1:7" ht="18">
      <c r="A77" s="26"/>
      <c r="B77" s="54"/>
      <c r="C77" s="55"/>
      <c r="D77" s="59"/>
      <c r="E77" s="85"/>
      <c r="F77" s="7"/>
      <c r="G77" s="16"/>
    </row>
    <row r="78" spans="1:7" ht="18">
      <c r="A78" s="20"/>
      <c r="B78" s="26"/>
      <c r="C78" s="29"/>
      <c r="D78" s="59"/>
      <c r="E78" s="85"/>
      <c r="F78" s="7"/>
      <c r="G78" s="16"/>
    </row>
    <row r="79" spans="1:7" ht="18">
      <c r="A79" s="20"/>
      <c r="B79" s="20"/>
      <c r="C79" s="34"/>
      <c r="D79" s="59"/>
      <c r="E79" s="85"/>
      <c r="F79" s="7"/>
      <c r="G79" s="16"/>
    </row>
    <row r="80" spans="1:7" ht="18">
      <c r="A80" s="20"/>
      <c r="B80" s="35"/>
      <c r="C80" s="34"/>
      <c r="D80" s="59"/>
      <c r="E80" s="85"/>
      <c r="F80" s="7"/>
      <c r="G80" s="16"/>
    </row>
    <row r="81" spans="1:7" ht="18">
      <c r="A81" s="20"/>
      <c r="B81" s="31"/>
      <c r="C81" s="34"/>
      <c r="D81" s="59"/>
      <c r="E81" s="85"/>
      <c r="F81" s="7"/>
      <c r="G81" s="16"/>
    </row>
    <row r="82" spans="1:7" ht="18">
      <c r="A82" s="20"/>
      <c r="B82" s="31"/>
      <c r="C82" s="34"/>
      <c r="D82" s="59"/>
      <c r="E82" s="85"/>
      <c r="F82" s="7"/>
      <c r="G82" s="16"/>
    </row>
    <row r="83" spans="1:7" ht="18">
      <c r="A83" s="20"/>
      <c r="B83" s="20"/>
      <c r="C83" s="34"/>
      <c r="D83" s="59"/>
      <c r="E83" s="85"/>
      <c r="F83" s="7"/>
      <c r="G83" s="16"/>
    </row>
    <row r="84" spans="1:7" ht="18">
      <c r="A84" s="25"/>
      <c r="B84" s="26"/>
      <c r="C84" s="29"/>
      <c r="D84" s="59"/>
      <c r="E84" s="85"/>
      <c r="F84" s="7"/>
      <c r="G84" s="16"/>
    </row>
    <row r="85" spans="1:7" ht="18.75" customHeight="1">
      <c r="A85" s="881"/>
      <c r="B85" s="881"/>
      <c r="C85" s="881"/>
      <c r="D85" s="881"/>
      <c r="E85" s="881"/>
      <c r="F85" s="18"/>
      <c r="G85" s="16"/>
    </row>
    <row r="86" spans="1:7" ht="18">
      <c r="A86" s="25"/>
      <c r="B86" s="26"/>
      <c r="C86" s="29"/>
      <c r="D86" s="59"/>
      <c r="E86" s="85"/>
      <c r="F86" s="7"/>
      <c r="G86" s="16"/>
    </row>
    <row r="87" spans="1:7" ht="18">
      <c r="A87" s="23"/>
      <c r="B87" s="24"/>
      <c r="C87" s="29"/>
      <c r="D87" s="59"/>
      <c r="E87" s="85"/>
      <c r="F87" s="7"/>
      <c r="G87" s="16"/>
    </row>
    <row r="88" spans="1:7" ht="18">
      <c r="A88" s="25"/>
      <c r="B88" s="26"/>
      <c r="C88" s="29"/>
      <c r="D88" s="59"/>
      <c r="E88" s="85"/>
      <c r="F88" s="7"/>
      <c r="G88" s="16"/>
    </row>
    <row r="89" spans="1:7" ht="18">
      <c r="A89" s="20"/>
      <c r="B89" s="39"/>
      <c r="C89" s="21"/>
      <c r="D89" s="59"/>
      <c r="E89" s="85"/>
      <c r="F89" s="7"/>
      <c r="G89" s="16"/>
    </row>
    <row r="90" spans="1:7" ht="18">
      <c r="A90" s="20"/>
      <c r="B90" s="39"/>
      <c r="C90" s="21"/>
      <c r="D90" s="59"/>
      <c r="E90" s="85"/>
      <c r="F90" s="7"/>
      <c r="G90" s="16"/>
    </row>
    <row r="91" spans="1:7" ht="18">
      <c r="A91" s="20"/>
      <c r="B91" s="39"/>
      <c r="C91" s="21"/>
      <c r="D91" s="59"/>
      <c r="E91" s="85"/>
      <c r="F91" s="7"/>
      <c r="G91" s="16"/>
    </row>
    <row r="92" spans="1:7" ht="18">
      <c r="A92" s="20"/>
      <c r="B92" s="39"/>
      <c r="C92" s="21"/>
      <c r="D92" s="59"/>
      <c r="E92" s="85"/>
      <c r="F92" s="7"/>
      <c r="G92" s="16"/>
    </row>
    <row r="93" spans="1:7" ht="18">
      <c r="A93" s="22"/>
      <c r="B93" s="40"/>
      <c r="C93" s="21"/>
      <c r="D93" s="59"/>
      <c r="E93" s="85"/>
      <c r="F93" s="7"/>
      <c r="G93" s="16"/>
    </row>
    <row r="94" spans="1:7" ht="18">
      <c r="A94" s="25"/>
      <c r="B94" s="40"/>
      <c r="C94" s="29"/>
      <c r="D94" s="59"/>
      <c r="E94" s="85"/>
      <c r="F94" s="7"/>
      <c r="G94" s="16"/>
    </row>
    <row r="95" spans="1:7" ht="18">
      <c r="A95" s="22"/>
      <c r="B95" s="41"/>
      <c r="C95" s="21"/>
      <c r="D95" s="59"/>
      <c r="E95" s="85"/>
      <c r="F95" s="7"/>
      <c r="G95" s="16"/>
    </row>
    <row r="96" spans="1:7" ht="18">
      <c r="A96" s="22"/>
      <c r="B96" s="42"/>
      <c r="C96" s="21"/>
      <c r="D96" s="59"/>
      <c r="E96" s="85"/>
      <c r="F96" s="7"/>
      <c r="G96" s="16"/>
    </row>
    <row r="97" spans="1:7" ht="18">
      <c r="A97" s="20"/>
      <c r="B97" s="43"/>
      <c r="C97" s="44"/>
      <c r="D97" s="59"/>
      <c r="E97" s="85"/>
      <c r="F97" s="7"/>
      <c r="G97" s="16"/>
    </row>
    <row r="98" spans="1:7" ht="18">
      <c r="A98" s="20"/>
      <c r="B98" s="43"/>
      <c r="C98" s="44"/>
      <c r="D98" s="59"/>
      <c r="E98" s="85"/>
      <c r="F98" s="7"/>
      <c r="G98" s="16"/>
    </row>
    <row r="99" spans="1:7" ht="18">
      <c r="A99" s="22"/>
      <c r="B99" s="43"/>
      <c r="C99" s="44"/>
      <c r="D99" s="59"/>
      <c r="E99" s="85"/>
      <c r="F99" s="7"/>
      <c r="G99" s="16"/>
    </row>
    <row r="100" spans="1:7" ht="18">
      <c r="A100" s="25"/>
      <c r="B100" s="40"/>
      <c r="C100" s="29"/>
      <c r="D100" s="59"/>
      <c r="E100" s="85"/>
      <c r="F100" s="7"/>
      <c r="G100" s="16"/>
    </row>
    <row r="101" spans="1:7" ht="18">
      <c r="A101" s="22"/>
      <c r="B101" s="41"/>
      <c r="C101" s="29"/>
      <c r="D101" s="59"/>
      <c r="E101" s="85"/>
      <c r="F101" s="7"/>
      <c r="G101" s="16"/>
    </row>
    <row r="102" spans="1:7" ht="18">
      <c r="A102" s="25"/>
      <c r="B102" s="40"/>
      <c r="C102" s="29"/>
      <c r="D102" s="59"/>
      <c r="E102" s="85"/>
      <c r="F102" s="7"/>
      <c r="G102" s="16"/>
    </row>
    <row r="103" spans="1:7" ht="18">
      <c r="A103" s="22"/>
      <c r="B103" s="43"/>
      <c r="C103" s="45"/>
      <c r="D103" s="59"/>
      <c r="E103" s="85"/>
      <c r="F103" s="7"/>
      <c r="G103" s="16"/>
    </row>
    <row r="104" spans="1:7" ht="18">
      <c r="A104" s="22"/>
      <c r="B104" s="43"/>
      <c r="C104" s="45"/>
      <c r="D104" s="59"/>
      <c r="E104" s="85"/>
      <c r="F104" s="7"/>
      <c r="G104" s="16"/>
    </row>
    <row r="105" spans="1:7" ht="18">
      <c r="A105" s="22"/>
      <c r="B105" s="43"/>
      <c r="C105" s="44"/>
      <c r="D105" s="59"/>
      <c r="E105" s="85"/>
      <c r="F105" s="7"/>
      <c r="G105" s="16"/>
    </row>
    <row r="106" spans="1:7" ht="18">
      <c r="A106" s="22"/>
      <c r="B106" s="43"/>
      <c r="C106" s="44"/>
      <c r="D106" s="59"/>
      <c r="E106" s="85"/>
      <c r="F106" s="7"/>
      <c r="G106" s="16"/>
    </row>
    <row r="107" spans="1:7" ht="18">
      <c r="A107" s="22"/>
      <c r="B107" s="43"/>
      <c r="C107" s="44"/>
      <c r="D107" s="59"/>
      <c r="E107" s="85"/>
      <c r="F107" s="7"/>
      <c r="G107" s="16"/>
    </row>
    <row r="108" spans="1:7" ht="18">
      <c r="A108" s="22"/>
      <c r="B108" s="43"/>
      <c r="C108" s="44"/>
      <c r="D108" s="59"/>
      <c r="E108" s="85"/>
      <c r="F108" s="7"/>
      <c r="G108" s="16"/>
    </row>
    <row r="109" spans="1:7" ht="18">
      <c r="A109" s="22"/>
      <c r="B109" s="43"/>
      <c r="C109" s="44"/>
      <c r="D109" s="59"/>
      <c r="E109" s="85"/>
      <c r="F109" s="7"/>
      <c r="G109" s="16"/>
    </row>
    <row r="110" spans="1:7" ht="18">
      <c r="A110" s="22"/>
      <c r="B110" s="43"/>
      <c r="C110" s="44"/>
      <c r="D110" s="59"/>
      <c r="E110" s="85"/>
      <c r="F110" s="7"/>
      <c r="G110" s="16"/>
    </row>
    <row r="111" spans="1:7" ht="18">
      <c r="A111" s="22"/>
      <c r="B111" s="43"/>
      <c r="C111" s="44"/>
      <c r="D111" s="59"/>
      <c r="E111" s="85"/>
      <c r="F111" s="7"/>
      <c r="G111" s="16"/>
    </row>
    <row r="112" spans="1:7" ht="18">
      <c r="A112" s="22"/>
      <c r="B112" s="43"/>
      <c r="C112" s="44"/>
      <c r="D112" s="59"/>
      <c r="E112" s="85"/>
      <c r="F112" s="7"/>
      <c r="G112" s="16"/>
    </row>
    <row r="113" spans="1:7" ht="18">
      <c r="A113" s="20"/>
      <c r="B113" s="43"/>
      <c r="C113" s="44"/>
      <c r="D113" s="59"/>
      <c r="E113" s="85"/>
      <c r="F113" s="7"/>
      <c r="G113" s="16"/>
    </row>
    <row r="114" spans="1:7" ht="18">
      <c r="A114" s="20"/>
      <c r="B114" s="43"/>
      <c r="C114" s="44"/>
      <c r="D114" s="59"/>
      <c r="E114" s="85"/>
      <c r="F114" s="7"/>
      <c r="G114" s="16"/>
    </row>
    <row r="115" spans="1:7" ht="18">
      <c r="A115" s="20"/>
      <c r="B115" s="40"/>
      <c r="C115" s="21"/>
      <c r="D115" s="59"/>
      <c r="E115" s="85"/>
      <c r="F115" s="7"/>
      <c r="G115" s="16"/>
    </row>
    <row r="116" spans="1:7" ht="18">
      <c r="A116" s="20"/>
      <c r="B116" s="40"/>
      <c r="C116" s="21"/>
      <c r="D116" s="59"/>
      <c r="E116" s="85"/>
      <c r="F116" s="7"/>
      <c r="G116" s="16"/>
    </row>
    <row r="117" spans="1:7" ht="18">
      <c r="A117" s="20"/>
      <c r="B117" s="40"/>
      <c r="C117" s="21"/>
      <c r="D117" s="59"/>
      <c r="E117" s="85"/>
      <c r="F117" s="7"/>
      <c r="G117" s="16"/>
    </row>
    <row r="118" spans="1:7" ht="18">
      <c r="A118" s="20"/>
      <c r="B118" s="40"/>
      <c r="C118" s="21"/>
      <c r="D118" s="59"/>
      <c r="E118" s="85"/>
      <c r="F118" s="7"/>
      <c r="G118" s="16"/>
    </row>
    <row r="119" spans="1:7" ht="18">
      <c r="A119" s="20"/>
      <c r="B119" s="40"/>
      <c r="C119" s="21"/>
      <c r="D119" s="59"/>
      <c r="E119" s="85"/>
      <c r="F119" s="7"/>
      <c r="G119" s="16"/>
    </row>
    <row r="120" spans="1:7" ht="18">
      <c r="A120" s="20"/>
      <c r="B120" s="40"/>
      <c r="C120" s="21"/>
      <c r="D120" s="59"/>
      <c r="E120" s="85"/>
      <c r="F120" s="7"/>
      <c r="G120" s="16"/>
    </row>
    <row r="121" spans="1:7" ht="18">
      <c r="A121" s="20"/>
      <c r="B121" s="40"/>
      <c r="C121" s="21"/>
      <c r="D121" s="59"/>
      <c r="E121" s="85"/>
      <c r="F121" s="7"/>
      <c r="G121" s="16"/>
    </row>
    <row r="122" spans="1:7" ht="18">
      <c r="A122" s="20"/>
      <c r="B122" s="31"/>
      <c r="C122" s="21"/>
      <c r="D122" s="59"/>
      <c r="E122" s="85"/>
      <c r="F122" s="7"/>
      <c r="G122" s="16"/>
    </row>
    <row r="123" spans="1:7" ht="18.75" customHeight="1">
      <c r="A123" s="881"/>
      <c r="B123" s="881"/>
      <c r="C123" s="881"/>
      <c r="D123" s="881"/>
      <c r="E123" s="881"/>
      <c r="F123" s="18"/>
      <c r="G123" s="16"/>
    </row>
    <row r="124" spans="1:7" ht="18.75" customHeight="1">
      <c r="A124" s="48"/>
      <c r="B124" s="542"/>
      <c r="C124" s="95"/>
      <c r="D124" s="52"/>
      <c r="E124" s="88"/>
      <c r="F124" s="18"/>
      <c r="G124" s="16"/>
    </row>
    <row r="125" spans="1:7" ht="18.75" customHeight="1">
      <c r="A125" s="48"/>
      <c r="B125" s="542"/>
      <c r="C125" s="95"/>
      <c r="D125" s="52"/>
      <c r="E125" s="88"/>
      <c r="F125" s="18"/>
      <c r="G125" s="16"/>
    </row>
    <row r="126" spans="1:7" ht="18.75" customHeight="1">
      <c r="A126" s="882"/>
      <c r="B126" s="882"/>
      <c r="C126" s="882"/>
      <c r="D126" s="882"/>
      <c r="E126" s="882"/>
      <c r="F126" s="46"/>
      <c r="G126" s="16"/>
    </row>
    <row r="127" spans="1:7" ht="18">
      <c r="A127" s="31"/>
      <c r="B127" s="47"/>
      <c r="C127" s="541"/>
      <c r="D127" s="59"/>
      <c r="E127" s="85"/>
      <c r="F127" s="7"/>
      <c r="G127" s="16"/>
    </row>
    <row r="128" spans="1:7">
      <c r="A128" s="883"/>
      <c r="B128" s="883"/>
      <c r="C128" s="883"/>
      <c r="D128" s="883"/>
      <c r="E128" s="883"/>
      <c r="F128" s="883"/>
    </row>
    <row r="129" spans="1:6" ht="18">
      <c r="A129" s="880"/>
      <c r="B129" s="880"/>
      <c r="C129" s="880"/>
      <c r="D129" s="880"/>
      <c r="E129" s="880"/>
      <c r="F129" s="18"/>
    </row>
    <row r="130" spans="1:6">
      <c r="A130" s="543"/>
      <c r="B130" s="540"/>
      <c r="C130" s="541"/>
      <c r="D130" s="59"/>
      <c r="E130" s="85"/>
      <c r="F130" s="7"/>
    </row>
    <row r="131" spans="1:6">
      <c r="A131" s="543"/>
      <c r="B131" s="540"/>
      <c r="C131" s="541"/>
      <c r="D131" s="59"/>
      <c r="E131" s="85"/>
      <c r="F131" s="7"/>
    </row>
    <row r="132" spans="1:6">
      <c r="A132" s="543"/>
      <c r="B132" s="540"/>
      <c r="C132" s="541"/>
      <c r="D132" s="59"/>
      <c r="E132" s="85"/>
      <c r="F132" s="7"/>
    </row>
    <row r="133" spans="1:6">
      <c r="A133" s="543"/>
      <c r="B133" s="540"/>
      <c r="C133" s="541"/>
      <c r="D133" s="59"/>
      <c r="E133" s="85"/>
      <c r="F133" s="7"/>
    </row>
    <row r="134" spans="1:6">
      <c r="A134" s="543"/>
      <c r="B134" s="540"/>
      <c r="C134" s="541"/>
      <c r="D134" s="59"/>
      <c r="E134" s="85"/>
      <c r="F134" s="7"/>
    </row>
    <row r="135" spans="1:6">
      <c r="A135" s="543"/>
      <c r="B135" s="540"/>
      <c r="C135" s="541"/>
      <c r="D135" s="59"/>
      <c r="E135" s="85"/>
      <c r="F135" s="7"/>
    </row>
    <row r="136" spans="1:6">
      <c r="A136" s="543"/>
      <c r="B136" s="540"/>
      <c r="C136" s="541"/>
      <c r="D136" s="59"/>
      <c r="E136" s="85"/>
      <c r="F136" s="7"/>
    </row>
    <row r="137" spans="1:6">
      <c r="A137" s="543"/>
      <c r="B137" s="540"/>
      <c r="C137" s="541"/>
      <c r="D137" s="59"/>
      <c r="E137" s="85"/>
      <c r="F137" s="7"/>
    </row>
    <row r="138" spans="1:6">
      <c r="A138" s="543"/>
      <c r="B138" s="540"/>
      <c r="C138" s="541"/>
      <c r="D138" s="59"/>
      <c r="E138" s="85"/>
      <c r="F138" s="7"/>
    </row>
    <row r="139" spans="1:6">
      <c r="A139" s="543"/>
      <c r="B139" s="540"/>
      <c r="C139" s="541"/>
      <c r="D139" s="59"/>
      <c r="E139" s="85"/>
      <c r="F139" s="7"/>
    </row>
    <row r="140" spans="1:6">
      <c r="A140" s="543"/>
      <c r="B140" s="540"/>
      <c r="C140" s="541"/>
      <c r="D140" s="59"/>
      <c r="E140" s="85"/>
      <c r="F140" s="7"/>
    </row>
    <row r="141" spans="1:6">
      <c r="A141" s="543"/>
      <c r="B141" s="540"/>
      <c r="C141" s="541"/>
      <c r="D141" s="59"/>
      <c r="E141" s="85"/>
      <c r="F141" s="7"/>
    </row>
    <row r="142" spans="1:6">
      <c r="A142" s="543"/>
      <c r="B142" s="540"/>
      <c r="C142" s="541"/>
      <c r="D142" s="59"/>
      <c r="E142" s="85"/>
      <c r="F142" s="7"/>
    </row>
    <row r="143" spans="1:6">
      <c r="A143" s="543"/>
      <c r="B143" s="540"/>
      <c r="C143" s="541"/>
      <c r="D143" s="59"/>
      <c r="E143" s="85"/>
      <c r="F143" s="7"/>
    </row>
    <row r="144" spans="1:6">
      <c r="A144" s="543"/>
      <c r="B144" s="540"/>
      <c r="C144" s="541"/>
      <c r="D144" s="59"/>
      <c r="E144" s="85"/>
      <c r="F144" s="7"/>
    </row>
    <row r="145" spans="1:6">
      <c r="A145" s="543"/>
      <c r="B145" s="540"/>
      <c r="C145" s="541"/>
      <c r="D145" s="59"/>
      <c r="E145" s="85"/>
      <c r="F145" s="7"/>
    </row>
    <row r="146" spans="1:6">
      <c r="A146" s="543"/>
      <c r="B146" s="540"/>
      <c r="C146" s="541"/>
      <c r="D146" s="59"/>
      <c r="E146" s="85"/>
      <c r="F146" s="7"/>
    </row>
    <row r="147" spans="1:6">
      <c r="A147" s="543"/>
      <c r="B147" s="540"/>
      <c r="C147" s="541"/>
      <c r="D147" s="59"/>
      <c r="E147" s="85"/>
      <c r="F147" s="7"/>
    </row>
    <row r="148" spans="1:6">
      <c r="A148" s="543"/>
      <c r="B148" s="540"/>
      <c r="C148" s="541"/>
      <c r="D148" s="59"/>
      <c r="E148" s="85"/>
      <c r="F148" s="7"/>
    </row>
    <row r="149" spans="1:6">
      <c r="A149" s="543"/>
      <c r="B149" s="540"/>
      <c r="C149" s="541"/>
      <c r="D149" s="59"/>
      <c r="E149" s="85"/>
      <c r="F149" s="7"/>
    </row>
    <row r="150" spans="1:6">
      <c r="A150" s="543"/>
      <c r="B150" s="540"/>
      <c r="C150" s="541"/>
      <c r="D150" s="59"/>
      <c r="E150" s="85"/>
      <c r="F150" s="7"/>
    </row>
    <row r="151" spans="1:6">
      <c r="A151" s="543"/>
      <c r="B151" s="540"/>
      <c r="C151" s="541"/>
      <c r="D151" s="59"/>
      <c r="E151" s="85"/>
      <c r="F151" s="7"/>
    </row>
    <row r="152" spans="1:6">
      <c r="A152" s="543"/>
      <c r="B152" s="540"/>
      <c r="C152" s="541"/>
      <c r="D152" s="59"/>
      <c r="E152" s="85"/>
      <c r="F152" s="7"/>
    </row>
    <row r="153" spans="1:6">
      <c r="A153" s="543"/>
      <c r="B153" s="540"/>
      <c r="C153" s="541"/>
      <c r="D153" s="59"/>
      <c r="E153" s="85"/>
      <c r="F153" s="7"/>
    </row>
    <row r="154" spans="1:6">
      <c r="A154" s="543"/>
      <c r="B154" s="540"/>
      <c r="C154" s="541"/>
      <c r="D154" s="59"/>
      <c r="E154" s="85"/>
      <c r="F154" s="7"/>
    </row>
    <row r="155" spans="1:6">
      <c r="A155" s="543"/>
      <c r="B155" s="540"/>
      <c r="C155" s="541"/>
      <c r="D155" s="59"/>
      <c r="E155" s="85"/>
      <c r="F155" s="7"/>
    </row>
    <row r="156" spans="1:6">
      <c r="A156" s="543"/>
      <c r="B156" s="540"/>
      <c r="C156" s="541"/>
      <c r="D156" s="59"/>
      <c r="E156" s="85"/>
      <c r="F156" s="7"/>
    </row>
    <row r="157" spans="1:6">
      <c r="A157" s="543"/>
      <c r="B157" s="540"/>
      <c r="C157" s="541"/>
      <c r="D157" s="59"/>
      <c r="E157" s="85"/>
      <c r="F157" s="7"/>
    </row>
    <row r="158" spans="1:6">
      <c r="A158" s="543"/>
      <c r="B158" s="540"/>
      <c r="C158" s="541"/>
      <c r="D158" s="59"/>
      <c r="E158" s="85"/>
      <c r="F158" s="7"/>
    </row>
    <row r="159" spans="1:6">
      <c r="A159" s="543"/>
      <c r="B159" s="540"/>
      <c r="C159" s="541"/>
      <c r="D159" s="59"/>
      <c r="E159" s="85"/>
      <c r="F159" s="7"/>
    </row>
    <row r="160" spans="1:6">
      <c r="A160" s="543"/>
      <c r="B160" s="540"/>
      <c r="C160" s="541"/>
      <c r="D160" s="59"/>
      <c r="E160" s="85"/>
      <c r="F160" s="7"/>
    </row>
    <row r="161" spans="1:6">
      <c r="A161" s="543"/>
      <c r="B161" s="540"/>
      <c r="C161" s="541"/>
      <c r="D161" s="59"/>
      <c r="E161" s="85"/>
      <c r="F161" s="7"/>
    </row>
    <row r="162" spans="1:6">
      <c r="A162" s="543"/>
      <c r="B162" s="540"/>
      <c r="C162" s="541"/>
      <c r="D162" s="59"/>
      <c r="E162" s="85"/>
      <c r="F162" s="7"/>
    </row>
    <row r="163" spans="1:6">
      <c r="A163" s="543"/>
      <c r="B163" s="540"/>
      <c r="C163" s="541"/>
      <c r="D163" s="59"/>
      <c r="E163" s="85"/>
      <c r="F163" s="7"/>
    </row>
    <row r="164" spans="1:6">
      <c r="A164" s="543"/>
      <c r="B164" s="540"/>
      <c r="C164" s="541"/>
      <c r="D164" s="59"/>
      <c r="E164" s="85"/>
      <c r="F164" s="7"/>
    </row>
    <row r="165" spans="1:6">
      <c r="A165" s="543"/>
      <c r="B165" s="540"/>
      <c r="C165" s="541"/>
      <c r="D165" s="59"/>
      <c r="E165" s="85"/>
      <c r="F165" s="7"/>
    </row>
    <row r="166" spans="1:6">
      <c r="A166" s="543"/>
      <c r="B166" s="540"/>
      <c r="C166" s="541"/>
      <c r="D166" s="59"/>
      <c r="E166" s="85"/>
      <c r="F166" s="7"/>
    </row>
    <row r="167" spans="1:6">
      <c r="A167" s="543"/>
      <c r="B167" s="540"/>
      <c r="C167" s="541"/>
      <c r="D167" s="59"/>
      <c r="E167" s="85"/>
      <c r="F167" s="7"/>
    </row>
    <row r="168" spans="1:6">
      <c r="A168" s="543"/>
      <c r="B168" s="540"/>
      <c r="C168" s="541"/>
      <c r="D168" s="59"/>
      <c r="E168" s="85"/>
      <c r="F168" s="7"/>
    </row>
    <row r="169" spans="1:6">
      <c r="A169" s="543"/>
      <c r="B169" s="540"/>
      <c r="C169" s="541"/>
      <c r="D169" s="59"/>
      <c r="E169" s="85"/>
      <c r="F169" s="7"/>
    </row>
    <row r="170" spans="1:6">
      <c r="A170" s="543"/>
      <c r="B170" s="540"/>
      <c r="C170" s="541"/>
      <c r="D170" s="59"/>
      <c r="E170" s="85"/>
      <c r="F170" s="7"/>
    </row>
    <row r="171" spans="1:6">
      <c r="A171" s="543"/>
      <c r="B171" s="540"/>
      <c r="C171" s="541"/>
      <c r="D171" s="59"/>
      <c r="E171" s="85"/>
      <c r="F171" s="7"/>
    </row>
    <row r="172" spans="1:6">
      <c r="A172" s="543"/>
      <c r="B172" s="540"/>
      <c r="C172" s="541"/>
      <c r="D172" s="59"/>
      <c r="E172" s="85"/>
      <c r="F172" s="7"/>
    </row>
    <row r="173" spans="1:6">
      <c r="A173" s="543"/>
      <c r="B173" s="540"/>
      <c r="C173" s="541"/>
      <c r="D173" s="59"/>
      <c r="E173" s="85"/>
      <c r="F173" s="7"/>
    </row>
    <row r="174" spans="1:6">
      <c r="A174" s="543"/>
      <c r="B174" s="540"/>
      <c r="C174" s="541"/>
      <c r="D174" s="59"/>
      <c r="E174" s="85"/>
      <c r="F174" s="7"/>
    </row>
    <row r="175" spans="1:6">
      <c r="A175" s="543"/>
      <c r="B175" s="540"/>
      <c r="C175" s="541"/>
      <c r="D175" s="59"/>
      <c r="E175" s="85"/>
      <c r="F175" s="7"/>
    </row>
    <row r="176" spans="1:6">
      <c r="A176" s="543"/>
      <c r="B176" s="540"/>
      <c r="C176" s="541"/>
      <c r="D176" s="59"/>
      <c r="E176" s="85"/>
      <c r="F176" s="7"/>
    </row>
    <row r="177" spans="1:6">
      <c r="A177" s="543"/>
      <c r="B177" s="540"/>
      <c r="C177" s="541"/>
      <c r="D177" s="59"/>
      <c r="E177" s="85"/>
      <c r="F177" s="7"/>
    </row>
    <row r="178" spans="1:6">
      <c r="A178" s="543"/>
      <c r="B178" s="540"/>
      <c r="C178" s="541"/>
      <c r="D178" s="59"/>
      <c r="E178" s="85"/>
      <c r="F178" s="7"/>
    </row>
    <row r="179" spans="1:6">
      <c r="A179" s="543"/>
      <c r="B179" s="540"/>
      <c r="C179" s="541"/>
      <c r="D179" s="59"/>
      <c r="E179" s="85"/>
      <c r="F179" s="7"/>
    </row>
    <row r="180" spans="1:6">
      <c r="A180" s="543"/>
      <c r="B180" s="540"/>
      <c r="C180" s="541"/>
      <c r="D180" s="59"/>
      <c r="E180" s="85"/>
      <c r="F180" s="7"/>
    </row>
    <row r="181" spans="1:6">
      <c r="A181" s="543"/>
      <c r="B181" s="540"/>
      <c r="C181" s="541"/>
      <c r="D181" s="59"/>
      <c r="E181" s="85"/>
      <c r="F181" s="7"/>
    </row>
    <row r="182" spans="1:6">
      <c r="A182" s="543"/>
      <c r="B182" s="540"/>
      <c r="C182" s="541"/>
      <c r="D182" s="59"/>
      <c r="E182" s="85"/>
      <c r="F182" s="7"/>
    </row>
    <row r="183" spans="1:6">
      <c r="A183" s="543"/>
      <c r="B183" s="540"/>
      <c r="C183" s="541"/>
      <c r="D183" s="59"/>
      <c r="E183" s="85"/>
      <c r="F183" s="7"/>
    </row>
    <row r="184" spans="1:6">
      <c r="A184" s="543"/>
      <c r="B184" s="540"/>
      <c r="C184" s="541"/>
      <c r="D184" s="59"/>
      <c r="E184" s="85"/>
      <c r="F184" s="7"/>
    </row>
    <row r="185" spans="1:6">
      <c r="A185" s="543"/>
      <c r="B185" s="540"/>
      <c r="C185" s="541"/>
      <c r="D185" s="59"/>
      <c r="E185" s="85"/>
      <c r="F185" s="7"/>
    </row>
    <row r="186" spans="1:6">
      <c r="A186" s="543"/>
      <c r="B186" s="540"/>
      <c r="C186" s="541"/>
      <c r="D186" s="59"/>
      <c r="E186" s="85"/>
      <c r="F186" s="7"/>
    </row>
    <row r="187" spans="1:6">
      <c r="A187" s="543"/>
      <c r="B187" s="540"/>
      <c r="C187" s="541"/>
      <c r="D187" s="59"/>
      <c r="E187" s="85"/>
      <c r="F187" s="7"/>
    </row>
    <row r="188" spans="1:6">
      <c r="A188" s="543"/>
      <c r="B188" s="540"/>
      <c r="C188" s="541"/>
      <c r="D188" s="59"/>
      <c r="E188" s="85"/>
      <c r="F188" s="7"/>
    </row>
    <row r="189" spans="1:6">
      <c r="A189" s="543"/>
      <c r="B189" s="540"/>
      <c r="C189" s="541"/>
      <c r="D189" s="59"/>
      <c r="E189" s="85"/>
      <c r="F189" s="7"/>
    </row>
    <row r="190" spans="1:6">
      <c r="A190" s="543"/>
      <c r="B190" s="540"/>
      <c r="C190" s="541"/>
      <c r="D190" s="59"/>
      <c r="E190" s="85"/>
      <c r="F190" s="7"/>
    </row>
    <row r="191" spans="1:6">
      <c r="A191" s="543"/>
      <c r="B191" s="540"/>
      <c r="C191" s="541"/>
      <c r="D191" s="59"/>
      <c r="E191" s="85"/>
      <c r="F191" s="7"/>
    </row>
    <row r="192" spans="1:6">
      <c r="A192" s="543"/>
      <c r="B192" s="540"/>
      <c r="C192" s="541"/>
      <c r="D192" s="59"/>
      <c r="E192" s="85"/>
      <c r="F192" s="7"/>
    </row>
    <row r="193" spans="1:6">
      <c r="A193" s="543"/>
      <c r="B193" s="540"/>
      <c r="C193" s="541"/>
      <c r="D193" s="59"/>
      <c r="E193" s="85"/>
      <c r="F193" s="7"/>
    </row>
    <row r="194" spans="1:6">
      <c r="A194" s="543"/>
      <c r="B194" s="540"/>
      <c r="C194" s="541"/>
      <c r="D194" s="59"/>
      <c r="E194" s="85"/>
      <c r="F194" s="7"/>
    </row>
    <row r="195" spans="1:6">
      <c r="A195" s="543"/>
      <c r="B195" s="540"/>
      <c r="C195" s="541"/>
      <c r="D195" s="59"/>
      <c r="E195" s="85"/>
      <c r="F195" s="7"/>
    </row>
    <row r="196" spans="1:6">
      <c r="A196" s="543"/>
      <c r="B196" s="540"/>
      <c r="C196" s="541"/>
      <c r="D196" s="59"/>
      <c r="E196" s="85"/>
      <c r="F196" s="7"/>
    </row>
    <row r="197" spans="1:6">
      <c r="A197" s="543"/>
      <c r="B197" s="540"/>
      <c r="C197" s="541"/>
      <c r="D197" s="59"/>
      <c r="E197" s="85"/>
      <c r="F197" s="7"/>
    </row>
    <row r="198" spans="1:6">
      <c r="A198" s="543"/>
      <c r="B198" s="540"/>
      <c r="C198" s="541"/>
      <c r="D198" s="59"/>
      <c r="E198" s="85"/>
      <c r="F198" s="7"/>
    </row>
    <row r="199" spans="1:6">
      <c r="A199" s="543"/>
      <c r="B199" s="540"/>
      <c r="C199" s="541"/>
      <c r="D199" s="59"/>
      <c r="E199" s="85"/>
      <c r="F199" s="7"/>
    </row>
    <row r="200" spans="1:6">
      <c r="A200" s="543"/>
      <c r="B200" s="540"/>
      <c r="C200" s="541"/>
      <c r="D200" s="59"/>
      <c r="E200" s="85"/>
      <c r="F200" s="7"/>
    </row>
    <row r="201" spans="1:6">
      <c r="A201" s="543"/>
      <c r="B201" s="540"/>
      <c r="C201" s="541"/>
      <c r="D201" s="59"/>
      <c r="E201" s="85"/>
      <c r="F201" s="7"/>
    </row>
    <row r="202" spans="1:6">
      <c r="A202" s="543"/>
      <c r="B202" s="540"/>
      <c r="C202" s="541"/>
      <c r="D202" s="59"/>
      <c r="E202" s="85"/>
      <c r="F202" s="7"/>
    </row>
    <row r="203" spans="1:6">
      <c r="A203" s="543"/>
      <c r="B203" s="540"/>
      <c r="C203" s="541"/>
      <c r="D203" s="59"/>
      <c r="E203" s="85"/>
      <c r="F203" s="7"/>
    </row>
    <row r="204" spans="1:6">
      <c r="A204" s="543"/>
      <c r="B204" s="540"/>
      <c r="C204" s="541"/>
      <c r="D204" s="59"/>
      <c r="E204" s="85"/>
      <c r="F204" s="7"/>
    </row>
    <row r="205" spans="1:6">
      <c r="A205" s="543"/>
      <c r="B205" s="540"/>
      <c r="C205" s="541"/>
      <c r="D205" s="59"/>
      <c r="E205" s="85"/>
      <c r="F205" s="7"/>
    </row>
    <row r="206" spans="1:6">
      <c r="A206" s="543"/>
      <c r="B206" s="540"/>
      <c r="C206" s="541"/>
      <c r="D206" s="59"/>
      <c r="E206" s="85"/>
      <c r="F206" s="7"/>
    </row>
    <row r="207" spans="1:6">
      <c r="A207" s="543"/>
      <c r="B207" s="540"/>
      <c r="C207" s="541"/>
      <c r="D207" s="59"/>
      <c r="E207" s="85"/>
      <c r="F207" s="7"/>
    </row>
    <row r="208" spans="1:6">
      <c r="A208" s="543"/>
      <c r="B208" s="540"/>
      <c r="C208" s="541"/>
      <c r="D208" s="59"/>
      <c r="E208" s="85"/>
      <c r="F208" s="7"/>
    </row>
    <row r="209" spans="1:6">
      <c r="A209" s="543"/>
      <c r="B209" s="540"/>
      <c r="C209" s="541"/>
      <c r="D209" s="59"/>
      <c r="E209" s="85"/>
      <c r="F209" s="7"/>
    </row>
    <row r="210" spans="1:6">
      <c r="A210" s="543"/>
      <c r="B210" s="540"/>
      <c r="C210" s="541"/>
      <c r="D210" s="59"/>
      <c r="E210" s="85"/>
      <c r="F210" s="7"/>
    </row>
    <row r="211" spans="1:6">
      <c r="A211" s="543"/>
      <c r="B211" s="540"/>
      <c r="C211" s="541"/>
      <c r="D211" s="59"/>
      <c r="E211" s="85"/>
      <c r="F211" s="7"/>
    </row>
    <row r="212" spans="1:6">
      <c r="A212" s="543"/>
      <c r="B212" s="540"/>
      <c r="C212" s="541"/>
      <c r="D212" s="59"/>
      <c r="E212" s="85"/>
      <c r="F212" s="7"/>
    </row>
    <row r="213" spans="1:6">
      <c r="A213" s="543"/>
      <c r="B213" s="540"/>
      <c r="C213" s="541"/>
      <c r="D213" s="59"/>
      <c r="E213" s="85"/>
      <c r="F213" s="7"/>
    </row>
    <row r="214" spans="1:6">
      <c r="A214" s="543"/>
      <c r="B214" s="540"/>
      <c r="C214" s="541"/>
      <c r="D214" s="59"/>
      <c r="E214" s="85"/>
      <c r="F214" s="7"/>
    </row>
    <row r="215" spans="1:6">
      <c r="A215" s="543"/>
      <c r="B215" s="540"/>
      <c r="C215" s="541"/>
      <c r="D215" s="59"/>
      <c r="E215" s="85"/>
      <c r="F215" s="7"/>
    </row>
    <row r="216" spans="1:6">
      <c r="A216" s="543"/>
      <c r="B216" s="540"/>
      <c r="C216" s="541"/>
      <c r="D216" s="59"/>
      <c r="E216" s="85"/>
      <c r="F216" s="7"/>
    </row>
    <row r="217" spans="1:6">
      <c r="A217" s="543"/>
      <c r="B217" s="540"/>
      <c r="C217" s="541"/>
      <c r="D217" s="59"/>
      <c r="E217" s="85"/>
      <c r="F217" s="7"/>
    </row>
    <row r="218" spans="1:6">
      <c r="A218" s="543"/>
      <c r="B218" s="540"/>
      <c r="C218" s="541"/>
      <c r="D218" s="59"/>
      <c r="E218" s="85"/>
      <c r="F218" s="7"/>
    </row>
    <row r="219" spans="1:6">
      <c r="A219" s="543"/>
      <c r="B219" s="540"/>
      <c r="C219" s="541"/>
      <c r="D219" s="59"/>
      <c r="E219" s="85"/>
      <c r="F219" s="7"/>
    </row>
    <row r="220" spans="1:6">
      <c r="A220" s="543"/>
      <c r="B220" s="540"/>
      <c r="C220" s="541"/>
      <c r="D220" s="59"/>
      <c r="E220" s="85"/>
      <c r="F220" s="7"/>
    </row>
    <row r="221" spans="1:6">
      <c r="A221" s="543"/>
      <c r="B221" s="540"/>
      <c r="C221" s="541"/>
      <c r="D221" s="59"/>
      <c r="E221" s="85"/>
      <c r="F221" s="7"/>
    </row>
    <row r="222" spans="1:6">
      <c r="A222" s="543"/>
      <c r="B222" s="540"/>
      <c r="C222" s="541"/>
      <c r="D222" s="59"/>
      <c r="E222" s="85"/>
      <c r="F222" s="7"/>
    </row>
    <row r="223" spans="1:6">
      <c r="A223" s="543"/>
      <c r="B223" s="540"/>
      <c r="C223" s="541"/>
      <c r="D223" s="59"/>
      <c r="E223" s="85"/>
      <c r="F223" s="7"/>
    </row>
    <row r="224" spans="1:6">
      <c r="A224" s="543"/>
      <c r="B224" s="540"/>
      <c r="C224" s="541"/>
      <c r="D224" s="59"/>
      <c r="E224" s="85"/>
      <c r="F224" s="7"/>
    </row>
    <row r="225" spans="1:6">
      <c r="A225" s="543"/>
      <c r="B225" s="540"/>
      <c r="C225" s="541"/>
      <c r="D225" s="59"/>
      <c r="E225" s="85"/>
      <c r="F225" s="7"/>
    </row>
    <row r="226" spans="1:6">
      <c r="A226" s="543"/>
      <c r="B226" s="540"/>
      <c r="C226" s="541"/>
      <c r="D226" s="59"/>
      <c r="E226" s="85"/>
      <c r="F226" s="7"/>
    </row>
    <row r="227" spans="1:6">
      <c r="A227" s="543"/>
      <c r="B227" s="540"/>
      <c r="C227" s="541"/>
      <c r="D227" s="59"/>
      <c r="E227" s="85"/>
      <c r="F227" s="7"/>
    </row>
    <row r="228" spans="1:6">
      <c r="A228" s="543"/>
      <c r="B228" s="540"/>
      <c r="C228" s="541"/>
      <c r="D228" s="59"/>
      <c r="E228" s="85"/>
      <c r="F228" s="7"/>
    </row>
    <row r="229" spans="1:6">
      <c r="A229" s="543"/>
      <c r="B229" s="540"/>
      <c r="C229" s="541"/>
      <c r="D229" s="59"/>
      <c r="E229" s="85"/>
      <c r="F229" s="7"/>
    </row>
    <row r="230" spans="1:6">
      <c r="A230" s="543"/>
      <c r="B230" s="540"/>
      <c r="C230" s="541"/>
      <c r="D230" s="59"/>
      <c r="E230" s="85"/>
      <c r="F230" s="7"/>
    </row>
    <row r="231" spans="1:6">
      <c r="A231" s="543"/>
      <c r="B231" s="540"/>
      <c r="C231" s="541"/>
      <c r="D231" s="59"/>
      <c r="E231" s="85"/>
      <c r="F231" s="7"/>
    </row>
    <row r="232" spans="1:6">
      <c r="A232" s="543"/>
      <c r="B232" s="540"/>
      <c r="C232" s="541"/>
      <c r="D232" s="59"/>
      <c r="E232" s="85"/>
      <c r="F232" s="7"/>
    </row>
    <row r="233" spans="1:6">
      <c r="A233" s="543"/>
      <c r="B233" s="540"/>
      <c r="C233" s="541"/>
      <c r="D233" s="59"/>
      <c r="E233" s="85"/>
      <c r="F233" s="7"/>
    </row>
    <row r="234" spans="1:6">
      <c r="A234" s="543"/>
      <c r="B234" s="540"/>
      <c r="C234" s="541"/>
      <c r="D234" s="59"/>
      <c r="E234" s="85"/>
      <c r="F234" s="7"/>
    </row>
    <row r="235" spans="1:6">
      <c r="A235" s="543"/>
      <c r="B235" s="540"/>
      <c r="C235" s="541"/>
      <c r="D235" s="59"/>
      <c r="E235" s="85"/>
      <c r="F235" s="7"/>
    </row>
    <row r="236" spans="1:6">
      <c r="A236" s="543"/>
      <c r="B236" s="540"/>
      <c r="C236" s="541"/>
      <c r="D236" s="59"/>
      <c r="E236" s="85"/>
      <c r="F236" s="7"/>
    </row>
    <row r="237" spans="1:6">
      <c r="A237" s="543"/>
      <c r="B237" s="540"/>
      <c r="C237" s="541"/>
      <c r="D237" s="59"/>
      <c r="E237" s="85"/>
      <c r="F237" s="7"/>
    </row>
    <row r="238" spans="1:6">
      <c r="A238" s="543"/>
      <c r="B238" s="540"/>
      <c r="C238" s="541"/>
      <c r="D238" s="59"/>
      <c r="E238" s="85"/>
      <c r="F238" s="7"/>
    </row>
    <row r="239" spans="1:6">
      <c r="A239" s="543"/>
      <c r="B239" s="540"/>
      <c r="C239" s="541"/>
      <c r="D239" s="59"/>
      <c r="E239" s="85"/>
      <c r="F239" s="7"/>
    </row>
    <row r="240" spans="1:6">
      <c r="A240" s="543"/>
      <c r="B240" s="540"/>
      <c r="C240" s="541"/>
      <c r="D240" s="59"/>
      <c r="E240" s="85"/>
      <c r="F240" s="7"/>
    </row>
    <row r="241" spans="1:6">
      <c r="A241" s="543"/>
      <c r="B241" s="540"/>
      <c r="C241" s="541"/>
      <c r="D241" s="59"/>
      <c r="E241" s="85"/>
      <c r="F241" s="7"/>
    </row>
    <row r="242" spans="1:6">
      <c r="A242" s="543"/>
      <c r="B242" s="540"/>
      <c r="C242" s="541"/>
      <c r="D242" s="59"/>
      <c r="E242" s="85"/>
      <c r="F242" s="7"/>
    </row>
    <row r="243" spans="1:6">
      <c r="A243" s="543"/>
      <c r="B243" s="540"/>
      <c r="C243" s="541"/>
      <c r="D243" s="59"/>
      <c r="E243" s="85"/>
      <c r="F243" s="7"/>
    </row>
    <row r="244" spans="1:6">
      <c r="A244" s="543"/>
      <c r="B244" s="540"/>
      <c r="C244" s="541"/>
      <c r="D244" s="59"/>
      <c r="E244" s="85"/>
      <c r="F244" s="7"/>
    </row>
    <row r="245" spans="1:6">
      <c r="A245" s="543"/>
      <c r="B245" s="540"/>
      <c r="C245" s="541"/>
      <c r="D245" s="59"/>
      <c r="E245" s="85"/>
      <c r="F245" s="7"/>
    </row>
    <row r="246" spans="1:6">
      <c r="A246" s="543"/>
      <c r="B246" s="540"/>
      <c r="C246" s="541"/>
      <c r="D246" s="59"/>
      <c r="E246" s="85"/>
      <c r="F246" s="7"/>
    </row>
    <row r="247" spans="1:6">
      <c r="A247" s="543"/>
      <c r="B247" s="540"/>
      <c r="C247" s="541"/>
      <c r="D247" s="59"/>
      <c r="E247" s="85"/>
      <c r="F247" s="7"/>
    </row>
    <row r="248" spans="1:6">
      <c r="A248" s="543"/>
      <c r="B248" s="540"/>
      <c r="C248" s="541"/>
      <c r="D248" s="59"/>
      <c r="E248" s="85"/>
      <c r="F248" s="7"/>
    </row>
    <row r="249" spans="1:6">
      <c r="A249" s="543"/>
      <c r="B249" s="540"/>
      <c r="C249" s="541"/>
      <c r="D249" s="59"/>
      <c r="E249" s="85"/>
      <c r="F249" s="7"/>
    </row>
    <row r="250" spans="1:6">
      <c r="A250" s="543"/>
      <c r="B250" s="540"/>
      <c r="C250" s="541"/>
      <c r="D250" s="59"/>
      <c r="E250" s="85"/>
      <c r="F250" s="7"/>
    </row>
    <row r="251" spans="1:6">
      <c r="A251" s="543"/>
      <c r="B251" s="540"/>
      <c r="C251" s="541"/>
      <c r="D251" s="59"/>
      <c r="E251" s="85"/>
      <c r="F251" s="7"/>
    </row>
    <row r="252" spans="1:6">
      <c r="A252" s="543"/>
      <c r="B252" s="540"/>
      <c r="C252" s="541"/>
      <c r="D252" s="59"/>
      <c r="E252" s="85"/>
      <c r="F252" s="7"/>
    </row>
    <row r="253" spans="1:6">
      <c r="A253" s="543"/>
      <c r="B253" s="540"/>
      <c r="C253" s="541"/>
      <c r="D253" s="59"/>
      <c r="E253" s="85"/>
      <c r="F253" s="7"/>
    </row>
    <row r="254" spans="1:6">
      <c r="A254" s="543"/>
      <c r="B254" s="540"/>
      <c r="C254" s="541"/>
      <c r="D254" s="59"/>
      <c r="E254" s="85"/>
      <c r="F254" s="7"/>
    </row>
    <row r="255" spans="1:6">
      <c r="A255" s="543"/>
      <c r="B255" s="540"/>
      <c r="C255" s="541"/>
      <c r="D255" s="59"/>
      <c r="E255" s="85"/>
      <c r="F255" s="7"/>
    </row>
    <row r="256" spans="1:6">
      <c r="A256" s="543"/>
      <c r="B256" s="540"/>
      <c r="C256" s="541"/>
      <c r="D256" s="59"/>
      <c r="E256" s="85"/>
      <c r="F256" s="7"/>
    </row>
    <row r="257" spans="1:6">
      <c r="A257" s="543"/>
      <c r="B257" s="540"/>
      <c r="C257" s="541"/>
      <c r="D257" s="59"/>
      <c r="E257" s="85"/>
      <c r="F257" s="7"/>
    </row>
    <row r="258" spans="1:6">
      <c r="A258" s="543"/>
      <c r="B258" s="540"/>
      <c r="C258" s="541"/>
      <c r="D258" s="59"/>
      <c r="E258" s="85"/>
      <c r="F258" s="7"/>
    </row>
    <row r="259" spans="1:6">
      <c r="A259" s="543"/>
      <c r="B259" s="540"/>
      <c r="C259" s="541"/>
      <c r="D259" s="59"/>
      <c r="E259" s="85"/>
      <c r="F259" s="7"/>
    </row>
    <row r="260" spans="1:6">
      <c r="A260" s="543"/>
      <c r="B260" s="540"/>
      <c r="C260" s="541"/>
      <c r="D260" s="59"/>
      <c r="E260" s="85"/>
      <c r="F260" s="7"/>
    </row>
    <row r="261" spans="1:6">
      <c r="A261" s="543"/>
      <c r="B261" s="540"/>
      <c r="C261" s="541"/>
      <c r="D261" s="59"/>
      <c r="E261" s="85"/>
      <c r="F261" s="7"/>
    </row>
    <row r="262" spans="1:6">
      <c r="A262" s="543"/>
      <c r="B262" s="540"/>
      <c r="C262" s="541"/>
      <c r="D262" s="59"/>
      <c r="E262" s="85"/>
      <c r="F262" s="7"/>
    </row>
    <row r="263" spans="1:6">
      <c r="A263" s="543"/>
      <c r="B263" s="540"/>
      <c r="C263" s="541"/>
      <c r="D263" s="59"/>
      <c r="E263" s="85"/>
      <c r="F263" s="7"/>
    </row>
    <row r="264" spans="1:6">
      <c r="A264" s="543"/>
      <c r="B264" s="540"/>
      <c r="C264" s="541"/>
      <c r="D264" s="59"/>
      <c r="E264" s="85"/>
      <c r="F264" s="7"/>
    </row>
    <row r="265" spans="1:6">
      <c r="A265" s="543"/>
      <c r="B265" s="540"/>
      <c r="C265" s="541"/>
      <c r="D265" s="59"/>
      <c r="E265" s="85"/>
      <c r="F265" s="7"/>
    </row>
    <row r="266" spans="1:6">
      <c r="A266" s="543"/>
      <c r="B266" s="540"/>
      <c r="C266" s="541"/>
      <c r="D266" s="59"/>
      <c r="E266" s="85"/>
      <c r="F266" s="7"/>
    </row>
    <row r="267" spans="1:6">
      <c r="A267" s="543"/>
      <c r="B267" s="540"/>
      <c r="C267" s="541"/>
      <c r="D267" s="59"/>
      <c r="E267" s="85"/>
      <c r="F267" s="7"/>
    </row>
    <row r="268" spans="1:6">
      <c r="A268" s="543"/>
      <c r="B268" s="540"/>
      <c r="C268" s="541"/>
      <c r="D268" s="59"/>
      <c r="E268" s="85"/>
      <c r="F268" s="7"/>
    </row>
    <row r="269" spans="1:6">
      <c r="A269" s="543"/>
      <c r="B269" s="540"/>
      <c r="C269" s="541"/>
      <c r="D269" s="59"/>
      <c r="E269" s="85"/>
      <c r="F269" s="7"/>
    </row>
    <row r="270" spans="1:6">
      <c r="A270" s="543"/>
      <c r="B270" s="540"/>
      <c r="C270" s="541"/>
      <c r="D270" s="59"/>
      <c r="E270" s="85"/>
      <c r="F270" s="7"/>
    </row>
    <row r="271" spans="1:6">
      <c r="A271" s="543"/>
      <c r="B271" s="540"/>
      <c r="C271" s="541"/>
      <c r="D271" s="59"/>
      <c r="E271" s="85"/>
      <c r="F271" s="7"/>
    </row>
    <row r="272" spans="1:6">
      <c r="A272" s="543"/>
      <c r="B272" s="540"/>
      <c r="C272" s="541"/>
      <c r="D272" s="59"/>
      <c r="E272" s="85"/>
      <c r="F272" s="7"/>
    </row>
    <row r="273" spans="1:6">
      <c r="A273" s="543"/>
      <c r="B273" s="540"/>
      <c r="C273" s="541"/>
      <c r="D273" s="59"/>
      <c r="E273" s="85"/>
      <c r="F273" s="7"/>
    </row>
    <row r="274" spans="1:6">
      <c r="A274" s="543"/>
      <c r="B274" s="540"/>
      <c r="C274" s="541"/>
      <c r="D274" s="59"/>
      <c r="E274" s="85"/>
      <c r="F274" s="7"/>
    </row>
    <row r="275" spans="1:6">
      <c r="A275" s="543"/>
      <c r="B275" s="540"/>
      <c r="C275" s="541"/>
      <c r="D275" s="59"/>
      <c r="E275" s="85"/>
      <c r="F275" s="7"/>
    </row>
    <row r="276" spans="1:6">
      <c r="A276" s="543"/>
      <c r="B276" s="540"/>
      <c r="C276" s="541"/>
      <c r="D276" s="59"/>
      <c r="E276" s="85"/>
      <c r="F276" s="7"/>
    </row>
    <row r="277" spans="1:6">
      <c r="A277" s="543"/>
      <c r="B277" s="540"/>
      <c r="C277" s="541"/>
      <c r="D277" s="59"/>
      <c r="E277" s="85"/>
      <c r="F277" s="7"/>
    </row>
    <row r="278" spans="1:6">
      <c r="A278" s="543"/>
      <c r="B278" s="540"/>
      <c r="C278" s="541"/>
      <c r="D278" s="59"/>
      <c r="E278" s="85"/>
      <c r="F278" s="7"/>
    </row>
    <row r="279" spans="1:6">
      <c r="A279" s="543"/>
      <c r="B279" s="540"/>
      <c r="C279" s="541"/>
      <c r="D279" s="59"/>
      <c r="E279" s="85"/>
      <c r="F279" s="7"/>
    </row>
    <row r="280" spans="1:6">
      <c r="A280" s="543"/>
      <c r="B280" s="540"/>
      <c r="C280" s="541"/>
      <c r="D280" s="59"/>
      <c r="E280" s="85"/>
      <c r="F280" s="7"/>
    </row>
    <row r="281" spans="1:6">
      <c r="A281" s="543"/>
      <c r="B281" s="540"/>
      <c r="C281" s="541"/>
      <c r="D281" s="59"/>
      <c r="E281" s="85"/>
      <c r="F281" s="7"/>
    </row>
    <row r="282" spans="1:6">
      <c r="A282" s="543"/>
      <c r="B282" s="540"/>
      <c r="C282" s="541"/>
      <c r="D282" s="59"/>
      <c r="E282" s="85"/>
      <c r="F282" s="7"/>
    </row>
    <row r="283" spans="1:6">
      <c r="A283" s="543"/>
      <c r="B283" s="540"/>
      <c r="C283" s="541"/>
      <c r="D283" s="59"/>
      <c r="E283" s="85"/>
      <c r="F283" s="7"/>
    </row>
    <row r="284" spans="1:6">
      <c r="A284" s="543"/>
      <c r="B284" s="540"/>
      <c r="C284" s="541"/>
      <c r="D284" s="59"/>
      <c r="E284" s="85"/>
      <c r="F284" s="7"/>
    </row>
    <row r="285" spans="1:6">
      <c r="A285" s="543"/>
      <c r="B285" s="540"/>
      <c r="C285" s="541"/>
      <c r="D285" s="59"/>
      <c r="E285" s="85"/>
      <c r="F285" s="7"/>
    </row>
    <row r="286" spans="1:6">
      <c r="A286" s="543"/>
      <c r="B286" s="540"/>
      <c r="C286" s="541"/>
      <c r="D286" s="59"/>
      <c r="E286" s="85"/>
      <c r="F286" s="7"/>
    </row>
    <row r="287" spans="1:6">
      <c r="A287" s="543"/>
      <c r="B287" s="540"/>
      <c r="C287" s="541"/>
      <c r="D287" s="59"/>
      <c r="E287" s="85"/>
      <c r="F287" s="7"/>
    </row>
    <row r="288" spans="1:6">
      <c r="A288" s="543"/>
      <c r="B288" s="540"/>
      <c r="C288" s="541"/>
      <c r="D288" s="59"/>
      <c r="E288" s="85"/>
      <c r="F288" s="7"/>
    </row>
    <row r="289" spans="1:6">
      <c r="A289" s="543"/>
      <c r="B289" s="540"/>
      <c r="C289" s="541"/>
      <c r="D289" s="59"/>
      <c r="E289" s="85"/>
      <c r="F289" s="7"/>
    </row>
    <row r="290" spans="1:6">
      <c r="A290" s="543"/>
      <c r="B290" s="540"/>
      <c r="C290" s="541"/>
      <c r="D290" s="59"/>
      <c r="E290" s="85"/>
      <c r="F290" s="7"/>
    </row>
    <row r="291" spans="1:6">
      <c r="A291" s="543"/>
      <c r="B291" s="540"/>
      <c r="C291" s="541"/>
      <c r="D291" s="59"/>
      <c r="E291" s="85"/>
      <c r="F291" s="7"/>
    </row>
    <row r="292" spans="1:6">
      <c r="A292" s="543"/>
      <c r="B292" s="540"/>
      <c r="C292" s="541"/>
      <c r="D292" s="59"/>
      <c r="E292" s="85"/>
      <c r="F292" s="7"/>
    </row>
    <row r="293" spans="1:6">
      <c r="A293" s="543"/>
      <c r="B293" s="540"/>
      <c r="C293" s="541"/>
      <c r="D293" s="59"/>
      <c r="E293" s="85"/>
      <c r="F293" s="7"/>
    </row>
    <row r="294" spans="1:6">
      <c r="A294" s="543"/>
      <c r="B294" s="540"/>
      <c r="C294" s="541"/>
      <c r="D294" s="59"/>
      <c r="E294" s="85"/>
      <c r="F294" s="7"/>
    </row>
    <row r="295" spans="1:6">
      <c r="A295" s="543"/>
      <c r="B295" s="540"/>
      <c r="C295" s="541"/>
      <c r="D295" s="59"/>
      <c r="E295" s="85"/>
      <c r="F295" s="7"/>
    </row>
    <row r="296" spans="1:6">
      <c r="A296" s="543"/>
      <c r="B296" s="540"/>
      <c r="C296" s="541"/>
      <c r="D296" s="59"/>
      <c r="E296" s="85"/>
      <c r="F296" s="7"/>
    </row>
    <row r="297" spans="1:6">
      <c r="A297" s="543"/>
      <c r="B297" s="540"/>
      <c r="C297" s="541"/>
      <c r="D297" s="59"/>
      <c r="E297" s="85"/>
      <c r="F297" s="7"/>
    </row>
    <row r="298" spans="1:6">
      <c r="A298" s="543"/>
      <c r="B298" s="540"/>
      <c r="C298" s="541"/>
      <c r="D298" s="59"/>
      <c r="E298" s="85"/>
      <c r="F298" s="7"/>
    </row>
    <row r="299" spans="1:6">
      <c r="A299" s="543"/>
      <c r="B299" s="540"/>
      <c r="C299" s="541"/>
      <c r="D299" s="59"/>
      <c r="E299" s="85"/>
      <c r="F299" s="7"/>
    </row>
    <row r="300" spans="1:6">
      <c r="A300" s="543"/>
      <c r="B300" s="540"/>
      <c r="C300" s="541"/>
      <c r="D300" s="59"/>
      <c r="E300" s="85"/>
      <c r="F300" s="7"/>
    </row>
    <row r="301" spans="1:6">
      <c r="A301" s="543"/>
      <c r="B301" s="540"/>
      <c r="C301" s="541"/>
      <c r="D301" s="59"/>
      <c r="E301" s="85"/>
      <c r="F301" s="7"/>
    </row>
    <row r="302" spans="1:6">
      <c r="A302" s="543"/>
      <c r="B302" s="540"/>
      <c r="C302" s="541"/>
      <c r="D302" s="59"/>
      <c r="E302" s="85"/>
      <c r="F302" s="7"/>
    </row>
    <row r="303" spans="1:6">
      <c r="A303" s="543"/>
      <c r="B303" s="540"/>
      <c r="C303" s="541"/>
      <c r="D303" s="59"/>
      <c r="E303" s="85"/>
      <c r="F303" s="7"/>
    </row>
    <row r="304" spans="1:6">
      <c r="A304" s="543"/>
      <c r="B304" s="540"/>
      <c r="C304" s="541"/>
      <c r="D304" s="59"/>
      <c r="E304" s="85"/>
      <c r="F304" s="7"/>
    </row>
    <row r="305" spans="1:6">
      <c r="A305" s="543"/>
      <c r="B305" s="540"/>
      <c r="C305" s="541"/>
      <c r="D305" s="59"/>
      <c r="E305" s="85"/>
      <c r="F305" s="7"/>
    </row>
    <row r="306" spans="1:6">
      <c r="A306" s="543"/>
      <c r="B306" s="540"/>
      <c r="C306" s="541"/>
      <c r="D306" s="59"/>
      <c r="E306" s="85"/>
      <c r="F306" s="7"/>
    </row>
    <row r="307" spans="1:6">
      <c r="A307" s="543"/>
      <c r="B307" s="540"/>
      <c r="C307" s="541"/>
      <c r="D307" s="59"/>
      <c r="E307" s="85"/>
      <c r="F307" s="7"/>
    </row>
    <row r="308" spans="1:6">
      <c r="A308" s="543"/>
      <c r="B308" s="540"/>
      <c r="C308" s="541"/>
      <c r="D308" s="59"/>
      <c r="E308" s="85"/>
      <c r="F308" s="7"/>
    </row>
    <row r="309" spans="1:6">
      <c r="A309" s="543"/>
      <c r="B309" s="540"/>
      <c r="C309" s="541"/>
      <c r="D309" s="59"/>
      <c r="E309" s="85"/>
      <c r="F309" s="7"/>
    </row>
    <row r="310" spans="1:6">
      <c r="A310" s="543"/>
      <c r="B310" s="540"/>
      <c r="C310" s="541"/>
      <c r="D310" s="59"/>
      <c r="E310" s="85"/>
      <c r="F310" s="7"/>
    </row>
    <row r="311" spans="1:6">
      <c r="A311" s="543"/>
      <c r="B311" s="540"/>
      <c r="C311" s="541"/>
      <c r="D311" s="59"/>
      <c r="E311" s="85"/>
      <c r="F311" s="7"/>
    </row>
    <row r="312" spans="1:6">
      <c r="A312" s="543"/>
      <c r="B312" s="540"/>
      <c r="C312" s="541"/>
      <c r="D312" s="59"/>
      <c r="E312" s="85"/>
      <c r="F312" s="7"/>
    </row>
    <row r="313" spans="1:6">
      <c r="A313" s="543"/>
      <c r="B313" s="540"/>
      <c r="C313" s="541"/>
      <c r="D313" s="59"/>
      <c r="E313" s="85"/>
      <c r="F313" s="7"/>
    </row>
    <row r="314" spans="1:6">
      <c r="A314" s="543"/>
      <c r="B314" s="540"/>
      <c r="C314" s="541"/>
      <c r="D314" s="59"/>
      <c r="E314" s="85"/>
      <c r="F314" s="7"/>
    </row>
    <row r="315" spans="1:6">
      <c r="A315" s="543"/>
      <c r="B315" s="540"/>
      <c r="C315" s="541"/>
      <c r="D315" s="59"/>
      <c r="E315" s="85"/>
      <c r="F315" s="7"/>
    </row>
    <row r="316" spans="1:6">
      <c r="A316" s="543"/>
      <c r="B316" s="540"/>
      <c r="C316" s="541"/>
      <c r="D316" s="59"/>
      <c r="E316" s="85"/>
      <c r="F316" s="7"/>
    </row>
    <row r="317" spans="1:6">
      <c r="A317" s="543"/>
      <c r="B317" s="540"/>
      <c r="C317" s="541"/>
      <c r="D317" s="59"/>
      <c r="E317" s="85"/>
      <c r="F317" s="7"/>
    </row>
    <row r="318" spans="1:6">
      <c r="A318" s="543"/>
      <c r="B318" s="540"/>
      <c r="C318" s="541"/>
      <c r="D318" s="59"/>
      <c r="E318" s="85"/>
      <c r="F318" s="7"/>
    </row>
    <row r="319" spans="1:6">
      <c r="A319" s="543"/>
      <c r="B319" s="540"/>
      <c r="C319" s="541"/>
      <c r="D319" s="59"/>
      <c r="E319" s="85"/>
      <c r="F319" s="7"/>
    </row>
    <row r="320" spans="1:6">
      <c r="A320" s="543"/>
      <c r="B320" s="540"/>
      <c r="C320" s="541"/>
      <c r="D320" s="59"/>
      <c r="E320" s="85"/>
      <c r="F320" s="7"/>
    </row>
    <row r="321" spans="1:6">
      <c r="A321" s="543"/>
      <c r="B321" s="540"/>
      <c r="C321" s="541"/>
      <c r="D321" s="59"/>
      <c r="E321" s="85"/>
      <c r="F321" s="7"/>
    </row>
    <row r="322" spans="1:6">
      <c r="A322" s="543"/>
      <c r="B322" s="540"/>
      <c r="C322" s="541"/>
      <c r="D322" s="59"/>
      <c r="E322" s="85"/>
      <c r="F322" s="7"/>
    </row>
    <row r="323" spans="1:6">
      <c r="A323" s="543"/>
      <c r="B323" s="540"/>
      <c r="C323" s="541"/>
      <c r="D323" s="59"/>
      <c r="E323" s="85"/>
      <c r="F323" s="7"/>
    </row>
    <row r="324" spans="1:6">
      <c r="A324" s="543"/>
      <c r="B324" s="540"/>
      <c r="C324" s="541"/>
      <c r="D324" s="59"/>
      <c r="E324" s="85"/>
      <c r="F324" s="7"/>
    </row>
    <row r="325" spans="1:6">
      <c r="A325" s="543"/>
      <c r="B325" s="540"/>
      <c r="C325" s="541"/>
      <c r="D325" s="59"/>
      <c r="E325" s="85"/>
      <c r="F325" s="7"/>
    </row>
    <row r="326" spans="1:6">
      <c r="A326" s="543"/>
      <c r="B326" s="540"/>
      <c r="C326" s="541"/>
      <c r="D326" s="59"/>
      <c r="E326" s="85"/>
      <c r="F326" s="7"/>
    </row>
    <row r="327" spans="1:6">
      <c r="A327" s="543"/>
      <c r="B327" s="540"/>
      <c r="C327" s="541"/>
      <c r="D327" s="59"/>
      <c r="E327" s="85"/>
      <c r="F327" s="7"/>
    </row>
    <row r="328" spans="1:6">
      <c r="A328" s="543"/>
      <c r="B328" s="540"/>
      <c r="C328" s="541"/>
      <c r="D328" s="59"/>
      <c r="E328" s="85"/>
      <c r="F328" s="7"/>
    </row>
    <row r="329" spans="1:6">
      <c r="A329" s="543"/>
      <c r="B329" s="540"/>
      <c r="C329" s="541"/>
      <c r="D329" s="59"/>
      <c r="E329" s="85"/>
      <c r="F329" s="7"/>
    </row>
    <row r="330" spans="1:6">
      <c r="A330" s="543"/>
      <c r="B330" s="540"/>
      <c r="C330" s="541"/>
      <c r="D330" s="59"/>
      <c r="E330" s="85"/>
      <c r="F330" s="7"/>
    </row>
    <row r="331" spans="1:6">
      <c r="A331" s="543"/>
      <c r="B331" s="540"/>
      <c r="C331" s="541"/>
      <c r="D331" s="59"/>
      <c r="E331" s="85"/>
      <c r="F331" s="7"/>
    </row>
    <row r="332" spans="1:6">
      <c r="A332" s="543"/>
      <c r="B332" s="540"/>
      <c r="C332" s="541"/>
      <c r="D332" s="59"/>
      <c r="E332" s="85"/>
      <c r="F332" s="7"/>
    </row>
    <row r="333" spans="1:6">
      <c r="A333" s="543"/>
      <c r="B333" s="540"/>
      <c r="C333" s="541"/>
      <c r="D333" s="59"/>
      <c r="E333" s="85"/>
      <c r="F333" s="7"/>
    </row>
    <row r="334" spans="1:6">
      <c r="A334" s="543"/>
      <c r="B334" s="540"/>
      <c r="C334" s="541"/>
      <c r="D334" s="59"/>
      <c r="E334" s="85"/>
      <c r="F334" s="7"/>
    </row>
    <row r="335" spans="1:6">
      <c r="A335" s="543"/>
      <c r="B335" s="540"/>
      <c r="C335" s="541"/>
      <c r="D335" s="59"/>
      <c r="E335" s="85"/>
      <c r="F335" s="7"/>
    </row>
    <row r="336" spans="1:6">
      <c r="A336" s="543"/>
      <c r="B336" s="540"/>
      <c r="C336" s="541"/>
      <c r="D336" s="59"/>
      <c r="E336" s="85"/>
      <c r="F336" s="7"/>
    </row>
    <row r="337" spans="1:6">
      <c r="A337" s="543"/>
      <c r="B337" s="540"/>
      <c r="C337" s="541"/>
      <c r="D337" s="59"/>
      <c r="E337" s="85"/>
      <c r="F337" s="7"/>
    </row>
    <row r="338" spans="1:6">
      <c r="A338" s="543"/>
      <c r="B338" s="540"/>
      <c r="C338" s="541"/>
      <c r="D338" s="59"/>
      <c r="E338" s="85"/>
      <c r="F338" s="7"/>
    </row>
    <row r="339" spans="1:6">
      <c r="A339" s="543"/>
      <c r="B339" s="540"/>
      <c r="C339" s="541"/>
      <c r="D339" s="59"/>
      <c r="E339" s="85"/>
      <c r="F339" s="7"/>
    </row>
    <row r="340" spans="1:6">
      <c r="A340" s="543"/>
      <c r="B340" s="540"/>
      <c r="C340" s="541"/>
      <c r="D340" s="59"/>
      <c r="E340" s="85"/>
      <c r="F340" s="7"/>
    </row>
    <row r="341" spans="1:6">
      <c r="A341" s="543"/>
      <c r="B341" s="540"/>
      <c r="C341" s="541"/>
      <c r="D341" s="59"/>
      <c r="E341" s="85"/>
      <c r="F341" s="7"/>
    </row>
    <row r="342" spans="1:6">
      <c r="A342" s="543"/>
      <c r="B342" s="540"/>
      <c r="C342" s="541"/>
      <c r="D342" s="59"/>
      <c r="E342" s="85"/>
      <c r="F342" s="7"/>
    </row>
    <row r="343" spans="1:6">
      <c r="A343" s="543"/>
      <c r="B343" s="540"/>
      <c r="C343" s="541"/>
      <c r="D343" s="59"/>
      <c r="E343" s="85"/>
      <c r="F343" s="7"/>
    </row>
    <row r="344" spans="1:6">
      <c r="A344" s="543"/>
      <c r="B344" s="540"/>
      <c r="C344" s="541"/>
      <c r="D344" s="59"/>
      <c r="E344" s="85"/>
      <c r="F344" s="7"/>
    </row>
    <row r="345" spans="1:6">
      <c r="A345" s="543"/>
      <c r="B345" s="540"/>
      <c r="C345" s="541"/>
      <c r="D345" s="59"/>
      <c r="E345" s="85"/>
      <c r="F345" s="7"/>
    </row>
    <row r="346" spans="1:6">
      <c r="A346" s="543"/>
      <c r="B346" s="540"/>
      <c r="C346" s="541"/>
      <c r="D346" s="59"/>
      <c r="E346" s="85"/>
      <c r="F346" s="7"/>
    </row>
    <row r="347" spans="1:6">
      <c r="A347" s="543"/>
      <c r="B347" s="540"/>
      <c r="C347" s="541"/>
      <c r="D347" s="59"/>
      <c r="E347" s="85"/>
      <c r="F347" s="7"/>
    </row>
    <row r="348" spans="1:6">
      <c r="A348" s="543"/>
      <c r="B348" s="540"/>
      <c r="C348" s="541"/>
      <c r="D348" s="59"/>
      <c r="E348" s="85"/>
      <c r="F348" s="7"/>
    </row>
    <row r="349" spans="1:6">
      <c r="A349" s="543"/>
      <c r="B349" s="540"/>
      <c r="C349" s="541"/>
      <c r="D349" s="59"/>
      <c r="E349" s="85"/>
      <c r="F349" s="7"/>
    </row>
    <row r="350" spans="1:6">
      <c r="A350" s="543"/>
      <c r="B350" s="540"/>
      <c r="C350" s="541"/>
      <c r="D350" s="59"/>
      <c r="E350" s="85"/>
      <c r="F350" s="7"/>
    </row>
    <row r="351" spans="1:6">
      <c r="A351" s="543"/>
      <c r="B351" s="540"/>
      <c r="C351" s="541"/>
      <c r="D351" s="59"/>
      <c r="E351" s="85"/>
      <c r="F351" s="7"/>
    </row>
    <row r="352" spans="1:6">
      <c r="A352" s="543"/>
      <c r="B352" s="540"/>
      <c r="C352" s="541"/>
      <c r="D352" s="59"/>
      <c r="E352" s="85"/>
      <c r="F352" s="7"/>
    </row>
    <row r="353" spans="1:6">
      <c r="A353" s="543"/>
      <c r="B353" s="540"/>
      <c r="C353" s="541"/>
      <c r="D353" s="59"/>
      <c r="E353" s="85"/>
      <c r="F353" s="7"/>
    </row>
    <row r="354" spans="1:6">
      <c r="A354" s="543"/>
      <c r="B354" s="540"/>
      <c r="C354" s="541"/>
      <c r="D354" s="59"/>
      <c r="E354" s="85"/>
      <c r="F354" s="7"/>
    </row>
    <row r="355" spans="1:6">
      <c r="A355" s="543"/>
      <c r="B355" s="540"/>
      <c r="C355" s="541"/>
      <c r="D355" s="59"/>
      <c r="E355" s="85"/>
      <c r="F355" s="7"/>
    </row>
    <row r="356" spans="1:6">
      <c r="A356" s="543"/>
      <c r="B356" s="540"/>
      <c r="C356" s="541"/>
      <c r="D356" s="59"/>
      <c r="E356" s="85"/>
      <c r="F356" s="7"/>
    </row>
    <row r="357" spans="1:6">
      <c r="A357" s="543"/>
      <c r="B357" s="540"/>
      <c r="C357" s="541"/>
      <c r="D357" s="59"/>
      <c r="E357" s="85"/>
      <c r="F357" s="7"/>
    </row>
    <row r="358" spans="1:6">
      <c r="A358" s="543"/>
      <c r="B358" s="540"/>
      <c r="C358" s="541"/>
      <c r="D358" s="59"/>
      <c r="E358" s="85"/>
      <c r="F358" s="7"/>
    </row>
    <row r="359" spans="1:6">
      <c r="A359" s="543"/>
      <c r="B359" s="540"/>
      <c r="C359" s="541"/>
      <c r="D359" s="59"/>
      <c r="E359" s="85"/>
      <c r="F359" s="7"/>
    </row>
    <row r="360" spans="1:6">
      <c r="A360" s="543"/>
      <c r="B360" s="540"/>
      <c r="C360" s="541"/>
      <c r="D360" s="59"/>
      <c r="E360" s="85"/>
      <c r="F360" s="7"/>
    </row>
    <row r="361" spans="1:6">
      <c r="A361" s="543"/>
      <c r="B361" s="540"/>
      <c r="C361" s="541"/>
      <c r="D361" s="59"/>
      <c r="E361" s="85"/>
      <c r="F361" s="7"/>
    </row>
    <row r="362" spans="1:6">
      <c r="A362" s="543"/>
      <c r="B362" s="540"/>
      <c r="C362" s="541"/>
      <c r="D362" s="59"/>
      <c r="E362" s="85"/>
      <c r="F362" s="7"/>
    </row>
    <row r="363" spans="1:6">
      <c r="A363" s="543"/>
      <c r="B363" s="540"/>
      <c r="C363" s="541"/>
      <c r="D363" s="59"/>
      <c r="E363" s="85"/>
      <c r="F363" s="7"/>
    </row>
    <row r="364" spans="1:6">
      <c r="A364" s="543"/>
      <c r="B364" s="540"/>
      <c r="C364" s="541"/>
      <c r="D364" s="59"/>
      <c r="E364" s="85"/>
      <c r="F364" s="7"/>
    </row>
    <row r="365" spans="1:6">
      <c r="A365" s="543"/>
      <c r="B365" s="540"/>
      <c r="C365" s="541"/>
      <c r="D365" s="59"/>
      <c r="E365" s="85"/>
      <c r="F365" s="7"/>
    </row>
    <row r="366" spans="1:6">
      <c r="A366" s="543"/>
      <c r="B366" s="540"/>
      <c r="C366" s="541"/>
      <c r="D366" s="59"/>
      <c r="E366" s="85"/>
      <c r="F366" s="7"/>
    </row>
    <row r="367" spans="1:6">
      <c r="A367" s="543"/>
      <c r="B367" s="540"/>
      <c r="C367" s="541"/>
      <c r="D367" s="59"/>
      <c r="E367" s="85"/>
      <c r="F367" s="7"/>
    </row>
    <row r="368" spans="1:6">
      <c r="A368" s="543"/>
      <c r="B368" s="540"/>
      <c r="C368" s="541"/>
      <c r="D368" s="59"/>
      <c r="E368" s="85"/>
      <c r="F368" s="7"/>
    </row>
    <row r="369" spans="1:6">
      <c r="A369" s="543"/>
      <c r="B369" s="540"/>
      <c r="C369" s="541"/>
      <c r="D369" s="59"/>
      <c r="E369" s="85"/>
      <c r="F369" s="7"/>
    </row>
    <row r="370" spans="1:6">
      <c r="A370" s="543"/>
      <c r="B370" s="540"/>
      <c r="C370" s="541"/>
      <c r="D370" s="59"/>
      <c r="E370" s="85"/>
      <c r="F370" s="7"/>
    </row>
    <row r="371" spans="1:6">
      <c r="A371" s="543"/>
      <c r="B371" s="540"/>
      <c r="C371" s="541"/>
      <c r="D371" s="59"/>
      <c r="E371" s="85"/>
      <c r="F371" s="7"/>
    </row>
    <row r="372" spans="1:6">
      <c r="A372" s="543"/>
      <c r="B372" s="540"/>
      <c r="C372" s="541"/>
      <c r="D372" s="59"/>
      <c r="E372" s="85"/>
      <c r="F372" s="7"/>
    </row>
    <row r="373" spans="1:6">
      <c r="A373" s="543"/>
      <c r="B373" s="540"/>
      <c r="C373" s="541"/>
      <c r="D373" s="59"/>
      <c r="E373" s="85"/>
      <c r="F373" s="7"/>
    </row>
    <row r="374" spans="1:6">
      <c r="A374" s="543"/>
      <c r="B374" s="540"/>
      <c r="C374" s="541"/>
      <c r="D374" s="59"/>
      <c r="E374" s="85"/>
      <c r="F374" s="7"/>
    </row>
    <row r="375" spans="1:6">
      <c r="A375" s="543"/>
      <c r="B375" s="540"/>
      <c r="C375" s="541"/>
      <c r="D375" s="59"/>
      <c r="E375" s="85"/>
      <c r="F375" s="7"/>
    </row>
    <row r="376" spans="1:6">
      <c r="A376" s="543"/>
      <c r="B376" s="540"/>
      <c r="C376" s="541"/>
      <c r="D376" s="59"/>
      <c r="E376" s="85"/>
      <c r="F376" s="7"/>
    </row>
    <row r="377" spans="1:6">
      <c r="A377" s="543"/>
      <c r="B377" s="540"/>
      <c r="C377" s="541"/>
      <c r="D377" s="59"/>
      <c r="E377" s="85"/>
      <c r="F377" s="7"/>
    </row>
    <row r="378" spans="1:6">
      <c r="A378" s="543"/>
      <c r="B378" s="540"/>
      <c r="C378" s="541"/>
      <c r="D378" s="59"/>
      <c r="E378" s="85"/>
      <c r="F378" s="7"/>
    </row>
    <row r="379" spans="1:6">
      <c r="A379" s="543"/>
      <c r="B379" s="540"/>
      <c r="C379" s="541"/>
      <c r="D379" s="59"/>
      <c r="E379" s="85"/>
      <c r="F379" s="7"/>
    </row>
    <row r="380" spans="1:6">
      <c r="A380" s="543"/>
      <c r="B380" s="540"/>
      <c r="C380" s="541"/>
      <c r="D380" s="59"/>
      <c r="E380" s="85"/>
      <c r="F380" s="7"/>
    </row>
    <row r="381" spans="1:6">
      <c r="A381" s="543"/>
      <c r="B381" s="540"/>
      <c r="C381" s="541"/>
      <c r="D381" s="59"/>
      <c r="E381" s="85"/>
      <c r="F381" s="7"/>
    </row>
    <row r="382" spans="1:6">
      <c r="A382" s="543"/>
      <c r="B382" s="540"/>
      <c r="C382" s="541"/>
      <c r="D382" s="59"/>
      <c r="E382" s="85"/>
      <c r="F382" s="7"/>
    </row>
    <row r="383" spans="1:6">
      <c r="A383" s="543"/>
      <c r="B383" s="540"/>
      <c r="C383" s="541"/>
      <c r="D383" s="59"/>
      <c r="E383" s="85"/>
      <c r="F383" s="7"/>
    </row>
    <row r="384" spans="1:6">
      <c r="A384" s="543"/>
      <c r="B384" s="540"/>
      <c r="C384" s="541"/>
      <c r="D384" s="59"/>
      <c r="E384" s="85"/>
      <c r="F384" s="7"/>
    </row>
    <row r="385" spans="1:6">
      <c r="A385" s="543"/>
      <c r="B385" s="540"/>
      <c r="C385" s="541"/>
      <c r="D385" s="59"/>
      <c r="E385" s="85"/>
      <c r="F385" s="7"/>
    </row>
    <row r="386" spans="1:6">
      <c r="A386" s="543"/>
      <c r="B386" s="540"/>
      <c r="C386" s="541"/>
      <c r="D386" s="59"/>
      <c r="E386" s="85"/>
      <c r="F386" s="7"/>
    </row>
    <row r="387" spans="1:6">
      <c r="A387" s="543"/>
      <c r="B387" s="540"/>
      <c r="C387" s="541"/>
      <c r="D387" s="59"/>
      <c r="E387" s="85"/>
      <c r="F387" s="7"/>
    </row>
    <row r="388" spans="1:6">
      <c r="A388" s="543"/>
      <c r="B388" s="540"/>
      <c r="C388" s="541"/>
      <c r="D388" s="59"/>
      <c r="E388" s="85"/>
      <c r="F388" s="7"/>
    </row>
    <row r="389" spans="1:6">
      <c r="A389" s="543"/>
      <c r="B389" s="540"/>
      <c r="C389" s="541"/>
      <c r="D389" s="59"/>
      <c r="E389" s="85"/>
      <c r="F389" s="7"/>
    </row>
    <row r="390" spans="1:6">
      <c r="A390" s="543"/>
      <c r="B390" s="540"/>
      <c r="C390" s="541"/>
      <c r="D390" s="59"/>
      <c r="E390" s="85"/>
      <c r="F390" s="7"/>
    </row>
    <row r="391" spans="1:6">
      <c r="A391" s="543"/>
      <c r="B391" s="540"/>
      <c r="C391" s="541"/>
      <c r="D391" s="59"/>
      <c r="E391" s="85"/>
      <c r="F391" s="7"/>
    </row>
    <row r="392" spans="1:6">
      <c r="A392" s="543"/>
      <c r="B392" s="540"/>
      <c r="C392" s="541"/>
      <c r="D392" s="59"/>
      <c r="E392" s="85"/>
      <c r="F392" s="7"/>
    </row>
    <row r="393" spans="1:6">
      <c r="A393" s="543"/>
      <c r="B393" s="540"/>
      <c r="C393" s="541"/>
      <c r="D393" s="59"/>
      <c r="E393" s="85"/>
      <c r="F393" s="7"/>
    </row>
    <row r="394" spans="1:6">
      <c r="A394" s="543"/>
      <c r="B394" s="540"/>
      <c r="C394" s="541"/>
      <c r="D394" s="59"/>
      <c r="E394" s="85"/>
      <c r="F394" s="7"/>
    </row>
    <row r="395" spans="1:6">
      <c r="A395" s="543"/>
      <c r="B395" s="540"/>
      <c r="C395" s="541"/>
      <c r="D395" s="59"/>
      <c r="E395" s="85"/>
      <c r="F395" s="7"/>
    </row>
    <row r="396" spans="1:6">
      <c r="A396" s="543"/>
      <c r="B396" s="540"/>
      <c r="C396" s="541"/>
      <c r="D396" s="59"/>
      <c r="E396" s="85"/>
      <c r="F396" s="7"/>
    </row>
    <row r="397" spans="1:6">
      <c r="A397" s="543"/>
      <c r="B397" s="540"/>
      <c r="C397" s="541"/>
      <c r="D397" s="59"/>
      <c r="E397" s="85"/>
      <c r="F397" s="7"/>
    </row>
    <row r="398" spans="1:6">
      <c r="A398" s="543"/>
      <c r="B398" s="540"/>
      <c r="C398" s="541"/>
      <c r="D398" s="59"/>
      <c r="E398" s="85"/>
      <c r="F398" s="7"/>
    </row>
    <row r="399" spans="1:6">
      <c r="A399" s="543"/>
      <c r="B399" s="540"/>
      <c r="C399" s="541"/>
      <c r="D399" s="59"/>
      <c r="E399" s="85"/>
      <c r="F399" s="7"/>
    </row>
    <row r="400" spans="1:6">
      <c r="A400" s="543"/>
      <c r="B400" s="540"/>
      <c r="C400" s="541"/>
      <c r="D400" s="59"/>
      <c r="E400" s="85"/>
      <c r="F400" s="7"/>
    </row>
    <row r="401" spans="1:6">
      <c r="A401" s="543"/>
      <c r="B401" s="540"/>
      <c r="C401" s="541"/>
      <c r="D401" s="59"/>
      <c r="E401" s="85"/>
      <c r="F401" s="7"/>
    </row>
    <row r="402" spans="1:6">
      <c r="A402" s="543"/>
      <c r="B402" s="540"/>
      <c r="C402" s="541"/>
      <c r="D402" s="59"/>
      <c r="E402" s="85"/>
      <c r="F402" s="7"/>
    </row>
    <row r="403" spans="1:6">
      <c r="A403" s="543"/>
      <c r="B403" s="540"/>
      <c r="C403" s="541"/>
      <c r="D403" s="59"/>
      <c r="E403" s="85"/>
      <c r="F403" s="7"/>
    </row>
    <row r="404" spans="1:6">
      <c r="A404" s="543"/>
      <c r="B404" s="540"/>
      <c r="C404" s="541"/>
      <c r="D404" s="59"/>
      <c r="E404" s="85"/>
      <c r="F404" s="7"/>
    </row>
    <row r="405" spans="1:6">
      <c r="A405" s="543"/>
      <c r="B405" s="540"/>
      <c r="C405" s="541"/>
      <c r="D405" s="59"/>
      <c r="E405" s="85"/>
      <c r="F405" s="7"/>
    </row>
    <row r="406" spans="1:6">
      <c r="A406" s="543"/>
      <c r="B406" s="540"/>
      <c r="C406" s="541"/>
      <c r="D406" s="59"/>
      <c r="E406" s="85"/>
      <c r="F406" s="7"/>
    </row>
    <row r="407" spans="1:6">
      <c r="A407" s="543"/>
      <c r="B407" s="540"/>
      <c r="C407" s="541"/>
      <c r="D407" s="59"/>
      <c r="E407" s="85"/>
      <c r="F407" s="7"/>
    </row>
    <row r="408" spans="1:6">
      <c r="A408" s="543"/>
      <c r="B408" s="540"/>
      <c r="C408" s="541"/>
      <c r="D408" s="59"/>
      <c r="E408" s="85"/>
      <c r="F408" s="7"/>
    </row>
    <row r="409" spans="1:6">
      <c r="A409" s="543"/>
      <c r="B409" s="540"/>
      <c r="C409" s="541"/>
      <c r="D409" s="59"/>
      <c r="E409" s="85"/>
      <c r="F409" s="7"/>
    </row>
    <row r="410" spans="1:6">
      <c r="A410" s="543"/>
      <c r="B410" s="540"/>
      <c r="C410" s="541"/>
      <c r="D410" s="59"/>
      <c r="E410" s="85"/>
      <c r="F410" s="7"/>
    </row>
    <row r="411" spans="1:6">
      <c r="A411" s="543"/>
      <c r="B411" s="540"/>
      <c r="C411" s="541"/>
      <c r="D411" s="59"/>
      <c r="E411" s="85"/>
      <c r="F411" s="7"/>
    </row>
    <row r="412" spans="1:6">
      <c r="A412" s="543"/>
      <c r="B412" s="540"/>
      <c r="C412" s="541"/>
      <c r="D412" s="59"/>
      <c r="E412" s="85"/>
      <c r="F412" s="7"/>
    </row>
    <row r="413" spans="1:6">
      <c r="A413" s="543"/>
      <c r="B413" s="540"/>
      <c r="C413" s="541"/>
      <c r="D413" s="59"/>
      <c r="E413" s="85"/>
      <c r="F413" s="7"/>
    </row>
    <row r="414" spans="1:6">
      <c r="A414" s="543"/>
      <c r="B414" s="540"/>
      <c r="C414" s="541"/>
      <c r="D414" s="59"/>
      <c r="E414" s="85"/>
      <c r="F414" s="7"/>
    </row>
    <row r="415" spans="1:6">
      <c r="A415" s="543"/>
      <c r="B415" s="540"/>
      <c r="C415" s="541"/>
      <c r="D415" s="59"/>
      <c r="E415" s="85"/>
      <c r="F415" s="7"/>
    </row>
    <row r="416" spans="1:6">
      <c r="A416" s="543"/>
      <c r="B416" s="540"/>
      <c r="C416" s="541"/>
      <c r="D416" s="59"/>
      <c r="E416" s="85"/>
      <c r="F416" s="7"/>
    </row>
    <row r="417" spans="1:6">
      <c r="A417" s="543"/>
      <c r="B417" s="540"/>
      <c r="C417" s="541"/>
      <c r="D417" s="59"/>
      <c r="E417" s="85"/>
      <c r="F417" s="7"/>
    </row>
    <row r="418" spans="1:6">
      <c r="A418" s="543"/>
      <c r="B418" s="540"/>
      <c r="C418" s="541"/>
      <c r="D418" s="59"/>
      <c r="E418" s="85"/>
      <c r="F418" s="7"/>
    </row>
    <row r="419" spans="1:6">
      <c r="A419" s="543"/>
      <c r="B419" s="540"/>
      <c r="C419" s="541"/>
      <c r="D419" s="59"/>
      <c r="E419" s="85"/>
      <c r="F419" s="7"/>
    </row>
    <row r="420" spans="1:6">
      <c r="A420" s="543"/>
      <c r="B420" s="540"/>
      <c r="C420" s="541"/>
      <c r="D420" s="59"/>
      <c r="E420" s="85"/>
      <c r="F420" s="7"/>
    </row>
    <row r="421" spans="1:6">
      <c r="A421" s="543"/>
      <c r="B421" s="540"/>
      <c r="C421" s="541"/>
      <c r="D421" s="59"/>
      <c r="E421" s="85"/>
      <c r="F421" s="7"/>
    </row>
    <row r="422" spans="1:6">
      <c r="A422" s="543"/>
      <c r="B422" s="540"/>
      <c r="C422" s="541"/>
      <c r="D422" s="59"/>
      <c r="E422" s="85"/>
      <c r="F422" s="7"/>
    </row>
    <row r="423" spans="1:6">
      <c r="A423" s="543"/>
      <c r="B423" s="540"/>
      <c r="C423" s="541"/>
      <c r="D423" s="59"/>
      <c r="E423" s="85"/>
      <c r="F423" s="7"/>
    </row>
    <row r="424" spans="1:6">
      <c r="A424" s="543"/>
      <c r="B424" s="540"/>
      <c r="C424" s="541"/>
      <c r="D424" s="59"/>
      <c r="E424" s="85"/>
      <c r="F424" s="7"/>
    </row>
    <row r="425" spans="1:6">
      <c r="A425" s="543"/>
      <c r="B425" s="540"/>
      <c r="C425" s="541"/>
      <c r="D425" s="59"/>
      <c r="E425" s="85"/>
      <c r="F425" s="7"/>
    </row>
    <row r="426" spans="1:6">
      <c r="A426" s="543"/>
      <c r="B426" s="540"/>
      <c r="C426" s="541"/>
      <c r="D426" s="59"/>
      <c r="E426" s="85"/>
      <c r="F426" s="7"/>
    </row>
    <row r="427" spans="1:6">
      <c r="A427" s="543"/>
      <c r="B427" s="540"/>
      <c r="C427" s="541"/>
      <c r="D427" s="59"/>
      <c r="E427" s="85"/>
      <c r="F427" s="7"/>
    </row>
    <row r="428" spans="1:6">
      <c r="A428" s="543"/>
      <c r="B428" s="540"/>
      <c r="C428" s="541"/>
      <c r="D428" s="59"/>
      <c r="E428" s="85"/>
      <c r="F428" s="7"/>
    </row>
    <row r="429" spans="1:6">
      <c r="A429" s="543"/>
      <c r="B429" s="540"/>
      <c r="C429" s="541"/>
      <c r="D429" s="59"/>
      <c r="E429" s="85"/>
      <c r="F429" s="7"/>
    </row>
    <row r="430" spans="1:6">
      <c r="A430" s="543"/>
      <c r="B430" s="540"/>
      <c r="C430" s="541"/>
      <c r="D430" s="59"/>
      <c r="E430" s="85"/>
      <c r="F430" s="7"/>
    </row>
    <row r="431" spans="1:6">
      <c r="A431" s="543"/>
      <c r="B431" s="540"/>
      <c r="C431" s="541"/>
      <c r="D431" s="59"/>
      <c r="E431" s="85"/>
      <c r="F431" s="7"/>
    </row>
    <row r="432" spans="1:6">
      <c r="A432" s="543"/>
      <c r="B432" s="540"/>
      <c r="C432" s="541"/>
      <c r="D432" s="59"/>
      <c r="E432" s="85"/>
      <c r="F432" s="7"/>
    </row>
    <row r="433" spans="1:6">
      <c r="A433" s="543"/>
      <c r="B433" s="540"/>
      <c r="C433" s="541"/>
      <c r="D433" s="59"/>
      <c r="E433" s="85"/>
      <c r="F433" s="7"/>
    </row>
    <row r="434" spans="1:6">
      <c r="A434" s="543"/>
      <c r="B434" s="540"/>
      <c r="C434" s="541"/>
      <c r="D434" s="59"/>
      <c r="E434" s="85"/>
      <c r="F434" s="7"/>
    </row>
    <row r="435" spans="1:6">
      <c r="A435" s="543"/>
      <c r="B435" s="540"/>
      <c r="C435" s="541"/>
      <c r="D435" s="59"/>
      <c r="E435" s="85"/>
      <c r="F435" s="7"/>
    </row>
    <row r="436" spans="1:6">
      <c r="A436" s="543"/>
      <c r="B436" s="540"/>
      <c r="C436" s="541"/>
      <c r="D436" s="59"/>
      <c r="E436" s="85"/>
      <c r="F436" s="7"/>
    </row>
    <row r="437" spans="1:6">
      <c r="A437" s="543"/>
      <c r="B437" s="540"/>
      <c r="C437" s="541"/>
      <c r="D437" s="59"/>
      <c r="E437" s="85"/>
      <c r="F437" s="7"/>
    </row>
    <row r="438" spans="1:6">
      <c r="A438" s="543"/>
      <c r="B438" s="540"/>
      <c r="C438" s="541"/>
      <c r="D438" s="59"/>
      <c r="E438" s="85"/>
      <c r="F438" s="7"/>
    </row>
    <row r="439" spans="1:6">
      <c r="A439" s="543"/>
      <c r="B439" s="540"/>
      <c r="C439" s="541"/>
      <c r="D439" s="59"/>
      <c r="E439" s="85"/>
      <c r="F439" s="7"/>
    </row>
    <row r="440" spans="1:6">
      <c r="A440" s="543"/>
      <c r="B440" s="540"/>
      <c r="C440" s="541"/>
      <c r="D440" s="59"/>
      <c r="E440" s="85"/>
      <c r="F440" s="7"/>
    </row>
    <row r="441" spans="1:6">
      <c r="A441" s="543"/>
      <c r="B441" s="540"/>
      <c r="C441" s="541"/>
      <c r="D441" s="59"/>
      <c r="E441" s="85"/>
      <c r="F441" s="7"/>
    </row>
    <row r="442" spans="1:6">
      <c r="A442" s="543"/>
      <c r="B442" s="540"/>
      <c r="C442" s="541"/>
      <c r="D442" s="59"/>
      <c r="E442" s="85"/>
      <c r="F442" s="7"/>
    </row>
    <row r="443" spans="1:6">
      <c r="A443" s="543"/>
      <c r="B443" s="540"/>
      <c r="C443" s="541"/>
      <c r="D443" s="59"/>
      <c r="E443" s="85"/>
      <c r="F443" s="7"/>
    </row>
    <row r="444" spans="1:6">
      <c r="A444" s="543"/>
      <c r="B444" s="540"/>
      <c r="C444" s="541"/>
      <c r="D444" s="59"/>
      <c r="E444" s="85"/>
      <c r="F444" s="7"/>
    </row>
    <row r="445" spans="1:6">
      <c r="A445" s="543"/>
      <c r="B445" s="540"/>
      <c r="C445" s="541"/>
      <c r="D445" s="59"/>
      <c r="E445" s="85"/>
      <c r="F445" s="7"/>
    </row>
    <row r="446" spans="1:6">
      <c r="A446" s="543"/>
      <c r="B446" s="540"/>
      <c r="C446" s="541"/>
      <c r="D446" s="59"/>
      <c r="E446" s="85"/>
      <c r="F446" s="7"/>
    </row>
    <row r="447" spans="1:6">
      <c r="A447" s="543"/>
      <c r="B447" s="540"/>
      <c r="C447" s="541"/>
      <c r="D447" s="59"/>
      <c r="E447" s="85"/>
      <c r="F447" s="7"/>
    </row>
    <row r="448" spans="1:6">
      <c r="A448" s="543"/>
      <c r="B448" s="540"/>
      <c r="C448" s="541"/>
      <c r="D448" s="59"/>
      <c r="E448" s="85"/>
      <c r="F448" s="7"/>
    </row>
    <row r="449" spans="1:6">
      <c r="A449" s="543"/>
      <c r="B449" s="540"/>
      <c r="C449" s="541"/>
      <c r="D449" s="59"/>
      <c r="E449" s="85"/>
      <c r="F449" s="7"/>
    </row>
    <row r="450" spans="1:6">
      <c r="A450" s="543"/>
      <c r="B450" s="540"/>
      <c r="C450" s="541"/>
      <c r="D450" s="59"/>
      <c r="E450" s="85"/>
      <c r="F450" s="7"/>
    </row>
    <row r="451" spans="1:6">
      <c r="A451" s="543"/>
      <c r="B451" s="540"/>
      <c r="C451" s="541"/>
      <c r="D451" s="59"/>
      <c r="E451" s="85"/>
      <c r="F451" s="7"/>
    </row>
    <row r="452" spans="1:6">
      <c r="A452" s="543"/>
      <c r="B452" s="540"/>
      <c r="C452" s="541"/>
      <c r="D452" s="59"/>
      <c r="E452" s="85"/>
      <c r="F452" s="7"/>
    </row>
    <row r="453" spans="1:6">
      <c r="A453" s="543"/>
      <c r="B453" s="540"/>
      <c r="C453" s="541"/>
      <c r="D453" s="59"/>
      <c r="E453" s="85"/>
      <c r="F453" s="7"/>
    </row>
    <row r="454" spans="1:6">
      <c r="A454" s="543"/>
      <c r="B454" s="540"/>
      <c r="C454" s="541"/>
      <c r="D454" s="59"/>
      <c r="E454" s="85"/>
      <c r="F454" s="7"/>
    </row>
    <row r="455" spans="1:6">
      <c r="A455" s="543"/>
      <c r="B455" s="540"/>
      <c r="C455" s="541"/>
      <c r="D455" s="59"/>
      <c r="E455" s="85"/>
      <c r="F455" s="7"/>
    </row>
    <row r="456" spans="1:6">
      <c r="A456" s="543"/>
      <c r="B456" s="540"/>
      <c r="C456" s="541"/>
      <c r="D456" s="59"/>
      <c r="E456" s="85"/>
      <c r="F456" s="7"/>
    </row>
    <row r="457" spans="1:6">
      <c r="A457" s="543"/>
      <c r="B457" s="540"/>
      <c r="C457" s="541"/>
      <c r="D457" s="59"/>
      <c r="E457" s="85"/>
      <c r="F457" s="7"/>
    </row>
    <row r="458" spans="1:6">
      <c r="A458" s="543"/>
      <c r="B458" s="540"/>
      <c r="C458" s="541"/>
      <c r="D458" s="59"/>
      <c r="E458" s="85"/>
      <c r="F458" s="7"/>
    </row>
    <row r="459" spans="1:6">
      <c r="A459" s="543"/>
      <c r="B459" s="540"/>
      <c r="C459" s="541"/>
      <c r="D459" s="59"/>
      <c r="E459" s="85"/>
      <c r="F459" s="7"/>
    </row>
    <row r="460" spans="1:6">
      <c r="A460" s="543"/>
      <c r="B460" s="540"/>
      <c r="C460" s="541"/>
      <c r="D460" s="59"/>
      <c r="E460" s="85"/>
      <c r="F460" s="7"/>
    </row>
    <row r="461" spans="1:6">
      <c r="A461" s="543"/>
      <c r="B461" s="540"/>
      <c r="C461" s="541"/>
      <c r="D461" s="59"/>
      <c r="E461" s="85"/>
      <c r="F461" s="7"/>
    </row>
    <row r="462" spans="1:6">
      <c r="A462" s="543"/>
      <c r="B462" s="540"/>
      <c r="C462" s="541"/>
      <c r="D462" s="59"/>
      <c r="E462" s="85"/>
      <c r="F462" s="7"/>
    </row>
    <row r="463" spans="1:6">
      <c r="A463" s="543"/>
      <c r="B463" s="540"/>
      <c r="C463" s="541"/>
      <c r="D463" s="59"/>
      <c r="E463" s="85"/>
      <c r="F463" s="7"/>
    </row>
    <row r="464" spans="1:6">
      <c r="A464" s="543"/>
      <c r="B464" s="540"/>
      <c r="C464" s="541"/>
      <c r="D464" s="59"/>
      <c r="E464" s="85"/>
      <c r="F464" s="7"/>
    </row>
    <row r="465" spans="1:6">
      <c r="A465" s="543"/>
      <c r="B465" s="540"/>
      <c r="C465" s="541"/>
      <c r="D465" s="59"/>
      <c r="E465" s="85"/>
      <c r="F465" s="7"/>
    </row>
    <row r="466" spans="1:6">
      <c r="A466" s="543"/>
      <c r="B466" s="540"/>
      <c r="C466" s="541"/>
      <c r="D466" s="59"/>
      <c r="E466" s="85"/>
      <c r="F466" s="7"/>
    </row>
    <row r="467" spans="1:6">
      <c r="A467" s="543"/>
      <c r="B467" s="540"/>
      <c r="C467" s="541"/>
      <c r="D467" s="59"/>
      <c r="E467" s="85"/>
      <c r="F467" s="7"/>
    </row>
    <row r="468" spans="1:6">
      <c r="A468" s="543"/>
      <c r="B468" s="540"/>
      <c r="C468" s="541"/>
      <c r="D468" s="59"/>
      <c r="E468" s="85"/>
      <c r="F468" s="7"/>
    </row>
    <row r="469" spans="1:6">
      <c r="A469" s="543"/>
      <c r="B469" s="540"/>
      <c r="C469" s="541"/>
      <c r="D469" s="59"/>
      <c r="E469" s="85"/>
      <c r="F469" s="7"/>
    </row>
    <row r="470" spans="1:6">
      <c r="A470" s="543"/>
      <c r="B470" s="540"/>
      <c r="C470" s="541"/>
      <c r="D470" s="59"/>
      <c r="E470" s="85"/>
      <c r="F470" s="7"/>
    </row>
    <row r="471" spans="1:6">
      <c r="A471" s="543"/>
      <c r="B471" s="540"/>
      <c r="C471" s="541"/>
      <c r="D471" s="59"/>
      <c r="E471" s="85"/>
      <c r="F471" s="7"/>
    </row>
    <row r="472" spans="1:6">
      <c r="A472" s="543"/>
      <c r="B472" s="540"/>
      <c r="C472" s="541"/>
      <c r="D472" s="59"/>
      <c r="E472" s="85"/>
      <c r="F472" s="7"/>
    </row>
    <row r="473" spans="1:6">
      <c r="A473" s="543"/>
      <c r="B473" s="540"/>
      <c r="C473" s="541"/>
      <c r="D473" s="59"/>
      <c r="E473" s="85"/>
      <c r="F473" s="7"/>
    </row>
    <row r="474" spans="1:6">
      <c r="A474" s="543"/>
      <c r="B474" s="540"/>
      <c r="C474" s="541"/>
      <c r="D474" s="59"/>
      <c r="E474" s="85"/>
      <c r="F474" s="7"/>
    </row>
    <row r="475" spans="1:6">
      <c r="A475" s="543"/>
      <c r="B475" s="540"/>
      <c r="C475" s="541"/>
      <c r="D475" s="59"/>
      <c r="E475" s="85"/>
      <c r="F475" s="7"/>
    </row>
    <row r="476" spans="1:6">
      <c r="A476" s="543"/>
      <c r="B476" s="540"/>
      <c r="C476" s="541"/>
      <c r="D476" s="59"/>
      <c r="E476" s="85"/>
      <c r="F476" s="7"/>
    </row>
    <row r="477" spans="1:6">
      <c r="A477" s="543"/>
      <c r="B477" s="540"/>
      <c r="C477" s="541"/>
      <c r="D477" s="59"/>
      <c r="E477" s="85"/>
      <c r="F477" s="7"/>
    </row>
    <row r="478" spans="1:6">
      <c r="A478" s="543"/>
      <c r="B478" s="540"/>
      <c r="C478" s="541"/>
      <c r="D478" s="59"/>
      <c r="E478" s="85"/>
      <c r="F478" s="7"/>
    </row>
    <row r="479" spans="1:6">
      <c r="A479" s="543"/>
      <c r="B479" s="540"/>
      <c r="C479" s="541"/>
      <c r="D479" s="59"/>
      <c r="E479" s="85"/>
      <c r="F479" s="7"/>
    </row>
    <row r="480" spans="1:6">
      <c r="A480" s="543"/>
      <c r="B480" s="540"/>
      <c r="C480" s="541"/>
      <c r="D480" s="59"/>
      <c r="E480" s="85"/>
      <c r="F480" s="7"/>
    </row>
    <row r="481" spans="1:6">
      <c r="A481" s="543"/>
      <c r="B481" s="540"/>
      <c r="C481" s="541"/>
      <c r="D481" s="59"/>
      <c r="E481" s="85"/>
      <c r="F481" s="7"/>
    </row>
    <row r="482" spans="1:6">
      <c r="A482" s="543"/>
      <c r="B482" s="540"/>
      <c r="C482" s="541"/>
      <c r="D482" s="59"/>
      <c r="E482" s="85"/>
      <c r="F482" s="7"/>
    </row>
    <row r="483" spans="1:6">
      <c r="A483" s="543"/>
      <c r="B483" s="540"/>
      <c r="C483" s="541"/>
      <c r="D483" s="59"/>
      <c r="E483" s="85"/>
      <c r="F483" s="7"/>
    </row>
    <row r="484" spans="1:6">
      <c r="A484" s="543"/>
      <c r="B484" s="540"/>
      <c r="C484" s="541"/>
      <c r="D484" s="59"/>
      <c r="E484" s="85"/>
      <c r="F484" s="7"/>
    </row>
    <row r="485" spans="1:6">
      <c r="A485" s="543"/>
      <c r="B485" s="540"/>
      <c r="C485" s="541"/>
      <c r="D485" s="59"/>
      <c r="E485" s="85"/>
      <c r="F485" s="7"/>
    </row>
    <row r="486" spans="1:6">
      <c r="A486" s="543"/>
      <c r="B486" s="540"/>
      <c r="C486" s="541"/>
      <c r="D486" s="59"/>
      <c r="E486" s="85"/>
      <c r="F486" s="7"/>
    </row>
    <row r="487" spans="1:6">
      <c r="A487" s="543"/>
      <c r="B487" s="540"/>
      <c r="C487" s="541"/>
      <c r="D487" s="59"/>
      <c r="E487" s="85"/>
      <c r="F487" s="7"/>
    </row>
    <row r="488" spans="1:6">
      <c r="A488" s="543"/>
      <c r="B488" s="540"/>
      <c r="C488" s="541"/>
      <c r="D488" s="59"/>
      <c r="E488" s="85"/>
      <c r="F488" s="7"/>
    </row>
    <row r="489" spans="1:6">
      <c r="A489" s="543"/>
      <c r="B489" s="540"/>
      <c r="C489" s="541"/>
      <c r="D489" s="59"/>
      <c r="E489" s="85"/>
      <c r="F489" s="7"/>
    </row>
    <row r="490" spans="1:6">
      <c r="A490" s="543"/>
      <c r="B490" s="540"/>
      <c r="C490" s="541"/>
      <c r="D490" s="59"/>
      <c r="E490" s="85"/>
      <c r="F490" s="7"/>
    </row>
    <row r="491" spans="1:6">
      <c r="A491" s="543"/>
      <c r="B491" s="540"/>
      <c r="C491" s="541"/>
      <c r="D491" s="59"/>
      <c r="E491" s="85"/>
      <c r="F491" s="7"/>
    </row>
    <row r="492" spans="1:6">
      <c r="A492" s="543"/>
      <c r="B492" s="540"/>
      <c r="C492" s="541"/>
      <c r="D492" s="59"/>
      <c r="E492" s="85"/>
      <c r="F492" s="7"/>
    </row>
    <row r="493" spans="1:6">
      <c r="A493" s="543"/>
      <c r="B493" s="540"/>
      <c r="C493" s="541"/>
      <c r="D493" s="59"/>
      <c r="E493" s="85"/>
      <c r="F493" s="7"/>
    </row>
    <row r="494" spans="1:6">
      <c r="A494" s="543"/>
      <c r="B494" s="540"/>
      <c r="C494" s="541"/>
      <c r="D494" s="59"/>
      <c r="E494" s="85"/>
      <c r="F494" s="7"/>
    </row>
    <row r="495" spans="1:6">
      <c r="A495" s="543"/>
      <c r="B495" s="540"/>
      <c r="C495" s="541"/>
      <c r="D495" s="59"/>
      <c r="E495" s="85"/>
      <c r="F495" s="7"/>
    </row>
    <row r="496" spans="1:6">
      <c r="A496" s="543"/>
      <c r="B496" s="540"/>
      <c r="C496" s="541"/>
      <c r="D496" s="59"/>
      <c r="E496" s="85"/>
      <c r="F496" s="7"/>
    </row>
    <row r="497" spans="1:6">
      <c r="A497" s="543"/>
      <c r="B497" s="540"/>
      <c r="C497" s="541"/>
      <c r="D497" s="59"/>
      <c r="E497" s="85"/>
      <c r="F497" s="7"/>
    </row>
    <row r="498" spans="1:6">
      <c r="A498" s="543"/>
      <c r="B498" s="540"/>
      <c r="C498" s="541"/>
      <c r="D498" s="59"/>
      <c r="E498" s="85"/>
      <c r="F498" s="7"/>
    </row>
    <row r="499" spans="1:6">
      <c r="A499" s="543"/>
      <c r="B499" s="540"/>
      <c r="C499" s="541"/>
      <c r="D499" s="59"/>
      <c r="E499" s="85"/>
      <c r="F499" s="7"/>
    </row>
    <row r="500" spans="1:6">
      <c r="A500" s="543"/>
      <c r="B500" s="540"/>
      <c r="C500" s="541"/>
      <c r="D500" s="59"/>
      <c r="E500" s="85"/>
      <c r="F500" s="7"/>
    </row>
    <row r="501" spans="1:6">
      <c r="A501" s="543"/>
      <c r="B501" s="540"/>
      <c r="C501" s="541"/>
      <c r="D501" s="59"/>
      <c r="E501" s="85"/>
      <c r="F501" s="7"/>
    </row>
    <row r="502" spans="1:6">
      <c r="A502" s="543"/>
      <c r="B502" s="540"/>
      <c r="C502" s="541"/>
      <c r="D502" s="59"/>
      <c r="E502" s="85"/>
      <c r="F502" s="7"/>
    </row>
    <row r="503" spans="1:6">
      <c r="A503" s="543"/>
      <c r="B503" s="540"/>
      <c r="C503" s="541"/>
      <c r="D503" s="59"/>
      <c r="E503" s="85"/>
      <c r="F503" s="7"/>
    </row>
    <row r="504" spans="1:6">
      <c r="A504" s="543"/>
      <c r="B504" s="540"/>
      <c r="C504" s="541"/>
      <c r="D504" s="59"/>
      <c r="E504" s="85"/>
      <c r="F504" s="7"/>
    </row>
    <row r="505" spans="1:6">
      <c r="A505" s="543"/>
      <c r="B505" s="540"/>
      <c r="C505" s="541"/>
      <c r="D505" s="59"/>
      <c r="E505" s="85"/>
      <c r="F505" s="7"/>
    </row>
    <row r="506" spans="1:6">
      <c r="A506" s="543"/>
      <c r="B506" s="540"/>
      <c r="C506" s="541"/>
      <c r="D506" s="59"/>
      <c r="E506" s="85"/>
      <c r="F506" s="7"/>
    </row>
    <row r="507" spans="1:6">
      <c r="A507" s="543"/>
      <c r="B507" s="540"/>
      <c r="C507" s="541"/>
      <c r="D507" s="59"/>
      <c r="E507" s="85"/>
      <c r="F507" s="7"/>
    </row>
    <row r="508" spans="1:6">
      <c r="A508" s="543"/>
      <c r="B508" s="540"/>
      <c r="C508" s="541"/>
      <c r="D508" s="59"/>
      <c r="E508" s="85"/>
      <c r="F508" s="7"/>
    </row>
    <row r="509" spans="1:6">
      <c r="A509" s="543"/>
      <c r="B509" s="540"/>
      <c r="C509" s="541"/>
      <c r="D509" s="59"/>
      <c r="E509" s="85"/>
      <c r="F509" s="7"/>
    </row>
    <row r="510" spans="1:6">
      <c r="A510" s="543"/>
      <c r="B510" s="540"/>
      <c r="C510" s="541"/>
      <c r="D510" s="59"/>
      <c r="E510" s="85"/>
      <c r="F510" s="7"/>
    </row>
    <row r="511" spans="1:6">
      <c r="A511" s="543"/>
      <c r="B511" s="540"/>
      <c r="C511" s="541"/>
      <c r="D511" s="59"/>
      <c r="E511" s="85"/>
      <c r="F511" s="7"/>
    </row>
    <row r="512" spans="1:6">
      <c r="A512" s="543"/>
      <c r="B512" s="540"/>
      <c r="C512" s="541"/>
      <c r="D512" s="59"/>
      <c r="E512" s="85"/>
      <c r="F512" s="7"/>
    </row>
    <row r="513" spans="1:6">
      <c r="A513" s="543"/>
      <c r="B513" s="540"/>
      <c r="C513" s="541"/>
      <c r="D513" s="59"/>
      <c r="E513" s="85"/>
      <c r="F513" s="7"/>
    </row>
    <row r="514" spans="1:6">
      <c r="A514" s="543"/>
      <c r="B514" s="540"/>
      <c r="C514" s="541"/>
      <c r="D514" s="59"/>
      <c r="E514" s="85"/>
      <c r="F514" s="7"/>
    </row>
    <row r="515" spans="1:6">
      <c r="A515" s="543"/>
      <c r="B515" s="540"/>
      <c r="C515" s="541"/>
      <c r="D515" s="59"/>
      <c r="E515" s="85"/>
      <c r="F515" s="7"/>
    </row>
    <row r="516" spans="1:6">
      <c r="A516" s="543"/>
      <c r="B516" s="540"/>
      <c r="C516" s="541"/>
      <c r="D516" s="59"/>
      <c r="E516" s="85"/>
      <c r="F516" s="7"/>
    </row>
    <row r="517" spans="1:6">
      <c r="A517" s="543"/>
      <c r="B517" s="540"/>
      <c r="C517" s="541"/>
      <c r="D517" s="59"/>
      <c r="E517" s="85"/>
      <c r="F517" s="7"/>
    </row>
    <row r="518" spans="1:6">
      <c r="A518" s="543"/>
      <c r="B518" s="540"/>
      <c r="C518" s="541"/>
      <c r="D518" s="59"/>
      <c r="E518" s="85"/>
      <c r="F518" s="7"/>
    </row>
    <row r="519" spans="1:6">
      <c r="A519" s="543"/>
      <c r="B519" s="540"/>
      <c r="C519" s="541"/>
      <c r="D519" s="59"/>
      <c r="E519" s="85"/>
      <c r="F519" s="7"/>
    </row>
    <row r="520" spans="1:6">
      <c r="A520" s="543"/>
      <c r="B520" s="540"/>
      <c r="C520" s="541"/>
      <c r="D520" s="59"/>
      <c r="E520" s="85"/>
      <c r="F520" s="7"/>
    </row>
    <row r="521" spans="1:6">
      <c r="A521" s="543"/>
      <c r="B521" s="540"/>
      <c r="C521" s="541"/>
      <c r="D521" s="59"/>
      <c r="E521" s="85"/>
      <c r="F521" s="7"/>
    </row>
    <row r="522" spans="1:6">
      <c r="A522" s="543"/>
      <c r="B522" s="540"/>
      <c r="C522" s="541"/>
      <c r="D522" s="59"/>
      <c r="E522" s="85"/>
      <c r="F522" s="7"/>
    </row>
    <row r="523" spans="1:6">
      <c r="A523" s="543"/>
      <c r="B523" s="540"/>
      <c r="C523" s="541"/>
      <c r="D523" s="59"/>
      <c r="E523" s="85"/>
      <c r="F523" s="7"/>
    </row>
    <row r="524" spans="1:6">
      <c r="A524" s="543"/>
      <c r="B524" s="540"/>
      <c r="C524" s="541"/>
      <c r="D524" s="59"/>
      <c r="E524" s="85"/>
      <c r="F524" s="7"/>
    </row>
    <row r="525" spans="1:6">
      <c r="A525" s="543"/>
      <c r="B525" s="540"/>
      <c r="C525" s="541"/>
      <c r="D525" s="59"/>
      <c r="E525" s="85"/>
      <c r="F525" s="7"/>
    </row>
    <row r="526" spans="1:6">
      <c r="A526" s="543"/>
      <c r="B526" s="540"/>
      <c r="C526" s="541"/>
      <c r="D526" s="59"/>
      <c r="E526" s="85"/>
      <c r="F526" s="7"/>
    </row>
    <row r="527" spans="1:6">
      <c r="A527" s="543"/>
      <c r="B527" s="540"/>
      <c r="C527" s="541"/>
      <c r="D527" s="59"/>
      <c r="E527" s="85"/>
      <c r="F527" s="7"/>
    </row>
    <row r="528" spans="1:6">
      <c r="A528" s="543"/>
      <c r="B528" s="540"/>
      <c r="C528" s="541"/>
      <c r="D528" s="59"/>
      <c r="E528" s="85"/>
      <c r="F528" s="7"/>
    </row>
    <row r="529" spans="1:6">
      <c r="A529" s="543"/>
      <c r="B529" s="540"/>
      <c r="C529" s="541"/>
      <c r="D529" s="59"/>
      <c r="E529" s="85"/>
      <c r="F529" s="7"/>
    </row>
    <row r="530" spans="1:6">
      <c r="A530" s="543"/>
      <c r="B530" s="540"/>
      <c r="C530" s="541"/>
      <c r="D530" s="59"/>
      <c r="E530" s="85"/>
      <c r="F530" s="7"/>
    </row>
    <row r="531" spans="1:6">
      <c r="A531" s="543"/>
      <c r="B531" s="540"/>
      <c r="C531" s="541"/>
      <c r="D531" s="59"/>
      <c r="E531" s="85"/>
      <c r="F531" s="7"/>
    </row>
    <row r="532" spans="1:6">
      <c r="A532" s="543"/>
      <c r="B532" s="540"/>
      <c r="C532" s="541"/>
      <c r="D532" s="59"/>
      <c r="E532" s="85"/>
      <c r="F532" s="7"/>
    </row>
    <row r="533" spans="1:6">
      <c r="A533" s="543"/>
      <c r="B533" s="540"/>
      <c r="C533" s="541"/>
      <c r="D533" s="59"/>
      <c r="E533" s="85"/>
      <c r="F533" s="7"/>
    </row>
    <row r="534" spans="1:6">
      <c r="A534" s="543"/>
      <c r="B534" s="540"/>
      <c r="C534" s="541"/>
      <c r="D534" s="59"/>
      <c r="E534" s="85"/>
      <c r="F534" s="7"/>
    </row>
    <row r="535" spans="1:6">
      <c r="A535" s="543"/>
      <c r="B535" s="540"/>
      <c r="C535" s="541"/>
      <c r="D535" s="59"/>
      <c r="E535" s="85"/>
      <c r="F535" s="7"/>
    </row>
    <row r="536" spans="1:6">
      <c r="A536" s="543"/>
      <c r="B536" s="540"/>
      <c r="C536" s="541"/>
      <c r="D536" s="59"/>
      <c r="E536" s="85"/>
      <c r="F536" s="7"/>
    </row>
    <row r="537" spans="1:6">
      <c r="A537" s="543"/>
      <c r="B537" s="540"/>
      <c r="C537" s="541"/>
      <c r="D537" s="59"/>
      <c r="E537" s="85"/>
      <c r="F537" s="7"/>
    </row>
    <row r="538" spans="1:6">
      <c r="A538" s="543"/>
      <c r="B538" s="540"/>
      <c r="C538" s="541"/>
      <c r="D538" s="59"/>
      <c r="E538" s="85"/>
      <c r="F538" s="7"/>
    </row>
    <row r="539" spans="1:6">
      <c r="A539" s="543"/>
      <c r="B539" s="540"/>
      <c r="C539" s="541"/>
      <c r="D539" s="59"/>
      <c r="E539" s="85"/>
      <c r="F539" s="7"/>
    </row>
    <row r="540" spans="1:6">
      <c r="A540" s="543"/>
      <c r="B540" s="540"/>
      <c r="C540" s="541"/>
      <c r="D540" s="59"/>
      <c r="E540" s="85"/>
      <c r="F540" s="7"/>
    </row>
    <row r="541" spans="1:6">
      <c r="A541" s="543"/>
      <c r="B541" s="540"/>
      <c r="C541" s="541"/>
      <c r="D541" s="59"/>
      <c r="E541" s="85"/>
      <c r="F541" s="7"/>
    </row>
    <row r="542" spans="1:6">
      <c r="A542" s="543"/>
      <c r="B542" s="540"/>
      <c r="C542" s="541"/>
      <c r="D542" s="59"/>
      <c r="E542" s="85"/>
      <c r="F542" s="7"/>
    </row>
    <row r="543" spans="1:6">
      <c r="A543" s="543"/>
      <c r="B543" s="540"/>
      <c r="C543" s="541"/>
      <c r="D543" s="59"/>
      <c r="E543" s="85"/>
      <c r="F543" s="7"/>
    </row>
    <row r="544" spans="1:6">
      <c r="A544" s="543"/>
      <c r="B544" s="540"/>
      <c r="C544" s="541"/>
      <c r="D544" s="59"/>
      <c r="E544" s="85"/>
      <c r="F544" s="7"/>
    </row>
    <row r="545" spans="1:6">
      <c r="A545" s="543"/>
      <c r="B545" s="540"/>
      <c r="C545" s="541"/>
      <c r="D545" s="59"/>
      <c r="E545" s="85"/>
      <c r="F545" s="7"/>
    </row>
    <row r="546" spans="1:6">
      <c r="A546" s="543"/>
      <c r="B546" s="540"/>
      <c r="C546" s="541"/>
      <c r="D546" s="59"/>
      <c r="E546" s="85"/>
      <c r="F546" s="7"/>
    </row>
    <row r="547" spans="1:6">
      <c r="A547" s="543"/>
      <c r="B547" s="540"/>
      <c r="C547" s="541"/>
      <c r="D547" s="59"/>
      <c r="E547" s="85"/>
      <c r="F547" s="7"/>
    </row>
    <row r="548" spans="1:6">
      <c r="A548" s="543"/>
      <c r="B548" s="540"/>
      <c r="C548" s="541"/>
      <c r="D548" s="59"/>
      <c r="E548" s="85"/>
      <c r="F548" s="7"/>
    </row>
    <row r="549" spans="1:6">
      <c r="A549" s="543"/>
      <c r="B549" s="540"/>
      <c r="C549" s="541"/>
      <c r="D549" s="59"/>
      <c r="E549" s="85"/>
      <c r="F549" s="7"/>
    </row>
    <row r="550" spans="1:6">
      <c r="A550" s="543"/>
      <c r="B550" s="540"/>
      <c r="C550" s="541"/>
      <c r="D550" s="59"/>
      <c r="E550" s="85"/>
      <c r="F550" s="7"/>
    </row>
    <row r="551" spans="1:6">
      <c r="A551" s="543"/>
      <c r="B551" s="540"/>
      <c r="C551" s="541"/>
      <c r="D551" s="59"/>
      <c r="E551" s="85"/>
      <c r="F551" s="7"/>
    </row>
    <row r="552" spans="1:6">
      <c r="A552" s="543"/>
      <c r="B552" s="540"/>
      <c r="C552" s="541"/>
      <c r="D552" s="59"/>
      <c r="E552" s="85"/>
      <c r="F552" s="7"/>
    </row>
    <row r="553" spans="1:6">
      <c r="A553" s="543"/>
      <c r="B553" s="540"/>
      <c r="C553" s="541"/>
      <c r="D553" s="59"/>
      <c r="E553" s="85"/>
      <c r="F553" s="7"/>
    </row>
    <row r="554" spans="1:6">
      <c r="A554" s="543"/>
      <c r="B554" s="540"/>
      <c r="C554" s="541"/>
      <c r="D554" s="59"/>
      <c r="E554" s="85"/>
      <c r="F554" s="7"/>
    </row>
    <row r="555" spans="1:6">
      <c r="A555" s="543"/>
      <c r="B555" s="540"/>
      <c r="C555" s="541"/>
      <c r="D555" s="59"/>
      <c r="E555" s="85"/>
      <c r="F555" s="7"/>
    </row>
    <row r="556" spans="1:6">
      <c r="A556" s="543"/>
      <c r="B556" s="540"/>
      <c r="C556" s="541"/>
      <c r="D556" s="59"/>
      <c r="E556" s="85"/>
      <c r="F556" s="7"/>
    </row>
    <row r="557" spans="1:6">
      <c r="A557" s="543"/>
      <c r="B557" s="540"/>
      <c r="C557" s="541"/>
      <c r="D557" s="59"/>
      <c r="E557" s="85"/>
      <c r="F557" s="7"/>
    </row>
    <row r="558" spans="1:6">
      <c r="A558" s="543"/>
      <c r="B558" s="540"/>
      <c r="C558" s="541"/>
      <c r="D558" s="59"/>
      <c r="E558" s="85"/>
      <c r="F558" s="7"/>
    </row>
    <row r="559" spans="1:6">
      <c r="A559" s="543"/>
      <c r="B559" s="540"/>
      <c r="C559" s="541"/>
      <c r="D559" s="59"/>
      <c r="E559" s="85"/>
      <c r="F559" s="7"/>
    </row>
    <row r="560" spans="1:6">
      <c r="A560" s="543"/>
      <c r="B560" s="540"/>
      <c r="C560" s="541"/>
      <c r="D560" s="59"/>
      <c r="E560" s="85"/>
      <c r="F560" s="7"/>
    </row>
    <row r="561" spans="1:6">
      <c r="A561" s="543"/>
      <c r="B561" s="540"/>
      <c r="C561" s="541"/>
      <c r="D561" s="59"/>
      <c r="E561" s="85"/>
      <c r="F561" s="7"/>
    </row>
    <row r="562" spans="1:6">
      <c r="A562" s="543"/>
      <c r="B562" s="540"/>
      <c r="C562" s="541"/>
      <c r="D562" s="59"/>
      <c r="E562" s="85"/>
      <c r="F562" s="7"/>
    </row>
    <row r="563" spans="1:6">
      <c r="A563" s="543"/>
      <c r="B563" s="540"/>
      <c r="C563" s="541"/>
      <c r="D563" s="59"/>
      <c r="E563" s="85"/>
      <c r="F563" s="7"/>
    </row>
    <row r="564" spans="1:6">
      <c r="A564" s="543"/>
      <c r="B564" s="540"/>
      <c r="C564" s="541"/>
      <c r="D564" s="59"/>
      <c r="E564" s="85"/>
      <c r="F564" s="7"/>
    </row>
    <row r="565" spans="1:6">
      <c r="A565" s="543"/>
      <c r="B565" s="540"/>
      <c r="C565" s="541"/>
      <c r="D565" s="59"/>
      <c r="E565" s="85"/>
      <c r="F565" s="7"/>
    </row>
    <row r="566" spans="1:6">
      <c r="A566" s="543"/>
      <c r="B566" s="540"/>
      <c r="C566" s="541"/>
      <c r="D566" s="59"/>
      <c r="E566" s="85"/>
      <c r="F566" s="7"/>
    </row>
    <row r="567" spans="1:6">
      <c r="A567" s="543"/>
      <c r="B567" s="540"/>
      <c r="C567" s="541"/>
      <c r="D567" s="59"/>
      <c r="E567" s="85"/>
      <c r="F567" s="7"/>
    </row>
    <row r="568" spans="1:6">
      <c r="A568" s="543"/>
      <c r="B568" s="540"/>
      <c r="C568" s="541"/>
      <c r="D568" s="59"/>
      <c r="E568" s="85"/>
      <c r="F568" s="7"/>
    </row>
    <row r="569" spans="1:6">
      <c r="A569" s="543"/>
      <c r="B569" s="540"/>
      <c r="C569" s="541"/>
      <c r="D569" s="59"/>
      <c r="E569" s="85"/>
      <c r="F569" s="7"/>
    </row>
    <row r="570" spans="1:6">
      <c r="A570" s="543"/>
      <c r="B570" s="540"/>
      <c r="C570" s="541"/>
      <c r="D570" s="59"/>
      <c r="E570" s="85"/>
      <c r="F570" s="7"/>
    </row>
    <row r="571" spans="1:6">
      <c r="A571" s="543"/>
      <c r="B571" s="540"/>
      <c r="C571" s="541"/>
      <c r="D571" s="59"/>
      <c r="E571" s="85"/>
      <c r="F571" s="7"/>
    </row>
    <row r="572" spans="1:6">
      <c r="A572" s="543"/>
      <c r="B572" s="540"/>
      <c r="C572" s="541"/>
      <c r="D572" s="59"/>
      <c r="E572" s="85"/>
      <c r="F572" s="7"/>
    </row>
    <row r="573" spans="1:6">
      <c r="A573" s="543"/>
      <c r="B573" s="540"/>
      <c r="C573" s="541"/>
      <c r="D573" s="59"/>
      <c r="E573" s="85"/>
      <c r="F573" s="7"/>
    </row>
    <row r="574" spans="1:6">
      <c r="A574" s="543"/>
      <c r="B574" s="540"/>
      <c r="C574" s="541"/>
      <c r="D574" s="59"/>
      <c r="E574" s="85"/>
      <c r="F574" s="7"/>
    </row>
    <row r="575" spans="1:6">
      <c r="A575" s="543"/>
      <c r="B575" s="540"/>
      <c r="C575" s="541"/>
      <c r="D575" s="59"/>
      <c r="E575" s="85"/>
      <c r="F575" s="7"/>
    </row>
    <row r="576" spans="1:6">
      <c r="A576" s="543"/>
      <c r="B576" s="540"/>
      <c r="C576" s="541"/>
      <c r="D576" s="59"/>
      <c r="E576" s="85"/>
      <c r="F576" s="7"/>
    </row>
    <row r="577" spans="1:6">
      <c r="A577" s="543"/>
      <c r="B577" s="540"/>
      <c r="C577" s="541"/>
      <c r="D577" s="59"/>
      <c r="E577" s="85"/>
      <c r="F577" s="7"/>
    </row>
    <row r="578" spans="1:6">
      <c r="A578" s="543"/>
      <c r="B578" s="540"/>
      <c r="C578" s="541"/>
      <c r="D578" s="59"/>
      <c r="E578" s="85"/>
      <c r="F578" s="7"/>
    </row>
    <row r="579" spans="1:6">
      <c r="A579" s="543"/>
      <c r="B579" s="540"/>
      <c r="C579" s="541"/>
      <c r="D579" s="59"/>
      <c r="E579" s="85"/>
      <c r="F579" s="7"/>
    </row>
    <row r="580" spans="1:6">
      <c r="A580" s="543"/>
      <c r="B580" s="540"/>
      <c r="C580" s="541"/>
      <c r="D580" s="59"/>
      <c r="E580" s="85"/>
      <c r="F580" s="7"/>
    </row>
    <row r="581" spans="1:6">
      <c r="A581" s="543"/>
      <c r="B581" s="540"/>
      <c r="C581" s="541"/>
      <c r="D581" s="59"/>
      <c r="E581" s="85"/>
      <c r="F581" s="7"/>
    </row>
    <row r="582" spans="1:6">
      <c r="A582" s="543"/>
      <c r="B582" s="540"/>
      <c r="C582" s="541"/>
      <c r="D582" s="59"/>
      <c r="E582" s="85"/>
      <c r="F582" s="7"/>
    </row>
    <row r="583" spans="1:6">
      <c r="A583" s="543"/>
      <c r="B583" s="540"/>
      <c r="C583" s="541"/>
      <c r="D583" s="59"/>
      <c r="E583" s="85"/>
      <c r="F583" s="7"/>
    </row>
    <row r="584" spans="1:6">
      <c r="A584" s="543"/>
      <c r="B584" s="540"/>
      <c r="C584" s="541"/>
      <c r="D584" s="59"/>
      <c r="E584" s="85"/>
      <c r="F584" s="7"/>
    </row>
    <row r="585" spans="1:6">
      <c r="A585" s="543"/>
      <c r="B585" s="540"/>
      <c r="C585" s="541"/>
      <c r="D585" s="59"/>
      <c r="E585" s="85"/>
      <c r="F585" s="7"/>
    </row>
    <row r="586" spans="1:6">
      <c r="A586" s="543"/>
      <c r="B586" s="540"/>
      <c r="C586" s="541"/>
      <c r="D586" s="59"/>
      <c r="E586" s="85"/>
      <c r="F586" s="7"/>
    </row>
    <row r="587" spans="1:6">
      <c r="A587" s="543"/>
      <c r="B587" s="540"/>
      <c r="C587" s="541"/>
      <c r="D587" s="59"/>
      <c r="E587" s="85"/>
      <c r="F587" s="7"/>
    </row>
    <row r="588" spans="1:6">
      <c r="A588" s="543"/>
      <c r="B588" s="540"/>
      <c r="C588" s="541"/>
      <c r="D588" s="59"/>
      <c r="E588" s="85"/>
      <c r="F588" s="7"/>
    </row>
    <row r="589" spans="1:6">
      <c r="A589" s="543"/>
      <c r="B589" s="540"/>
      <c r="C589" s="541"/>
      <c r="D589" s="59"/>
      <c r="E589" s="85"/>
      <c r="F589" s="7"/>
    </row>
    <row r="590" spans="1:6">
      <c r="A590" s="543"/>
      <c r="B590" s="540"/>
      <c r="C590" s="541"/>
      <c r="D590" s="59"/>
      <c r="E590" s="85"/>
      <c r="F590" s="7"/>
    </row>
    <row r="591" spans="1:6">
      <c r="A591" s="543"/>
      <c r="B591" s="540"/>
      <c r="C591" s="541"/>
      <c r="D591" s="59"/>
      <c r="E591" s="85"/>
      <c r="F591" s="7"/>
    </row>
    <row r="592" spans="1:6">
      <c r="A592" s="543"/>
      <c r="B592" s="540"/>
      <c r="C592" s="541"/>
      <c r="D592" s="59"/>
      <c r="E592" s="85"/>
      <c r="F592" s="7"/>
    </row>
    <row r="593" spans="1:6">
      <c r="A593" s="543"/>
      <c r="B593" s="540"/>
      <c r="C593" s="541"/>
      <c r="D593" s="59"/>
      <c r="E593" s="85"/>
      <c r="F593" s="7"/>
    </row>
    <row r="594" spans="1:6">
      <c r="A594" s="543"/>
      <c r="B594" s="540"/>
      <c r="C594" s="541"/>
      <c r="D594" s="59"/>
      <c r="E594" s="85"/>
      <c r="F594" s="7"/>
    </row>
    <row r="595" spans="1:6">
      <c r="A595" s="543"/>
      <c r="B595" s="540"/>
      <c r="C595" s="541"/>
      <c r="D595" s="59"/>
      <c r="E595" s="85"/>
      <c r="F595" s="7"/>
    </row>
    <row r="596" spans="1:6">
      <c r="A596" s="543"/>
      <c r="B596" s="540"/>
      <c r="C596" s="541"/>
      <c r="D596" s="59"/>
      <c r="E596" s="85"/>
      <c r="F596" s="7"/>
    </row>
    <row r="597" spans="1:6">
      <c r="A597" s="543"/>
      <c r="B597" s="540"/>
      <c r="C597" s="541"/>
      <c r="D597" s="59"/>
      <c r="E597" s="85"/>
      <c r="F597" s="7"/>
    </row>
    <row r="598" spans="1:6">
      <c r="A598" s="543"/>
      <c r="B598" s="540"/>
      <c r="C598" s="541"/>
      <c r="D598" s="59"/>
      <c r="E598" s="85"/>
      <c r="F598" s="7"/>
    </row>
    <row r="599" spans="1:6">
      <c r="A599" s="543"/>
      <c r="B599" s="540"/>
      <c r="C599" s="541"/>
      <c r="D599" s="59"/>
      <c r="E599" s="85"/>
      <c r="F599" s="7"/>
    </row>
    <row r="600" spans="1:6">
      <c r="A600" s="543"/>
      <c r="B600" s="540"/>
      <c r="C600" s="541"/>
      <c r="D600" s="59"/>
      <c r="E600" s="85"/>
      <c r="F600" s="7"/>
    </row>
    <row r="601" spans="1:6">
      <c r="A601" s="543"/>
      <c r="B601" s="540"/>
      <c r="C601" s="541"/>
      <c r="D601" s="59"/>
      <c r="E601" s="85"/>
      <c r="F601" s="7"/>
    </row>
    <row r="602" spans="1:6">
      <c r="A602" s="543"/>
      <c r="B602" s="540"/>
      <c r="C602" s="541"/>
      <c r="D602" s="59"/>
      <c r="E602" s="85"/>
      <c r="F602" s="7"/>
    </row>
    <row r="603" spans="1:6">
      <c r="A603" s="543"/>
      <c r="B603" s="540"/>
      <c r="C603" s="541"/>
      <c r="D603" s="59"/>
      <c r="E603" s="85"/>
      <c r="F603" s="7"/>
    </row>
    <row r="604" spans="1:6">
      <c r="A604" s="543"/>
      <c r="B604" s="540"/>
      <c r="C604" s="541"/>
      <c r="D604" s="59"/>
      <c r="E604" s="85"/>
      <c r="F604" s="7"/>
    </row>
    <row r="605" spans="1:6">
      <c r="A605" s="543"/>
      <c r="B605" s="540"/>
      <c r="C605" s="541"/>
      <c r="D605" s="59"/>
      <c r="E605" s="85"/>
      <c r="F605" s="7"/>
    </row>
    <row r="606" spans="1:6">
      <c r="A606" s="543"/>
      <c r="B606" s="540"/>
      <c r="C606" s="541"/>
      <c r="D606" s="59"/>
      <c r="E606" s="85"/>
      <c r="F606" s="7"/>
    </row>
    <row r="607" spans="1:6">
      <c r="A607" s="543"/>
      <c r="B607" s="540"/>
      <c r="C607" s="541"/>
      <c r="D607" s="59"/>
      <c r="E607" s="85"/>
      <c r="F607" s="7"/>
    </row>
    <row r="608" spans="1:6">
      <c r="A608" s="543"/>
      <c r="B608" s="540"/>
      <c r="C608" s="541"/>
      <c r="D608" s="59"/>
      <c r="E608" s="85"/>
      <c r="F608" s="7"/>
    </row>
    <row r="609" spans="1:6">
      <c r="A609" s="543"/>
      <c r="B609" s="540"/>
      <c r="C609" s="541"/>
      <c r="D609" s="59"/>
      <c r="E609" s="85"/>
      <c r="F609" s="7"/>
    </row>
    <row r="610" spans="1:6">
      <c r="A610" s="543"/>
      <c r="B610" s="540"/>
      <c r="C610" s="541"/>
      <c r="D610" s="59"/>
      <c r="E610" s="85"/>
      <c r="F610" s="7"/>
    </row>
    <row r="611" spans="1:6">
      <c r="A611" s="543"/>
      <c r="B611" s="540"/>
      <c r="C611" s="541"/>
      <c r="D611" s="59"/>
      <c r="E611" s="85"/>
      <c r="F611" s="7"/>
    </row>
    <row r="612" spans="1:6">
      <c r="A612" s="543"/>
      <c r="B612" s="540"/>
      <c r="C612" s="541"/>
      <c r="D612" s="59"/>
      <c r="E612" s="85"/>
      <c r="F612" s="7"/>
    </row>
    <row r="613" spans="1:6">
      <c r="A613" s="543"/>
      <c r="B613" s="540"/>
      <c r="C613" s="541"/>
      <c r="D613" s="59"/>
      <c r="E613" s="85"/>
      <c r="F613" s="7"/>
    </row>
    <row r="614" spans="1:6">
      <c r="A614" s="543"/>
      <c r="B614" s="540"/>
      <c r="C614" s="541"/>
      <c r="D614" s="59"/>
      <c r="E614" s="85"/>
      <c r="F614" s="7"/>
    </row>
    <row r="615" spans="1:6">
      <c r="A615" s="543"/>
      <c r="B615" s="540"/>
      <c r="C615" s="541"/>
      <c r="D615" s="59"/>
      <c r="E615" s="85"/>
      <c r="F615" s="7"/>
    </row>
    <row r="616" spans="1:6">
      <c r="A616" s="543"/>
      <c r="B616" s="540"/>
      <c r="C616" s="541"/>
      <c r="D616" s="59"/>
      <c r="E616" s="85"/>
      <c r="F616" s="7"/>
    </row>
    <row r="617" spans="1:6">
      <c r="A617" s="543"/>
      <c r="B617" s="540"/>
      <c r="C617" s="541"/>
      <c r="D617" s="59"/>
      <c r="E617" s="85"/>
      <c r="F617" s="7"/>
    </row>
    <row r="618" spans="1:6">
      <c r="A618" s="543"/>
      <c r="B618" s="540"/>
      <c r="C618" s="541"/>
      <c r="D618" s="59"/>
      <c r="E618" s="85"/>
      <c r="F618" s="7"/>
    </row>
    <row r="619" spans="1:6">
      <c r="A619" s="543"/>
      <c r="B619" s="540"/>
      <c r="C619" s="541"/>
      <c r="D619" s="59"/>
      <c r="E619" s="85"/>
      <c r="F619" s="7"/>
    </row>
    <row r="620" spans="1:6">
      <c r="A620" s="543"/>
      <c r="B620" s="540"/>
      <c r="C620" s="541"/>
      <c r="D620" s="59"/>
      <c r="E620" s="85"/>
      <c r="F620" s="7"/>
    </row>
    <row r="621" spans="1:6">
      <c r="A621" s="543"/>
      <c r="B621" s="540"/>
      <c r="C621" s="541"/>
      <c r="D621" s="59"/>
      <c r="E621" s="85"/>
      <c r="F621" s="7"/>
    </row>
    <row r="622" spans="1:6">
      <c r="A622" s="543"/>
      <c r="B622" s="540"/>
      <c r="C622" s="541"/>
      <c r="D622" s="59"/>
      <c r="E622" s="85"/>
      <c r="F622" s="7"/>
    </row>
    <row r="623" spans="1:6">
      <c r="A623" s="543"/>
      <c r="B623" s="540"/>
      <c r="C623" s="541"/>
      <c r="D623" s="59"/>
      <c r="E623" s="85"/>
      <c r="F623" s="7"/>
    </row>
    <row r="624" spans="1:6">
      <c r="A624" s="543"/>
      <c r="B624" s="540"/>
      <c r="C624" s="541"/>
      <c r="D624" s="59"/>
      <c r="E624" s="85"/>
      <c r="F624" s="7"/>
    </row>
    <row r="625" spans="1:6">
      <c r="A625" s="543"/>
      <c r="B625" s="540"/>
      <c r="C625" s="541"/>
      <c r="D625" s="59"/>
      <c r="E625" s="85"/>
      <c r="F625" s="7"/>
    </row>
    <row r="626" spans="1:6">
      <c r="A626" s="543"/>
      <c r="B626" s="540"/>
      <c r="C626" s="541"/>
      <c r="D626" s="59"/>
      <c r="E626" s="85"/>
      <c r="F626" s="7"/>
    </row>
    <row r="627" spans="1:6">
      <c r="A627" s="543"/>
      <c r="B627" s="540"/>
      <c r="C627" s="541"/>
      <c r="D627" s="59"/>
      <c r="E627" s="85"/>
      <c r="F627" s="7"/>
    </row>
    <row r="628" spans="1:6">
      <c r="A628" s="543"/>
      <c r="B628" s="540"/>
      <c r="C628" s="541"/>
      <c r="D628" s="59"/>
      <c r="E628" s="85"/>
      <c r="F628" s="7"/>
    </row>
    <row r="629" spans="1:6">
      <c r="A629" s="543"/>
      <c r="B629" s="540"/>
      <c r="C629" s="541"/>
      <c r="D629" s="59"/>
      <c r="E629" s="85"/>
      <c r="F629" s="7"/>
    </row>
    <row r="630" spans="1:6">
      <c r="A630" s="543"/>
      <c r="B630" s="540"/>
      <c r="C630" s="541"/>
      <c r="D630" s="59"/>
      <c r="E630" s="85"/>
      <c r="F630" s="7"/>
    </row>
    <row r="631" spans="1:6">
      <c r="A631" s="543"/>
      <c r="B631" s="540"/>
      <c r="C631" s="541"/>
      <c r="D631" s="59"/>
      <c r="E631" s="85"/>
      <c r="F631" s="7"/>
    </row>
    <row r="632" spans="1:6">
      <c r="A632" s="543"/>
      <c r="B632" s="540"/>
      <c r="C632" s="541"/>
      <c r="D632" s="59"/>
      <c r="E632" s="85"/>
      <c r="F632" s="7"/>
    </row>
    <row r="633" spans="1:6">
      <c r="A633" s="543"/>
      <c r="B633" s="540"/>
      <c r="C633" s="541"/>
      <c r="D633" s="59"/>
      <c r="E633" s="85"/>
      <c r="F633" s="7"/>
    </row>
    <row r="634" spans="1:6">
      <c r="A634" s="543"/>
      <c r="B634" s="540"/>
      <c r="C634" s="541"/>
      <c r="D634" s="59"/>
      <c r="E634" s="85"/>
      <c r="F634" s="7"/>
    </row>
    <row r="635" spans="1:6">
      <c r="A635" s="543"/>
      <c r="B635" s="540"/>
      <c r="C635" s="541"/>
      <c r="D635" s="59"/>
      <c r="E635" s="85"/>
      <c r="F635" s="7"/>
    </row>
    <row r="636" spans="1:6">
      <c r="A636" s="543"/>
      <c r="B636" s="540"/>
      <c r="C636" s="541"/>
      <c r="D636" s="59"/>
      <c r="E636" s="85"/>
      <c r="F636" s="7"/>
    </row>
    <row r="637" spans="1:6">
      <c r="A637" s="543"/>
      <c r="B637" s="540"/>
      <c r="C637" s="541"/>
      <c r="D637" s="59"/>
      <c r="E637" s="85"/>
      <c r="F637" s="7"/>
    </row>
    <row r="638" spans="1:6">
      <c r="A638" s="543"/>
      <c r="B638" s="540"/>
      <c r="C638" s="541"/>
      <c r="D638" s="59"/>
      <c r="E638" s="85"/>
      <c r="F638" s="7"/>
    </row>
    <row r="639" spans="1:6">
      <c r="A639" s="543"/>
      <c r="B639" s="540"/>
      <c r="C639" s="541"/>
      <c r="D639" s="59"/>
      <c r="E639" s="85"/>
      <c r="F639" s="7"/>
    </row>
    <row r="640" spans="1:6">
      <c r="A640" s="543"/>
      <c r="B640" s="540"/>
      <c r="C640" s="541"/>
      <c r="D640" s="59"/>
      <c r="E640" s="85"/>
      <c r="F640" s="7"/>
    </row>
    <row r="641" spans="1:6">
      <c r="A641" s="543"/>
      <c r="B641" s="540"/>
      <c r="C641" s="541"/>
      <c r="D641" s="59"/>
      <c r="E641" s="85"/>
      <c r="F641" s="7"/>
    </row>
    <row r="642" spans="1:6">
      <c r="A642" s="543"/>
      <c r="B642" s="540"/>
      <c r="C642" s="541"/>
      <c r="D642" s="59"/>
      <c r="E642" s="85"/>
      <c r="F642" s="7"/>
    </row>
    <row r="643" spans="1:6">
      <c r="A643" s="543"/>
      <c r="B643" s="540"/>
      <c r="C643" s="541"/>
      <c r="D643" s="59"/>
      <c r="E643" s="85"/>
      <c r="F643" s="7"/>
    </row>
    <row r="644" spans="1:6">
      <c r="A644" s="543"/>
      <c r="B644" s="540"/>
      <c r="C644" s="541"/>
      <c r="D644" s="59"/>
      <c r="E644" s="85"/>
      <c r="F644" s="7"/>
    </row>
    <row r="645" spans="1:6">
      <c r="A645" s="543"/>
      <c r="B645" s="540"/>
      <c r="C645" s="541"/>
      <c r="D645" s="59"/>
      <c r="E645" s="85"/>
      <c r="F645" s="7"/>
    </row>
    <row r="646" spans="1:6">
      <c r="A646" s="543"/>
      <c r="B646" s="540"/>
      <c r="C646" s="541"/>
      <c r="D646" s="59"/>
      <c r="E646" s="85"/>
      <c r="F646" s="7"/>
    </row>
    <row r="647" spans="1:6">
      <c r="A647" s="543"/>
      <c r="B647" s="540"/>
      <c r="C647" s="541"/>
      <c r="D647" s="59"/>
      <c r="E647" s="85"/>
      <c r="F647" s="7"/>
    </row>
    <row r="648" spans="1:6">
      <c r="A648" s="543"/>
      <c r="B648" s="540"/>
      <c r="C648" s="541"/>
      <c r="D648" s="59"/>
      <c r="E648" s="85"/>
      <c r="F648" s="7"/>
    </row>
    <row r="649" spans="1:6">
      <c r="A649" s="543"/>
      <c r="B649" s="540"/>
      <c r="C649" s="541"/>
      <c r="D649" s="59"/>
      <c r="E649" s="85"/>
      <c r="F649" s="7"/>
    </row>
    <row r="650" spans="1:6">
      <c r="A650" s="543"/>
      <c r="B650" s="540"/>
      <c r="C650" s="541"/>
      <c r="D650" s="59"/>
      <c r="E650" s="85"/>
      <c r="F650" s="7"/>
    </row>
    <row r="651" spans="1:6">
      <c r="A651" s="543"/>
      <c r="B651" s="540"/>
      <c r="C651" s="541"/>
      <c r="D651" s="59"/>
      <c r="E651" s="85"/>
      <c r="F651" s="7"/>
    </row>
    <row r="652" spans="1:6">
      <c r="A652" s="543"/>
      <c r="B652" s="540"/>
      <c r="C652" s="541"/>
      <c r="D652" s="59"/>
      <c r="E652" s="85"/>
      <c r="F652" s="7"/>
    </row>
    <row r="653" spans="1:6">
      <c r="A653" s="543"/>
      <c r="B653" s="540"/>
      <c r="C653" s="541"/>
      <c r="D653" s="59"/>
      <c r="E653" s="85"/>
      <c r="F653" s="7"/>
    </row>
    <row r="654" spans="1:6">
      <c r="A654" s="543"/>
      <c r="B654" s="540"/>
      <c r="C654" s="541"/>
      <c r="D654" s="59"/>
      <c r="E654" s="85"/>
      <c r="F654" s="7"/>
    </row>
    <row r="655" spans="1:6">
      <c r="A655" s="543"/>
      <c r="B655" s="540"/>
      <c r="C655" s="541"/>
      <c r="D655" s="59"/>
      <c r="E655" s="85"/>
      <c r="F655" s="7"/>
    </row>
    <row r="656" spans="1:6">
      <c r="A656" s="543"/>
      <c r="B656" s="540"/>
      <c r="C656" s="541"/>
      <c r="D656" s="59"/>
      <c r="E656" s="85"/>
      <c r="F656" s="7"/>
    </row>
    <row r="657" spans="1:6">
      <c r="A657" s="543"/>
      <c r="B657" s="540"/>
      <c r="C657" s="541"/>
      <c r="D657" s="59"/>
      <c r="E657" s="85"/>
      <c r="F657" s="7"/>
    </row>
    <row r="658" spans="1:6">
      <c r="A658" s="543"/>
      <c r="B658" s="540"/>
      <c r="C658" s="541"/>
      <c r="D658" s="59"/>
      <c r="E658" s="85"/>
      <c r="F658" s="7"/>
    </row>
    <row r="659" spans="1:6">
      <c r="A659" s="543"/>
      <c r="B659" s="540"/>
      <c r="C659" s="541"/>
      <c r="D659" s="59"/>
      <c r="E659" s="85"/>
      <c r="F659" s="7"/>
    </row>
    <row r="660" spans="1:6">
      <c r="A660" s="543"/>
      <c r="B660" s="540"/>
      <c r="C660" s="541"/>
      <c r="D660" s="59"/>
      <c r="E660" s="85"/>
      <c r="F660" s="7"/>
    </row>
    <row r="661" spans="1:6">
      <c r="A661" s="543"/>
      <c r="B661" s="540"/>
      <c r="C661" s="541"/>
      <c r="D661" s="59"/>
      <c r="E661" s="85"/>
      <c r="F661" s="7"/>
    </row>
    <row r="662" spans="1:6">
      <c r="A662" s="543"/>
      <c r="B662" s="540"/>
      <c r="C662" s="541"/>
      <c r="D662" s="59"/>
      <c r="E662" s="85"/>
      <c r="F662" s="7"/>
    </row>
    <row r="663" spans="1:6">
      <c r="A663" s="543"/>
      <c r="B663" s="540"/>
      <c r="C663" s="541"/>
      <c r="D663" s="59"/>
      <c r="E663" s="85"/>
      <c r="F663" s="7"/>
    </row>
    <row r="664" spans="1:6">
      <c r="A664" s="543"/>
      <c r="B664" s="540"/>
      <c r="C664" s="541"/>
      <c r="D664" s="59"/>
      <c r="E664" s="85"/>
      <c r="F664" s="7"/>
    </row>
    <row r="665" spans="1:6">
      <c r="A665" s="543"/>
      <c r="B665" s="540"/>
      <c r="C665" s="541"/>
      <c r="D665" s="59"/>
      <c r="E665" s="85"/>
      <c r="F665" s="7"/>
    </row>
    <row r="666" spans="1:6">
      <c r="A666" s="543"/>
      <c r="B666" s="540"/>
      <c r="C666" s="541"/>
      <c r="D666" s="59"/>
      <c r="E666" s="85"/>
      <c r="F666" s="7"/>
    </row>
    <row r="667" spans="1:6">
      <c r="A667" s="543"/>
      <c r="B667" s="540"/>
      <c r="C667" s="541"/>
      <c r="D667" s="59"/>
      <c r="E667" s="85"/>
      <c r="F667" s="7"/>
    </row>
    <row r="668" spans="1:6">
      <c r="A668" s="543"/>
      <c r="B668" s="540"/>
      <c r="C668" s="541"/>
      <c r="D668" s="59"/>
      <c r="E668" s="85"/>
      <c r="F668" s="7"/>
    </row>
    <row r="669" spans="1:6">
      <c r="A669" s="543"/>
      <c r="B669" s="540"/>
      <c r="C669" s="541"/>
      <c r="D669" s="59"/>
      <c r="E669" s="85"/>
      <c r="F669" s="7"/>
    </row>
    <row r="670" spans="1:6">
      <c r="A670" s="543"/>
      <c r="B670" s="540"/>
      <c r="C670" s="541"/>
      <c r="D670" s="59"/>
      <c r="E670" s="85"/>
      <c r="F670" s="7"/>
    </row>
    <row r="671" spans="1:6">
      <c r="A671" s="543"/>
      <c r="B671" s="540"/>
      <c r="C671" s="541"/>
      <c r="D671" s="59"/>
      <c r="E671" s="85"/>
      <c r="F671" s="7"/>
    </row>
    <row r="672" spans="1:6">
      <c r="A672" s="543"/>
      <c r="B672" s="540"/>
      <c r="C672" s="541"/>
      <c r="D672" s="59"/>
      <c r="E672" s="85"/>
      <c r="F672" s="7"/>
    </row>
    <row r="673" spans="1:6">
      <c r="A673" s="543"/>
      <c r="B673" s="540"/>
      <c r="C673" s="541"/>
      <c r="D673" s="59"/>
      <c r="E673" s="85"/>
      <c r="F673" s="7"/>
    </row>
    <row r="674" spans="1:6">
      <c r="A674" s="543"/>
      <c r="B674" s="540"/>
      <c r="C674" s="541"/>
      <c r="D674" s="59"/>
      <c r="E674" s="85"/>
      <c r="F674" s="7"/>
    </row>
    <row r="675" spans="1:6">
      <c r="A675" s="543"/>
      <c r="B675" s="540"/>
      <c r="C675" s="541"/>
      <c r="D675" s="59"/>
      <c r="E675" s="85"/>
      <c r="F675" s="7"/>
    </row>
    <row r="676" spans="1:6">
      <c r="A676" s="543"/>
      <c r="B676" s="540"/>
      <c r="C676" s="541"/>
      <c r="D676" s="59"/>
      <c r="E676" s="85"/>
      <c r="F676" s="7"/>
    </row>
    <row r="677" spans="1:6">
      <c r="A677" s="543"/>
      <c r="B677" s="540"/>
      <c r="C677" s="541"/>
      <c r="D677" s="59"/>
      <c r="E677" s="85"/>
      <c r="F677" s="7"/>
    </row>
    <row r="678" spans="1:6">
      <c r="A678" s="543"/>
      <c r="B678" s="540"/>
      <c r="C678" s="541"/>
      <c r="D678" s="59"/>
      <c r="E678" s="85"/>
      <c r="F678" s="7"/>
    </row>
    <row r="679" spans="1:6">
      <c r="A679" s="543"/>
      <c r="B679" s="540"/>
      <c r="C679" s="541"/>
      <c r="D679" s="59"/>
      <c r="E679" s="85"/>
      <c r="F679" s="7"/>
    </row>
    <row r="680" spans="1:6">
      <c r="A680" s="543"/>
      <c r="B680" s="540"/>
      <c r="C680" s="541"/>
      <c r="D680" s="59"/>
      <c r="E680" s="85"/>
      <c r="F680" s="7"/>
    </row>
    <row r="681" spans="1:6">
      <c r="A681" s="543"/>
      <c r="B681" s="540"/>
      <c r="C681" s="541"/>
      <c r="D681" s="59"/>
      <c r="E681" s="85"/>
      <c r="F681" s="7"/>
    </row>
    <row r="682" spans="1:6">
      <c r="A682" s="543"/>
      <c r="B682" s="540"/>
      <c r="C682" s="541"/>
      <c r="D682" s="59"/>
      <c r="E682" s="85"/>
      <c r="F682" s="7"/>
    </row>
    <row r="683" spans="1:6">
      <c r="A683" s="543"/>
      <c r="B683" s="540"/>
      <c r="C683" s="541"/>
      <c r="D683" s="59"/>
      <c r="E683" s="85"/>
      <c r="F683" s="7"/>
    </row>
    <row r="684" spans="1:6">
      <c r="A684" s="543"/>
      <c r="B684" s="540"/>
      <c r="C684" s="541"/>
      <c r="D684" s="59"/>
      <c r="E684" s="85"/>
      <c r="F684" s="7"/>
    </row>
    <row r="685" spans="1:6">
      <c r="A685" s="543"/>
      <c r="B685" s="540"/>
      <c r="C685" s="541"/>
      <c r="D685" s="59"/>
      <c r="E685" s="85"/>
      <c r="F685" s="7"/>
    </row>
    <row r="686" spans="1:6">
      <c r="A686" s="543"/>
      <c r="B686" s="540"/>
      <c r="C686" s="541"/>
      <c r="D686" s="59"/>
      <c r="E686" s="85"/>
      <c r="F686" s="7"/>
    </row>
    <row r="687" spans="1:6">
      <c r="A687" s="543"/>
      <c r="B687" s="540"/>
      <c r="C687" s="541"/>
      <c r="D687" s="59"/>
      <c r="E687" s="85"/>
      <c r="F687" s="7"/>
    </row>
    <row r="688" spans="1:6">
      <c r="A688" s="543"/>
      <c r="B688" s="540"/>
      <c r="C688" s="541"/>
      <c r="D688" s="59"/>
      <c r="E688" s="85"/>
      <c r="F688" s="7"/>
    </row>
    <row r="689" spans="1:6">
      <c r="A689" s="543"/>
      <c r="B689" s="540"/>
      <c r="C689" s="541"/>
      <c r="D689" s="59"/>
      <c r="E689" s="85"/>
      <c r="F689" s="7"/>
    </row>
    <row r="690" spans="1:6">
      <c r="A690" s="543"/>
      <c r="B690" s="540"/>
      <c r="C690" s="541"/>
      <c r="D690" s="59"/>
      <c r="E690" s="85"/>
      <c r="F690" s="7"/>
    </row>
    <row r="691" spans="1:6">
      <c r="A691" s="543"/>
      <c r="B691" s="540"/>
      <c r="C691" s="541"/>
      <c r="D691" s="59"/>
      <c r="E691" s="85"/>
      <c r="F691" s="7"/>
    </row>
    <row r="692" spans="1:6">
      <c r="A692" s="543"/>
      <c r="B692" s="540"/>
      <c r="C692" s="541"/>
      <c r="D692" s="59"/>
      <c r="E692" s="85"/>
      <c r="F692" s="7"/>
    </row>
    <row r="693" spans="1:6">
      <c r="A693" s="543"/>
      <c r="B693" s="540"/>
      <c r="C693" s="541"/>
      <c r="D693" s="59"/>
      <c r="E693" s="85"/>
      <c r="F693" s="7"/>
    </row>
    <row r="694" spans="1:6">
      <c r="A694" s="543"/>
      <c r="B694" s="540"/>
      <c r="C694" s="541"/>
      <c r="D694" s="59"/>
      <c r="E694" s="85"/>
      <c r="F694" s="7"/>
    </row>
    <row r="695" spans="1:6">
      <c r="A695" s="543"/>
      <c r="B695" s="540"/>
      <c r="C695" s="541"/>
      <c r="D695" s="59"/>
      <c r="E695" s="85"/>
      <c r="F695" s="7"/>
    </row>
    <row r="696" spans="1:6">
      <c r="A696" s="543"/>
      <c r="B696" s="540"/>
      <c r="C696" s="541"/>
      <c r="D696" s="59"/>
      <c r="E696" s="85"/>
      <c r="F696" s="7"/>
    </row>
    <row r="697" spans="1:6">
      <c r="A697" s="543"/>
      <c r="B697" s="540"/>
      <c r="C697" s="541"/>
      <c r="D697" s="59"/>
      <c r="E697" s="85"/>
      <c r="F697" s="7"/>
    </row>
    <row r="698" spans="1:6">
      <c r="A698" s="543"/>
      <c r="B698" s="540"/>
      <c r="C698" s="541"/>
      <c r="D698" s="59"/>
      <c r="E698" s="85"/>
      <c r="F698" s="7"/>
    </row>
    <row r="699" spans="1:6">
      <c r="A699" s="543"/>
      <c r="B699" s="540"/>
      <c r="C699" s="541"/>
      <c r="D699" s="59"/>
      <c r="E699" s="85"/>
      <c r="F699" s="7"/>
    </row>
    <row r="700" spans="1:6">
      <c r="A700" s="543"/>
      <c r="B700" s="540"/>
      <c r="C700" s="541"/>
      <c r="D700" s="59"/>
      <c r="E700" s="85"/>
      <c r="F700" s="7"/>
    </row>
    <row r="701" spans="1:6">
      <c r="A701" s="543"/>
      <c r="B701" s="540"/>
      <c r="C701" s="541"/>
      <c r="D701" s="59"/>
      <c r="E701" s="85"/>
      <c r="F701" s="7"/>
    </row>
    <row r="702" spans="1:6">
      <c r="A702" s="543"/>
      <c r="B702" s="540"/>
      <c r="C702" s="541"/>
      <c r="D702" s="59"/>
      <c r="E702" s="85"/>
      <c r="F702" s="7"/>
    </row>
    <row r="703" spans="1:6">
      <c r="A703" s="543"/>
      <c r="B703" s="540"/>
      <c r="C703" s="541"/>
      <c r="D703" s="59"/>
      <c r="E703" s="85"/>
      <c r="F703" s="7"/>
    </row>
    <row r="704" spans="1:6">
      <c r="A704" s="543"/>
      <c r="B704" s="540"/>
      <c r="C704" s="541"/>
      <c r="D704" s="59"/>
      <c r="E704" s="85"/>
      <c r="F704" s="7"/>
    </row>
    <row r="705" spans="1:6">
      <c r="A705" s="543"/>
      <c r="B705" s="540"/>
      <c r="C705" s="541"/>
      <c r="D705" s="59"/>
      <c r="E705" s="85"/>
      <c r="F705" s="7"/>
    </row>
    <row r="706" spans="1:6">
      <c r="A706" s="543"/>
      <c r="B706" s="540"/>
      <c r="C706" s="541"/>
      <c r="D706" s="59"/>
      <c r="E706" s="85"/>
      <c r="F706" s="7"/>
    </row>
    <row r="707" spans="1:6">
      <c r="A707" s="543"/>
      <c r="B707" s="540"/>
      <c r="C707" s="541"/>
      <c r="D707" s="59"/>
      <c r="E707" s="85"/>
      <c r="F707" s="7"/>
    </row>
    <row r="708" spans="1:6">
      <c r="A708" s="543"/>
      <c r="B708" s="540"/>
      <c r="C708" s="541"/>
      <c r="D708" s="59"/>
      <c r="E708" s="85"/>
      <c r="F708" s="7"/>
    </row>
    <row r="709" spans="1:6">
      <c r="A709" s="543"/>
      <c r="B709" s="540"/>
      <c r="C709" s="541"/>
      <c r="D709" s="59"/>
      <c r="E709" s="85"/>
      <c r="F709" s="7"/>
    </row>
    <row r="710" spans="1:6">
      <c r="A710" s="543"/>
      <c r="B710" s="540"/>
      <c r="C710" s="541"/>
      <c r="D710" s="59"/>
      <c r="E710" s="85"/>
      <c r="F710" s="7"/>
    </row>
    <row r="711" spans="1:6">
      <c r="A711" s="543"/>
      <c r="B711" s="540"/>
      <c r="C711" s="541"/>
      <c r="D711" s="59"/>
      <c r="E711" s="85"/>
      <c r="F711" s="7"/>
    </row>
    <row r="712" spans="1:6">
      <c r="A712" s="543"/>
      <c r="B712" s="540"/>
      <c r="C712" s="541"/>
      <c r="D712" s="59"/>
      <c r="E712" s="85"/>
      <c r="F712" s="7"/>
    </row>
    <row r="713" spans="1:6">
      <c r="A713" s="543"/>
      <c r="B713" s="540"/>
      <c r="C713" s="541"/>
      <c r="D713" s="59"/>
      <c r="E713" s="85"/>
      <c r="F713" s="7"/>
    </row>
    <row r="714" spans="1:6">
      <c r="A714" s="543"/>
      <c r="B714" s="540"/>
      <c r="C714" s="541"/>
      <c r="D714" s="59"/>
      <c r="E714" s="85"/>
      <c r="F714" s="7"/>
    </row>
    <row r="715" spans="1:6">
      <c r="A715" s="543"/>
      <c r="B715" s="540"/>
      <c r="C715" s="541"/>
      <c r="D715" s="59"/>
      <c r="E715" s="85"/>
      <c r="F715" s="7"/>
    </row>
    <row r="716" spans="1:6">
      <c r="A716" s="543"/>
      <c r="B716" s="540"/>
      <c r="C716" s="541"/>
      <c r="D716" s="59"/>
      <c r="E716" s="85"/>
      <c r="F716" s="7"/>
    </row>
    <row r="717" spans="1:6">
      <c r="A717" s="543"/>
      <c r="B717" s="540"/>
      <c r="C717" s="541"/>
      <c r="D717" s="59"/>
      <c r="E717" s="85"/>
      <c r="F717" s="7"/>
    </row>
    <row r="718" spans="1:6">
      <c r="A718" s="543"/>
      <c r="B718" s="540"/>
      <c r="C718" s="541"/>
      <c r="D718" s="59"/>
      <c r="E718" s="85"/>
      <c r="F718" s="7"/>
    </row>
    <row r="719" spans="1:6">
      <c r="A719" s="543"/>
      <c r="B719" s="540"/>
      <c r="C719" s="541"/>
      <c r="D719" s="59"/>
      <c r="E719" s="85"/>
      <c r="F719" s="7"/>
    </row>
    <row r="720" spans="1:6">
      <c r="A720" s="543"/>
      <c r="B720" s="540"/>
      <c r="C720" s="541"/>
      <c r="D720" s="59"/>
      <c r="E720" s="85"/>
      <c r="F720" s="7"/>
    </row>
    <row r="721" spans="1:6">
      <c r="A721" s="543"/>
      <c r="B721" s="540"/>
      <c r="C721" s="541"/>
      <c r="D721" s="59"/>
      <c r="E721" s="85"/>
      <c r="F721" s="7"/>
    </row>
    <row r="722" spans="1:6">
      <c r="A722" s="543"/>
      <c r="B722" s="540"/>
      <c r="C722" s="541"/>
      <c r="D722" s="59"/>
      <c r="E722" s="85"/>
      <c r="F722" s="7"/>
    </row>
    <row r="723" spans="1:6">
      <c r="A723" s="543"/>
      <c r="B723" s="540"/>
      <c r="C723" s="541"/>
      <c r="D723" s="59"/>
      <c r="E723" s="85"/>
      <c r="F723" s="7"/>
    </row>
    <row r="724" spans="1:6">
      <c r="A724" s="543"/>
      <c r="B724" s="540"/>
      <c r="C724" s="541"/>
      <c r="D724" s="59"/>
      <c r="E724" s="85"/>
      <c r="F724" s="7"/>
    </row>
    <row r="725" spans="1:6">
      <c r="A725" s="543"/>
      <c r="B725" s="540"/>
      <c r="C725" s="541"/>
      <c r="D725" s="59"/>
      <c r="E725" s="85"/>
      <c r="F725" s="7"/>
    </row>
    <row r="726" spans="1:6">
      <c r="A726" s="543"/>
      <c r="B726" s="540"/>
      <c r="C726" s="541"/>
      <c r="D726" s="59"/>
      <c r="E726" s="85"/>
      <c r="F726" s="7"/>
    </row>
    <row r="727" spans="1:6">
      <c r="A727" s="543"/>
      <c r="B727" s="540"/>
      <c r="C727" s="541"/>
      <c r="D727" s="59"/>
      <c r="E727" s="85"/>
      <c r="F727" s="7"/>
    </row>
    <row r="728" spans="1:6">
      <c r="A728" s="543"/>
      <c r="B728" s="540"/>
      <c r="C728" s="541"/>
      <c r="D728" s="59"/>
      <c r="E728" s="85"/>
      <c r="F728" s="7"/>
    </row>
    <row r="729" spans="1:6">
      <c r="A729" s="543"/>
      <c r="B729" s="540"/>
      <c r="C729" s="541"/>
      <c r="D729" s="59"/>
      <c r="E729" s="85"/>
      <c r="F729" s="7"/>
    </row>
    <row r="730" spans="1:6">
      <c r="A730" s="543"/>
      <c r="B730" s="540"/>
      <c r="C730" s="541"/>
      <c r="D730" s="59"/>
      <c r="E730" s="85"/>
      <c r="F730" s="7"/>
    </row>
    <row r="731" spans="1:6">
      <c r="A731" s="543"/>
      <c r="B731" s="540"/>
      <c r="C731" s="541"/>
      <c r="D731" s="59"/>
      <c r="E731" s="85"/>
      <c r="F731" s="7"/>
    </row>
    <row r="732" spans="1:6">
      <c r="A732" s="543"/>
      <c r="B732" s="540"/>
      <c r="C732" s="541"/>
      <c r="D732" s="59"/>
      <c r="E732" s="85"/>
      <c r="F732" s="7"/>
    </row>
    <row r="733" spans="1:6">
      <c r="A733" s="543"/>
      <c r="B733" s="540"/>
      <c r="C733" s="541"/>
      <c r="D733" s="59"/>
      <c r="E733" s="85"/>
      <c r="F733" s="7"/>
    </row>
    <row r="734" spans="1:6">
      <c r="A734" s="543"/>
      <c r="B734" s="540"/>
      <c r="C734" s="541"/>
      <c r="D734" s="59"/>
      <c r="E734" s="85"/>
      <c r="F734" s="7"/>
    </row>
    <row r="735" spans="1:6">
      <c r="A735" s="543"/>
      <c r="B735" s="540"/>
      <c r="C735" s="541"/>
      <c r="D735" s="59"/>
      <c r="E735" s="85"/>
      <c r="F735" s="7"/>
    </row>
    <row r="736" spans="1:6">
      <c r="A736" s="543"/>
      <c r="B736" s="540"/>
      <c r="C736" s="541"/>
      <c r="D736" s="59"/>
      <c r="E736" s="85"/>
      <c r="F736" s="7"/>
    </row>
    <row r="737" spans="1:6">
      <c r="A737" s="543"/>
      <c r="B737" s="540"/>
      <c r="C737" s="541"/>
      <c r="D737" s="59"/>
      <c r="E737" s="85"/>
      <c r="F737" s="7"/>
    </row>
    <row r="738" spans="1:6">
      <c r="A738" s="543"/>
      <c r="B738" s="540"/>
      <c r="C738" s="541"/>
      <c r="D738" s="59"/>
      <c r="E738" s="85"/>
      <c r="F738" s="7"/>
    </row>
    <row r="739" spans="1:6">
      <c r="A739" s="543"/>
      <c r="B739" s="540"/>
      <c r="C739" s="541"/>
      <c r="D739" s="59"/>
      <c r="E739" s="85"/>
      <c r="F739" s="7"/>
    </row>
    <row r="740" spans="1:6">
      <c r="A740" s="543"/>
      <c r="B740" s="540"/>
      <c r="C740" s="541"/>
      <c r="D740" s="59"/>
      <c r="E740" s="85"/>
      <c r="F740" s="7"/>
    </row>
    <row r="741" spans="1:6">
      <c r="A741" s="543"/>
      <c r="B741" s="540"/>
      <c r="C741" s="541"/>
      <c r="D741" s="59"/>
      <c r="E741" s="85"/>
      <c r="F741" s="7"/>
    </row>
    <row r="742" spans="1:6">
      <c r="A742" s="543"/>
      <c r="B742" s="540"/>
      <c r="C742" s="541"/>
      <c r="D742" s="59"/>
      <c r="E742" s="85"/>
      <c r="F742" s="7"/>
    </row>
    <row r="743" spans="1:6">
      <c r="A743" s="543"/>
      <c r="B743" s="540"/>
      <c r="C743" s="541"/>
      <c r="D743" s="59"/>
      <c r="E743" s="85"/>
      <c r="F743" s="7"/>
    </row>
    <row r="744" spans="1:6">
      <c r="A744" s="543"/>
      <c r="B744" s="540"/>
      <c r="C744" s="541"/>
      <c r="D744" s="59"/>
      <c r="E744" s="85"/>
      <c r="F744" s="7"/>
    </row>
    <row r="745" spans="1:6">
      <c r="A745" s="543"/>
      <c r="B745" s="540"/>
      <c r="C745" s="541"/>
      <c r="D745" s="59"/>
      <c r="E745" s="85"/>
      <c r="F745" s="7"/>
    </row>
    <row r="746" spans="1:6">
      <c r="A746" s="543"/>
      <c r="B746" s="540"/>
      <c r="C746" s="541"/>
      <c r="D746" s="59"/>
      <c r="E746" s="85"/>
      <c r="F746" s="7"/>
    </row>
    <row r="747" spans="1:6">
      <c r="A747" s="543"/>
      <c r="B747" s="540"/>
      <c r="C747" s="541"/>
      <c r="D747" s="59"/>
      <c r="E747" s="85"/>
      <c r="F747" s="7"/>
    </row>
    <row r="748" spans="1:6">
      <c r="A748" s="543"/>
      <c r="B748" s="540"/>
      <c r="C748" s="541"/>
      <c r="D748" s="59"/>
      <c r="E748" s="85"/>
      <c r="F748" s="7"/>
    </row>
    <row r="749" spans="1:6">
      <c r="A749" s="543"/>
      <c r="B749" s="540"/>
      <c r="C749" s="541"/>
      <c r="D749" s="59"/>
      <c r="E749" s="85"/>
      <c r="F749" s="7"/>
    </row>
    <row r="750" spans="1:6">
      <c r="A750" s="543"/>
      <c r="B750" s="540"/>
      <c r="C750" s="541"/>
      <c r="D750" s="59"/>
      <c r="E750" s="85"/>
      <c r="F750" s="7"/>
    </row>
    <row r="751" spans="1:6">
      <c r="A751" s="543"/>
      <c r="B751" s="540"/>
      <c r="C751" s="541"/>
      <c r="D751" s="59"/>
      <c r="E751" s="85"/>
      <c r="F751" s="7"/>
    </row>
    <row r="752" spans="1:6">
      <c r="A752" s="543"/>
      <c r="B752" s="540"/>
      <c r="C752" s="541"/>
      <c r="D752" s="59"/>
      <c r="E752" s="85"/>
      <c r="F752" s="7"/>
    </row>
    <row r="753" spans="1:6">
      <c r="A753" s="543"/>
      <c r="B753" s="540"/>
      <c r="C753" s="541"/>
      <c r="D753" s="59"/>
      <c r="E753" s="85"/>
      <c r="F753" s="7"/>
    </row>
    <row r="754" spans="1:6">
      <c r="A754" s="543"/>
      <c r="B754" s="540"/>
      <c r="C754" s="541"/>
      <c r="D754" s="59"/>
      <c r="E754" s="85"/>
      <c r="F754" s="7"/>
    </row>
    <row r="755" spans="1:6">
      <c r="A755" s="543"/>
      <c r="B755" s="540"/>
      <c r="C755" s="541"/>
      <c r="D755" s="59"/>
      <c r="E755" s="85"/>
      <c r="F755" s="7"/>
    </row>
    <row r="756" spans="1:6">
      <c r="A756" s="543"/>
      <c r="B756" s="540"/>
      <c r="C756" s="541"/>
      <c r="D756" s="59"/>
      <c r="E756" s="85"/>
      <c r="F756" s="7"/>
    </row>
    <row r="757" spans="1:6">
      <c r="A757" s="543"/>
      <c r="B757" s="540"/>
      <c r="C757" s="541"/>
      <c r="D757" s="59"/>
      <c r="E757" s="85"/>
      <c r="F757" s="7"/>
    </row>
    <row r="758" spans="1:6">
      <c r="A758" s="543"/>
      <c r="B758" s="540"/>
      <c r="C758" s="541"/>
      <c r="D758" s="59"/>
      <c r="E758" s="85"/>
      <c r="F758" s="7"/>
    </row>
    <row r="759" spans="1:6">
      <c r="A759" s="543"/>
      <c r="B759" s="540"/>
      <c r="C759" s="541"/>
      <c r="D759" s="59"/>
      <c r="E759" s="85"/>
      <c r="F759" s="7"/>
    </row>
    <row r="760" spans="1:6">
      <c r="A760" s="543"/>
      <c r="B760" s="540"/>
      <c r="C760" s="541"/>
      <c r="D760" s="59"/>
      <c r="E760" s="85"/>
      <c r="F760" s="7"/>
    </row>
    <row r="761" spans="1:6">
      <c r="A761" s="543"/>
      <c r="B761" s="540"/>
      <c r="C761" s="541"/>
      <c r="D761" s="59"/>
      <c r="E761" s="85"/>
      <c r="F761" s="7"/>
    </row>
    <row r="762" spans="1:6">
      <c r="A762" s="543"/>
      <c r="B762" s="540"/>
      <c r="C762" s="541"/>
      <c r="D762" s="59"/>
      <c r="E762" s="85"/>
      <c r="F762" s="7"/>
    </row>
    <row r="763" spans="1:6">
      <c r="A763" s="543"/>
      <c r="B763" s="540"/>
      <c r="C763" s="541"/>
      <c r="D763" s="59"/>
      <c r="E763" s="85"/>
      <c r="F763" s="7"/>
    </row>
    <row r="764" spans="1:6">
      <c r="A764" s="543"/>
      <c r="B764" s="540"/>
      <c r="C764" s="541"/>
      <c r="D764" s="59"/>
      <c r="E764" s="85"/>
      <c r="F764" s="7"/>
    </row>
    <row r="765" spans="1:6">
      <c r="A765" s="543"/>
      <c r="B765" s="540"/>
      <c r="C765" s="541"/>
      <c r="D765" s="59"/>
      <c r="E765" s="85"/>
      <c r="F765" s="7"/>
    </row>
    <row r="766" spans="1:6">
      <c r="A766" s="543"/>
      <c r="B766" s="540"/>
      <c r="C766" s="541"/>
      <c r="D766" s="59"/>
      <c r="E766" s="85"/>
      <c r="F766" s="7"/>
    </row>
    <row r="767" spans="1:6">
      <c r="A767" s="543"/>
      <c r="B767" s="540"/>
      <c r="C767" s="541"/>
      <c r="D767" s="59"/>
      <c r="E767" s="85"/>
      <c r="F767" s="7"/>
    </row>
    <row r="768" spans="1:6">
      <c r="A768" s="543"/>
      <c r="B768" s="540"/>
      <c r="C768" s="541"/>
      <c r="D768" s="59"/>
      <c r="E768" s="85"/>
      <c r="F768" s="7"/>
    </row>
    <row r="769" spans="1:6">
      <c r="A769" s="543"/>
      <c r="B769" s="540"/>
      <c r="C769" s="541"/>
      <c r="D769" s="59"/>
      <c r="E769" s="85"/>
      <c r="F769" s="7"/>
    </row>
    <row r="770" spans="1:6">
      <c r="A770" s="543"/>
      <c r="B770" s="540"/>
      <c r="C770" s="541"/>
      <c r="D770" s="59"/>
      <c r="E770" s="85"/>
      <c r="F770" s="7"/>
    </row>
    <row r="771" spans="1:6">
      <c r="A771" s="543"/>
      <c r="B771" s="540"/>
      <c r="C771" s="541"/>
      <c r="D771" s="59"/>
      <c r="E771" s="85"/>
      <c r="F771" s="7"/>
    </row>
    <row r="772" spans="1:6">
      <c r="A772" s="543"/>
      <c r="B772" s="540"/>
      <c r="C772" s="541"/>
      <c r="D772" s="59"/>
      <c r="E772" s="85"/>
      <c r="F772" s="7"/>
    </row>
    <row r="773" spans="1:6">
      <c r="A773" s="543"/>
      <c r="B773" s="540"/>
      <c r="C773" s="541"/>
      <c r="D773" s="59"/>
      <c r="E773" s="85"/>
      <c r="F773" s="7"/>
    </row>
    <row r="774" spans="1:6">
      <c r="A774" s="543"/>
      <c r="B774" s="540"/>
      <c r="C774" s="541"/>
      <c r="D774" s="59"/>
      <c r="E774" s="85"/>
      <c r="F774" s="7"/>
    </row>
    <row r="775" spans="1:6">
      <c r="A775" s="543"/>
      <c r="B775" s="540"/>
      <c r="C775" s="541"/>
      <c r="D775" s="59"/>
      <c r="E775" s="85"/>
      <c r="F775" s="7"/>
    </row>
    <row r="776" spans="1:6">
      <c r="A776" s="543"/>
      <c r="B776" s="540"/>
      <c r="C776" s="541"/>
      <c r="D776" s="59"/>
      <c r="E776" s="85"/>
      <c r="F776" s="7"/>
    </row>
    <row r="777" spans="1:6">
      <c r="A777" s="543"/>
      <c r="B777" s="540"/>
      <c r="C777" s="541"/>
      <c r="D777" s="59"/>
      <c r="E777" s="85"/>
      <c r="F777" s="7"/>
    </row>
    <row r="778" spans="1:6">
      <c r="A778" s="543"/>
      <c r="B778" s="540"/>
      <c r="C778" s="541"/>
      <c r="D778" s="59"/>
      <c r="E778" s="85"/>
      <c r="F778" s="7"/>
    </row>
    <row r="779" spans="1:6">
      <c r="A779" s="543"/>
      <c r="B779" s="540"/>
      <c r="C779" s="541"/>
      <c r="D779" s="59"/>
      <c r="E779" s="85"/>
      <c r="F779" s="7"/>
    </row>
    <row r="780" spans="1:6">
      <c r="A780" s="543"/>
      <c r="B780" s="540"/>
      <c r="C780" s="541"/>
      <c r="D780" s="59"/>
      <c r="E780" s="85"/>
      <c r="F780" s="7"/>
    </row>
    <row r="781" spans="1:6">
      <c r="A781" s="543"/>
      <c r="B781" s="540"/>
      <c r="C781" s="541"/>
      <c r="D781" s="59"/>
      <c r="E781" s="85"/>
      <c r="F781" s="7"/>
    </row>
    <row r="782" spans="1:6">
      <c r="A782" s="543"/>
      <c r="B782" s="540"/>
      <c r="C782" s="541"/>
      <c r="D782" s="59"/>
      <c r="E782" s="85"/>
      <c r="F782" s="7"/>
    </row>
    <row r="783" spans="1:6">
      <c r="A783" s="543"/>
      <c r="B783" s="540"/>
      <c r="C783" s="541"/>
      <c r="D783" s="59"/>
      <c r="E783" s="85"/>
      <c r="F783" s="7"/>
    </row>
    <row r="784" spans="1:6">
      <c r="A784" s="543"/>
      <c r="B784" s="540"/>
      <c r="C784" s="541"/>
      <c r="D784" s="59"/>
      <c r="E784" s="85"/>
      <c r="F784" s="7"/>
    </row>
    <row r="785" spans="1:6">
      <c r="A785" s="543"/>
      <c r="B785" s="540"/>
      <c r="C785" s="541"/>
      <c r="D785" s="59"/>
      <c r="E785" s="85"/>
      <c r="F785" s="7"/>
    </row>
    <row r="786" spans="1:6">
      <c r="A786" s="543"/>
      <c r="B786" s="540"/>
      <c r="C786" s="541"/>
      <c r="D786" s="59"/>
      <c r="E786" s="85"/>
      <c r="F786" s="7"/>
    </row>
    <row r="787" spans="1:6">
      <c r="A787" s="543"/>
      <c r="B787" s="540"/>
      <c r="C787" s="541"/>
      <c r="D787" s="59"/>
      <c r="E787" s="85"/>
      <c r="F787" s="7"/>
    </row>
    <row r="788" spans="1:6">
      <c r="A788" s="543"/>
      <c r="B788" s="540"/>
      <c r="C788" s="541"/>
      <c r="D788" s="59"/>
      <c r="E788" s="85"/>
      <c r="F788" s="7"/>
    </row>
    <row r="789" spans="1:6">
      <c r="A789" s="543"/>
      <c r="B789" s="540"/>
      <c r="C789" s="541"/>
      <c r="D789" s="59"/>
      <c r="E789" s="85"/>
      <c r="F789" s="7"/>
    </row>
    <row r="790" spans="1:6">
      <c r="A790" s="543"/>
      <c r="B790" s="540"/>
      <c r="C790" s="541"/>
      <c r="D790" s="59"/>
      <c r="E790" s="85"/>
      <c r="F790" s="7"/>
    </row>
    <row r="791" spans="1:6">
      <c r="A791" s="543"/>
      <c r="B791" s="540"/>
      <c r="C791" s="541"/>
      <c r="D791" s="59"/>
      <c r="E791" s="85"/>
      <c r="F791" s="7"/>
    </row>
    <row r="792" spans="1:6">
      <c r="A792" s="543"/>
      <c r="B792" s="540"/>
      <c r="C792" s="541"/>
      <c r="D792" s="59"/>
      <c r="E792" s="85"/>
      <c r="F792" s="7"/>
    </row>
    <row r="793" spans="1:6">
      <c r="A793" s="543"/>
      <c r="B793" s="540"/>
      <c r="C793" s="541"/>
      <c r="D793" s="59"/>
      <c r="E793" s="85"/>
      <c r="F793" s="7"/>
    </row>
    <row r="794" spans="1:6">
      <c r="A794" s="543"/>
      <c r="B794" s="540"/>
      <c r="C794" s="541"/>
      <c r="D794" s="59"/>
      <c r="E794" s="85"/>
      <c r="F794" s="7"/>
    </row>
    <row r="795" spans="1:6">
      <c r="A795" s="543"/>
      <c r="B795" s="540"/>
      <c r="C795" s="541"/>
      <c r="D795" s="59"/>
      <c r="E795" s="85"/>
      <c r="F795" s="7"/>
    </row>
    <row r="796" spans="1:6">
      <c r="A796" s="543"/>
      <c r="B796" s="540"/>
      <c r="C796" s="541"/>
      <c r="D796" s="59"/>
      <c r="E796" s="85"/>
      <c r="F796" s="7"/>
    </row>
    <row r="797" spans="1:6">
      <c r="A797" s="543"/>
      <c r="B797" s="540"/>
      <c r="C797" s="541"/>
      <c r="D797" s="59"/>
      <c r="E797" s="85"/>
      <c r="F797" s="7"/>
    </row>
    <row r="798" spans="1:6">
      <c r="A798" s="543"/>
      <c r="B798" s="540"/>
      <c r="C798" s="541"/>
      <c r="D798" s="59"/>
      <c r="E798" s="85"/>
      <c r="F798" s="7"/>
    </row>
    <row r="799" spans="1:6">
      <c r="A799" s="543"/>
      <c r="B799" s="540"/>
      <c r="C799" s="541"/>
      <c r="D799" s="59"/>
      <c r="E799" s="85"/>
      <c r="F799" s="7"/>
    </row>
    <row r="800" spans="1:6">
      <c r="A800" s="543"/>
      <c r="B800" s="540"/>
      <c r="C800" s="541"/>
      <c r="D800" s="59"/>
      <c r="E800" s="85"/>
      <c r="F800" s="7"/>
    </row>
    <row r="801" spans="1:6">
      <c r="A801" s="543"/>
      <c r="B801" s="540"/>
      <c r="C801" s="541"/>
      <c r="D801" s="59"/>
      <c r="E801" s="85"/>
      <c r="F801" s="7"/>
    </row>
    <row r="802" spans="1:6">
      <c r="A802" s="543"/>
      <c r="B802" s="540"/>
      <c r="C802" s="541"/>
      <c r="D802" s="59"/>
      <c r="E802" s="85"/>
      <c r="F802" s="7"/>
    </row>
    <row r="803" spans="1:6">
      <c r="A803" s="543"/>
      <c r="B803" s="540"/>
      <c r="C803" s="541"/>
      <c r="D803" s="59"/>
      <c r="E803" s="85"/>
      <c r="F803" s="7"/>
    </row>
    <row r="804" spans="1:6">
      <c r="A804" s="543"/>
      <c r="B804" s="540"/>
      <c r="C804" s="541"/>
      <c r="D804" s="59"/>
      <c r="E804" s="85"/>
      <c r="F804" s="7"/>
    </row>
    <row r="805" spans="1:6">
      <c r="A805" s="543"/>
      <c r="B805" s="540"/>
      <c r="C805" s="541"/>
      <c r="D805" s="59"/>
      <c r="E805" s="85"/>
      <c r="F805" s="7"/>
    </row>
    <row r="806" spans="1:6">
      <c r="A806" s="543"/>
      <c r="B806" s="540"/>
      <c r="C806" s="541"/>
      <c r="D806" s="59"/>
      <c r="E806" s="85"/>
      <c r="F806" s="7"/>
    </row>
    <row r="807" spans="1:6">
      <c r="A807" s="543"/>
      <c r="B807" s="540"/>
      <c r="C807" s="541"/>
      <c r="D807" s="59"/>
      <c r="E807" s="85"/>
      <c r="F807" s="7"/>
    </row>
    <row r="808" spans="1:6">
      <c r="A808" s="543"/>
      <c r="B808" s="540"/>
      <c r="C808" s="541"/>
      <c r="D808" s="59"/>
      <c r="E808" s="85"/>
      <c r="F808" s="7"/>
    </row>
    <row r="809" spans="1:6">
      <c r="A809" s="543"/>
      <c r="B809" s="540"/>
      <c r="C809" s="541"/>
      <c r="D809" s="59"/>
      <c r="E809" s="85"/>
      <c r="F809" s="7"/>
    </row>
    <row r="810" spans="1:6">
      <c r="A810" s="543"/>
      <c r="B810" s="540"/>
      <c r="C810" s="541"/>
      <c r="D810" s="59"/>
      <c r="E810" s="85"/>
      <c r="F810" s="7"/>
    </row>
    <row r="811" spans="1:6">
      <c r="A811" s="543"/>
      <c r="B811" s="540"/>
      <c r="C811" s="541"/>
      <c r="D811" s="59"/>
      <c r="E811" s="85"/>
      <c r="F811" s="7"/>
    </row>
    <row r="812" spans="1:6">
      <c r="A812" s="543"/>
      <c r="B812" s="540"/>
      <c r="C812" s="541"/>
      <c r="D812" s="59"/>
      <c r="E812" s="85"/>
      <c r="F812" s="7"/>
    </row>
    <row r="813" spans="1:6">
      <c r="A813" s="543"/>
      <c r="B813" s="540"/>
      <c r="C813" s="541"/>
      <c r="D813" s="59"/>
      <c r="E813" s="85"/>
      <c r="F813" s="7"/>
    </row>
    <row r="814" spans="1:6">
      <c r="A814" s="543"/>
      <c r="B814" s="540"/>
      <c r="C814" s="541"/>
      <c r="D814" s="59"/>
      <c r="E814" s="85"/>
      <c r="F814" s="7"/>
    </row>
    <row r="815" spans="1:6">
      <c r="A815" s="543"/>
      <c r="B815" s="540"/>
      <c r="C815" s="541"/>
      <c r="D815" s="59"/>
      <c r="E815" s="85"/>
      <c r="F815" s="7"/>
    </row>
    <row r="816" spans="1:6">
      <c r="A816" s="543"/>
      <c r="B816" s="540"/>
      <c r="C816" s="541"/>
      <c r="D816" s="59"/>
      <c r="E816" s="85"/>
      <c r="F816" s="7"/>
    </row>
    <row r="817" spans="1:6">
      <c r="A817" s="543"/>
      <c r="B817" s="540"/>
      <c r="C817" s="541"/>
      <c r="D817" s="59"/>
      <c r="E817" s="85"/>
      <c r="F817" s="7"/>
    </row>
    <row r="818" spans="1:6">
      <c r="A818" s="543"/>
      <c r="B818" s="540"/>
      <c r="C818" s="541"/>
      <c r="D818" s="59"/>
      <c r="E818" s="85"/>
      <c r="F818" s="7"/>
    </row>
    <row r="819" spans="1:6">
      <c r="A819" s="543"/>
      <c r="B819" s="540"/>
      <c r="C819" s="541"/>
      <c r="D819" s="59"/>
      <c r="E819" s="85"/>
      <c r="F819" s="7"/>
    </row>
    <row r="820" spans="1:6">
      <c r="A820" s="543"/>
      <c r="B820" s="540"/>
      <c r="C820" s="541"/>
      <c r="D820" s="59"/>
      <c r="E820" s="85"/>
      <c r="F820" s="7"/>
    </row>
    <row r="821" spans="1:6">
      <c r="A821" s="543"/>
      <c r="B821" s="540"/>
      <c r="C821" s="541"/>
      <c r="D821" s="59"/>
      <c r="E821" s="85"/>
      <c r="F821" s="7"/>
    </row>
    <row r="822" spans="1:6">
      <c r="A822" s="543"/>
      <c r="B822" s="540"/>
      <c r="C822" s="541"/>
      <c r="D822" s="59"/>
      <c r="E822" s="85"/>
      <c r="F822" s="7"/>
    </row>
    <row r="823" spans="1:6">
      <c r="A823" s="543"/>
      <c r="B823" s="540"/>
      <c r="C823" s="541"/>
      <c r="D823" s="59"/>
      <c r="E823" s="85"/>
      <c r="F823" s="7"/>
    </row>
    <row r="824" spans="1:6">
      <c r="A824" s="543"/>
      <c r="B824" s="540"/>
      <c r="C824" s="541"/>
      <c r="D824" s="59"/>
      <c r="E824" s="85"/>
      <c r="F824" s="7"/>
    </row>
    <row r="825" spans="1:6">
      <c r="A825" s="543"/>
      <c r="B825" s="540"/>
      <c r="C825" s="541"/>
      <c r="D825" s="59"/>
      <c r="E825" s="85"/>
      <c r="F825" s="7"/>
    </row>
    <row r="826" spans="1:6">
      <c r="A826" s="543"/>
      <c r="B826" s="540"/>
      <c r="C826" s="541"/>
      <c r="D826" s="59"/>
      <c r="E826" s="85"/>
      <c r="F826" s="7"/>
    </row>
    <row r="827" spans="1:6">
      <c r="A827" s="543"/>
      <c r="B827" s="540"/>
      <c r="C827" s="541"/>
      <c r="D827" s="59"/>
      <c r="E827" s="85"/>
      <c r="F827" s="7"/>
    </row>
    <row r="828" spans="1:6">
      <c r="A828" s="543"/>
      <c r="B828" s="540"/>
      <c r="C828" s="541"/>
      <c r="D828" s="59"/>
      <c r="E828" s="85"/>
      <c r="F828" s="7"/>
    </row>
    <row r="829" spans="1:6">
      <c r="A829" s="543"/>
      <c r="B829" s="540"/>
      <c r="C829" s="541"/>
      <c r="D829" s="59"/>
      <c r="E829" s="85"/>
      <c r="F829" s="7"/>
    </row>
    <row r="830" spans="1:6">
      <c r="A830" s="543"/>
      <c r="B830" s="540"/>
      <c r="C830" s="541"/>
      <c r="D830" s="59"/>
      <c r="E830" s="85"/>
      <c r="F830" s="7"/>
    </row>
    <row r="831" spans="1:6">
      <c r="A831" s="543"/>
      <c r="B831" s="540"/>
      <c r="C831" s="541"/>
      <c r="D831" s="59"/>
      <c r="E831" s="85"/>
      <c r="F831" s="7"/>
    </row>
    <row r="832" spans="1:6">
      <c r="A832" s="543"/>
      <c r="B832" s="540"/>
      <c r="C832" s="541"/>
      <c r="D832" s="59"/>
      <c r="E832" s="85"/>
      <c r="F832" s="7"/>
    </row>
    <row r="833" spans="1:6">
      <c r="A833" s="543"/>
      <c r="B833" s="540"/>
      <c r="C833" s="541"/>
      <c r="D833" s="59"/>
      <c r="E833" s="85"/>
      <c r="F833" s="7"/>
    </row>
    <row r="834" spans="1:6">
      <c r="A834" s="543"/>
      <c r="B834" s="540"/>
      <c r="C834" s="541"/>
      <c r="D834" s="59"/>
      <c r="E834" s="85"/>
      <c r="F834" s="7"/>
    </row>
    <row r="835" spans="1:6">
      <c r="A835" s="543"/>
      <c r="B835" s="540"/>
      <c r="C835" s="541"/>
      <c r="D835" s="59"/>
      <c r="E835" s="85"/>
      <c r="F835" s="7"/>
    </row>
    <row r="836" spans="1:6">
      <c r="A836" s="543"/>
      <c r="B836" s="540"/>
      <c r="C836" s="541"/>
      <c r="D836" s="59"/>
      <c r="E836" s="85"/>
      <c r="F836" s="7"/>
    </row>
    <row r="837" spans="1:6">
      <c r="A837" s="543"/>
      <c r="B837" s="540"/>
      <c r="C837" s="541"/>
      <c r="D837" s="59"/>
      <c r="E837" s="85"/>
      <c r="F837" s="7"/>
    </row>
    <row r="838" spans="1:6">
      <c r="A838" s="543"/>
      <c r="B838" s="540"/>
      <c r="C838" s="541"/>
      <c r="D838" s="59"/>
      <c r="E838" s="85"/>
      <c r="F838" s="7"/>
    </row>
    <row r="839" spans="1:6">
      <c r="A839" s="543"/>
      <c r="B839" s="540"/>
      <c r="C839" s="541"/>
      <c r="D839" s="59"/>
      <c r="E839" s="85"/>
      <c r="F839" s="7"/>
    </row>
    <row r="840" spans="1:6">
      <c r="A840" s="543"/>
      <c r="B840" s="540"/>
      <c r="C840" s="541"/>
      <c r="D840" s="59"/>
      <c r="E840" s="85"/>
      <c r="F840" s="7"/>
    </row>
    <row r="841" spans="1:6">
      <c r="A841" s="543"/>
      <c r="B841" s="540"/>
      <c r="C841" s="541"/>
      <c r="D841" s="59"/>
      <c r="E841" s="85"/>
      <c r="F841" s="7"/>
    </row>
    <row r="842" spans="1:6">
      <c r="A842" s="543"/>
      <c r="B842" s="540"/>
      <c r="C842" s="541"/>
      <c r="D842" s="59"/>
      <c r="E842" s="85"/>
      <c r="F842" s="7"/>
    </row>
    <row r="843" spans="1:6">
      <c r="A843" s="543"/>
      <c r="B843" s="540"/>
      <c r="C843" s="541"/>
      <c r="D843" s="59"/>
      <c r="E843" s="85"/>
      <c r="F843" s="7"/>
    </row>
    <row r="844" spans="1:6">
      <c r="A844" s="543"/>
      <c r="B844" s="540"/>
      <c r="C844" s="541"/>
      <c r="D844" s="59"/>
      <c r="E844" s="85"/>
      <c r="F844" s="7"/>
    </row>
    <row r="845" spans="1:6">
      <c r="A845" s="543"/>
      <c r="B845" s="540"/>
      <c r="C845" s="541"/>
      <c r="D845" s="59"/>
      <c r="E845" s="85"/>
      <c r="F845" s="7"/>
    </row>
    <row r="846" spans="1:6">
      <c r="A846" s="543"/>
      <c r="B846" s="540"/>
      <c r="C846" s="541"/>
      <c r="D846" s="59"/>
      <c r="E846" s="85"/>
      <c r="F846" s="7"/>
    </row>
    <row r="847" spans="1:6">
      <c r="A847" s="543"/>
      <c r="B847" s="540"/>
      <c r="C847" s="541"/>
      <c r="D847" s="59"/>
      <c r="E847" s="85"/>
      <c r="F847" s="7"/>
    </row>
    <row r="848" spans="1:6">
      <c r="A848" s="543"/>
      <c r="B848" s="540"/>
      <c r="C848" s="541"/>
      <c r="D848" s="59"/>
      <c r="E848" s="85"/>
      <c r="F848" s="7"/>
    </row>
    <row r="849" spans="1:6">
      <c r="A849" s="543"/>
      <c r="B849" s="540"/>
      <c r="C849" s="541"/>
      <c r="D849" s="59"/>
      <c r="E849" s="85"/>
      <c r="F849" s="7"/>
    </row>
    <row r="850" spans="1:6">
      <c r="A850" s="543"/>
      <c r="B850" s="540"/>
      <c r="C850" s="541"/>
      <c r="D850" s="59"/>
      <c r="E850" s="85"/>
      <c r="F850" s="7"/>
    </row>
    <row r="851" spans="1:6">
      <c r="A851" s="543"/>
      <c r="B851" s="540"/>
      <c r="C851" s="541"/>
      <c r="D851" s="59"/>
      <c r="E851" s="85"/>
      <c r="F851" s="7"/>
    </row>
    <row r="852" spans="1:6">
      <c r="A852" s="543"/>
      <c r="B852" s="540"/>
      <c r="C852" s="541"/>
      <c r="D852" s="59"/>
      <c r="E852" s="85"/>
      <c r="F852" s="7"/>
    </row>
    <row r="853" spans="1:6">
      <c r="A853" s="543"/>
      <c r="B853" s="540"/>
      <c r="C853" s="541"/>
      <c r="D853" s="59"/>
      <c r="E853" s="85"/>
      <c r="F853" s="7"/>
    </row>
    <row r="854" spans="1:6">
      <c r="A854" s="543"/>
      <c r="B854" s="540"/>
      <c r="C854" s="541"/>
      <c r="D854" s="59"/>
      <c r="E854" s="85"/>
      <c r="F854" s="7"/>
    </row>
    <row r="855" spans="1:6">
      <c r="A855" s="543"/>
      <c r="B855" s="540"/>
      <c r="C855" s="541"/>
      <c r="D855" s="59"/>
      <c r="E855" s="85"/>
      <c r="F855" s="7"/>
    </row>
    <row r="856" spans="1:6">
      <c r="A856" s="543"/>
      <c r="B856" s="540"/>
      <c r="C856" s="541"/>
      <c r="D856" s="59"/>
      <c r="E856" s="85"/>
      <c r="F856" s="7"/>
    </row>
    <row r="857" spans="1:6">
      <c r="A857" s="543"/>
      <c r="B857" s="540"/>
      <c r="C857" s="541"/>
      <c r="D857" s="59"/>
      <c r="E857" s="85"/>
      <c r="F857" s="7"/>
    </row>
    <row r="858" spans="1:6">
      <c r="A858" s="543"/>
      <c r="B858" s="540"/>
      <c r="C858" s="541"/>
      <c r="D858" s="59"/>
      <c r="E858" s="85"/>
      <c r="F858" s="7"/>
    </row>
    <row r="859" spans="1:6">
      <c r="A859" s="543"/>
      <c r="B859" s="540"/>
      <c r="C859" s="541"/>
      <c r="D859" s="59"/>
      <c r="E859" s="85"/>
      <c r="F859" s="7"/>
    </row>
    <row r="860" spans="1:6">
      <c r="A860" s="543"/>
      <c r="B860" s="540"/>
      <c r="C860" s="541"/>
      <c r="D860" s="59"/>
      <c r="E860" s="85"/>
      <c r="F860" s="7"/>
    </row>
    <row r="861" spans="1:6">
      <c r="A861" s="543"/>
      <c r="B861" s="540"/>
      <c r="C861" s="541"/>
      <c r="D861" s="59"/>
      <c r="E861" s="85"/>
      <c r="F861" s="7"/>
    </row>
    <row r="862" spans="1:6">
      <c r="A862" s="543"/>
      <c r="B862" s="540"/>
      <c r="C862" s="541"/>
      <c r="D862" s="59"/>
      <c r="E862" s="85"/>
      <c r="F862" s="7"/>
    </row>
    <row r="863" spans="1:6">
      <c r="A863" s="543"/>
      <c r="B863" s="540"/>
      <c r="C863" s="541"/>
      <c r="D863" s="59"/>
      <c r="E863" s="85"/>
      <c r="F863" s="7"/>
    </row>
    <row r="864" spans="1:6">
      <c r="A864" s="543"/>
      <c r="B864" s="540"/>
      <c r="C864" s="541"/>
      <c r="D864" s="59"/>
      <c r="E864" s="85"/>
      <c r="F864" s="7"/>
    </row>
    <row r="865" spans="1:6">
      <c r="A865" s="543"/>
      <c r="B865" s="540"/>
      <c r="C865" s="541"/>
      <c r="D865" s="59"/>
      <c r="E865" s="85"/>
      <c r="F865" s="7"/>
    </row>
    <row r="866" spans="1:6">
      <c r="A866" s="543"/>
      <c r="B866" s="540"/>
      <c r="C866" s="541"/>
      <c r="D866" s="59"/>
      <c r="E866" s="85"/>
      <c r="F866" s="7"/>
    </row>
    <row r="867" spans="1:6">
      <c r="A867" s="543"/>
      <c r="B867" s="540"/>
      <c r="C867" s="541"/>
      <c r="D867" s="59"/>
      <c r="E867" s="85"/>
      <c r="F867" s="7"/>
    </row>
    <row r="868" spans="1:6">
      <c r="A868" s="543"/>
      <c r="B868" s="540"/>
      <c r="C868" s="541"/>
      <c r="D868" s="59"/>
      <c r="E868" s="85"/>
      <c r="F868" s="7"/>
    </row>
    <row r="869" spans="1:6">
      <c r="A869" s="543"/>
      <c r="B869" s="540"/>
      <c r="C869" s="541"/>
      <c r="D869" s="59"/>
      <c r="E869" s="85"/>
      <c r="F869" s="7"/>
    </row>
    <row r="870" spans="1:6">
      <c r="A870" s="543"/>
      <c r="B870" s="540"/>
      <c r="C870" s="541"/>
      <c r="D870" s="59"/>
      <c r="E870" s="85"/>
      <c r="F870" s="7"/>
    </row>
    <row r="871" spans="1:6">
      <c r="A871" s="543"/>
      <c r="B871" s="540"/>
      <c r="C871" s="541"/>
      <c r="D871" s="59"/>
      <c r="E871" s="85"/>
      <c r="F871" s="7"/>
    </row>
    <row r="872" spans="1:6">
      <c r="A872" s="543"/>
      <c r="B872" s="540"/>
      <c r="C872" s="541"/>
      <c r="D872" s="59"/>
      <c r="E872" s="85"/>
      <c r="F872" s="7"/>
    </row>
    <row r="873" spans="1:6">
      <c r="A873" s="543"/>
      <c r="B873" s="540"/>
      <c r="C873" s="541"/>
      <c r="D873" s="59"/>
      <c r="E873" s="85"/>
      <c r="F873" s="7"/>
    </row>
    <row r="874" spans="1:6">
      <c r="A874" s="543"/>
      <c r="B874" s="540"/>
      <c r="C874" s="541"/>
      <c r="D874" s="59"/>
      <c r="E874" s="85"/>
      <c r="F874" s="7"/>
    </row>
    <row r="875" spans="1:6">
      <c r="A875" s="543"/>
      <c r="B875" s="540"/>
      <c r="C875" s="541"/>
      <c r="D875" s="59"/>
      <c r="E875" s="85"/>
      <c r="F875" s="7"/>
    </row>
    <row r="876" spans="1:6">
      <c r="A876" s="543"/>
      <c r="B876" s="540"/>
      <c r="C876" s="541"/>
      <c r="D876" s="59"/>
      <c r="E876" s="85"/>
      <c r="F876" s="7"/>
    </row>
    <row r="877" spans="1:6">
      <c r="A877" s="543"/>
      <c r="B877" s="540"/>
      <c r="C877" s="541"/>
      <c r="D877" s="59"/>
      <c r="E877" s="85"/>
      <c r="F877" s="7"/>
    </row>
    <row r="878" spans="1:6">
      <c r="A878" s="543"/>
      <c r="B878" s="540"/>
      <c r="C878" s="541"/>
      <c r="D878" s="59"/>
      <c r="E878" s="85"/>
      <c r="F878" s="7"/>
    </row>
    <row r="879" spans="1:6">
      <c r="A879" s="543"/>
      <c r="B879" s="540"/>
      <c r="C879" s="541"/>
      <c r="D879" s="59"/>
      <c r="E879" s="85"/>
      <c r="F879" s="7"/>
    </row>
    <row r="880" spans="1:6">
      <c r="A880" s="543"/>
      <c r="B880" s="540"/>
      <c r="C880" s="541"/>
      <c r="D880" s="59"/>
      <c r="E880" s="85"/>
      <c r="F880" s="7"/>
    </row>
    <row r="881" spans="1:6">
      <c r="A881" s="543"/>
      <c r="B881" s="540"/>
      <c r="C881" s="541"/>
      <c r="D881" s="59"/>
      <c r="E881" s="85"/>
      <c r="F881" s="7"/>
    </row>
    <row r="882" spans="1:6">
      <c r="A882" s="543"/>
      <c r="B882" s="540"/>
      <c r="C882" s="541"/>
      <c r="D882" s="59"/>
      <c r="E882" s="85"/>
      <c r="F882" s="7"/>
    </row>
    <row r="883" spans="1:6">
      <c r="A883" s="543"/>
      <c r="B883" s="540"/>
      <c r="C883" s="541"/>
      <c r="D883" s="59"/>
      <c r="E883" s="85"/>
      <c r="F883" s="7"/>
    </row>
    <row r="884" spans="1:6">
      <c r="A884" s="543"/>
      <c r="B884" s="540"/>
      <c r="C884" s="541"/>
      <c r="D884" s="59"/>
      <c r="E884" s="85"/>
      <c r="F884" s="7"/>
    </row>
    <row r="885" spans="1:6">
      <c r="A885" s="543"/>
      <c r="B885" s="540"/>
      <c r="C885" s="541"/>
      <c r="D885" s="59"/>
      <c r="E885" s="85"/>
      <c r="F885" s="7"/>
    </row>
    <row r="886" spans="1:6">
      <c r="A886" s="543"/>
      <c r="B886" s="540"/>
      <c r="C886" s="541"/>
      <c r="D886" s="59"/>
      <c r="E886" s="85"/>
      <c r="F886" s="7"/>
    </row>
    <row r="887" spans="1:6">
      <c r="A887" s="543"/>
      <c r="B887" s="540"/>
      <c r="C887" s="541"/>
      <c r="D887" s="59"/>
      <c r="E887" s="85"/>
      <c r="F887" s="7"/>
    </row>
    <row r="888" spans="1:6">
      <c r="A888" s="543"/>
      <c r="B888" s="540"/>
      <c r="C888" s="541"/>
      <c r="D888" s="59"/>
      <c r="E888" s="85"/>
      <c r="F888" s="7"/>
    </row>
    <row r="889" spans="1:6">
      <c r="A889" s="543"/>
      <c r="B889" s="540"/>
      <c r="C889" s="541"/>
      <c r="D889" s="59"/>
      <c r="E889" s="85"/>
      <c r="F889" s="7"/>
    </row>
    <row r="890" spans="1:6">
      <c r="A890" s="543"/>
      <c r="B890" s="540"/>
      <c r="C890" s="541"/>
      <c r="D890" s="59"/>
      <c r="E890" s="85"/>
      <c r="F890" s="7"/>
    </row>
    <row r="891" spans="1:6">
      <c r="A891" s="543"/>
      <c r="B891" s="540"/>
      <c r="C891" s="541"/>
      <c r="D891" s="59"/>
      <c r="E891" s="85"/>
      <c r="F891" s="7"/>
    </row>
    <row r="892" spans="1:6">
      <c r="A892" s="543"/>
      <c r="B892" s="540"/>
      <c r="C892" s="541"/>
      <c r="D892" s="59"/>
      <c r="E892" s="85"/>
      <c r="F892" s="7"/>
    </row>
    <row r="893" spans="1:6">
      <c r="A893" s="543"/>
      <c r="B893" s="540"/>
      <c r="C893" s="541"/>
      <c r="D893" s="59"/>
      <c r="E893" s="85"/>
      <c r="F893" s="7"/>
    </row>
    <row r="894" spans="1:6">
      <c r="A894" s="543"/>
      <c r="B894" s="540"/>
      <c r="C894" s="541"/>
      <c r="D894" s="59"/>
      <c r="E894" s="85"/>
      <c r="F894" s="7"/>
    </row>
    <row r="895" spans="1:6">
      <c r="A895" s="543"/>
      <c r="B895" s="540"/>
      <c r="C895" s="541"/>
      <c r="D895" s="59"/>
      <c r="E895" s="85"/>
      <c r="F895" s="7"/>
    </row>
    <row r="896" spans="1:6">
      <c r="A896" s="543"/>
      <c r="B896" s="540"/>
      <c r="C896" s="541"/>
      <c r="D896" s="59"/>
      <c r="E896" s="85"/>
      <c r="F896" s="7"/>
    </row>
    <row r="897" spans="1:6">
      <c r="A897" s="543"/>
      <c r="B897" s="540"/>
      <c r="C897" s="541"/>
      <c r="D897" s="59"/>
      <c r="E897" s="85"/>
      <c r="F897" s="7"/>
    </row>
    <row r="898" spans="1:6">
      <c r="A898" s="543"/>
      <c r="B898" s="540"/>
      <c r="C898" s="541"/>
      <c r="D898" s="59"/>
      <c r="E898" s="85"/>
      <c r="F898" s="7"/>
    </row>
    <row r="899" spans="1:6">
      <c r="A899" s="543"/>
      <c r="B899" s="540"/>
      <c r="C899" s="541"/>
      <c r="D899" s="59"/>
      <c r="E899" s="85"/>
      <c r="F899" s="7"/>
    </row>
    <row r="900" spans="1:6">
      <c r="A900" s="543"/>
      <c r="B900" s="540"/>
      <c r="C900" s="541"/>
      <c r="D900" s="59"/>
      <c r="E900" s="85"/>
      <c r="F900" s="7"/>
    </row>
    <row r="901" spans="1:6">
      <c r="A901" s="543"/>
      <c r="B901" s="540"/>
      <c r="C901" s="541"/>
      <c r="D901" s="59"/>
      <c r="E901" s="85"/>
      <c r="F901" s="7"/>
    </row>
    <row r="902" spans="1:6">
      <c r="A902" s="543"/>
      <c r="B902" s="540"/>
      <c r="C902" s="541"/>
      <c r="D902" s="59"/>
      <c r="E902" s="85"/>
      <c r="F902" s="7"/>
    </row>
    <row r="903" spans="1:6">
      <c r="A903" s="543"/>
      <c r="B903" s="540"/>
      <c r="C903" s="541"/>
      <c r="D903" s="59"/>
      <c r="E903" s="85"/>
      <c r="F903" s="7"/>
    </row>
    <row r="904" spans="1:6">
      <c r="A904" s="543"/>
      <c r="B904" s="540"/>
      <c r="C904" s="541"/>
      <c r="D904" s="59"/>
      <c r="E904" s="85"/>
      <c r="F904" s="7"/>
    </row>
    <row r="905" spans="1:6">
      <c r="A905" s="543"/>
      <c r="B905" s="540"/>
      <c r="C905" s="541"/>
      <c r="D905" s="59"/>
      <c r="E905" s="85"/>
      <c r="F905" s="7"/>
    </row>
    <row r="906" spans="1:6">
      <c r="A906" s="543"/>
      <c r="B906" s="540"/>
      <c r="C906" s="541"/>
      <c r="D906" s="59"/>
      <c r="E906" s="85"/>
      <c r="F906" s="7"/>
    </row>
    <row r="907" spans="1:6">
      <c r="A907" s="543"/>
      <c r="B907" s="540"/>
      <c r="C907" s="541"/>
      <c r="D907" s="59"/>
      <c r="E907" s="85"/>
      <c r="F907" s="7"/>
    </row>
    <row r="908" spans="1:6">
      <c r="A908" s="543"/>
      <c r="B908" s="540"/>
      <c r="C908" s="541"/>
      <c r="D908" s="59"/>
      <c r="E908" s="85"/>
      <c r="F908" s="7"/>
    </row>
    <row r="909" spans="1:6">
      <c r="A909" s="543"/>
      <c r="B909" s="540"/>
      <c r="C909" s="541"/>
      <c r="D909" s="59"/>
      <c r="E909" s="85"/>
      <c r="F909" s="7"/>
    </row>
    <row r="910" spans="1:6">
      <c r="A910" s="543"/>
      <c r="B910" s="540"/>
      <c r="C910" s="541"/>
      <c r="D910" s="59"/>
      <c r="E910" s="85"/>
      <c r="F910" s="7"/>
    </row>
    <row r="911" spans="1:6">
      <c r="A911" s="543"/>
      <c r="B911" s="540"/>
      <c r="C911" s="541"/>
      <c r="D911" s="59"/>
      <c r="E911" s="85"/>
      <c r="F911" s="7"/>
    </row>
    <row r="912" spans="1:6">
      <c r="A912" s="543"/>
      <c r="B912" s="540"/>
      <c r="C912" s="541"/>
      <c r="D912" s="59"/>
      <c r="E912" s="85"/>
      <c r="F912" s="7"/>
    </row>
    <row r="913" spans="1:6">
      <c r="A913" s="543"/>
      <c r="B913" s="540"/>
      <c r="C913" s="541"/>
      <c r="D913" s="59"/>
      <c r="E913" s="85"/>
      <c r="F913" s="7"/>
    </row>
    <row r="914" spans="1:6">
      <c r="A914" s="543"/>
      <c r="B914" s="540"/>
      <c r="C914" s="541"/>
      <c r="D914" s="59"/>
      <c r="E914" s="85"/>
      <c r="F914" s="7"/>
    </row>
    <row r="915" spans="1:6">
      <c r="A915" s="543"/>
      <c r="B915" s="540"/>
      <c r="C915" s="541"/>
      <c r="D915" s="59"/>
      <c r="E915" s="85"/>
      <c r="F915" s="7"/>
    </row>
    <row r="916" spans="1:6">
      <c r="A916" s="543"/>
      <c r="B916" s="540"/>
      <c r="C916" s="541"/>
      <c r="D916" s="59"/>
      <c r="E916" s="85"/>
      <c r="F916" s="7"/>
    </row>
    <row r="917" spans="1:6">
      <c r="A917" s="543"/>
      <c r="B917" s="540"/>
      <c r="C917" s="541"/>
      <c r="D917" s="59"/>
      <c r="E917" s="85"/>
      <c r="F917" s="7"/>
    </row>
    <row r="918" spans="1:6">
      <c r="A918" s="543"/>
      <c r="B918" s="540"/>
      <c r="C918" s="541"/>
      <c r="D918" s="59"/>
      <c r="E918" s="85"/>
      <c r="F918" s="7"/>
    </row>
    <row r="919" spans="1:6">
      <c r="A919" s="543"/>
      <c r="B919" s="540"/>
      <c r="C919" s="541"/>
      <c r="D919" s="59"/>
      <c r="E919" s="85"/>
      <c r="F919" s="7"/>
    </row>
    <row r="920" spans="1:6">
      <c r="A920" s="543"/>
      <c r="B920" s="540"/>
      <c r="C920" s="541"/>
      <c r="D920" s="59"/>
      <c r="E920" s="85"/>
      <c r="F920" s="7"/>
    </row>
    <row r="921" spans="1:6">
      <c r="A921" s="543"/>
      <c r="B921" s="540"/>
      <c r="C921" s="541"/>
      <c r="D921" s="59"/>
      <c r="E921" s="85"/>
      <c r="F921" s="7"/>
    </row>
    <row r="922" spans="1:6">
      <c r="A922" s="543"/>
      <c r="B922" s="540"/>
      <c r="C922" s="541"/>
      <c r="D922" s="59"/>
      <c r="E922" s="85"/>
      <c r="F922" s="7"/>
    </row>
    <row r="923" spans="1:6">
      <c r="A923" s="543"/>
      <c r="B923" s="540"/>
      <c r="C923" s="541"/>
      <c r="D923" s="59"/>
      <c r="E923" s="85"/>
      <c r="F923" s="7"/>
    </row>
    <row r="924" spans="1:6">
      <c r="A924" s="543"/>
      <c r="B924" s="540"/>
      <c r="C924" s="541"/>
      <c r="D924" s="59"/>
      <c r="E924" s="85"/>
      <c r="F924" s="7"/>
    </row>
    <row r="925" spans="1:6">
      <c r="A925" s="543"/>
      <c r="B925" s="540"/>
      <c r="C925" s="541"/>
      <c r="D925" s="59"/>
      <c r="E925" s="85"/>
      <c r="F925" s="7"/>
    </row>
    <row r="926" spans="1:6">
      <c r="A926" s="543"/>
      <c r="B926" s="540"/>
      <c r="C926" s="541"/>
      <c r="D926" s="59"/>
      <c r="E926" s="85"/>
      <c r="F926" s="7"/>
    </row>
    <row r="927" spans="1:6">
      <c r="A927" s="543"/>
      <c r="B927" s="540"/>
      <c r="C927" s="541"/>
      <c r="D927" s="59"/>
      <c r="E927" s="85"/>
      <c r="F927" s="7"/>
    </row>
    <row r="928" spans="1:6">
      <c r="A928" s="543"/>
      <c r="B928" s="540"/>
      <c r="C928" s="541"/>
      <c r="D928" s="59"/>
      <c r="E928" s="85"/>
      <c r="F928" s="7"/>
    </row>
    <row r="929" spans="1:6">
      <c r="A929" s="543"/>
      <c r="B929" s="540"/>
      <c r="C929" s="541"/>
      <c r="D929" s="59"/>
      <c r="E929" s="85"/>
      <c r="F929" s="7"/>
    </row>
    <row r="930" spans="1:6">
      <c r="A930" s="543"/>
      <c r="B930" s="540"/>
      <c r="C930" s="541"/>
      <c r="D930" s="59"/>
      <c r="E930" s="85"/>
      <c r="F930" s="7"/>
    </row>
    <row r="931" spans="1:6">
      <c r="A931" s="543"/>
      <c r="B931" s="540"/>
      <c r="C931" s="541"/>
      <c r="D931" s="59"/>
      <c r="E931" s="85"/>
      <c r="F931" s="7"/>
    </row>
    <row r="932" spans="1:6">
      <c r="A932" s="543"/>
      <c r="B932" s="540"/>
      <c r="C932" s="541"/>
      <c r="D932" s="59"/>
      <c r="E932" s="85"/>
      <c r="F932" s="7"/>
    </row>
    <row r="933" spans="1:6">
      <c r="A933" s="543"/>
      <c r="B933" s="540"/>
      <c r="C933" s="541"/>
      <c r="D933" s="59"/>
      <c r="E933" s="85"/>
      <c r="F933" s="7"/>
    </row>
    <row r="934" spans="1:6">
      <c r="A934" s="543"/>
      <c r="B934" s="540"/>
      <c r="C934" s="541"/>
      <c r="D934" s="59"/>
      <c r="E934" s="85"/>
      <c r="F934" s="7"/>
    </row>
    <row r="935" spans="1:6">
      <c r="A935" s="543"/>
      <c r="B935" s="540"/>
      <c r="C935" s="541"/>
      <c r="D935" s="59"/>
      <c r="E935" s="85"/>
      <c r="F935" s="7"/>
    </row>
    <row r="936" spans="1:6">
      <c r="A936" s="543"/>
      <c r="B936" s="540"/>
      <c r="C936" s="541"/>
      <c r="D936" s="59"/>
      <c r="E936" s="85"/>
      <c r="F936" s="7"/>
    </row>
    <row r="937" spans="1:6">
      <c r="A937" s="543"/>
      <c r="B937" s="540"/>
      <c r="C937" s="541"/>
      <c r="D937" s="59"/>
      <c r="E937" s="85"/>
      <c r="F937" s="7"/>
    </row>
    <row r="938" spans="1:6">
      <c r="A938" s="543"/>
      <c r="B938" s="540"/>
      <c r="C938" s="541"/>
      <c r="D938" s="59"/>
      <c r="E938" s="85"/>
      <c r="F938" s="7"/>
    </row>
    <row r="939" spans="1:6">
      <c r="A939" s="543"/>
      <c r="B939" s="540"/>
      <c r="C939" s="541"/>
      <c r="D939" s="59"/>
      <c r="E939" s="85"/>
      <c r="F939" s="7"/>
    </row>
    <row r="940" spans="1:6">
      <c r="A940" s="543"/>
      <c r="B940" s="540"/>
      <c r="C940" s="541"/>
      <c r="D940" s="59"/>
      <c r="E940" s="85"/>
      <c r="F940" s="7"/>
    </row>
    <row r="941" spans="1:6">
      <c r="A941" s="543"/>
      <c r="B941" s="540"/>
      <c r="C941" s="541"/>
      <c r="D941" s="59"/>
      <c r="E941" s="85"/>
      <c r="F941" s="7"/>
    </row>
    <row r="942" spans="1:6">
      <c r="A942" s="543"/>
      <c r="B942" s="540"/>
      <c r="C942" s="541"/>
      <c r="D942" s="59"/>
      <c r="E942" s="85"/>
      <c r="F942" s="7"/>
    </row>
    <row r="943" spans="1:6">
      <c r="A943" s="543"/>
      <c r="B943" s="540"/>
      <c r="C943" s="541"/>
      <c r="D943" s="59"/>
      <c r="E943" s="85"/>
      <c r="F943" s="7"/>
    </row>
    <row r="944" spans="1:6">
      <c r="A944" s="543"/>
      <c r="B944" s="540"/>
      <c r="C944" s="541"/>
      <c r="D944" s="59"/>
      <c r="E944" s="85"/>
      <c r="F944" s="7"/>
    </row>
    <row r="945" spans="1:6">
      <c r="A945" s="543"/>
      <c r="B945" s="540"/>
      <c r="C945" s="541"/>
      <c r="D945" s="59"/>
      <c r="E945" s="85"/>
      <c r="F945" s="7"/>
    </row>
    <row r="946" spans="1:6">
      <c r="A946" s="543"/>
      <c r="B946" s="540"/>
      <c r="C946" s="541"/>
      <c r="D946" s="59"/>
      <c r="E946" s="85"/>
      <c r="F946" s="7"/>
    </row>
    <row r="947" spans="1:6">
      <c r="A947" s="543"/>
      <c r="B947" s="540"/>
      <c r="C947" s="541"/>
      <c r="D947" s="59"/>
      <c r="E947" s="85"/>
      <c r="F947" s="7"/>
    </row>
    <row r="948" spans="1:6">
      <c r="A948" s="543"/>
      <c r="B948" s="540"/>
      <c r="C948" s="541"/>
      <c r="D948" s="59"/>
      <c r="E948" s="85"/>
      <c r="F948" s="7"/>
    </row>
    <row r="949" spans="1:6">
      <c r="A949" s="543"/>
      <c r="B949" s="540"/>
      <c r="C949" s="541"/>
      <c r="D949" s="59"/>
      <c r="E949" s="85"/>
      <c r="F949" s="7"/>
    </row>
    <row r="950" spans="1:6">
      <c r="A950" s="543"/>
      <c r="B950" s="540"/>
      <c r="C950" s="541"/>
      <c r="D950" s="59"/>
      <c r="E950" s="85"/>
      <c r="F950" s="7"/>
    </row>
    <row r="951" spans="1:6">
      <c r="A951" s="543"/>
      <c r="B951" s="540"/>
      <c r="C951" s="541"/>
      <c r="D951" s="59"/>
      <c r="E951" s="85"/>
      <c r="F951" s="7"/>
    </row>
    <row r="952" spans="1:6">
      <c r="A952" s="543"/>
      <c r="B952" s="540"/>
      <c r="C952" s="541"/>
      <c r="D952" s="59"/>
      <c r="E952" s="85"/>
      <c r="F952" s="7"/>
    </row>
    <row r="953" spans="1:6">
      <c r="A953" s="543"/>
      <c r="B953" s="540"/>
      <c r="C953" s="541"/>
      <c r="D953" s="59"/>
      <c r="E953" s="85"/>
      <c r="F953" s="7"/>
    </row>
    <row r="954" spans="1:6">
      <c r="A954" s="543"/>
      <c r="B954" s="540"/>
      <c r="C954" s="541"/>
      <c r="D954" s="59"/>
      <c r="E954" s="85"/>
      <c r="F954" s="7"/>
    </row>
    <row r="955" spans="1:6">
      <c r="A955" s="543"/>
      <c r="B955" s="540"/>
      <c r="C955" s="541"/>
      <c r="D955" s="59"/>
      <c r="E955" s="85"/>
      <c r="F955" s="7"/>
    </row>
    <row r="956" spans="1:6">
      <c r="A956" s="543"/>
      <c r="B956" s="540"/>
      <c r="C956" s="541"/>
      <c r="D956" s="59"/>
      <c r="E956" s="85"/>
      <c r="F956" s="7"/>
    </row>
    <row r="957" spans="1:6">
      <c r="A957" s="543"/>
      <c r="B957" s="540"/>
      <c r="C957" s="541"/>
      <c r="D957" s="59"/>
      <c r="E957" s="85"/>
      <c r="F957" s="7"/>
    </row>
    <row r="958" spans="1:6">
      <c r="A958" s="543"/>
      <c r="B958" s="540"/>
      <c r="C958" s="541"/>
      <c r="D958" s="59"/>
      <c r="E958" s="85"/>
      <c r="F958" s="7"/>
    </row>
    <row r="959" spans="1:6">
      <c r="A959" s="543"/>
      <c r="B959" s="540"/>
      <c r="C959" s="541"/>
      <c r="D959" s="59"/>
      <c r="E959" s="85"/>
      <c r="F959" s="7"/>
    </row>
    <row r="960" spans="1:6">
      <c r="A960" s="543"/>
      <c r="B960" s="540"/>
      <c r="C960" s="541"/>
      <c r="D960" s="59"/>
      <c r="E960" s="85"/>
      <c r="F960" s="7"/>
    </row>
    <row r="961" spans="1:6">
      <c r="A961" s="543"/>
      <c r="B961" s="540"/>
      <c r="C961" s="541"/>
      <c r="D961" s="59"/>
      <c r="E961" s="85"/>
      <c r="F961" s="7"/>
    </row>
    <row r="962" spans="1:6">
      <c r="A962" s="543"/>
      <c r="B962" s="540"/>
      <c r="C962" s="541"/>
      <c r="D962" s="59"/>
      <c r="E962" s="85"/>
      <c r="F962" s="7"/>
    </row>
    <row r="963" spans="1:6">
      <c r="A963" s="543"/>
      <c r="B963" s="540"/>
      <c r="C963" s="541"/>
      <c r="D963" s="59"/>
      <c r="E963" s="85"/>
      <c r="F963" s="7"/>
    </row>
    <row r="964" spans="1:6">
      <c r="A964" s="543"/>
      <c r="B964" s="540"/>
      <c r="C964" s="541"/>
      <c r="D964" s="59"/>
      <c r="E964" s="85"/>
      <c r="F964" s="7"/>
    </row>
    <row r="965" spans="1:6">
      <c r="A965" s="543"/>
      <c r="B965" s="540"/>
      <c r="C965" s="541"/>
      <c r="D965" s="59"/>
      <c r="E965" s="85"/>
      <c r="F965" s="7"/>
    </row>
    <row r="966" spans="1:6">
      <c r="A966" s="543"/>
      <c r="B966" s="540"/>
      <c r="C966" s="541"/>
      <c r="D966" s="59"/>
      <c r="E966" s="85"/>
      <c r="F966" s="7"/>
    </row>
    <row r="967" spans="1:6">
      <c r="A967" s="543"/>
      <c r="B967" s="540"/>
      <c r="C967" s="541"/>
      <c r="D967" s="59"/>
      <c r="E967" s="85"/>
      <c r="F967" s="7"/>
    </row>
    <row r="968" spans="1:6">
      <c r="A968" s="543"/>
      <c r="B968" s="540"/>
      <c r="C968" s="541"/>
      <c r="D968" s="59"/>
      <c r="E968" s="85"/>
      <c r="F968" s="7"/>
    </row>
    <row r="969" spans="1:6">
      <c r="A969" s="543"/>
      <c r="B969" s="540"/>
      <c r="C969" s="541"/>
      <c r="D969" s="59"/>
      <c r="E969" s="85"/>
      <c r="F969" s="7"/>
    </row>
    <row r="970" spans="1:6">
      <c r="A970" s="543"/>
      <c r="B970" s="540"/>
      <c r="C970" s="541"/>
      <c r="D970" s="59"/>
      <c r="E970" s="85"/>
      <c r="F970" s="7"/>
    </row>
    <row r="971" spans="1:6">
      <c r="A971" s="543"/>
      <c r="B971" s="540"/>
      <c r="C971" s="541"/>
      <c r="D971" s="59"/>
      <c r="E971" s="85"/>
      <c r="F971" s="7"/>
    </row>
    <row r="972" spans="1:6">
      <c r="A972" s="543"/>
      <c r="B972" s="540"/>
      <c r="C972" s="541"/>
      <c r="D972" s="59"/>
      <c r="E972" s="85"/>
      <c r="F972" s="7"/>
    </row>
    <row r="973" spans="1:6">
      <c r="A973" s="543"/>
      <c r="B973" s="540"/>
      <c r="C973" s="541"/>
      <c r="D973" s="59"/>
      <c r="E973" s="85"/>
      <c r="F973" s="7"/>
    </row>
    <row r="974" spans="1:6">
      <c r="A974" s="543"/>
      <c r="B974" s="540"/>
      <c r="C974" s="541"/>
      <c r="D974" s="59"/>
      <c r="E974" s="85"/>
      <c r="F974" s="7"/>
    </row>
    <row r="975" spans="1:6">
      <c r="A975" s="543"/>
      <c r="B975" s="540"/>
      <c r="C975" s="541"/>
      <c r="D975" s="59"/>
      <c r="E975" s="85"/>
      <c r="F975" s="7"/>
    </row>
    <row r="976" spans="1:6">
      <c r="A976" s="543"/>
      <c r="B976" s="540"/>
      <c r="C976" s="541"/>
      <c r="D976" s="59"/>
      <c r="E976" s="85"/>
      <c r="F976" s="7"/>
    </row>
    <row r="977" spans="1:6">
      <c r="A977" s="543"/>
      <c r="B977" s="540"/>
      <c r="C977" s="541"/>
      <c r="D977" s="59"/>
      <c r="E977" s="85"/>
      <c r="F977" s="7"/>
    </row>
    <row r="978" spans="1:6">
      <c r="A978" s="543"/>
      <c r="B978" s="540"/>
      <c r="C978" s="541"/>
      <c r="D978" s="59"/>
      <c r="E978" s="85"/>
      <c r="F978" s="7"/>
    </row>
    <row r="979" spans="1:6">
      <c r="A979" s="543"/>
      <c r="B979" s="540"/>
      <c r="C979" s="541"/>
      <c r="D979" s="59"/>
      <c r="E979" s="85"/>
      <c r="F979" s="7"/>
    </row>
    <row r="980" spans="1:6">
      <c r="A980" s="543"/>
      <c r="B980" s="540"/>
      <c r="C980" s="541"/>
      <c r="D980" s="59"/>
      <c r="E980" s="85"/>
      <c r="F980" s="7"/>
    </row>
    <row r="981" spans="1:6">
      <c r="A981" s="543"/>
      <c r="B981" s="540"/>
      <c r="C981" s="541"/>
      <c r="D981" s="59"/>
      <c r="E981" s="85"/>
      <c r="F981" s="7"/>
    </row>
    <row r="982" spans="1:6">
      <c r="A982" s="543"/>
      <c r="B982" s="540"/>
      <c r="C982" s="541"/>
      <c r="D982" s="59"/>
      <c r="E982" s="85"/>
      <c r="F982" s="7"/>
    </row>
    <row r="983" spans="1:6">
      <c r="A983" s="543"/>
      <c r="B983" s="540"/>
      <c r="C983" s="541"/>
      <c r="D983" s="59"/>
      <c r="E983" s="85"/>
      <c r="F983" s="7"/>
    </row>
    <row r="984" spans="1:6">
      <c r="A984" s="543"/>
      <c r="B984" s="540"/>
      <c r="C984" s="541"/>
      <c r="D984" s="59"/>
      <c r="E984" s="85"/>
      <c r="F984" s="7"/>
    </row>
    <row r="985" spans="1:6">
      <c r="A985" s="543"/>
      <c r="B985" s="540"/>
      <c r="C985" s="541"/>
      <c r="D985" s="59"/>
      <c r="E985" s="85"/>
      <c r="F985" s="7"/>
    </row>
    <row r="986" spans="1:6">
      <c r="A986" s="543"/>
      <c r="B986" s="540"/>
      <c r="C986" s="541"/>
      <c r="D986" s="59"/>
      <c r="E986" s="85"/>
      <c r="F986" s="7"/>
    </row>
    <row r="987" spans="1:6">
      <c r="A987" s="543"/>
      <c r="B987" s="540"/>
      <c r="C987" s="541"/>
      <c r="D987" s="59"/>
      <c r="E987" s="85"/>
      <c r="F987" s="7"/>
    </row>
    <row r="988" spans="1:6">
      <c r="A988" s="543"/>
      <c r="B988" s="540"/>
      <c r="C988" s="541"/>
      <c r="D988" s="59"/>
      <c r="E988" s="85"/>
      <c r="F988" s="7"/>
    </row>
    <row r="989" spans="1:6">
      <c r="A989" s="543"/>
      <c r="B989" s="540"/>
      <c r="C989" s="541"/>
      <c r="D989" s="59"/>
      <c r="E989" s="85"/>
      <c r="F989" s="7"/>
    </row>
    <row r="990" spans="1:6">
      <c r="A990" s="543"/>
      <c r="B990" s="540"/>
      <c r="C990" s="541"/>
      <c r="D990" s="59"/>
      <c r="E990" s="85"/>
      <c r="F990" s="7"/>
    </row>
    <row r="991" spans="1:6">
      <c r="A991" s="543"/>
      <c r="B991" s="540"/>
      <c r="C991" s="541"/>
      <c r="D991" s="59"/>
      <c r="E991" s="85"/>
      <c r="F991" s="7"/>
    </row>
    <row r="992" spans="1:6">
      <c r="A992" s="543"/>
      <c r="B992" s="540"/>
      <c r="C992" s="541"/>
      <c r="D992" s="59"/>
      <c r="E992" s="85"/>
      <c r="F992" s="7"/>
    </row>
    <row r="993" spans="1:6">
      <c r="A993" s="543"/>
      <c r="B993" s="540"/>
      <c r="C993" s="541"/>
      <c r="D993" s="59"/>
      <c r="E993" s="85"/>
      <c r="F993" s="7"/>
    </row>
    <row r="994" spans="1:6">
      <c r="A994" s="543"/>
      <c r="B994" s="540"/>
      <c r="C994" s="541"/>
      <c r="D994" s="59"/>
      <c r="E994" s="85"/>
      <c r="F994" s="7"/>
    </row>
    <row r="995" spans="1:6">
      <c r="A995" s="543"/>
      <c r="B995" s="540"/>
      <c r="C995" s="541"/>
      <c r="D995" s="59"/>
      <c r="E995" s="85"/>
      <c r="F995" s="7"/>
    </row>
    <row r="996" spans="1:6">
      <c r="A996" s="543"/>
      <c r="B996" s="540"/>
      <c r="C996" s="541"/>
      <c r="D996" s="59"/>
      <c r="E996" s="85"/>
      <c r="F996" s="7"/>
    </row>
    <row r="997" spans="1:6">
      <c r="A997" s="543"/>
      <c r="B997" s="540"/>
      <c r="C997" s="541"/>
      <c r="D997" s="59"/>
      <c r="E997" s="85"/>
      <c r="F997" s="7"/>
    </row>
    <row r="998" spans="1:6">
      <c r="A998" s="543"/>
      <c r="B998" s="540"/>
      <c r="C998" s="541"/>
      <c r="D998" s="59"/>
      <c r="E998" s="85"/>
      <c r="F998" s="7"/>
    </row>
    <row r="999" spans="1:6">
      <c r="A999" s="543"/>
      <c r="B999" s="540"/>
      <c r="C999" s="541"/>
      <c r="D999" s="59"/>
      <c r="E999" s="85"/>
      <c r="F999" s="7"/>
    </row>
    <row r="1000" spans="1:6">
      <c r="A1000" s="543"/>
      <c r="B1000" s="540"/>
      <c r="C1000" s="541"/>
      <c r="D1000" s="59"/>
      <c r="E1000" s="85"/>
      <c r="F1000" s="7"/>
    </row>
    <row r="1001" spans="1:6">
      <c r="A1001" s="543"/>
      <c r="B1001" s="540"/>
      <c r="C1001" s="541"/>
      <c r="D1001" s="59"/>
      <c r="E1001" s="85"/>
      <c r="F1001" s="7"/>
    </row>
    <row r="1002" spans="1:6">
      <c r="A1002" s="543"/>
      <c r="B1002" s="540"/>
      <c r="C1002" s="541"/>
      <c r="D1002" s="59"/>
      <c r="E1002" s="85"/>
      <c r="F1002" s="7"/>
    </row>
    <row r="1003" spans="1:6">
      <c r="A1003" s="543"/>
      <c r="B1003" s="540"/>
      <c r="C1003" s="541"/>
      <c r="D1003" s="59"/>
      <c r="E1003" s="85"/>
      <c r="F1003" s="7"/>
    </row>
    <row r="1004" spans="1:6">
      <c r="A1004" s="543"/>
      <c r="B1004" s="540"/>
      <c r="C1004" s="541"/>
      <c r="D1004" s="59"/>
      <c r="E1004" s="85"/>
      <c r="F1004" s="7"/>
    </row>
    <row r="1005" spans="1:6">
      <c r="A1005" s="543"/>
      <c r="B1005" s="540"/>
      <c r="C1005" s="541"/>
      <c r="D1005" s="59"/>
      <c r="E1005" s="85"/>
      <c r="F1005" s="7"/>
    </row>
    <row r="1006" spans="1:6">
      <c r="A1006" s="543"/>
      <c r="B1006" s="540"/>
      <c r="C1006" s="541"/>
      <c r="D1006" s="59"/>
      <c r="E1006" s="85"/>
      <c r="F1006" s="7"/>
    </row>
    <row r="1007" spans="1:6">
      <c r="A1007" s="543"/>
      <c r="B1007" s="540"/>
      <c r="C1007" s="541"/>
      <c r="D1007" s="59"/>
      <c r="E1007" s="85"/>
      <c r="F1007" s="7"/>
    </row>
    <row r="1008" spans="1:6">
      <c r="A1008" s="543"/>
      <c r="B1008" s="540"/>
      <c r="C1008" s="541"/>
      <c r="D1008" s="59"/>
      <c r="E1008" s="85"/>
      <c r="F1008" s="7"/>
    </row>
    <row r="1009" spans="1:6">
      <c r="A1009" s="543"/>
      <c r="B1009" s="540"/>
      <c r="C1009" s="541"/>
      <c r="D1009" s="59"/>
      <c r="E1009" s="85"/>
      <c r="F1009" s="7"/>
    </row>
    <row r="1010" spans="1:6">
      <c r="A1010" s="543"/>
      <c r="B1010" s="540"/>
      <c r="C1010" s="541"/>
      <c r="D1010" s="59"/>
      <c r="E1010" s="85"/>
      <c r="F1010" s="7"/>
    </row>
    <row r="1011" spans="1:6">
      <c r="A1011" s="543"/>
      <c r="B1011" s="540"/>
      <c r="C1011" s="541"/>
      <c r="D1011" s="59"/>
      <c r="E1011" s="85"/>
      <c r="F1011" s="7"/>
    </row>
    <row r="1012" spans="1:6">
      <c r="A1012" s="543"/>
      <c r="B1012" s="540"/>
      <c r="C1012" s="541"/>
      <c r="D1012" s="59"/>
      <c r="E1012" s="85"/>
      <c r="F1012" s="7"/>
    </row>
    <row r="1013" spans="1:6">
      <c r="A1013" s="543"/>
      <c r="B1013" s="540"/>
      <c r="C1013" s="541"/>
      <c r="D1013" s="59"/>
      <c r="E1013" s="85"/>
      <c r="F1013" s="7"/>
    </row>
    <row r="1014" spans="1:6">
      <c r="A1014" s="543"/>
      <c r="B1014" s="540"/>
      <c r="C1014" s="541"/>
      <c r="D1014" s="59"/>
      <c r="E1014" s="85"/>
      <c r="F1014" s="7"/>
    </row>
    <row r="1015" spans="1:6">
      <c r="A1015" s="543"/>
      <c r="B1015" s="540"/>
      <c r="C1015" s="541"/>
      <c r="D1015" s="59"/>
      <c r="E1015" s="85"/>
      <c r="F1015" s="7"/>
    </row>
    <row r="1016" spans="1:6">
      <c r="A1016" s="543"/>
      <c r="B1016" s="540"/>
      <c r="C1016" s="541"/>
      <c r="D1016" s="59"/>
      <c r="E1016" s="85"/>
      <c r="F1016" s="7"/>
    </row>
    <row r="1017" spans="1:6">
      <c r="A1017" s="543"/>
      <c r="B1017" s="540"/>
      <c r="C1017" s="541"/>
      <c r="D1017" s="59"/>
      <c r="E1017" s="85"/>
      <c r="F1017" s="7"/>
    </row>
    <row r="1018" spans="1:6">
      <c r="A1018" s="543"/>
      <c r="B1018" s="540"/>
      <c r="C1018" s="541"/>
      <c r="D1018" s="59"/>
      <c r="E1018" s="85"/>
      <c r="F1018" s="7"/>
    </row>
    <row r="1019" spans="1:6">
      <c r="A1019" s="543"/>
      <c r="B1019" s="540"/>
      <c r="C1019" s="541"/>
      <c r="D1019" s="59"/>
      <c r="E1019" s="85"/>
      <c r="F1019" s="7"/>
    </row>
    <row r="1020" spans="1:6">
      <c r="A1020" s="543"/>
      <c r="B1020" s="540"/>
      <c r="C1020" s="541"/>
      <c r="D1020" s="59"/>
      <c r="E1020" s="85"/>
      <c r="F1020" s="7"/>
    </row>
    <row r="1021" spans="1:6">
      <c r="A1021" s="543"/>
      <c r="B1021" s="540"/>
      <c r="C1021" s="541"/>
      <c r="D1021" s="59"/>
      <c r="E1021" s="85"/>
      <c r="F1021" s="7"/>
    </row>
    <row r="1022" spans="1:6">
      <c r="A1022" s="543"/>
      <c r="B1022" s="540"/>
      <c r="C1022" s="541"/>
      <c r="D1022" s="59"/>
      <c r="E1022" s="85"/>
      <c r="F1022" s="7"/>
    </row>
    <row r="1023" spans="1:6">
      <c r="A1023" s="543"/>
      <c r="B1023" s="540"/>
      <c r="C1023" s="541"/>
      <c r="D1023" s="59"/>
      <c r="E1023" s="85"/>
      <c r="F1023" s="7"/>
    </row>
    <row r="1024" spans="1:6">
      <c r="A1024" s="543"/>
      <c r="B1024" s="540"/>
      <c r="C1024" s="541"/>
      <c r="D1024" s="59"/>
      <c r="E1024" s="85"/>
      <c r="F1024" s="7"/>
    </row>
    <row r="1025" spans="1:6">
      <c r="A1025" s="543"/>
      <c r="B1025" s="540"/>
      <c r="C1025" s="541"/>
      <c r="D1025" s="59"/>
      <c r="E1025" s="85"/>
      <c r="F1025" s="7"/>
    </row>
    <row r="1026" spans="1:6">
      <c r="A1026" s="543"/>
      <c r="B1026" s="540"/>
      <c r="C1026" s="541"/>
      <c r="D1026" s="59"/>
      <c r="E1026" s="85"/>
      <c r="F1026" s="7"/>
    </row>
    <row r="1027" spans="1:6">
      <c r="A1027" s="543"/>
      <c r="B1027" s="540"/>
      <c r="C1027" s="541"/>
      <c r="D1027" s="59"/>
      <c r="E1027" s="85"/>
      <c r="F1027" s="7"/>
    </row>
    <row r="1028" spans="1:6">
      <c r="A1028" s="543"/>
      <c r="B1028" s="540"/>
      <c r="C1028" s="541"/>
      <c r="D1028" s="59"/>
      <c r="E1028" s="85"/>
      <c r="F1028" s="7"/>
    </row>
    <row r="1029" spans="1:6">
      <c r="A1029" s="543"/>
      <c r="B1029" s="540"/>
      <c r="C1029" s="541"/>
      <c r="D1029" s="59"/>
      <c r="E1029" s="85"/>
      <c r="F1029" s="7"/>
    </row>
    <row r="1030" spans="1:6">
      <c r="A1030" s="543"/>
      <c r="B1030" s="540"/>
      <c r="C1030" s="541"/>
      <c r="D1030" s="59"/>
      <c r="E1030" s="85"/>
      <c r="F1030" s="7"/>
    </row>
    <row r="1031" spans="1:6">
      <c r="A1031" s="543"/>
      <c r="B1031" s="540"/>
      <c r="C1031" s="541"/>
      <c r="D1031" s="59"/>
      <c r="E1031" s="85"/>
      <c r="F1031" s="7"/>
    </row>
    <row r="1032" spans="1:6">
      <c r="A1032" s="543"/>
      <c r="B1032" s="540"/>
      <c r="C1032" s="541"/>
      <c r="D1032" s="59"/>
      <c r="E1032" s="85"/>
      <c r="F1032" s="7"/>
    </row>
    <row r="1033" spans="1:6">
      <c r="A1033" s="543"/>
      <c r="B1033" s="540"/>
      <c r="C1033" s="541"/>
      <c r="D1033" s="59"/>
      <c r="E1033" s="85"/>
      <c r="F1033" s="7"/>
    </row>
    <row r="1034" spans="1:6">
      <c r="A1034" s="543"/>
      <c r="B1034" s="540"/>
      <c r="C1034" s="541"/>
      <c r="D1034" s="59"/>
      <c r="E1034" s="85"/>
      <c r="F1034" s="7"/>
    </row>
    <row r="1035" spans="1:6">
      <c r="A1035" s="543"/>
      <c r="B1035" s="540"/>
      <c r="C1035" s="541"/>
      <c r="D1035" s="59"/>
      <c r="E1035" s="85"/>
      <c r="F1035" s="7"/>
    </row>
    <row r="1036" spans="1:6">
      <c r="A1036" s="543"/>
      <c r="B1036" s="540"/>
      <c r="C1036" s="541"/>
      <c r="D1036" s="59"/>
      <c r="E1036" s="85"/>
      <c r="F1036" s="7"/>
    </row>
    <row r="1037" spans="1:6">
      <c r="A1037" s="543"/>
      <c r="B1037" s="540"/>
      <c r="C1037" s="541"/>
      <c r="D1037" s="59"/>
      <c r="E1037" s="85"/>
      <c r="F1037" s="7"/>
    </row>
    <row r="1038" spans="1:6">
      <c r="A1038" s="543"/>
      <c r="B1038" s="540"/>
      <c r="C1038" s="541"/>
      <c r="D1038" s="59"/>
      <c r="E1038" s="85"/>
      <c r="F1038" s="7"/>
    </row>
    <row r="1039" spans="1:6">
      <c r="A1039" s="543"/>
      <c r="B1039" s="540"/>
      <c r="C1039" s="541"/>
      <c r="D1039" s="59"/>
      <c r="E1039" s="85"/>
      <c r="F1039" s="7"/>
    </row>
    <row r="1040" spans="1:6">
      <c r="A1040" s="543"/>
      <c r="B1040" s="540"/>
      <c r="C1040" s="541"/>
      <c r="D1040" s="59"/>
      <c r="E1040" s="85"/>
      <c r="F1040" s="7"/>
    </row>
    <row r="1041" spans="1:6">
      <c r="A1041" s="543"/>
      <c r="B1041" s="540"/>
      <c r="C1041" s="541"/>
      <c r="D1041" s="59"/>
      <c r="E1041" s="85"/>
      <c r="F1041" s="7"/>
    </row>
    <row r="1042" spans="1:6">
      <c r="A1042" s="543"/>
      <c r="B1042" s="540"/>
      <c r="C1042" s="541"/>
      <c r="D1042" s="59"/>
      <c r="E1042" s="85"/>
      <c r="F1042" s="7"/>
    </row>
    <row r="1043" spans="1:6">
      <c r="A1043" s="543"/>
      <c r="B1043" s="540"/>
      <c r="C1043" s="541"/>
      <c r="D1043" s="59"/>
      <c r="E1043" s="85"/>
      <c r="F1043" s="7"/>
    </row>
    <row r="1044" spans="1:6">
      <c r="A1044" s="543"/>
      <c r="B1044" s="540"/>
      <c r="C1044" s="541"/>
      <c r="D1044" s="59"/>
      <c r="E1044" s="85"/>
      <c r="F1044" s="7"/>
    </row>
    <row r="1045" spans="1:6">
      <c r="A1045" s="543"/>
      <c r="B1045" s="540"/>
      <c r="C1045" s="541"/>
      <c r="D1045" s="59"/>
      <c r="E1045" s="85"/>
      <c r="F1045" s="7"/>
    </row>
    <row r="1046" spans="1:6">
      <c r="A1046" s="543"/>
      <c r="B1046" s="540"/>
      <c r="C1046" s="541"/>
      <c r="D1046" s="59"/>
      <c r="E1046" s="85"/>
      <c r="F1046" s="7"/>
    </row>
    <row r="1047" spans="1:6">
      <c r="A1047" s="543"/>
      <c r="B1047" s="540"/>
      <c r="C1047" s="541"/>
      <c r="D1047" s="59"/>
      <c r="E1047" s="85"/>
      <c r="F1047" s="7"/>
    </row>
    <row r="1048" spans="1:6">
      <c r="A1048" s="543"/>
      <c r="B1048" s="540"/>
      <c r="C1048" s="541"/>
      <c r="D1048" s="59"/>
      <c r="E1048" s="85"/>
      <c r="F1048" s="7"/>
    </row>
    <row r="1049" spans="1:6">
      <c r="A1049" s="543"/>
      <c r="B1049" s="540"/>
      <c r="C1049" s="541"/>
      <c r="D1049" s="59"/>
      <c r="E1049" s="85"/>
      <c r="F1049" s="7"/>
    </row>
    <row r="1050" spans="1:6">
      <c r="A1050" s="543"/>
      <c r="B1050" s="540"/>
      <c r="C1050" s="541"/>
      <c r="D1050" s="59"/>
      <c r="E1050" s="85"/>
      <c r="F1050" s="7"/>
    </row>
    <row r="1051" spans="1:6">
      <c r="A1051" s="543"/>
      <c r="B1051" s="540"/>
      <c r="C1051" s="541"/>
      <c r="D1051" s="59"/>
      <c r="E1051" s="85"/>
      <c r="F1051" s="7"/>
    </row>
    <row r="1052" spans="1:6">
      <c r="A1052" s="543"/>
      <c r="B1052" s="540"/>
      <c r="C1052" s="541"/>
      <c r="D1052" s="59"/>
      <c r="E1052" s="85"/>
      <c r="F1052" s="7"/>
    </row>
    <row r="1053" spans="1:6">
      <c r="A1053" s="543"/>
      <c r="B1053" s="540"/>
      <c r="C1053" s="541"/>
      <c r="D1053" s="59"/>
      <c r="E1053" s="85"/>
      <c r="F1053" s="7"/>
    </row>
    <row r="1054" spans="1:6">
      <c r="A1054" s="543"/>
      <c r="B1054" s="540"/>
      <c r="C1054" s="541"/>
      <c r="D1054" s="59"/>
      <c r="E1054" s="85"/>
      <c r="F1054" s="7"/>
    </row>
    <row r="1055" spans="1:6">
      <c r="A1055" s="543"/>
      <c r="B1055" s="540"/>
      <c r="C1055" s="541"/>
      <c r="D1055" s="59"/>
      <c r="E1055" s="85"/>
      <c r="F1055" s="7"/>
    </row>
    <row r="1056" spans="1:6">
      <c r="A1056" s="543"/>
      <c r="B1056" s="540"/>
      <c r="C1056" s="541"/>
      <c r="D1056" s="59"/>
      <c r="E1056" s="85"/>
      <c r="F1056" s="7"/>
    </row>
    <row r="1057" spans="1:6">
      <c r="A1057" s="543"/>
      <c r="B1057" s="540"/>
      <c r="C1057" s="541"/>
      <c r="D1057" s="59"/>
      <c r="E1057" s="85"/>
      <c r="F1057" s="7"/>
    </row>
    <row r="1058" spans="1:6">
      <c r="A1058" s="543"/>
      <c r="B1058" s="540"/>
      <c r="C1058" s="541"/>
      <c r="D1058" s="59"/>
      <c r="E1058" s="85"/>
      <c r="F1058" s="7"/>
    </row>
    <row r="1059" spans="1:6">
      <c r="A1059" s="543"/>
      <c r="B1059" s="540"/>
      <c r="C1059" s="541"/>
      <c r="D1059" s="59"/>
      <c r="E1059" s="85"/>
      <c r="F1059" s="7"/>
    </row>
    <row r="1060" spans="1:6">
      <c r="A1060" s="543"/>
      <c r="B1060" s="540"/>
      <c r="C1060" s="541"/>
      <c r="D1060" s="59"/>
      <c r="E1060" s="85"/>
      <c r="F1060" s="7"/>
    </row>
    <row r="1061" spans="1:6">
      <c r="A1061" s="543"/>
      <c r="B1061" s="540"/>
      <c r="C1061" s="541"/>
      <c r="D1061" s="59"/>
      <c r="E1061" s="85"/>
      <c r="F1061" s="7"/>
    </row>
    <row r="1062" spans="1:6">
      <c r="A1062" s="543"/>
      <c r="B1062" s="540"/>
      <c r="C1062" s="541"/>
      <c r="D1062" s="59"/>
      <c r="E1062" s="85"/>
      <c r="F1062" s="7"/>
    </row>
    <row r="1063" spans="1:6">
      <c r="A1063" s="543"/>
      <c r="B1063" s="540"/>
      <c r="C1063" s="541"/>
      <c r="D1063" s="59"/>
      <c r="E1063" s="85"/>
      <c r="F1063" s="7"/>
    </row>
    <row r="1064" spans="1:6">
      <c r="A1064" s="543"/>
      <c r="B1064" s="540"/>
      <c r="C1064" s="541"/>
      <c r="D1064" s="59"/>
      <c r="E1064" s="85"/>
      <c r="F1064" s="7"/>
    </row>
    <row r="1065" spans="1:6">
      <c r="A1065" s="543"/>
      <c r="B1065" s="540"/>
      <c r="C1065" s="541"/>
      <c r="D1065" s="59"/>
      <c r="E1065" s="85"/>
      <c r="F1065" s="7"/>
    </row>
    <row r="1066" spans="1:6">
      <c r="A1066" s="543"/>
      <c r="B1066" s="540"/>
      <c r="C1066" s="541"/>
      <c r="D1066" s="59"/>
      <c r="E1066" s="85"/>
      <c r="F1066" s="7"/>
    </row>
    <row r="1067" spans="1:6">
      <c r="A1067" s="543"/>
      <c r="B1067" s="540"/>
      <c r="C1067" s="541"/>
      <c r="D1067" s="59"/>
      <c r="E1067" s="85"/>
      <c r="F1067" s="7"/>
    </row>
    <row r="1068" spans="1:6">
      <c r="A1068" s="543"/>
      <c r="B1068" s="540"/>
      <c r="C1068" s="541"/>
      <c r="D1068" s="59"/>
      <c r="E1068" s="85"/>
      <c r="F1068" s="7"/>
    </row>
    <row r="1069" spans="1:6">
      <c r="A1069" s="543"/>
      <c r="B1069" s="540"/>
      <c r="C1069" s="541"/>
      <c r="D1069" s="59"/>
      <c r="E1069" s="85"/>
      <c r="F1069" s="7"/>
    </row>
    <row r="1070" spans="1:6">
      <c r="A1070" s="543"/>
      <c r="B1070" s="540"/>
      <c r="C1070" s="541"/>
      <c r="D1070" s="59"/>
      <c r="E1070" s="85"/>
      <c r="F1070" s="7"/>
    </row>
    <row r="1071" spans="1:6">
      <c r="A1071" s="543"/>
      <c r="B1071" s="540"/>
      <c r="C1071" s="541"/>
      <c r="D1071" s="59"/>
      <c r="E1071" s="85"/>
      <c r="F1071" s="7"/>
    </row>
    <row r="1072" spans="1:6">
      <c r="A1072" s="543"/>
      <c r="B1072" s="540"/>
      <c r="C1072" s="541"/>
      <c r="D1072" s="59"/>
      <c r="E1072" s="85"/>
      <c r="F1072" s="7"/>
    </row>
    <row r="1073" spans="1:6">
      <c r="A1073" s="543"/>
      <c r="B1073" s="540"/>
      <c r="C1073" s="541"/>
      <c r="D1073" s="59"/>
      <c r="E1073" s="85"/>
      <c r="F1073" s="7"/>
    </row>
    <row r="1074" spans="1:6">
      <c r="A1074" s="543"/>
      <c r="B1074" s="540"/>
      <c r="C1074" s="541"/>
      <c r="D1074" s="59"/>
      <c r="E1074" s="85"/>
      <c r="F1074" s="7"/>
    </row>
    <row r="1075" spans="1:6">
      <c r="A1075" s="543"/>
      <c r="B1075" s="540"/>
      <c r="C1075" s="541"/>
      <c r="D1075" s="59"/>
      <c r="E1075" s="85"/>
      <c r="F1075" s="7"/>
    </row>
    <row r="1076" spans="1:6">
      <c r="A1076" s="543"/>
      <c r="B1076" s="540"/>
      <c r="C1076" s="541"/>
      <c r="D1076" s="59"/>
      <c r="E1076" s="85"/>
      <c r="F1076" s="7"/>
    </row>
    <row r="1077" spans="1:6">
      <c r="A1077" s="543"/>
      <c r="B1077" s="540"/>
      <c r="C1077" s="541"/>
      <c r="D1077" s="59"/>
      <c r="E1077" s="85"/>
      <c r="F1077" s="7"/>
    </row>
    <row r="1078" spans="1:6">
      <c r="A1078" s="543"/>
      <c r="B1078" s="540"/>
      <c r="C1078" s="541"/>
      <c r="D1078" s="59"/>
      <c r="E1078" s="85"/>
      <c r="F1078" s="7"/>
    </row>
    <row r="1079" spans="1:6">
      <c r="A1079" s="543"/>
      <c r="B1079" s="540"/>
      <c r="C1079" s="541"/>
      <c r="D1079" s="59"/>
      <c r="E1079" s="85"/>
      <c r="F1079" s="7"/>
    </row>
    <row r="1080" spans="1:6">
      <c r="A1080" s="543"/>
      <c r="B1080" s="540"/>
      <c r="C1080" s="541"/>
      <c r="D1080" s="59"/>
      <c r="E1080" s="85"/>
      <c r="F1080" s="7"/>
    </row>
    <row r="1081" spans="1:6">
      <c r="A1081" s="543"/>
      <c r="B1081" s="540"/>
      <c r="C1081" s="541"/>
      <c r="D1081" s="59"/>
      <c r="E1081" s="85"/>
      <c r="F1081" s="7"/>
    </row>
    <row r="1082" spans="1:6">
      <c r="A1082" s="543"/>
      <c r="B1082" s="540"/>
      <c r="C1082" s="541"/>
      <c r="D1082" s="59"/>
      <c r="E1082" s="85"/>
      <c r="F1082" s="7"/>
    </row>
    <row r="1083" spans="1:6">
      <c r="A1083" s="543"/>
      <c r="B1083" s="540"/>
      <c r="C1083" s="541"/>
      <c r="D1083" s="59"/>
      <c r="E1083" s="85"/>
      <c r="F1083" s="7"/>
    </row>
    <row r="1084" spans="1:6">
      <c r="A1084" s="543"/>
      <c r="B1084" s="540"/>
      <c r="C1084" s="541"/>
      <c r="D1084" s="59"/>
      <c r="E1084" s="85"/>
      <c r="F1084" s="7"/>
    </row>
    <row r="1085" spans="1:6">
      <c r="A1085" s="543"/>
      <c r="B1085" s="540"/>
      <c r="C1085" s="541"/>
      <c r="D1085" s="59"/>
      <c r="E1085" s="85"/>
      <c r="F1085" s="7"/>
    </row>
    <row r="1086" spans="1:6">
      <c r="A1086" s="543"/>
      <c r="B1086" s="540"/>
      <c r="C1086" s="541"/>
      <c r="D1086" s="59"/>
      <c r="E1086" s="85"/>
      <c r="F1086" s="7"/>
    </row>
    <row r="1087" spans="1:6">
      <c r="A1087" s="543"/>
      <c r="B1087" s="540"/>
      <c r="C1087" s="541"/>
      <c r="D1087" s="59"/>
      <c r="E1087" s="85"/>
      <c r="F1087" s="7"/>
    </row>
    <row r="1088" spans="1:6">
      <c r="A1088" s="543"/>
      <c r="B1088" s="540"/>
      <c r="C1088" s="541"/>
      <c r="D1088" s="59"/>
      <c r="E1088" s="85"/>
      <c r="F1088" s="7"/>
    </row>
    <row r="1089" spans="1:6">
      <c r="A1089" s="543"/>
      <c r="B1089" s="540"/>
      <c r="C1089" s="541"/>
      <c r="D1089" s="59"/>
      <c r="E1089" s="85"/>
      <c r="F1089" s="7"/>
    </row>
    <row r="1090" spans="1:6">
      <c r="A1090" s="543"/>
      <c r="B1090" s="540"/>
      <c r="C1090" s="541"/>
      <c r="D1090" s="59"/>
      <c r="E1090" s="85"/>
      <c r="F1090" s="7"/>
    </row>
    <row r="1091" spans="1:6">
      <c r="A1091" s="543"/>
      <c r="B1091" s="540"/>
      <c r="C1091" s="541"/>
      <c r="D1091" s="59"/>
      <c r="E1091" s="85"/>
      <c r="F1091" s="7"/>
    </row>
    <row r="1092" spans="1:6">
      <c r="A1092" s="543"/>
      <c r="B1092" s="540"/>
      <c r="C1092" s="541"/>
      <c r="D1092" s="59"/>
      <c r="E1092" s="85"/>
      <c r="F1092" s="7"/>
    </row>
    <row r="1093" spans="1:6">
      <c r="A1093" s="543"/>
      <c r="B1093" s="540"/>
      <c r="C1093" s="541"/>
      <c r="D1093" s="59"/>
      <c r="E1093" s="85"/>
      <c r="F1093" s="7"/>
    </row>
    <row r="1094" spans="1:6">
      <c r="A1094" s="543"/>
      <c r="B1094" s="540"/>
      <c r="C1094" s="541"/>
      <c r="D1094" s="59"/>
      <c r="E1094" s="85"/>
      <c r="F1094" s="7"/>
    </row>
    <row r="1095" spans="1:6">
      <c r="A1095" s="543"/>
      <c r="B1095" s="540"/>
      <c r="C1095" s="541"/>
      <c r="D1095" s="59"/>
      <c r="E1095" s="85"/>
      <c r="F1095" s="7"/>
    </row>
    <row r="1096" spans="1:6">
      <c r="A1096" s="543"/>
      <c r="B1096" s="540"/>
      <c r="C1096" s="541"/>
      <c r="D1096" s="59"/>
      <c r="E1096" s="85"/>
      <c r="F1096" s="7"/>
    </row>
    <row r="1097" spans="1:6">
      <c r="A1097" s="543"/>
      <c r="B1097" s="540"/>
      <c r="C1097" s="541"/>
      <c r="D1097" s="59"/>
      <c r="E1097" s="85"/>
      <c r="F1097" s="7"/>
    </row>
    <row r="1098" spans="1:6">
      <c r="A1098" s="543"/>
      <c r="B1098" s="540"/>
      <c r="C1098" s="541"/>
      <c r="D1098" s="59"/>
      <c r="E1098" s="85"/>
      <c r="F1098" s="7"/>
    </row>
    <row r="1099" spans="1:6">
      <c r="A1099" s="543"/>
      <c r="B1099" s="540"/>
      <c r="C1099" s="541"/>
      <c r="D1099" s="59"/>
      <c r="E1099" s="85"/>
      <c r="F1099" s="7"/>
    </row>
    <row r="1100" spans="1:6">
      <c r="A1100" s="543"/>
      <c r="B1100" s="540"/>
      <c r="C1100" s="541"/>
      <c r="D1100" s="59"/>
      <c r="E1100" s="85"/>
      <c r="F1100" s="7"/>
    </row>
    <row r="1101" spans="1:6">
      <c r="A1101" s="543"/>
      <c r="B1101" s="540"/>
      <c r="C1101" s="541"/>
      <c r="D1101" s="59"/>
      <c r="E1101" s="85"/>
      <c r="F1101" s="7"/>
    </row>
    <row r="1102" spans="1:6">
      <c r="A1102" s="543"/>
      <c r="B1102" s="540"/>
      <c r="C1102" s="541"/>
      <c r="D1102" s="59"/>
      <c r="E1102" s="85"/>
      <c r="F1102" s="7"/>
    </row>
    <row r="1103" spans="1:6">
      <c r="A1103" s="543"/>
      <c r="B1103" s="540"/>
      <c r="C1103" s="541"/>
      <c r="D1103" s="59"/>
      <c r="E1103" s="85"/>
      <c r="F1103" s="7"/>
    </row>
    <row r="1104" spans="1:6">
      <c r="A1104" s="543"/>
      <c r="B1104" s="540"/>
      <c r="C1104" s="541"/>
      <c r="D1104" s="59"/>
      <c r="E1104" s="85"/>
      <c r="F1104" s="7"/>
    </row>
    <row r="1105" spans="1:6">
      <c r="A1105" s="543"/>
      <c r="B1105" s="540"/>
      <c r="C1105" s="541"/>
      <c r="D1105" s="59"/>
      <c r="E1105" s="85"/>
      <c r="F1105" s="7"/>
    </row>
    <row r="1106" spans="1:6">
      <c r="A1106" s="543"/>
      <c r="B1106" s="540"/>
      <c r="C1106" s="541"/>
      <c r="D1106" s="59"/>
      <c r="E1106" s="85"/>
      <c r="F1106" s="7"/>
    </row>
    <row r="1107" spans="1:6">
      <c r="A1107" s="543"/>
      <c r="B1107" s="540"/>
      <c r="C1107" s="541"/>
      <c r="D1107" s="59"/>
      <c r="E1107" s="85"/>
      <c r="F1107" s="7"/>
    </row>
    <row r="1108" spans="1:6">
      <c r="A1108" s="543"/>
      <c r="B1108" s="540"/>
      <c r="C1108" s="541"/>
      <c r="D1108" s="59"/>
      <c r="E1108" s="85"/>
      <c r="F1108" s="7"/>
    </row>
    <row r="1109" spans="1:6">
      <c r="A1109" s="543"/>
      <c r="B1109" s="540"/>
      <c r="C1109" s="541"/>
      <c r="D1109" s="59"/>
      <c r="E1109" s="85"/>
      <c r="F1109" s="7"/>
    </row>
    <row r="1110" spans="1:6">
      <c r="A1110" s="543"/>
      <c r="B1110" s="540"/>
      <c r="C1110" s="541"/>
      <c r="D1110" s="59"/>
      <c r="E1110" s="85"/>
      <c r="F1110" s="7"/>
    </row>
    <row r="1111" spans="1:6">
      <c r="A1111" s="543"/>
      <c r="B1111" s="540"/>
      <c r="C1111" s="541"/>
      <c r="D1111" s="59"/>
      <c r="E1111" s="85"/>
      <c r="F1111" s="7"/>
    </row>
    <row r="1112" spans="1:6">
      <c r="A1112" s="543"/>
      <c r="B1112" s="540"/>
      <c r="C1112" s="541"/>
      <c r="D1112" s="59"/>
      <c r="E1112" s="85"/>
      <c r="F1112" s="7"/>
    </row>
    <row r="1113" spans="1:6">
      <c r="A1113" s="543"/>
      <c r="B1113" s="540"/>
      <c r="C1113" s="541"/>
      <c r="D1113" s="59"/>
      <c r="E1113" s="85"/>
      <c r="F1113" s="7"/>
    </row>
    <row r="1114" spans="1:6">
      <c r="A1114" s="543"/>
      <c r="B1114" s="540"/>
      <c r="C1114" s="541"/>
      <c r="D1114" s="59"/>
      <c r="E1114" s="85"/>
      <c r="F1114" s="7"/>
    </row>
    <row r="1115" spans="1:6">
      <c r="A1115" s="543"/>
      <c r="B1115" s="540"/>
      <c r="C1115" s="541"/>
      <c r="D1115" s="59"/>
      <c r="E1115" s="85"/>
      <c r="F1115" s="7"/>
    </row>
    <row r="1116" spans="1:6">
      <c r="A1116" s="543"/>
      <c r="B1116" s="540"/>
      <c r="C1116" s="541"/>
      <c r="D1116" s="59"/>
      <c r="E1116" s="85"/>
      <c r="F1116" s="7"/>
    </row>
    <row r="1117" spans="1:6">
      <c r="A1117" s="543"/>
      <c r="B1117" s="540"/>
      <c r="C1117" s="541"/>
      <c r="D1117" s="59"/>
      <c r="E1117" s="85"/>
      <c r="F1117" s="7"/>
    </row>
    <row r="1118" spans="1:6">
      <c r="A1118" s="543"/>
      <c r="B1118" s="540"/>
      <c r="C1118" s="541"/>
      <c r="D1118" s="59"/>
      <c r="E1118" s="85"/>
      <c r="F1118" s="7"/>
    </row>
    <row r="1119" spans="1:6">
      <c r="A1119" s="543"/>
      <c r="B1119" s="540"/>
      <c r="C1119" s="541"/>
      <c r="D1119" s="59"/>
      <c r="E1119" s="85"/>
      <c r="F1119" s="7"/>
    </row>
    <row r="1120" spans="1:6">
      <c r="A1120" s="543"/>
      <c r="B1120" s="540"/>
      <c r="C1120" s="541"/>
      <c r="D1120" s="59"/>
      <c r="E1120" s="85"/>
      <c r="F1120" s="7"/>
    </row>
    <row r="1121" spans="1:6">
      <c r="A1121" s="543"/>
      <c r="B1121" s="540"/>
      <c r="C1121" s="541"/>
      <c r="D1121" s="59"/>
      <c r="E1121" s="85"/>
      <c r="F1121" s="7"/>
    </row>
    <row r="1122" spans="1:6">
      <c r="A1122" s="543"/>
      <c r="B1122" s="540"/>
      <c r="C1122" s="541"/>
      <c r="D1122" s="59"/>
      <c r="E1122" s="85"/>
      <c r="F1122" s="7"/>
    </row>
    <row r="1123" spans="1:6">
      <c r="A1123" s="543"/>
      <c r="B1123" s="540"/>
      <c r="C1123" s="541"/>
      <c r="D1123" s="59"/>
      <c r="E1123" s="85"/>
      <c r="F1123" s="7"/>
    </row>
    <row r="1124" spans="1:6">
      <c r="A1124" s="543"/>
      <c r="B1124" s="540"/>
      <c r="C1124" s="541"/>
      <c r="D1124" s="59"/>
      <c r="E1124" s="85"/>
      <c r="F1124" s="7"/>
    </row>
    <row r="1125" spans="1:6">
      <c r="A1125" s="543"/>
      <c r="B1125" s="540"/>
      <c r="C1125" s="541"/>
      <c r="D1125" s="59"/>
      <c r="E1125" s="85"/>
      <c r="F1125" s="7"/>
    </row>
    <row r="1126" spans="1:6">
      <c r="A1126" s="543"/>
      <c r="B1126" s="540"/>
      <c r="C1126" s="541"/>
      <c r="D1126" s="59"/>
      <c r="E1126" s="85"/>
      <c r="F1126" s="7"/>
    </row>
    <row r="1127" spans="1:6">
      <c r="A1127" s="543"/>
      <c r="B1127" s="540"/>
      <c r="C1127" s="541"/>
      <c r="D1127" s="59"/>
      <c r="E1127" s="85"/>
      <c r="F1127" s="7"/>
    </row>
    <row r="1128" spans="1:6">
      <c r="A1128" s="543"/>
      <c r="B1128" s="540"/>
      <c r="C1128" s="541"/>
      <c r="D1128" s="59"/>
      <c r="E1128" s="85"/>
      <c r="F1128" s="7"/>
    </row>
    <row r="1129" spans="1:6">
      <c r="A1129" s="543"/>
      <c r="B1129" s="540"/>
      <c r="C1129" s="541"/>
      <c r="D1129" s="59"/>
      <c r="E1129" s="85"/>
      <c r="F1129" s="7"/>
    </row>
    <row r="1130" spans="1:6">
      <c r="A1130" s="543"/>
      <c r="B1130" s="540"/>
      <c r="C1130" s="541"/>
      <c r="D1130" s="59"/>
      <c r="E1130" s="85"/>
      <c r="F1130" s="7"/>
    </row>
    <row r="1131" spans="1:6">
      <c r="A1131" s="543"/>
      <c r="B1131" s="540"/>
      <c r="C1131" s="541"/>
      <c r="D1131" s="59"/>
      <c r="E1131" s="85"/>
      <c r="F1131" s="7"/>
    </row>
    <row r="1132" spans="1:6">
      <c r="A1132" s="543"/>
      <c r="B1132" s="540"/>
      <c r="C1132" s="541"/>
      <c r="D1132" s="59"/>
      <c r="E1132" s="85"/>
      <c r="F1132" s="7"/>
    </row>
    <row r="1133" spans="1:6">
      <c r="A1133" s="543"/>
      <c r="B1133" s="540"/>
      <c r="C1133" s="541"/>
      <c r="D1133" s="59"/>
      <c r="E1133" s="85"/>
      <c r="F1133" s="7"/>
    </row>
    <row r="1134" spans="1:6">
      <c r="A1134" s="543"/>
      <c r="B1134" s="540"/>
      <c r="C1134" s="541"/>
      <c r="D1134" s="59"/>
      <c r="E1134" s="85"/>
      <c r="F1134" s="7"/>
    </row>
    <row r="1135" spans="1:6">
      <c r="A1135" s="543"/>
      <c r="B1135" s="540"/>
      <c r="C1135" s="541"/>
      <c r="D1135" s="59"/>
      <c r="E1135" s="85"/>
      <c r="F1135" s="7"/>
    </row>
    <row r="1136" spans="1:6">
      <c r="A1136" s="543"/>
      <c r="B1136" s="540"/>
      <c r="C1136" s="541"/>
      <c r="D1136" s="59"/>
      <c r="E1136" s="85"/>
      <c r="F1136" s="7"/>
    </row>
    <row r="1137" spans="1:6">
      <c r="A1137" s="543"/>
      <c r="B1137" s="540"/>
      <c r="C1137" s="541"/>
      <c r="D1137" s="59"/>
      <c r="E1137" s="85"/>
      <c r="F1137" s="7"/>
    </row>
    <row r="1138" spans="1:6">
      <c r="A1138" s="543"/>
      <c r="B1138" s="540"/>
      <c r="C1138" s="541"/>
      <c r="D1138" s="59"/>
      <c r="E1138" s="85"/>
      <c r="F1138" s="7"/>
    </row>
    <row r="1139" spans="1:6">
      <c r="A1139" s="543"/>
      <c r="B1139" s="540"/>
      <c r="C1139" s="541"/>
      <c r="D1139" s="59"/>
      <c r="E1139" s="85"/>
      <c r="F1139" s="7"/>
    </row>
    <row r="1140" spans="1:6">
      <c r="A1140" s="543"/>
      <c r="B1140" s="540"/>
      <c r="C1140" s="541"/>
      <c r="D1140" s="59"/>
      <c r="E1140" s="85"/>
      <c r="F1140" s="7"/>
    </row>
    <row r="1141" spans="1:6">
      <c r="A1141" s="543"/>
      <c r="B1141" s="540"/>
      <c r="C1141" s="541"/>
      <c r="D1141" s="59"/>
      <c r="E1141" s="85"/>
      <c r="F1141" s="7"/>
    </row>
    <row r="1142" spans="1:6">
      <c r="A1142" s="543"/>
      <c r="B1142" s="540"/>
      <c r="C1142" s="541"/>
      <c r="D1142" s="59"/>
      <c r="E1142" s="85"/>
      <c r="F1142" s="7"/>
    </row>
    <row r="1143" spans="1:6">
      <c r="A1143" s="543"/>
      <c r="B1143" s="540"/>
      <c r="C1143" s="541"/>
      <c r="D1143" s="59"/>
      <c r="E1143" s="85"/>
      <c r="F1143" s="7"/>
    </row>
    <row r="1144" spans="1:6">
      <c r="A1144" s="543"/>
      <c r="B1144" s="540"/>
      <c r="C1144" s="541"/>
      <c r="D1144" s="59"/>
      <c r="E1144" s="85"/>
      <c r="F1144" s="7"/>
    </row>
    <row r="1145" spans="1:6">
      <c r="A1145" s="543"/>
      <c r="B1145" s="540"/>
      <c r="C1145" s="541"/>
      <c r="D1145" s="59"/>
      <c r="E1145" s="85"/>
      <c r="F1145" s="7"/>
    </row>
    <row r="1146" spans="1:6">
      <c r="A1146" s="543"/>
      <c r="B1146" s="540"/>
      <c r="C1146" s="541"/>
      <c r="D1146" s="59"/>
      <c r="E1146" s="85"/>
      <c r="F1146" s="7"/>
    </row>
    <row r="1147" spans="1:6">
      <c r="A1147" s="543"/>
      <c r="B1147" s="540"/>
      <c r="C1147" s="541"/>
      <c r="D1147" s="59"/>
      <c r="E1147" s="85"/>
      <c r="F1147" s="7"/>
    </row>
    <row r="1148" spans="1:6">
      <c r="A1148" s="543"/>
      <c r="B1148" s="540"/>
      <c r="C1148" s="541"/>
      <c r="D1148" s="59"/>
      <c r="E1148" s="85"/>
      <c r="F1148" s="7"/>
    </row>
    <row r="1149" spans="1:6">
      <c r="A1149" s="543"/>
      <c r="B1149" s="540"/>
      <c r="C1149" s="541"/>
      <c r="D1149" s="59"/>
      <c r="E1149" s="85"/>
      <c r="F1149" s="7"/>
    </row>
    <row r="1150" spans="1:6">
      <c r="A1150" s="543"/>
      <c r="B1150" s="540"/>
      <c r="C1150" s="541"/>
      <c r="D1150" s="59"/>
      <c r="E1150" s="85"/>
      <c r="F1150" s="7"/>
    </row>
    <row r="1151" spans="1:6">
      <c r="A1151" s="543"/>
      <c r="B1151" s="540"/>
      <c r="C1151" s="541"/>
      <c r="D1151" s="59"/>
      <c r="E1151" s="85"/>
      <c r="F1151" s="7"/>
    </row>
    <row r="1152" spans="1:6">
      <c r="A1152" s="543"/>
      <c r="B1152" s="540"/>
      <c r="C1152" s="541"/>
      <c r="D1152" s="59"/>
      <c r="E1152" s="85"/>
      <c r="F1152" s="7"/>
    </row>
    <row r="1153" spans="1:6">
      <c r="A1153" s="543"/>
      <c r="B1153" s="540"/>
      <c r="C1153" s="541"/>
      <c r="D1153" s="59"/>
      <c r="E1153" s="85"/>
      <c r="F1153" s="7"/>
    </row>
    <row r="1154" spans="1:6">
      <c r="A1154" s="543"/>
      <c r="B1154" s="540"/>
      <c r="C1154" s="541"/>
      <c r="D1154" s="59"/>
      <c r="E1154" s="85"/>
      <c r="F1154" s="7"/>
    </row>
    <row r="1155" spans="1:6">
      <c r="A1155" s="543"/>
      <c r="B1155" s="540"/>
      <c r="C1155" s="541"/>
      <c r="D1155" s="59"/>
      <c r="E1155" s="85"/>
      <c r="F1155" s="7"/>
    </row>
    <row r="1156" spans="1:6">
      <c r="A1156" s="543"/>
      <c r="B1156" s="540"/>
      <c r="C1156" s="541"/>
      <c r="D1156" s="59"/>
      <c r="E1156" s="85"/>
      <c r="F1156" s="7"/>
    </row>
    <row r="1157" spans="1:6">
      <c r="A1157" s="543"/>
      <c r="B1157" s="540"/>
      <c r="C1157" s="541"/>
      <c r="D1157" s="59"/>
      <c r="E1157" s="85"/>
      <c r="F1157" s="7"/>
    </row>
    <row r="1158" spans="1:6">
      <c r="A1158" s="543"/>
      <c r="B1158" s="540"/>
      <c r="C1158" s="541"/>
      <c r="D1158" s="59"/>
      <c r="E1158" s="85"/>
      <c r="F1158" s="7"/>
    </row>
    <row r="1159" spans="1:6">
      <c r="A1159" s="543"/>
      <c r="B1159" s="540"/>
      <c r="C1159" s="541"/>
      <c r="D1159" s="59"/>
      <c r="E1159" s="85"/>
      <c r="F1159" s="7"/>
    </row>
    <row r="1160" spans="1:6">
      <c r="A1160" s="543"/>
      <c r="B1160" s="540"/>
      <c r="C1160" s="541"/>
      <c r="D1160" s="59"/>
      <c r="E1160" s="85"/>
      <c r="F1160" s="7"/>
    </row>
    <row r="1161" spans="1:6">
      <c r="A1161" s="543"/>
      <c r="B1161" s="540"/>
      <c r="C1161" s="541"/>
      <c r="D1161" s="59"/>
      <c r="E1161" s="85"/>
      <c r="F1161" s="7"/>
    </row>
    <row r="1162" spans="1:6">
      <c r="A1162" s="543"/>
      <c r="B1162" s="540"/>
      <c r="C1162" s="541"/>
      <c r="D1162" s="59"/>
      <c r="E1162" s="85"/>
      <c r="F1162" s="7"/>
    </row>
    <row r="1163" spans="1:6">
      <c r="A1163" s="543"/>
      <c r="B1163" s="540"/>
      <c r="C1163" s="541"/>
      <c r="D1163" s="59"/>
      <c r="E1163" s="85"/>
      <c r="F1163" s="7"/>
    </row>
    <row r="1164" spans="1:6">
      <c r="A1164" s="543"/>
      <c r="B1164" s="540"/>
      <c r="C1164" s="541"/>
      <c r="D1164" s="59"/>
      <c r="E1164" s="85"/>
      <c r="F1164" s="7"/>
    </row>
    <row r="1165" spans="1:6">
      <c r="A1165" s="543"/>
      <c r="B1165" s="540"/>
      <c r="C1165" s="541"/>
      <c r="D1165" s="59"/>
      <c r="E1165" s="85"/>
      <c r="F1165" s="7"/>
    </row>
    <row r="1166" spans="1:6">
      <c r="A1166" s="543"/>
      <c r="B1166" s="540"/>
      <c r="C1166" s="541"/>
      <c r="D1166" s="59"/>
      <c r="E1166" s="85"/>
      <c r="F1166" s="7"/>
    </row>
    <row r="1167" spans="1:6">
      <c r="A1167" s="543"/>
      <c r="B1167" s="540"/>
      <c r="C1167" s="541"/>
      <c r="D1167" s="59"/>
      <c r="E1167" s="85"/>
      <c r="F1167" s="7"/>
    </row>
    <row r="1168" spans="1:6">
      <c r="A1168" s="543"/>
      <c r="B1168" s="540"/>
      <c r="C1168" s="541"/>
      <c r="D1168" s="59"/>
      <c r="E1168" s="85"/>
      <c r="F1168" s="7"/>
    </row>
    <row r="1169" spans="1:6">
      <c r="A1169" s="543"/>
      <c r="B1169" s="540"/>
      <c r="C1169" s="541"/>
      <c r="D1169" s="59"/>
      <c r="E1169" s="85"/>
      <c r="F1169" s="7"/>
    </row>
    <row r="1170" spans="1:6">
      <c r="A1170" s="543"/>
      <c r="B1170" s="540"/>
      <c r="C1170" s="541"/>
      <c r="D1170" s="59"/>
      <c r="E1170" s="85"/>
      <c r="F1170" s="7"/>
    </row>
    <row r="1171" spans="1:6">
      <c r="A1171" s="543"/>
      <c r="B1171" s="540"/>
      <c r="C1171" s="541"/>
      <c r="D1171" s="59"/>
      <c r="E1171" s="85"/>
      <c r="F1171" s="7"/>
    </row>
    <row r="1172" spans="1:6">
      <c r="A1172" s="543"/>
      <c r="B1172" s="540"/>
      <c r="C1172" s="541"/>
      <c r="D1172" s="59"/>
      <c r="E1172" s="85"/>
      <c r="F1172" s="7"/>
    </row>
    <row r="1173" spans="1:6">
      <c r="A1173" s="543"/>
      <c r="B1173" s="540"/>
      <c r="C1173" s="541"/>
      <c r="D1173" s="59"/>
      <c r="E1173" s="85"/>
      <c r="F1173" s="7"/>
    </row>
    <row r="1174" spans="1:6">
      <c r="A1174" s="543"/>
      <c r="B1174" s="540"/>
      <c r="C1174" s="541"/>
      <c r="D1174" s="59"/>
      <c r="E1174" s="85"/>
      <c r="F1174" s="7"/>
    </row>
    <row r="1175" spans="1:6">
      <c r="A1175" s="543"/>
      <c r="B1175" s="540"/>
      <c r="C1175" s="541"/>
      <c r="D1175" s="59"/>
      <c r="E1175" s="85"/>
      <c r="F1175" s="7"/>
    </row>
    <row r="1176" spans="1:6">
      <c r="A1176" s="543"/>
      <c r="B1176" s="540"/>
      <c r="C1176" s="541"/>
      <c r="D1176" s="59"/>
      <c r="E1176" s="85"/>
      <c r="F1176" s="7"/>
    </row>
    <row r="1177" spans="1:6">
      <c r="A1177" s="543"/>
      <c r="B1177" s="540"/>
      <c r="C1177" s="541"/>
      <c r="D1177" s="59"/>
      <c r="E1177" s="85"/>
      <c r="F1177" s="7"/>
    </row>
    <row r="1178" spans="1:6">
      <c r="A1178" s="543"/>
      <c r="B1178" s="540"/>
      <c r="C1178" s="541"/>
      <c r="D1178" s="59"/>
      <c r="E1178" s="85"/>
      <c r="F1178" s="7"/>
    </row>
    <row r="1179" spans="1:6">
      <c r="A1179" s="543"/>
      <c r="B1179" s="540"/>
      <c r="C1179" s="541"/>
      <c r="D1179" s="59"/>
      <c r="E1179" s="85"/>
      <c r="F1179" s="7"/>
    </row>
    <row r="1180" spans="1:6">
      <c r="A1180" s="543"/>
      <c r="B1180" s="540"/>
      <c r="C1180" s="541"/>
      <c r="D1180" s="59"/>
      <c r="E1180" s="85"/>
      <c r="F1180" s="7"/>
    </row>
    <row r="1181" spans="1:6">
      <c r="A1181" s="543"/>
      <c r="B1181" s="540"/>
      <c r="C1181" s="541"/>
      <c r="D1181" s="59"/>
      <c r="E1181" s="85"/>
      <c r="F1181" s="7"/>
    </row>
    <row r="1182" spans="1:6">
      <c r="A1182" s="543"/>
      <c r="B1182" s="540"/>
      <c r="C1182" s="541"/>
      <c r="D1182" s="59"/>
      <c r="E1182" s="85"/>
      <c r="F1182" s="7"/>
    </row>
    <row r="1183" spans="1:6">
      <c r="A1183" s="543"/>
      <c r="B1183" s="540"/>
      <c r="C1183" s="541"/>
      <c r="D1183" s="59"/>
      <c r="E1183" s="85"/>
      <c r="F1183" s="7"/>
    </row>
    <row r="1184" spans="1:6">
      <c r="A1184" s="543"/>
      <c r="B1184" s="540"/>
      <c r="C1184" s="541"/>
      <c r="D1184" s="59"/>
      <c r="E1184" s="85"/>
      <c r="F1184" s="7"/>
    </row>
    <row r="1185" spans="1:6">
      <c r="A1185" s="543"/>
      <c r="B1185" s="540"/>
      <c r="C1185" s="541"/>
      <c r="D1185" s="59"/>
      <c r="E1185" s="85"/>
      <c r="F1185" s="7"/>
    </row>
    <row r="1186" spans="1:6">
      <c r="A1186" s="543"/>
      <c r="B1186" s="540"/>
      <c r="C1186" s="541"/>
      <c r="D1186" s="59"/>
      <c r="E1186" s="85"/>
      <c r="F1186" s="7"/>
    </row>
    <row r="1187" spans="1:6">
      <c r="A1187" s="543"/>
      <c r="B1187" s="540"/>
      <c r="C1187" s="541"/>
      <c r="D1187" s="59"/>
      <c r="E1187" s="85"/>
      <c r="F1187" s="7"/>
    </row>
    <row r="1188" spans="1:6">
      <c r="A1188" s="543"/>
      <c r="B1188" s="540"/>
      <c r="C1188" s="541"/>
      <c r="D1188" s="59"/>
      <c r="E1188" s="85"/>
      <c r="F1188" s="7"/>
    </row>
    <row r="1189" spans="1:6">
      <c r="A1189" s="543"/>
      <c r="B1189" s="540"/>
      <c r="C1189" s="541"/>
      <c r="D1189" s="59"/>
      <c r="E1189" s="85"/>
      <c r="F1189" s="7"/>
    </row>
    <row r="1190" spans="1:6">
      <c r="A1190" s="543"/>
      <c r="B1190" s="540"/>
      <c r="C1190" s="541"/>
      <c r="D1190" s="59"/>
      <c r="E1190" s="85"/>
      <c r="F1190" s="7"/>
    </row>
    <row r="1191" spans="1:6">
      <c r="A1191" s="543"/>
      <c r="B1191" s="540"/>
      <c r="C1191" s="541"/>
      <c r="D1191" s="59"/>
      <c r="E1191" s="85"/>
      <c r="F1191" s="7"/>
    </row>
    <row r="1192" spans="1:6">
      <c r="A1192" s="543"/>
      <c r="B1192" s="540"/>
      <c r="C1192" s="541"/>
      <c r="D1192" s="59"/>
      <c r="E1192" s="85"/>
      <c r="F1192" s="7"/>
    </row>
    <row r="1193" spans="1:6">
      <c r="A1193" s="543"/>
      <c r="B1193" s="540"/>
      <c r="C1193" s="541"/>
      <c r="D1193" s="59"/>
      <c r="E1193" s="85"/>
      <c r="F1193" s="7"/>
    </row>
    <row r="1194" spans="1:6">
      <c r="A1194" s="543"/>
      <c r="B1194" s="540"/>
      <c r="C1194" s="541"/>
      <c r="D1194" s="59"/>
      <c r="E1194" s="85"/>
      <c r="F1194" s="7"/>
    </row>
    <row r="1195" spans="1:6">
      <c r="A1195" s="543"/>
      <c r="B1195" s="540"/>
      <c r="C1195" s="541"/>
      <c r="D1195" s="59"/>
      <c r="E1195" s="85"/>
      <c r="F1195" s="7"/>
    </row>
    <row r="1196" spans="1:6">
      <c r="A1196" s="543"/>
      <c r="B1196" s="540"/>
      <c r="C1196" s="541"/>
      <c r="D1196" s="59"/>
      <c r="E1196" s="85"/>
      <c r="F1196" s="7"/>
    </row>
    <row r="1197" spans="1:6">
      <c r="A1197" s="543"/>
      <c r="B1197" s="540"/>
      <c r="C1197" s="541"/>
      <c r="D1197" s="59"/>
      <c r="E1197" s="85"/>
      <c r="F1197" s="7"/>
    </row>
    <row r="1198" spans="1:6">
      <c r="A1198" s="543"/>
      <c r="B1198" s="540"/>
      <c r="C1198" s="541"/>
      <c r="D1198" s="59"/>
      <c r="E1198" s="85"/>
      <c r="F1198" s="7"/>
    </row>
    <row r="1199" spans="1:6">
      <c r="A1199" s="543"/>
      <c r="B1199" s="540"/>
      <c r="C1199" s="541"/>
      <c r="D1199" s="59"/>
      <c r="E1199" s="85"/>
      <c r="F1199" s="7"/>
    </row>
    <row r="1200" spans="1:6">
      <c r="A1200" s="543"/>
      <c r="B1200" s="540"/>
      <c r="C1200" s="541"/>
      <c r="D1200" s="59"/>
      <c r="E1200" s="85"/>
      <c r="F1200" s="7"/>
    </row>
    <row r="1201" spans="1:6">
      <c r="A1201" s="543"/>
      <c r="B1201" s="540"/>
      <c r="C1201" s="541"/>
      <c r="D1201" s="59"/>
      <c r="E1201" s="85"/>
      <c r="F1201" s="7"/>
    </row>
    <row r="1202" spans="1:6">
      <c r="A1202" s="543"/>
      <c r="B1202" s="540"/>
      <c r="C1202" s="541"/>
      <c r="D1202" s="59"/>
      <c r="E1202" s="85"/>
      <c r="F1202" s="7"/>
    </row>
    <row r="1203" spans="1:6">
      <c r="A1203" s="543"/>
      <c r="B1203" s="540"/>
      <c r="C1203" s="541"/>
      <c r="D1203" s="59"/>
      <c r="E1203" s="85"/>
      <c r="F1203" s="7"/>
    </row>
    <row r="1204" spans="1:6">
      <c r="A1204" s="543"/>
      <c r="B1204" s="540"/>
      <c r="C1204" s="541"/>
      <c r="D1204" s="59"/>
      <c r="E1204" s="85"/>
      <c r="F1204" s="7"/>
    </row>
    <row r="1205" spans="1:6">
      <c r="A1205" s="543"/>
      <c r="B1205" s="540"/>
      <c r="C1205" s="541"/>
      <c r="D1205" s="59"/>
      <c r="E1205" s="85"/>
      <c r="F1205" s="7"/>
    </row>
    <row r="1206" spans="1:6">
      <c r="A1206" s="543"/>
      <c r="B1206" s="540"/>
      <c r="C1206" s="541"/>
      <c r="D1206" s="59"/>
      <c r="E1206" s="85"/>
      <c r="F1206" s="7"/>
    </row>
    <row r="1207" spans="1:6">
      <c r="A1207" s="543"/>
      <c r="B1207" s="540"/>
      <c r="C1207" s="541"/>
      <c r="D1207" s="59"/>
      <c r="E1207" s="85"/>
      <c r="F1207" s="7"/>
    </row>
    <row r="1208" spans="1:6">
      <c r="A1208" s="543"/>
      <c r="B1208" s="540"/>
      <c r="C1208" s="541"/>
      <c r="D1208" s="59"/>
      <c r="E1208" s="85"/>
      <c r="F1208" s="7"/>
    </row>
    <row r="1209" spans="1:6">
      <c r="A1209" s="543"/>
      <c r="B1209" s="540"/>
      <c r="C1209" s="541"/>
      <c r="D1209" s="59"/>
      <c r="E1209" s="85"/>
      <c r="F1209" s="7"/>
    </row>
    <row r="1210" spans="1:6">
      <c r="A1210" s="543"/>
      <c r="B1210" s="540"/>
      <c r="C1210" s="541"/>
      <c r="D1210" s="59"/>
      <c r="E1210" s="85"/>
      <c r="F1210" s="7"/>
    </row>
    <row r="1211" spans="1:6">
      <c r="A1211" s="543"/>
      <c r="B1211" s="540"/>
      <c r="C1211" s="541"/>
      <c r="D1211" s="59"/>
      <c r="E1211" s="85"/>
      <c r="F1211" s="7"/>
    </row>
    <row r="1212" spans="1:6">
      <c r="A1212" s="543"/>
      <c r="B1212" s="540"/>
      <c r="C1212" s="541"/>
      <c r="D1212" s="59"/>
      <c r="E1212" s="85"/>
      <c r="F1212" s="7"/>
    </row>
    <row r="1213" spans="1:6">
      <c r="A1213" s="543"/>
      <c r="B1213" s="540"/>
      <c r="C1213" s="541"/>
      <c r="D1213" s="59"/>
      <c r="E1213" s="85"/>
      <c r="F1213" s="7"/>
    </row>
    <row r="1214" spans="1:6">
      <c r="A1214" s="543"/>
      <c r="B1214" s="540"/>
      <c r="C1214" s="541"/>
      <c r="D1214" s="59"/>
      <c r="E1214" s="85"/>
      <c r="F1214" s="7"/>
    </row>
    <row r="1215" spans="1:6">
      <c r="A1215" s="543"/>
      <c r="B1215" s="540"/>
      <c r="C1215" s="541"/>
      <c r="D1215" s="59"/>
      <c r="E1215" s="85"/>
      <c r="F1215" s="7"/>
    </row>
    <row r="1216" spans="1:6">
      <c r="A1216" s="543"/>
      <c r="B1216" s="540"/>
      <c r="C1216" s="541"/>
      <c r="D1216" s="59"/>
      <c r="E1216" s="85"/>
      <c r="F1216" s="7"/>
    </row>
    <row r="1217" spans="1:6">
      <c r="A1217" s="543"/>
      <c r="B1217" s="540"/>
      <c r="C1217" s="541"/>
      <c r="D1217" s="59"/>
      <c r="E1217" s="85"/>
      <c r="F1217" s="7"/>
    </row>
    <row r="1218" spans="1:6">
      <c r="A1218" s="543"/>
      <c r="B1218" s="540"/>
      <c r="C1218" s="541"/>
      <c r="D1218" s="59"/>
      <c r="E1218" s="85"/>
      <c r="F1218" s="7"/>
    </row>
    <row r="1219" spans="1:6">
      <c r="A1219" s="543"/>
      <c r="B1219" s="540"/>
      <c r="C1219" s="541"/>
      <c r="D1219" s="59"/>
      <c r="E1219" s="85"/>
      <c r="F1219" s="7"/>
    </row>
    <row r="1220" spans="1:6">
      <c r="A1220" s="543"/>
      <c r="B1220" s="540"/>
      <c r="C1220" s="541"/>
      <c r="D1220" s="59"/>
      <c r="E1220" s="85"/>
      <c r="F1220" s="7"/>
    </row>
    <row r="1221" spans="1:6">
      <c r="A1221" s="543"/>
      <c r="B1221" s="540"/>
      <c r="C1221" s="541"/>
      <c r="D1221" s="59"/>
      <c r="E1221" s="85"/>
      <c r="F1221" s="7"/>
    </row>
    <row r="1222" spans="1:6">
      <c r="A1222" s="543"/>
      <c r="B1222" s="540"/>
      <c r="C1222" s="541"/>
      <c r="D1222" s="59"/>
      <c r="E1222" s="85"/>
      <c r="F1222" s="7"/>
    </row>
    <row r="1223" spans="1:6">
      <c r="A1223" s="543"/>
      <c r="B1223" s="540"/>
      <c r="C1223" s="541"/>
      <c r="D1223" s="59"/>
      <c r="E1223" s="85"/>
      <c r="F1223" s="7"/>
    </row>
    <row r="1224" spans="1:6">
      <c r="A1224" s="543"/>
      <c r="B1224" s="540"/>
      <c r="C1224" s="541"/>
      <c r="D1224" s="59"/>
      <c r="E1224" s="85"/>
      <c r="F1224" s="7"/>
    </row>
    <row r="1225" spans="1:6">
      <c r="A1225" s="543"/>
      <c r="B1225" s="540"/>
      <c r="C1225" s="541"/>
      <c r="D1225" s="59"/>
      <c r="E1225" s="85"/>
      <c r="F1225" s="7"/>
    </row>
    <row r="1226" spans="1:6">
      <c r="A1226" s="543"/>
      <c r="B1226" s="540"/>
      <c r="C1226" s="541"/>
      <c r="D1226" s="59"/>
      <c r="E1226" s="85"/>
      <c r="F1226" s="7"/>
    </row>
    <row r="1227" spans="1:6">
      <c r="A1227" s="543"/>
      <c r="B1227" s="540"/>
      <c r="C1227" s="541"/>
      <c r="D1227" s="59"/>
      <c r="E1227" s="85"/>
      <c r="F1227" s="7"/>
    </row>
    <row r="1228" spans="1:6">
      <c r="A1228" s="543"/>
      <c r="B1228" s="540"/>
      <c r="C1228" s="541"/>
      <c r="D1228" s="59"/>
      <c r="E1228" s="85"/>
      <c r="F1228" s="7"/>
    </row>
    <row r="1229" spans="1:6">
      <c r="A1229" s="543"/>
      <c r="B1229" s="540"/>
      <c r="C1229" s="541"/>
      <c r="D1229" s="59"/>
      <c r="E1229" s="85"/>
      <c r="F1229" s="7"/>
    </row>
    <row r="1230" spans="1:6">
      <c r="A1230" s="543"/>
      <c r="B1230" s="540"/>
      <c r="C1230" s="541"/>
      <c r="D1230" s="59"/>
      <c r="E1230" s="85"/>
      <c r="F1230" s="7"/>
    </row>
    <row r="1231" spans="1:6">
      <c r="A1231" s="543"/>
      <c r="B1231" s="540"/>
      <c r="C1231" s="541"/>
      <c r="D1231" s="59"/>
      <c r="E1231" s="85"/>
      <c r="F1231" s="7"/>
    </row>
    <row r="1232" spans="1:6">
      <c r="A1232" s="543"/>
      <c r="B1232" s="540"/>
      <c r="C1232" s="541"/>
      <c r="D1232" s="59"/>
      <c r="E1232" s="85"/>
      <c r="F1232" s="7"/>
    </row>
    <row r="1233" spans="1:6">
      <c r="A1233" s="543"/>
      <c r="B1233" s="540"/>
      <c r="C1233" s="541"/>
      <c r="D1233" s="59"/>
      <c r="E1233" s="85"/>
      <c r="F1233" s="7"/>
    </row>
    <row r="1234" spans="1:6">
      <c r="A1234" s="543"/>
      <c r="B1234" s="540"/>
      <c r="C1234" s="541"/>
      <c r="D1234" s="59"/>
      <c r="E1234" s="85"/>
      <c r="F1234" s="7"/>
    </row>
    <row r="1235" spans="1:6">
      <c r="A1235" s="543"/>
      <c r="B1235" s="540"/>
      <c r="C1235" s="541"/>
      <c r="D1235" s="59"/>
      <c r="E1235" s="85"/>
      <c r="F1235" s="7"/>
    </row>
    <row r="1236" spans="1:6">
      <c r="A1236" s="543"/>
      <c r="B1236" s="540"/>
      <c r="C1236" s="541"/>
      <c r="D1236" s="59"/>
      <c r="E1236" s="85"/>
      <c r="F1236" s="7"/>
    </row>
    <row r="1237" spans="1:6">
      <c r="A1237" s="543"/>
      <c r="B1237" s="540"/>
      <c r="C1237" s="541"/>
      <c r="D1237" s="59"/>
      <c r="E1237" s="85"/>
      <c r="F1237" s="7"/>
    </row>
    <row r="1238" spans="1:6">
      <c r="A1238" s="543"/>
      <c r="B1238" s="540"/>
      <c r="C1238" s="541"/>
      <c r="D1238" s="59"/>
      <c r="E1238" s="85"/>
      <c r="F1238" s="7"/>
    </row>
    <row r="1239" spans="1:6">
      <c r="A1239" s="543"/>
      <c r="B1239" s="540"/>
      <c r="C1239" s="541"/>
      <c r="D1239" s="59"/>
      <c r="E1239" s="85"/>
      <c r="F1239" s="7"/>
    </row>
    <row r="1240" spans="1:6">
      <c r="A1240" s="543"/>
      <c r="B1240" s="540"/>
      <c r="C1240" s="541"/>
      <c r="D1240" s="59"/>
      <c r="E1240" s="85"/>
      <c r="F1240" s="7"/>
    </row>
    <row r="1241" spans="1:6">
      <c r="A1241" s="543"/>
      <c r="B1241" s="540"/>
      <c r="C1241" s="541"/>
      <c r="D1241" s="59"/>
      <c r="E1241" s="85"/>
      <c r="F1241" s="7"/>
    </row>
    <row r="1242" spans="1:6">
      <c r="A1242" s="543"/>
      <c r="B1242" s="540"/>
      <c r="C1242" s="541"/>
      <c r="D1242" s="59"/>
      <c r="E1242" s="85"/>
      <c r="F1242" s="7"/>
    </row>
    <row r="1243" spans="1:6">
      <c r="A1243" s="543"/>
      <c r="B1243" s="540"/>
      <c r="C1243" s="541"/>
      <c r="D1243" s="59"/>
      <c r="E1243" s="85"/>
      <c r="F1243" s="7"/>
    </row>
    <row r="1244" spans="1:6">
      <c r="A1244" s="543"/>
      <c r="B1244" s="540"/>
      <c r="C1244" s="541"/>
      <c r="D1244" s="59"/>
      <c r="E1244" s="85"/>
      <c r="F1244" s="7"/>
    </row>
    <row r="1245" spans="1:6">
      <c r="A1245" s="543"/>
      <c r="B1245" s="540"/>
      <c r="C1245" s="541"/>
      <c r="D1245" s="59"/>
      <c r="E1245" s="85"/>
      <c r="F1245" s="7"/>
    </row>
    <row r="1246" spans="1:6">
      <c r="A1246" s="543"/>
      <c r="B1246" s="540"/>
      <c r="C1246" s="541"/>
      <c r="D1246" s="59"/>
      <c r="E1246" s="85"/>
      <c r="F1246" s="7"/>
    </row>
    <row r="1247" spans="1:6">
      <c r="A1247" s="543"/>
      <c r="B1247" s="540"/>
      <c r="C1247" s="541"/>
      <c r="D1247" s="59"/>
      <c r="E1247" s="85"/>
      <c r="F1247" s="7"/>
    </row>
    <row r="1248" spans="1:6">
      <c r="A1248" s="543"/>
      <c r="B1248" s="540"/>
      <c r="C1248" s="541"/>
      <c r="D1248" s="59"/>
      <c r="E1248" s="85"/>
      <c r="F1248" s="7"/>
    </row>
    <row r="1249" spans="1:6">
      <c r="A1249" s="543"/>
      <c r="B1249" s="540"/>
      <c r="C1249" s="541"/>
      <c r="D1249" s="59"/>
      <c r="E1249" s="85"/>
      <c r="F1249" s="7"/>
    </row>
    <row r="1250" spans="1:6">
      <c r="A1250" s="543"/>
      <c r="B1250" s="540"/>
      <c r="C1250" s="541"/>
      <c r="D1250" s="59"/>
      <c r="E1250" s="85"/>
      <c r="F1250" s="7"/>
    </row>
    <row r="1251" spans="1:6">
      <c r="A1251" s="543"/>
      <c r="B1251" s="540"/>
      <c r="C1251" s="541"/>
      <c r="D1251" s="59"/>
      <c r="E1251" s="85"/>
      <c r="F1251" s="7"/>
    </row>
    <row r="1252" spans="1:6">
      <c r="A1252" s="543"/>
      <c r="B1252" s="540"/>
      <c r="C1252" s="541"/>
      <c r="D1252" s="59"/>
      <c r="E1252" s="85"/>
      <c r="F1252" s="7"/>
    </row>
    <row r="1253" spans="1:6">
      <c r="A1253" s="543"/>
      <c r="B1253" s="540"/>
      <c r="C1253" s="541"/>
      <c r="D1253" s="59"/>
      <c r="E1253" s="85"/>
      <c r="F1253" s="7"/>
    </row>
    <row r="1254" spans="1:6">
      <c r="A1254" s="543"/>
      <c r="B1254" s="540"/>
      <c r="C1254" s="541"/>
      <c r="D1254" s="59"/>
      <c r="E1254" s="85"/>
      <c r="F1254" s="7"/>
    </row>
    <row r="1255" spans="1:6">
      <c r="A1255" s="543"/>
      <c r="B1255" s="540"/>
      <c r="C1255" s="541"/>
      <c r="D1255" s="59"/>
      <c r="E1255" s="85"/>
      <c r="F1255" s="7"/>
    </row>
    <row r="1256" spans="1:6">
      <c r="A1256" s="543"/>
      <c r="B1256" s="540"/>
      <c r="C1256" s="541"/>
      <c r="D1256" s="59"/>
      <c r="E1256" s="85"/>
      <c r="F1256" s="7"/>
    </row>
    <row r="1257" spans="1:6">
      <c r="A1257" s="543"/>
      <c r="B1257" s="540"/>
      <c r="C1257" s="541"/>
      <c r="D1257" s="59"/>
      <c r="E1257" s="85"/>
      <c r="F1257" s="7"/>
    </row>
    <row r="1258" spans="1:6">
      <c r="A1258" s="543"/>
      <c r="B1258" s="540"/>
      <c r="C1258" s="541"/>
      <c r="D1258" s="59"/>
      <c r="E1258" s="85"/>
      <c r="F1258" s="7"/>
    </row>
    <row r="1259" spans="1:6">
      <c r="A1259" s="543"/>
      <c r="B1259" s="540"/>
      <c r="C1259" s="541"/>
      <c r="D1259" s="59"/>
      <c r="E1259" s="85"/>
      <c r="F1259" s="7"/>
    </row>
    <row r="1260" spans="1:6">
      <c r="A1260" s="543"/>
      <c r="B1260" s="540"/>
      <c r="C1260" s="541"/>
      <c r="D1260" s="59"/>
      <c r="E1260" s="85"/>
      <c r="F1260" s="7"/>
    </row>
    <row r="1261" spans="1:6">
      <c r="A1261" s="543"/>
      <c r="B1261" s="540"/>
      <c r="C1261" s="541"/>
      <c r="D1261" s="59"/>
      <c r="E1261" s="85"/>
      <c r="F1261" s="7"/>
    </row>
    <row r="1262" spans="1:6">
      <c r="A1262" s="543"/>
      <c r="B1262" s="540"/>
      <c r="C1262" s="541"/>
      <c r="D1262" s="59"/>
      <c r="E1262" s="85"/>
      <c r="F1262" s="7"/>
    </row>
    <row r="1263" spans="1:6">
      <c r="A1263" s="543"/>
      <c r="B1263" s="540"/>
      <c r="C1263" s="541"/>
      <c r="D1263" s="59"/>
      <c r="E1263" s="85"/>
      <c r="F1263" s="7"/>
    </row>
    <row r="1264" spans="1:6">
      <c r="A1264" s="543"/>
      <c r="B1264" s="540"/>
      <c r="C1264" s="541"/>
      <c r="D1264" s="59"/>
      <c r="E1264" s="85"/>
      <c r="F1264" s="7"/>
    </row>
    <row r="1265" spans="1:6">
      <c r="A1265" s="543"/>
      <c r="B1265" s="540"/>
      <c r="C1265" s="541"/>
      <c r="D1265" s="59"/>
      <c r="E1265" s="85"/>
      <c r="F1265" s="7"/>
    </row>
    <row r="1266" spans="1:6">
      <c r="A1266" s="543"/>
      <c r="B1266" s="540"/>
      <c r="C1266" s="541"/>
      <c r="D1266" s="59"/>
      <c r="E1266" s="85"/>
      <c r="F1266" s="7"/>
    </row>
    <row r="1267" spans="1:6">
      <c r="A1267" s="543"/>
      <c r="B1267" s="540"/>
      <c r="C1267" s="541"/>
      <c r="D1267" s="59"/>
      <c r="E1267" s="85"/>
      <c r="F1267" s="7"/>
    </row>
    <row r="1268" spans="1:6">
      <c r="A1268" s="543"/>
      <c r="B1268" s="540"/>
      <c r="C1268" s="541"/>
      <c r="D1268" s="59"/>
      <c r="E1268" s="85"/>
      <c r="F1268" s="7"/>
    </row>
    <row r="1269" spans="1:6">
      <c r="A1269" s="543"/>
      <c r="B1269" s="540"/>
      <c r="C1269" s="541"/>
      <c r="D1269" s="59"/>
      <c r="E1269" s="85"/>
      <c r="F1269" s="7"/>
    </row>
    <row r="1270" spans="1:6">
      <c r="A1270" s="543"/>
      <c r="B1270" s="540"/>
      <c r="C1270" s="541"/>
      <c r="D1270" s="59"/>
      <c r="E1270" s="85"/>
      <c r="F1270" s="7"/>
    </row>
    <row r="1271" spans="1:6">
      <c r="A1271" s="543"/>
      <c r="B1271" s="540"/>
      <c r="C1271" s="541"/>
      <c r="D1271" s="59"/>
      <c r="E1271" s="85"/>
      <c r="F1271" s="7"/>
    </row>
    <row r="1272" spans="1:6">
      <c r="A1272" s="543"/>
      <c r="B1272" s="540"/>
      <c r="C1272" s="541"/>
      <c r="D1272" s="59"/>
      <c r="E1272" s="85"/>
      <c r="F1272" s="7"/>
    </row>
    <row r="1273" spans="1:6">
      <c r="A1273" s="543"/>
      <c r="B1273" s="540"/>
      <c r="C1273" s="541"/>
      <c r="D1273" s="59"/>
      <c r="E1273" s="85"/>
      <c r="F1273" s="7"/>
    </row>
    <row r="1274" spans="1:6">
      <c r="A1274" s="543"/>
      <c r="B1274" s="540"/>
      <c r="C1274" s="541"/>
      <c r="D1274" s="59"/>
      <c r="E1274" s="85"/>
      <c r="F1274" s="7"/>
    </row>
    <row r="1275" spans="1:6">
      <c r="A1275" s="543"/>
      <c r="B1275" s="540"/>
      <c r="C1275" s="541"/>
      <c r="D1275" s="59"/>
      <c r="E1275" s="85"/>
      <c r="F1275" s="7"/>
    </row>
    <row r="1276" spans="1:6">
      <c r="A1276" s="543"/>
      <c r="B1276" s="540"/>
      <c r="C1276" s="541"/>
      <c r="D1276" s="59"/>
      <c r="E1276" s="85"/>
      <c r="F1276" s="7"/>
    </row>
    <row r="1277" spans="1:6">
      <c r="A1277" s="543"/>
      <c r="B1277" s="540"/>
      <c r="C1277" s="541"/>
      <c r="D1277" s="59"/>
      <c r="E1277" s="85"/>
      <c r="F1277" s="7"/>
    </row>
    <row r="1278" spans="1:6">
      <c r="A1278" s="543"/>
      <c r="B1278" s="540"/>
      <c r="C1278" s="541"/>
      <c r="D1278" s="59"/>
      <c r="E1278" s="85"/>
      <c r="F1278" s="7"/>
    </row>
    <row r="1279" spans="1:6">
      <c r="A1279" s="543"/>
      <c r="B1279" s="540"/>
      <c r="C1279" s="541"/>
      <c r="D1279" s="59"/>
      <c r="E1279" s="85"/>
      <c r="F1279" s="7"/>
    </row>
    <row r="1280" spans="1:6">
      <c r="A1280" s="543"/>
      <c r="B1280" s="540"/>
      <c r="C1280" s="541"/>
      <c r="D1280" s="59"/>
      <c r="E1280" s="85"/>
      <c r="F1280" s="7"/>
    </row>
    <row r="1281" spans="1:6">
      <c r="A1281" s="543"/>
      <c r="B1281" s="540"/>
      <c r="C1281" s="541"/>
      <c r="D1281" s="59"/>
      <c r="E1281" s="85"/>
      <c r="F1281" s="7"/>
    </row>
    <row r="1282" spans="1:6">
      <c r="A1282" s="543"/>
      <c r="B1282" s="540"/>
      <c r="C1282" s="541"/>
      <c r="D1282" s="59"/>
      <c r="E1282" s="85"/>
      <c r="F1282" s="7"/>
    </row>
    <row r="1283" spans="1:6">
      <c r="A1283" s="543"/>
      <c r="B1283" s="540"/>
      <c r="C1283" s="541"/>
      <c r="D1283" s="59"/>
      <c r="E1283" s="85"/>
      <c r="F1283" s="7"/>
    </row>
    <row r="1284" spans="1:6">
      <c r="A1284" s="543"/>
      <c r="B1284" s="540"/>
      <c r="C1284" s="541"/>
      <c r="D1284" s="59"/>
      <c r="E1284" s="85"/>
      <c r="F1284" s="7"/>
    </row>
    <row r="1285" spans="1:6">
      <c r="A1285" s="543"/>
      <c r="B1285" s="540"/>
      <c r="C1285" s="541"/>
      <c r="D1285" s="59"/>
      <c r="E1285" s="85"/>
      <c r="F1285" s="7"/>
    </row>
    <row r="1286" spans="1:6">
      <c r="A1286" s="543"/>
      <c r="B1286" s="540"/>
      <c r="C1286" s="541"/>
      <c r="D1286" s="59"/>
      <c r="E1286" s="85"/>
      <c r="F1286" s="7"/>
    </row>
    <row r="1287" spans="1:6">
      <c r="A1287" s="543"/>
      <c r="B1287" s="540"/>
      <c r="C1287" s="541"/>
      <c r="D1287" s="59"/>
      <c r="E1287" s="85"/>
      <c r="F1287" s="7"/>
    </row>
    <row r="1288" spans="1:6">
      <c r="A1288" s="543"/>
      <c r="B1288" s="540"/>
      <c r="C1288" s="541"/>
      <c r="D1288" s="59"/>
      <c r="E1288" s="85"/>
      <c r="F1288" s="7"/>
    </row>
    <row r="1289" spans="1:6">
      <c r="A1289" s="543"/>
      <c r="B1289" s="540"/>
      <c r="C1289" s="541"/>
      <c r="D1289" s="59"/>
      <c r="E1289" s="85"/>
      <c r="F1289" s="7"/>
    </row>
    <row r="1290" spans="1:6">
      <c r="A1290" s="543"/>
      <c r="B1290" s="540"/>
      <c r="C1290" s="541"/>
      <c r="D1290" s="59"/>
      <c r="E1290" s="85"/>
      <c r="F1290" s="7"/>
    </row>
    <row r="1291" spans="1:6">
      <c r="A1291" s="543"/>
      <c r="B1291" s="540"/>
      <c r="C1291" s="541"/>
      <c r="D1291" s="59"/>
      <c r="E1291" s="85"/>
      <c r="F1291" s="7"/>
    </row>
    <row r="1292" spans="1:6">
      <c r="A1292" s="543"/>
      <c r="B1292" s="540"/>
      <c r="C1292" s="541"/>
      <c r="D1292" s="59"/>
      <c r="E1292" s="85"/>
      <c r="F1292" s="7"/>
    </row>
    <row r="1293" spans="1:6">
      <c r="A1293" s="543"/>
      <c r="B1293" s="540"/>
      <c r="C1293" s="541"/>
      <c r="D1293" s="59"/>
      <c r="E1293" s="85"/>
      <c r="F1293" s="7"/>
    </row>
    <row r="1294" spans="1:6">
      <c r="A1294" s="543"/>
      <c r="B1294" s="540"/>
      <c r="C1294" s="541"/>
      <c r="D1294" s="59"/>
      <c r="E1294" s="85"/>
      <c r="F1294" s="7"/>
    </row>
    <row r="1295" spans="1:6">
      <c r="A1295" s="543"/>
      <c r="B1295" s="540"/>
      <c r="C1295" s="541"/>
      <c r="D1295" s="59"/>
      <c r="E1295" s="85"/>
      <c r="F1295" s="7"/>
    </row>
    <row r="1296" spans="1:6">
      <c r="A1296" s="543"/>
      <c r="B1296" s="540"/>
      <c r="C1296" s="541"/>
      <c r="D1296" s="59"/>
      <c r="E1296" s="85"/>
      <c r="F1296" s="7"/>
    </row>
    <row r="1297" spans="1:6">
      <c r="A1297" s="543"/>
      <c r="B1297" s="540"/>
      <c r="C1297" s="541"/>
      <c r="D1297" s="59"/>
      <c r="E1297" s="85"/>
      <c r="F1297" s="7"/>
    </row>
    <row r="1298" spans="1:6">
      <c r="A1298" s="543"/>
      <c r="B1298" s="540"/>
      <c r="C1298" s="541"/>
      <c r="D1298" s="59"/>
      <c r="E1298" s="85"/>
      <c r="F1298" s="7"/>
    </row>
    <row r="1299" spans="1:6">
      <c r="A1299" s="543"/>
      <c r="B1299" s="540"/>
      <c r="C1299" s="541"/>
      <c r="D1299" s="59"/>
      <c r="E1299" s="85"/>
      <c r="F1299" s="7"/>
    </row>
    <row r="1300" spans="1:6">
      <c r="A1300" s="543"/>
      <c r="B1300" s="540"/>
      <c r="C1300" s="541"/>
      <c r="D1300" s="59"/>
      <c r="E1300" s="85"/>
      <c r="F1300" s="7"/>
    </row>
    <row r="1301" spans="1:6">
      <c r="A1301" s="543"/>
      <c r="B1301" s="540"/>
      <c r="C1301" s="541"/>
      <c r="D1301" s="59"/>
      <c r="E1301" s="85"/>
      <c r="F1301" s="7"/>
    </row>
    <row r="1302" spans="1:6">
      <c r="A1302" s="543"/>
      <c r="B1302" s="540"/>
      <c r="C1302" s="541"/>
      <c r="D1302" s="59"/>
      <c r="E1302" s="85"/>
      <c r="F1302" s="7"/>
    </row>
    <row r="1303" spans="1:6">
      <c r="A1303" s="543"/>
      <c r="B1303" s="540"/>
      <c r="C1303" s="541"/>
      <c r="D1303" s="59"/>
      <c r="E1303" s="85"/>
      <c r="F1303" s="7"/>
    </row>
    <row r="1304" spans="1:6">
      <c r="A1304" s="543"/>
      <c r="B1304" s="540"/>
      <c r="C1304" s="541"/>
      <c r="D1304" s="59"/>
      <c r="E1304" s="85"/>
      <c r="F1304" s="7"/>
    </row>
    <row r="1305" spans="1:6">
      <c r="A1305" s="543"/>
      <c r="B1305" s="540"/>
      <c r="C1305" s="541"/>
      <c r="D1305" s="59"/>
      <c r="E1305" s="85"/>
      <c r="F1305" s="7"/>
    </row>
    <row r="1306" spans="1:6">
      <c r="A1306" s="543"/>
      <c r="B1306" s="540"/>
      <c r="C1306" s="541"/>
      <c r="D1306" s="59"/>
      <c r="E1306" s="85"/>
      <c r="F1306" s="7"/>
    </row>
    <row r="1307" spans="1:6">
      <c r="A1307" s="543"/>
      <c r="B1307" s="540"/>
      <c r="C1307" s="541"/>
      <c r="D1307" s="59"/>
      <c r="E1307" s="85"/>
      <c r="F1307" s="7"/>
    </row>
    <row r="1308" spans="1:6">
      <c r="A1308" s="543"/>
      <c r="B1308" s="540"/>
      <c r="C1308" s="541"/>
      <c r="D1308" s="59"/>
      <c r="E1308" s="85"/>
      <c r="F1308" s="7"/>
    </row>
    <row r="1309" spans="1:6">
      <c r="A1309" s="543"/>
      <c r="B1309" s="540"/>
      <c r="C1309" s="541"/>
      <c r="D1309" s="59"/>
      <c r="E1309" s="85"/>
      <c r="F1309" s="7"/>
    </row>
    <row r="1310" spans="1:6">
      <c r="A1310" s="543"/>
      <c r="B1310" s="540"/>
      <c r="C1310" s="541"/>
      <c r="D1310" s="59"/>
      <c r="E1310" s="85"/>
      <c r="F1310" s="7"/>
    </row>
    <row r="1311" spans="1:6">
      <c r="A1311" s="543"/>
      <c r="B1311" s="540"/>
      <c r="C1311" s="541"/>
      <c r="D1311" s="59"/>
      <c r="E1311" s="85"/>
      <c r="F1311" s="7"/>
    </row>
    <row r="1312" spans="1:6">
      <c r="A1312" s="543"/>
      <c r="B1312" s="540"/>
      <c r="C1312" s="541"/>
      <c r="D1312" s="59"/>
      <c r="E1312" s="85"/>
      <c r="F1312" s="7"/>
    </row>
    <row r="1313" spans="1:6">
      <c r="A1313" s="543"/>
      <c r="B1313" s="540"/>
      <c r="C1313" s="541"/>
      <c r="D1313" s="59"/>
      <c r="E1313" s="85"/>
      <c r="F1313" s="7"/>
    </row>
    <row r="1314" spans="1:6">
      <c r="A1314" s="543"/>
      <c r="B1314" s="540"/>
      <c r="C1314" s="541"/>
      <c r="D1314" s="59"/>
      <c r="E1314" s="85"/>
      <c r="F1314" s="7"/>
    </row>
    <row r="1315" spans="1:6">
      <c r="A1315" s="543"/>
      <c r="B1315" s="540"/>
      <c r="C1315" s="541"/>
      <c r="D1315" s="59"/>
      <c r="E1315" s="85"/>
      <c r="F1315" s="7"/>
    </row>
    <row r="1316" spans="1:6">
      <c r="A1316" s="543"/>
      <c r="B1316" s="540"/>
      <c r="C1316" s="541"/>
      <c r="D1316" s="59"/>
      <c r="E1316" s="85"/>
      <c r="F1316" s="7"/>
    </row>
    <row r="1317" spans="1:6">
      <c r="A1317" s="543"/>
      <c r="B1317" s="540"/>
      <c r="C1317" s="541"/>
      <c r="D1317" s="59"/>
      <c r="E1317" s="85"/>
      <c r="F1317" s="7"/>
    </row>
    <row r="1318" spans="1:6">
      <c r="A1318" s="543"/>
      <c r="B1318" s="540"/>
      <c r="C1318" s="541"/>
      <c r="D1318" s="59"/>
      <c r="E1318" s="85"/>
      <c r="F1318" s="7"/>
    </row>
    <row r="1319" spans="1:6">
      <c r="A1319" s="543"/>
      <c r="B1319" s="540"/>
      <c r="C1319" s="541"/>
      <c r="D1319" s="59"/>
      <c r="E1319" s="85"/>
      <c r="F1319" s="7"/>
    </row>
    <row r="1320" spans="1:6">
      <c r="A1320" s="543"/>
      <c r="B1320" s="540"/>
      <c r="C1320" s="541"/>
      <c r="D1320" s="59"/>
      <c r="E1320" s="85"/>
      <c r="F1320" s="7"/>
    </row>
    <row r="1321" spans="1:6">
      <c r="A1321" s="543"/>
      <c r="B1321" s="540"/>
      <c r="C1321" s="541"/>
      <c r="D1321" s="59"/>
      <c r="E1321" s="85"/>
      <c r="F1321" s="7"/>
    </row>
    <row r="1322" spans="1:6">
      <c r="A1322" s="543"/>
      <c r="B1322" s="540"/>
      <c r="C1322" s="541"/>
      <c r="D1322" s="59"/>
      <c r="E1322" s="85"/>
      <c r="F1322" s="7"/>
    </row>
    <row r="1323" spans="1:6">
      <c r="A1323" s="543"/>
      <c r="B1323" s="540"/>
      <c r="C1323" s="541"/>
      <c r="D1323" s="59"/>
      <c r="E1323" s="85"/>
      <c r="F1323" s="7"/>
    </row>
    <row r="1324" spans="1:6">
      <c r="A1324" s="543"/>
      <c r="B1324" s="540"/>
      <c r="C1324" s="541"/>
      <c r="D1324" s="59"/>
      <c r="E1324" s="85"/>
      <c r="F1324" s="7"/>
    </row>
    <row r="1325" spans="1:6">
      <c r="A1325" s="543"/>
      <c r="B1325" s="540"/>
      <c r="C1325" s="541"/>
      <c r="D1325" s="59"/>
      <c r="E1325" s="85"/>
      <c r="F1325" s="7"/>
    </row>
    <row r="1326" spans="1:6">
      <c r="A1326" s="543"/>
      <c r="B1326" s="540"/>
      <c r="C1326" s="541"/>
      <c r="D1326" s="59"/>
      <c r="E1326" s="85"/>
      <c r="F1326" s="7"/>
    </row>
    <row r="1327" spans="1:6">
      <c r="A1327" s="543"/>
      <c r="B1327" s="540"/>
      <c r="C1327" s="541"/>
      <c r="D1327" s="59"/>
      <c r="E1327" s="85"/>
      <c r="F1327" s="7"/>
    </row>
    <row r="1328" spans="1:6">
      <c r="A1328" s="543"/>
      <c r="B1328" s="540"/>
      <c r="C1328" s="541"/>
      <c r="D1328" s="59"/>
      <c r="E1328" s="85"/>
      <c r="F1328" s="7"/>
    </row>
    <row r="1329" spans="1:6">
      <c r="A1329" s="543"/>
      <c r="B1329" s="540"/>
      <c r="C1329" s="541"/>
      <c r="D1329" s="59"/>
      <c r="E1329" s="85"/>
      <c r="F1329" s="7"/>
    </row>
    <row r="1330" spans="1:6">
      <c r="A1330" s="543"/>
      <c r="B1330" s="540"/>
      <c r="C1330" s="541"/>
      <c r="D1330" s="59"/>
      <c r="E1330" s="85"/>
      <c r="F1330" s="7"/>
    </row>
    <row r="1331" spans="1:6">
      <c r="A1331" s="543"/>
      <c r="B1331" s="540"/>
      <c r="C1331" s="541"/>
      <c r="D1331" s="59"/>
      <c r="E1331" s="85"/>
      <c r="F1331" s="7"/>
    </row>
    <row r="1332" spans="1:6">
      <c r="A1332" s="543"/>
      <c r="B1332" s="540"/>
      <c r="C1332" s="541"/>
      <c r="D1332" s="59"/>
      <c r="E1332" s="85"/>
      <c r="F1332" s="7"/>
    </row>
    <row r="1333" spans="1:6">
      <c r="A1333" s="543"/>
      <c r="B1333" s="540"/>
      <c r="C1333" s="541"/>
      <c r="D1333" s="59"/>
      <c r="E1333" s="85"/>
      <c r="F1333" s="7"/>
    </row>
    <row r="1334" spans="1:6">
      <c r="A1334" s="543"/>
      <c r="B1334" s="540"/>
      <c r="C1334" s="541"/>
      <c r="D1334" s="59"/>
      <c r="E1334" s="85"/>
      <c r="F1334" s="7"/>
    </row>
    <row r="1335" spans="1:6">
      <c r="A1335" s="543"/>
      <c r="B1335" s="540"/>
      <c r="C1335" s="541"/>
      <c r="D1335" s="59"/>
      <c r="E1335" s="85"/>
      <c r="F1335" s="7"/>
    </row>
    <row r="1336" spans="1:6">
      <c r="A1336" s="543"/>
      <c r="B1336" s="540"/>
      <c r="C1336" s="541"/>
      <c r="D1336" s="59"/>
      <c r="E1336" s="85"/>
      <c r="F1336" s="7"/>
    </row>
    <row r="1337" spans="1:6">
      <c r="A1337" s="543"/>
      <c r="B1337" s="540"/>
      <c r="C1337" s="541"/>
      <c r="D1337" s="59"/>
      <c r="E1337" s="85"/>
      <c r="F1337" s="7"/>
    </row>
    <row r="1338" spans="1:6">
      <c r="A1338" s="543"/>
      <c r="B1338" s="540"/>
      <c r="C1338" s="541"/>
      <c r="D1338" s="59"/>
      <c r="E1338" s="85"/>
      <c r="F1338" s="7"/>
    </row>
    <row r="1339" spans="1:6">
      <c r="A1339" s="543"/>
      <c r="B1339" s="540"/>
      <c r="C1339" s="541"/>
      <c r="D1339" s="59"/>
      <c r="E1339" s="85"/>
      <c r="F1339" s="7"/>
    </row>
    <row r="1340" spans="1:6">
      <c r="A1340" s="543"/>
      <c r="B1340" s="540"/>
      <c r="C1340" s="541"/>
      <c r="D1340" s="59"/>
      <c r="E1340" s="85"/>
      <c r="F1340" s="7"/>
    </row>
    <row r="1341" spans="1:6">
      <c r="A1341" s="543"/>
      <c r="B1341" s="540"/>
      <c r="C1341" s="541"/>
      <c r="D1341" s="59"/>
      <c r="E1341" s="85"/>
      <c r="F1341" s="7"/>
    </row>
    <row r="1342" spans="1:6">
      <c r="A1342" s="543"/>
      <c r="B1342" s="540"/>
      <c r="C1342" s="541"/>
      <c r="D1342" s="59"/>
      <c r="E1342" s="85"/>
      <c r="F1342" s="7"/>
    </row>
    <row r="1343" spans="1:6">
      <c r="A1343" s="543"/>
      <c r="B1343" s="540"/>
      <c r="C1343" s="541"/>
      <c r="D1343" s="59"/>
      <c r="E1343" s="85"/>
      <c r="F1343" s="7"/>
    </row>
    <row r="1344" spans="1:6">
      <c r="A1344" s="543"/>
      <c r="B1344" s="540"/>
      <c r="C1344" s="541"/>
      <c r="D1344" s="59"/>
      <c r="E1344" s="85"/>
      <c r="F1344" s="7"/>
    </row>
    <row r="1345" spans="1:6">
      <c r="A1345" s="543"/>
      <c r="B1345" s="540"/>
      <c r="C1345" s="541"/>
      <c r="D1345" s="59"/>
      <c r="E1345" s="85"/>
      <c r="F1345" s="7"/>
    </row>
    <row r="1346" spans="1:6">
      <c r="A1346" s="543"/>
      <c r="B1346" s="540"/>
      <c r="C1346" s="541"/>
      <c r="D1346" s="59"/>
      <c r="E1346" s="85"/>
      <c r="F1346" s="7"/>
    </row>
    <row r="1347" spans="1:6">
      <c r="A1347" s="543"/>
      <c r="B1347" s="540"/>
      <c r="C1347" s="541"/>
      <c r="D1347" s="59"/>
      <c r="E1347" s="85"/>
      <c r="F1347" s="7"/>
    </row>
    <row r="1348" spans="1:6">
      <c r="A1348" s="543"/>
      <c r="B1348" s="540"/>
      <c r="C1348" s="541"/>
      <c r="D1348" s="59"/>
      <c r="E1348" s="85"/>
      <c r="F1348" s="7"/>
    </row>
    <row r="1349" spans="1:6">
      <c r="A1349" s="543"/>
      <c r="B1349" s="540"/>
      <c r="C1349" s="541"/>
      <c r="D1349" s="59"/>
      <c r="E1349" s="85"/>
      <c r="F1349" s="7"/>
    </row>
    <row r="1350" spans="1:6">
      <c r="A1350" s="543"/>
      <c r="B1350" s="540"/>
      <c r="C1350" s="541"/>
      <c r="D1350" s="59"/>
      <c r="E1350" s="85"/>
      <c r="F1350" s="7"/>
    </row>
    <row r="1351" spans="1:6">
      <c r="A1351" s="543"/>
      <c r="B1351" s="540"/>
      <c r="C1351" s="541"/>
      <c r="D1351" s="59"/>
      <c r="E1351" s="85"/>
      <c r="F1351" s="7"/>
    </row>
    <row r="1352" spans="1:6">
      <c r="A1352" s="543"/>
      <c r="B1352" s="540"/>
      <c r="C1352" s="541"/>
      <c r="D1352" s="59"/>
      <c r="E1352" s="85"/>
      <c r="F1352" s="7"/>
    </row>
    <row r="1353" spans="1:6">
      <c r="A1353" s="543"/>
      <c r="B1353" s="540"/>
      <c r="C1353" s="541"/>
      <c r="D1353" s="59"/>
      <c r="E1353" s="85"/>
      <c r="F1353" s="7"/>
    </row>
    <row r="1354" spans="1:6">
      <c r="A1354" s="543"/>
      <c r="B1354" s="540"/>
      <c r="C1354" s="541"/>
      <c r="D1354" s="59"/>
      <c r="E1354" s="85"/>
      <c r="F1354" s="7"/>
    </row>
    <row r="1355" spans="1:6">
      <c r="A1355" s="543"/>
      <c r="B1355" s="540"/>
      <c r="C1355" s="541"/>
      <c r="D1355" s="59"/>
      <c r="E1355" s="85"/>
      <c r="F1355" s="7"/>
    </row>
    <row r="1356" spans="1:6">
      <c r="A1356" s="543"/>
      <c r="B1356" s="540"/>
      <c r="C1356" s="541"/>
      <c r="D1356" s="59"/>
      <c r="E1356" s="85"/>
      <c r="F1356" s="7"/>
    </row>
    <row r="1357" spans="1:6">
      <c r="A1357" s="543"/>
      <c r="B1357" s="540"/>
      <c r="C1357" s="541"/>
      <c r="D1357" s="59"/>
      <c r="E1357" s="85"/>
      <c r="F1357" s="7"/>
    </row>
    <row r="1358" spans="1:6">
      <c r="A1358" s="543"/>
      <c r="B1358" s="540"/>
      <c r="C1358" s="541"/>
      <c r="D1358" s="59"/>
      <c r="E1358" s="85"/>
      <c r="F1358" s="7"/>
    </row>
    <row r="1359" spans="1:6">
      <c r="A1359" s="543"/>
      <c r="B1359" s="540"/>
      <c r="C1359" s="541"/>
      <c r="D1359" s="59"/>
      <c r="E1359" s="85"/>
      <c r="F1359" s="7"/>
    </row>
    <row r="1360" spans="1:6">
      <c r="A1360" s="543"/>
      <c r="B1360" s="540"/>
      <c r="C1360" s="541"/>
      <c r="D1360" s="59"/>
      <c r="E1360" s="85"/>
      <c r="F1360" s="7"/>
    </row>
    <row r="1361" spans="1:6">
      <c r="A1361" s="543"/>
      <c r="B1361" s="540"/>
      <c r="C1361" s="541"/>
      <c r="D1361" s="59"/>
      <c r="E1361" s="85"/>
      <c r="F1361" s="7"/>
    </row>
    <row r="1362" spans="1:6">
      <c r="A1362" s="543"/>
      <c r="B1362" s="540"/>
      <c r="C1362" s="541"/>
      <c r="D1362" s="59"/>
      <c r="E1362" s="85"/>
      <c r="F1362" s="7"/>
    </row>
    <row r="1363" spans="1:6">
      <c r="A1363" s="543"/>
      <c r="B1363" s="540"/>
      <c r="C1363" s="541"/>
      <c r="D1363" s="59"/>
      <c r="E1363" s="85"/>
      <c r="F1363" s="7"/>
    </row>
    <row r="1364" spans="1:6">
      <c r="A1364" s="543"/>
      <c r="B1364" s="540"/>
      <c r="C1364" s="541"/>
      <c r="D1364" s="59"/>
      <c r="E1364" s="85"/>
      <c r="F1364" s="7"/>
    </row>
    <row r="1365" spans="1:6">
      <c r="A1365" s="543"/>
      <c r="B1365" s="540"/>
      <c r="C1365" s="541"/>
      <c r="D1365" s="59"/>
      <c r="E1365" s="85"/>
      <c r="F1365" s="7"/>
    </row>
    <row r="1366" spans="1:6">
      <c r="A1366" s="543"/>
      <c r="B1366" s="540"/>
      <c r="C1366" s="541"/>
      <c r="D1366" s="59"/>
      <c r="E1366" s="85"/>
      <c r="F1366" s="7"/>
    </row>
    <row r="1367" spans="1:6">
      <c r="A1367" s="543"/>
      <c r="B1367" s="540"/>
      <c r="C1367" s="541"/>
      <c r="D1367" s="59"/>
      <c r="E1367" s="85"/>
      <c r="F1367" s="7"/>
    </row>
    <row r="1368" spans="1:6">
      <c r="A1368" s="543"/>
      <c r="B1368" s="540"/>
      <c r="C1368" s="541"/>
      <c r="D1368" s="59"/>
      <c r="E1368" s="85"/>
      <c r="F1368" s="7"/>
    </row>
    <row r="1369" spans="1:6">
      <c r="A1369" s="543"/>
      <c r="B1369" s="540"/>
      <c r="C1369" s="541"/>
      <c r="D1369" s="59"/>
      <c r="E1369" s="85"/>
      <c r="F1369" s="7"/>
    </row>
    <row r="1370" spans="1:6">
      <c r="A1370" s="543"/>
      <c r="B1370" s="540"/>
      <c r="C1370" s="541"/>
      <c r="D1370" s="59"/>
      <c r="E1370" s="85"/>
      <c r="F1370" s="7"/>
    </row>
    <row r="1371" spans="1:6">
      <c r="A1371" s="543"/>
      <c r="B1371" s="540"/>
      <c r="C1371" s="541"/>
      <c r="D1371" s="59"/>
      <c r="E1371" s="85"/>
      <c r="F1371" s="7"/>
    </row>
    <row r="1372" spans="1:6">
      <c r="A1372" s="543"/>
      <c r="B1372" s="540"/>
      <c r="C1372" s="541"/>
      <c r="D1372" s="59"/>
      <c r="E1372" s="85"/>
      <c r="F1372" s="7"/>
    </row>
    <row r="1373" spans="1:6">
      <c r="A1373" s="543"/>
      <c r="B1373" s="540"/>
      <c r="C1373" s="541"/>
      <c r="D1373" s="59"/>
      <c r="E1373" s="85"/>
      <c r="F1373" s="7"/>
    </row>
    <row r="1374" spans="1:6">
      <c r="A1374" s="543"/>
      <c r="B1374" s="540"/>
      <c r="C1374" s="541"/>
      <c r="D1374" s="59"/>
      <c r="E1374" s="85"/>
      <c r="F1374" s="7"/>
    </row>
    <row r="1375" spans="1:6">
      <c r="A1375" s="543"/>
      <c r="B1375" s="540"/>
      <c r="C1375" s="541"/>
      <c r="D1375" s="59"/>
      <c r="E1375" s="85"/>
      <c r="F1375" s="7"/>
    </row>
    <row r="1376" spans="1:6">
      <c r="A1376" s="543"/>
      <c r="B1376" s="540"/>
      <c r="C1376" s="541"/>
      <c r="D1376" s="59"/>
      <c r="E1376" s="85"/>
      <c r="F1376" s="7"/>
    </row>
    <row r="1377" spans="1:6">
      <c r="A1377" s="543"/>
      <c r="B1377" s="540"/>
      <c r="C1377" s="541"/>
      <c r="D1377" s="59"/>
      <c r="E1377" s="85"/>
      <c r="F1377" s="7"/>
    </row>
    <row r="1378" spans="1:6">
      <c r="A1378" s="543"/>
      <c r="B1378" s="540"/>
      <c r="C1378" s="541"/>
      <c r="D1378" s="59"/>
      <c r="E1378" s="85"/>
      <c r="F1378" s="7"/>
    </row>
    <row r="1379" spans="1:6">
      <c r="A1379" s="543"/>
      <c r="B1379" s="540"/>
      <c r="C1379" s="541"/>
      <c r="D1379" s="59"/>
      <c r="E1379" s="85"/>
      <c r="F1379" s="7"/>
    </row>
    <row r="1380" spans="1:6">
      <c r="A1380" s="543"/>
      <c r="B1380" s="540"/>
      <c r="C1380" s="541"/>
      <c r="D1380" s="59"/>
      <c r="E1380" s="85"/>
      <c r="F1380" s="7"/>
    </row>
    <row r="1381" spans="1:6">
      <c r="A1381" s="543"/>
      <c r="B1381" s="540"/>
      <c r="C1381" s="541"/>
      <c r="D1381" s="59"/>
      <c r="E1381" s="85"/>
      <c r="F1381" s="7"/>
    </row>
    <row r="1382" spans="1:6">
      <c r="A1382" s="543"/>
      <c r="B1382" s="540"/>
      <c r="C1382" s="541"/>
      <c r="D1382" s="59"/>
      <c r="E1382" s="85"/>
      <c r="F1382" s="7"/>
    </row>
    <row r="1383" spans="1:6">
      <c r="A1383" s="543"/>
      <c r="B1383" s="540"/>
      <c r="C1383" s="541"/>
      <c r="D1383" s="59"/>
      <c r="E1383" s="85"/>
      <c r="F1383" s="7"/>
    </row>
    <row r="1384" spans="1:6">
      <c r="A1384" s="543"/>
      <c r="B1384" s="540"/>
      <c r="C1384" s="541"/>
      <c r="D1384" s="59"/>
      <c r="E1384" s="85"/>
      <c r="F1384" s="7"/>
    </row>
    <row r="1385" spans="1:6">
      <c r="A1385" s="543"/>
      <c r="B1385" s="540"/>
      <c r="C1385" s="541"/>
      <c r="D1385" s="59"/>
      <c r="E1385" s="85"/>
      <c r="F1385" s="7"/>
    </row>
    <row r="1386" spans="1:6">
      <c r="A1386" s="543"/>
      <c r="B1386" s="540"/>
      <c r="C1386" s="541"/>
      <c r="D1386" s="59"/>
      <c r="E1386" s="85"/>
      <c r="F1386" s="7"/>
    </row>
    <row r="1387" spans="1:6">
      <c r="A1387" s="543"/>
      <c r="B1387" s="540"/>
      <c r="C1387" s="541"/>
      <c r="D1387" s="59"/>
      <c r="E1387" s="85"/>
      <c r="F1387" s="7"/>
    </row>
    <row r="1388" spans="1:6">
      <c r="A1388" s="543"/>
      <c r="B1388" s="540"/>
      <c r="C1388" s="541"/>
      <c r="D1388" s="59"/>
      <c r="E1388" s="85"/>
      <c r="F1388" s="7"/>
    </row>
    <row r="1389" spans="1:6">
      <c r="A1389" s="543"/>
      <c r="B1389" s="540"/>
      <c r="C1389" s="541"/>
      <c r="D1389" s="59"/>
      <c r="E1389" s="85"/>
      <c r="F1389" s="7"/>
    </row>
    <row r="1390" spans="1:6">
      <c r="A1390" s="543"/>
      <c r="B1390" s="540"/>
      <c r="C1390" s="541"/>
      <c r="D1390" s="59"/>
      <c r="E1390" s="85"/>
      <c r="F1390" s="7"/>
    </row>
    <row r="1391" spans="1:6">
      <c r="A1391" s="543"/>
      <c r="B1391" s="540"/>
      <c r="C1391" s="541"/>
      <c r="D1391" s="59"/>
      <c r="E1391" s="85"/>
      <c r="F1391" s="7"/>
    </row>
    <row r="1392" spans="1:6">
      <c r="A1392" s="543"/>
      <c r="B1392" s="540"/>
      <c r="C1392" s="541"/>
      <c r="D1392" s="59"/>
      <c r="E1392" s="85"/>
      <c r="F1392" s="7"/>
    </row>
    <row r="1393" spans="1:6">
      <c r="A1393" s="543"/>
      <c r="B1393" s="540"/>
      <c r="C1393" s="541"/>
      <c r="D1393" s="59"/>
      <c r="E1393" s="85"/>
      <c r="F1393" s="7"/>
    </row>
    <row r="1394" spans="1:6">
      <c r="A1394" s="543"/>
      <c r="B1394" s="540"/>
      <c r="C1394" s="541"/>
      <c r="D1394" s="59"/>
      <c r="E1394" s="85"/>
      <c r="F1394" s="7"/>
    </row>
    <row r="1395" spans="1:6">
      <c r="A1395" s="543"/>
      <c r="B1395" s="540"/>
      <c r="C1395" s="541"/>
      <c r="D1395" s="59"/>
      <c r="E1395" s="85"/>
      <c r="F1395" s="7"/>
    </row>
    <row r="1396" spans="1:6">
      <c r="A1396" s="543"/>
      <c r="B1396" s="540"/>
      <c r="C1396" s="541"/>
      <c r="D1396" s="59"/>
      <c r="E1396" s="85"/>
      <c r="F1396" s="7"/>
    </row>
    <row r="1397" spans="1:6">
      <c r="A1397" s="543"/>
      <c r="B1397" s="540"/>
      <c r="C1397" s="541"/>
      <c r="D1397" s="59"/>
      <c r="E1397" s="85"/>
      <c r="F1397" s="7"/>
    </row>
    <row r="1398" spans="1:6">
      <c r="A1398" s="543"/>
      <c r="B1398" s="540"/>
      <c r="C1398" s="541"/>
      <c r="D1398" s="59"/>
      <c r="E1398" s="85"/>
      <c r="F1398" s="7"/>
    </row>
    <row r="1399" spans="1:6">
      <c r="A1399" s="543"/>
      <c r="B1399" s="540"/>
      <c r="C1399" s="541"/>
      <c r="D1399" s="59"/>
      <c r="E1399" s="85"/>
      <c r="F1399" s="7"/>
    </row>
    <row r="1400" spans="1:6">
      <c r="A1400" s="543"/>
      <c r="B1400" s="540"/>
      <c r="C1400" s="541"/>
      <c r="D1400" s="59"/>
      <c r="E1400" s="85"/>
      <c r="F1400" s="7"/>
    </row>
    <row r="1401" spans="1:6">
      <c r="A1401" s="543"/>
      <c r="B1401" s="540"/>
      <c r="C1401" s="541"/>
      <c r="D1401" s="59"/>
      <c r="E1401" s="85"/>
      <c r="F1401" s="7"/>
    </row>
    <row r="1402" spans="1:6">
      <c r="A1402" s="543"/>
      <c r="B1402" s="540"/>
      <c r="C1402" s="541"/>
      <c r="D1402" s="59"/>
      <c r="E1402" s="85"/>
      <c r="F1402" s="7"/>
    </row>
    <row r="1403" spans="1:6">
      <c r="A1403" s="543"/>
      <c r="B1403" s="540"/>
      <c r="C1403" s="541"/>
      <c r="D1403" s="59"/>
      <c r="E1403" s="85"/>
      <c r="F1403" s="7"/>
    </row>
    <row r="1404" spans="1:6">
      <c r="A1404" s="543"/>
      <c r="B1404" s="540"/>
      <c r="C1404" s="541"/>
      <c r="D1404" s="59"/>
      <c r="E1404" s="85"/>
      <c r="F1404" s="7"/>
    </row>
    <row r="1405" spans="1:6">
      <c r="A1405" s="543"/>
      <c r="B1405" s="540"/>
      <c r="C1405" s="541"/>
      <c r="D1405" s="59"/>
      <c r="E1405" s="85"/>
      <c r="F1405" s="7"/>
    </row>
    <row r="1406" spans="1:6">
      <c r="A1406" s="543"/>
      <c r="B1406" s="540"/>
      <c r="C1406" s="541"/>
      <c r="D1406" s="59"/>
      <c r="E1406" s="85"/>
      <c r="F1406" s="7"/>
    </row>
    <row r="1407" spans="1:6">
      <c r="A1407" s="543"/>
      <c r="B1407" s="540"/>
      <c r="C1407" s="541"/>
      <c r="D1407" s="59"/>
      <c r="E1407" s="85"/>
      <c r="F1407" s="7"/>
    </row>
    <row r="1408" spans="1:6">
      <c r="A1408" s="543"/>
      <c r="B1408" s="540"/>
      <c r="C1408" s="541"/>
      <c r="D1408" s="59"/>
      <c r="E1408" s="85"/>
      <c r="F1408" s="7"/>
    </row>
    <row r="1409" spans="1:6">
      <c r="A1409" s="543"/>
      <c r="B1409" s="540"/>
      <c r="C1409" s="541"/>
      <c r="D1409" s="59"/>
      <c r="E1409" s="85"/>
      <c r="F1409" s="7"/>
    </row>
    <row r="1410" spans="1:6">
      <c r="A1410" s="543"/>
      <c r="B1410" s="540"/>
      <c r="C1410" s="541"/>
      <c r="D1410" s="59"/>
      <c r="E1410" s="85"/>
      <c r="F1410" s="7"/>
    </row>
    <row r="1411" spans="1:6">
      <c r="A1411" s="543"/>
      <c r="B1411" s="540"/>
      <c r="C1411" s="541"/>
      <c r="D1411" s="59"/>
      <c r="E1411" s="85"/>
      <c r="F1411" s="7"/>
    </row>
    <row r="1412" spans="1:6">
      <c r="A1412" s="543"/>
      <c r="B1412" s="540"/>
      <c r="C1412" s="541"/>
      <c r="D1412" s="59"/>
      <c r="E1412" s="85"/>
      <c r="F1412" s="7"/>
    </row>
    <row r="1413" spans="1:6">
      <c r="A1413" s="543"/>
      <c r="B1413" s="540"/>
      <c r="C1413" s="541"/>
      <c r="D1413" s="59"/>
      <c r="E1413" s="85"/>
      <c r="F1413" s="7"/>
    </row>
    <row r="1414" spans="1:6">
      <c r="A1414" s="543"/>
      <c r="B1414" s="540"/>
      <c r="C1414" s="541"/>
      <c r="D1414" s="59"/>
      <c r="E1414" s="85"/>
      <c r="F1414" s="7"/>
    </row>
    <row r="1415" spans="1:6">
      <c r="A1415" s="543"/>
      <c r="B1415" s="540"/>
      <c r="C1415" s="541"/>
      <c r="D1415" s="59"/>
      <c r="E1415" s="85"/>
      <c r="F1415" s="7"/>
    </row>
    <row r="1416" spans="1:6">
      <c r="A1416" s="543"/>
      <c r="B1416" s="540"/>
      <c r="C1416" s="541"/>
      <c r="D1416" s="59"/>
      <c r="E1416" s="85"/>
      <c r="F1416" s="7"/>
    </row>
    <row r="1417" spans="1:6">
      <c r="A1417" s="543"/>
      <c r="B1417" s="540"/>
      <c r="C1417" s="541"/>
      <c r="D1417" s="59"/>
      <c r="E1417" s="85"/>
      <c r="F1417" s="7"/>
    </row>
    <row r="1418" spans="1:6">
      <c r="A1418" s="543"/>
      <c r="B1418" s="540"/>
      <c r="C1418" s="541"/>
      <c r="D1418" s="59"/>
      <c r="E1418" s="85"/>
      <c r="F1418" s="7"/>
    </row>
    <row r="1419" spans="1:6">
      <c r="A1419" s="543"/>
      <c r="B1419" s="540"/>
      <c r="C1419" s="541"/>
      <c r="D1419" s="59"/>
      <c r="E1419" s="85"/>
      <c r="F1419" s="7"/>
    </row>
    <row r="1420" spans="1:6">
      <c r="A1420" s="543"/>
      <c r="B1420" s="540"/>
      <c r="C1420" s="541"/>
      <c r="D1420" s="59"/>
      <c r="E1420" s="85"/>
      <c r="F1420" s="7"/>
    </row>
    <row r="1421" spans="1:6">
      <c r="A1421" s="543"/>
      <c r="B1421" s="540"/>
      <c r="C1421" s="541"/>
      <c r="D1421" s="59"/>
      <c r="E1421" s="85"/>
      <c r="F1421" s="7"/>
    </row>
    <row r="1422" spans="1:6">
      <c r="A1422" s="543"/>
      <c r="B1422" s="540"/>
      <c r="C1422" s="541"/>
      <c r="D1422" s="59"/>
      <c r="E1422" s="85"/>
      <c r="F1422" s="7"/>
    </row>
    <row r="1423" spans="1:6">
      <c r="A1423" s="543"/>
      <c r="B1423" s="540"/>
      <c r="C1423" s="541"/>
      <c r="D1423" s="59"/>
      <c r="E1423" s="85"/>
      <c r="F1423" s="7"/>
    </row>
    <row r="1424" spans="1:6">
      <c r="A1424" s="543"/>
      <c r="B1424" s="540"/>
      <c r="C1424" s="541"/>
      <c r="D1424" s="59"/>
      <c r="E1424" s="85"/>
      <c r="F1424" s="7"/>
    </row>
    <row r="1425" spans="1:6">
      <c r="A1425" s="543"/>
      <c r="B1425" s="540"/>
      <c r="C1425" s="541"/>
      <c r="D1425" s="59"/>
      <c r="E1425" s="85"/>
      <c r="F1425" s="7"/>
    </row>
    <row r="1426" spans="1:6">
      <c r="A1426" s="543"/>
      <c r="B1426" s="540"/>
      <c r="C1426" s="541"/>
      <c r="D1426" s="59"/>
      <c r="E1426" s="85"/>
      <c r="F1426" s="7"/>
    </row>
    <row r="1427" spans="1:6">
      <c r="A1427" s="543"/>
      <c r="B1427" s="540"/>
      <c r="C1427" s="541"/>
      <c r="D1427" s="59"/>
      <c r="E1427" s="85"/>
      <c r="F1427" s="7"/>
    </row>
    <row r="1428" spans="1:6">
      <c r="A1428" s="543"/>
      <c r="B1428" s="540"/>
      <c r="C1428" s="541"/>
      <c r="D1428" s="59"/>
      <c r="E1428" s="85"/>
      <c r="F1428" s="7"/>
    </row>
    <row r="1429" spans="1:6">
      <c r="A1429" s="543"/>
      <c r="B1429" s="540"/>
      <c r="C1429" s="541"/>
      <c r="D1429" s="59"/>
      <c r="E1429" s="85"/>
      <c r="F1429" s="7"/>
    </row>
    <row r="1430" spans="1:6">
      <c r="A1430" s="543"/>
      <c r="B1430" s="540"/>
      <c r="C1430" s="541"/>
      <c r="D1430" s="59"/>
      <c r="E1430" s="85"/>
      <c r="F1430" s="7"/>
    </row>
    <row r="1431" spans="1:6">
      <c r="A1431" s="543"/>
      <c r="B1431" s="540"/>
      <c r="C1431" s="541"/>
      <c r="D1431" s="59"/>
      <c r="E1431" s="85"/>
      <c r="F1431" s="7"/>
    </row>
    <row r="1432" spans="1:6">
      <c r="A1432" s="543"/>
      <c r="B1432" s="540"/>
      <c r="C1432" s="541"/>
      <c r="D1432" s="59"/>
      <c r="E1432" s="85"/>
      <c r="F1432" s="7"/>
    </row>
    <row r="1433" spans="1:6">
      <c r="A1433" s="543"/>
      <c r="B1433" s="540"/>
      <c r="C1433" s="541"/>
      <c r="D1433" s="59"/>
      <c r="E1433" s="85"/>
      <c r="F1433" s="7"/>
    </row>
    <row r="1434" spans="1:6">
      <c r="A1434" s="543"/>
      <c r="B1434" s="540"/>
      <c r="C1434" s="541"/>
      <c r="D1434" s="59"/>
      <c r="E1434" s="85"/>
      <c r="F1434" s="7"/>
    </row>
    <row r="1435" spans="1:6">
      <c r="A1435" s="543"/>
      <c r="B1435" s="540"/>
      <c r="C1435" s="541"/>
      <c r="D1435" s="59"/>
      <c r="E1435" s="85"/>
      <c r="F1435" s="7"/>
    </row>
    <row r="1436" spans="1:6">
      <c r="A1436" s="543"/>
      <c r="B1436" s="540"/>
      <c r="C1436" s="541"/>
      <c r="D1436" s="59"/>
      <c r="E1436" s="85"/>
      <c r="F1436" s="7"/>
    </row>
    <row r="1437" spans="1:6">
      <c r="A1437" s="543"/>
      <c r="B1437" s="540"/>
      <c r="C1437" s="541"/>
      <c r="D1437" s="59"/>
      <c r="E1437" s="85"/>
      <c r="F1437" s="7"/>
    </row>
    <row r="1438" spans="1:6">
      <c r="A1438" s="543"/>
      <c r="B1438" s="540"/>
      <c r="C1438" s="541"/>
      <c r="D1438" s="59"/>
      <c r="E1438" s="85"/>
      <c r="F1438" s="7"/>
    </row>
    <row r="1439" spans="1:6">
      <c r="A1439" s="543"/>
      <c r="B1439" s="540"/>
      <c r="C1439" s="541"/>
      <c r="D1439" s="59"/>
      <c r="E1439" s="85"/>
      <c r="F1439" s="7"/>
    </row>
    <row r="1440" spans="1:6">
      <c r="A1440" s="543"/>
      <c r="B1440" s="540"/>
      <c r="C1440" s="541"/>
      <c r="D1440" s="59"/>
      <c r="E1440" s="85"/>
      <c r="F1440" s="7"/>
    </row>
    <row r="1441" spans="1:6">
      <c r="A1441" s="543"/>
      <c r="B1441" s="540"/>
      <c r="C1441" s="541"/>
      <c r="D1441" s="59"/>
      <c r="E1441" s="85"/>
      <c r="F1441" s="7"/>
    </row>
    <row r="1442" spans="1:6">
      <c r="A1442" s="543"/>
      <c r="B1442" s="540"/>
      <c r="C1442" s="541"/>
      <c r="D1442" s="59"/>
      <c r="E1442" s="85"/>
      <c r="F1442" s="7"/>
    </row>
    <row r="1443" spans="1:6">
      <c r="A1443" s="543"/>
      <c r="B1443" s="540"/>
      <c r="C1443" s="541"/>
      <c r="D1443" s="59"/>
      <c r="E1443" s="85"/>
      <c r="F1443" s="7"/>
    </row>
    <row r="1444" spans="1:6">
      <c r="A1444" s="543"/>
      <c r="B1444" s="540"/>
      <c r="C1444" s="541"/>
      <c r="D1444" s="59"/>
      <c r="E1444" s="85"/>
      <c r="F1444" s="7"/>
    </row>
    <row r="1445" spans="1:6">
      <c r="A1445" s="543"/>
      <c r="B1445" s="540"/>
      <c r="C1445" s="541"/>
      <c r="D1445" s="59"/>
      <c r="E1445" s="85"/>
      <c r="F1445" s="7"/>
    </row>
    <row r="1446" spans="1:6">
      <c r="A1446" s="543"/>
      <c r="B1446" s="540"/>
      <c r="C1446" s="541"/>
      <c r="D1446" s="59"/>
      <c r="E1446" s="85"/>
      <c r="F1446" s="7"/>
    </row>
    <row r="1447" spans="1:6">
      <c r="A1447" s="543"/>
      <c r="B1447" s="540"/>
      <c r="C1447" s="541"/>
      <c r="D1447" s="59"/>
      <c r="E1447" s="85"/>
      <c r="F1447" s="7"/>
    </row>
    <row r="1448" spans="1:6">
      <c r="A1448" s="543"/>
      <c r="B1448" s="540"/>
      <c r="C1448" s="541"/>
      <c r="D1448" s="59"/>
      <c r="E1448" s="85"/>
      <c r="F1448" s="7"/>
    </row>
    <row r="1449" spans="1:6">
      <c r="A1449" s="543"/>
      <c r="B1449" s="540"/>
      <c r="C1449" s="541"/>
      <c r="D1449" s="59"/>
      <c r="E1449" s="85"/>
      <c r="F1449" s="7"/>
    </row>
    <row r="1450" spans="1:6">
      <c r="A1450" s="543"/>
      <c r="B1450" s="540"/>
      <c r="C1450" s="541"/>
      <c r="D1450" s="59"/>
      <c r="E1450" s="85"/>
      <c r="F1450" s="7"/>
    </row>
    <row r="1451" spans="1:6">
      <c r="A1451" s="543"/>
      <c r="B1451" s="540"/>
      <c r="C1451" s="541"/>
      <c r="D1451" s="59"/>
      <c r="E1451" s="85"/>
      <c r="F1451" s="7"/>
    </row>
    <row r="1452" spans="1:6">
      <c r="A1452" s="543"/>
      <c r="B1452" s="540"/>
      <c r="C1452" s="541"/>
      <c r="D1452" s="59"/>
      <c r="E1452" s="85"/>
      <c r="F1452" s="7"/>
    </row>
    <row r="1453" spans="1:6">
      <c r="A1453" s="543"/>
      <c r="B1453" s="540"/>
      <c r="C1453" s="541"/>
      <c r="D1453" s="59"/>
      <c r="E1453" s="85"/>
      <c r="F1453" s="7"/>
    </row>
    <row r="1454" spans="1:6">
      <c r="A1454" s="543"/>
      <c r="B1454" s="540"/>
      <c r="C1454" s="541"/>
      <c r="D1454" s="59"/>
      <c r="E1454" s="85"/>
      <c r="F1454" s="7"/>
    </row>
    <row r="1455" spans="1:6">
      <c r="A1455" s="543"/>
      <c r="B1455" s="540"/>
      <c r="C1455" s="541"/>
      <c r="D1455" s="59"/>
      <c r="E1455" s="85"/>
      <c r="F1455" s="7"/>
    </row>
    <row r="1456" spans="1:6">
      <c r="A1456" s="543"/>
      <c r="B1456" s="540"/>
      <c r="C1456" s="541"/>
      <c r="D1456" s="59"/>
      <c r="E1456" s="85"/>
      <c r="F1456" s="7"/>
    </row>
    <row r="1457" spans="1:6">
      <c r="A1457" s="543"/>
      <c r="B1457" s="540"/>
      <c r="C1457" s="541"/>
      <c r="D1457" s="59"/>
      <c r="E1457" s="85"/>
      <c r="F1457" s="7"/>
    </row>
    <row r="1458" spans="1:6">
      <c r="A1458" s="543"/>
      <c r="B1458" s="540"/>
      <c r="C1458" s="541"/>
      <c r="D1458" s="59"/>
      <c r="E1458" s="85"/>
      <c r="F1458" s="7"/>
    </row>
    <row r="1459" spans="1:6">
      <c r="A1459" s="543"/>
      <c r="B1459" s="540"/>
      <c r="C1459" s="541"/>
      <c r="D1459" s="59"/>
      <c r="E1459" s="85"/>
      <c r="F1459" s="7"/>
    </row>
    <row r="1460" spans="1:6">
      <c r="A1460" s="543"/>
      <c r="B1460" s="540"/>
      <c r="C1460" s="541"/>
      <c r="D1460" s="59"/>
      <c r="E1460" s="85"/>
      <c r="F1460" s="7"/>
    </row>
    <row r="1461" spans="1:6">
      <c r="A1461" s="543"/>
      <c r="B1461" s="540"/>
      <c r="C1461" s="541"/>
      <c r="D1461" s="59"/>
      <c r="E1461" s="85"/>
      <c r="F1461" s="7"/>
    </row>
    <row r="1462" spans="1:6">
      <c r="A1462" s="543"/>
      <c r="B1462" s="540"/>
      <c r="C1462" s="541"/>
      <c r="D1462" s="59"/>
      <c r="E1462" s="85"/>
      <c r="F1462" s="7"/>
    </row>
    <row r="1463" spans="1:6">
      <c r="A1463" s="543"/>
      <c r="B1463" s="540"/>
      <c r="C1463" s="541"/>
      <c r="D1463" s="59"/>
      <c r="E1463" s="85"/>
      <c r="F1463" s="7"/>
    </row>
    <row r="1464" spans="1:6">
      <c r="A1464" s="543"/>
      <c r="B1464" s="540"/>
      <c r="C1464" s="541"/>
      <c r="D1464" s="59"/>
      <c r="E1464" s="85"/>
      <c r="F1464" s="7"/>
    </row>
    <row r="1465" spans="1:6">
      <c r="A1465" s="543"/>
      <c r="B1465" s="540"/>
      <c r="C1465" s="541"/>
      <c r="D1465" s="59"/>
      <c r="E1465" s="85"/>
      <c r="F1465" s="7"/>
    </row>
    <row r="1466" spans="1:6">
      <c r="A1466" s="543"/>
      <c r="B1466" s="540"/>
      <c r="C1466" s="541"/>
      <c r="D1466" s="59"/>
      <c r="E1466" s="85"/>
      <c r="F1466" s="7"/>
    </row>
    <row r="1467" spans="1:6">
      <c r="A1467" s="543"/>
      <c r="B1467" s="540"/>
      <c r="C1467" s="541"/>
      <c r="D1467" s="59"/>
      <c r="E1467" s="85"/>
      <c r="F1467" s="7"/>
    </row>
    <row r="1468" spans="1:6">
      <c r="A1468" s="543"/>
      <c r="B1468" s="540"/>
      <c r="C1468" s="541"/>
      <c r="D1468" s="59"/>
      <c r="E1468" s="85"/>
      <c r="F1468" s="7"/>
    </row>
    <row r="1469" spans="1:6">
      <c r="A1469" s="543"/>
      <c r="B1469" s="540"/>
      <c r="C1469" s="541"/>
      <c r="D1469" s="59"/>
      <c r="E1469" s="85"/>
      <c r="F1469" s="7"/>
    </row>
    <row r="1470" spans="1:6">
      <c r="A1470" s="543"/>
      <c r="B1470" s="540"/>
      <c r="C1470" s="541"/>
      <c r="D1470" s="59"/>
      <c r="E1470" s="85"/>
      <c r="F1470" s="7"/>
    </row>
    <row r="1471" spans="1:6">
      <c r="A1471" s="543"/>
      <c r="B1471" s="540"/>
      <c r="C1471" s="541"/>
      <c r="D1471" s="59"/>
      <c r="E1471" s="85"/>
      <c r="F1471" s="7"/>
    </row>
    <row r="1472" spans="1:6">
      <c r="A1472" s="543"/>
      <c r="B1472" s="540"/>
      <c r="C1472" s="541"/>
      <c r="D1472" s="59"/>
      <c r="E1472" s="85"/>
      <c r="F1472" s="7"/>
    </row>
    <row r="1473" spans="1:6">
      <c r="A1473" s="543"/>
      <c r="B1473" s="540"/>
      <c r="C1473" s="541"/>
      <c r="D1473" s="59"/>
      <c r="E1473" s="85"/>
      <c r="F1473" s="7"/>
    </row>
    <row r="1474" spans="1:6">
      <c r="A1474" s="543"/>
      <c r="B1474" s="540"/>
      <c r="C1474" s="541"/>
      <c r="D1474" s="59"/>
      <c r="E1474" s="85"/>
      <c r="F1474" s="7"/>
    </row>
    <row r="1475" spans="1:6">
      <c r="A1475" s="543"/>
      <c r="B1475" s="540"/>
      <c r="C1475" s="541"/>
      <c r="D1475" s="59"/>
      <c r="E1475" s="85"/>
      <c r="F1475" s="7"/>
    </row>
    <row r="1476" spans="1:6">
      <c r="A1476" s="543"/>
      <c r="B1476" s="540"/>
      <c r="C1476" s="541"/>
      <c r="D1476" s="59"/>
      <c r="E1476" s="85"/>
      <c r="F1476" s="7"/>
    </row>
    <row r="1477" spans="1:6">
      <c r="A1477" s="543"/>
      <c r="B1477" s="540"/>
      <c r="C1477" s="541"/>
      <c r="D1477" s="59"/>
      <c r="E1477" s="85"/>
      <c r="F1477" s="7"/>
    </row>
    <row r="1478" spans="1:6">
      <c r="A1478" s="543"/>
      <c r="B1478" s="540"/>
      <c r="C1478" s="541"/>
      <c r="D1478" s="59"/>
      <c r="E1478" s="85"/>
      <c r="F1478" s="7"/>
    </row>
    <row r="1479" spans="1:6">
      <c r="A1479" s="543"/>
      <c r="B1479" s="540"/>
      <c r="C1479" s="541"/>
      <c r="D1479" s="59"/>
      <c r="E1479" s="85"/>
      <c r="F1479" s="7"/>
    </row>
    <row r="1480" spans="1:6">
      <c r="A1480" s="543"/>
      <c r="B1480" s="540"/>
      <c r="C1480" s="541"/>
      <c r="D1480" s="59"/>
      <c r="E1480" s="85"/>
      <c r="F1480" s="7"/>
    </row>
    <row r="1481" spans="1:6">
      <c r="A1481" s="543"/>
      <c r="B1481" s="540"/>
      <c r="C1481" s="541"/>
      <c r="D1481" s="59"/>
      <c r="E1481" s="85"/>
      <c r="F1481" s="7"/>
    </row>
    <row r="1482" spans="1:6">
      <c r="A1482" s="543"/>
      <c r="B1482" s="540"/>
      <c r="C1482" s="541"/>
      <c r="D1482" s="59"/>
      <c r="E1482" s="85"/>
      <c r="F1482" s="7"/>
    </row>
    <row r="1483" spans="1:6">
      <c r="A1483" s="543"/>
      <c r="B1483" s="540"/>
      <c r="C1483" s="541"/>
      <c r="D1483" s="59"/>
      <c r="E1483" s="85"/>
      <c r="F1483" s="7"/>
    </row>
    <row r="1484" spans="1:6">
      <c r="A1484" s="543"/>
      <c r="B1484" s="540"/>
      <c r="C1484" s="541"/>
      <c r="D1484" s="59"/>
      <c r="E1484" s="85"/>
      <c r="F1484" s="7"/>
    </row>
    <row r="1485" spans="1:6">
      <c r="A1485" s="543"/>
      <c r="B1485" s="540"/>
      <c r="C1485" s="541"/>
      <c r="D1485" s="59"/>
      <c r="E1485" s="85"/>
      <c r="F1485" s="7"/>
    </row>
    <row r="1486" spans="1:6">
      <c r="A1486" s="543"/>
      <c r="B1486" s="540"/>
      <c r="C1486" s="541"/>
      <c r="D1486" s="59"/>
      <c r="E1486" s="85"/>
      <c r="F1486" s="7"/>
    </row>
    <row r="1487" spans="1:6">
      <c r="A1487" s="543"/>
      <c r="B1487" s="540"/>
      <c r="C1487" s="541"/>
      <c r="D1487" s="59"/>
      <c r="E1487" s="85"/>
      <c r="F1487" s="7"/>
    </row>
    <row r="1488" spans="1:6">
      <c r="A1488" s="543"/>
      <c r="B1488" s="540"/>
      <c r="C1488" s="541"/>
      <c r="D1488" s="59"/>
      <c r="E1488" s="85"/>
      <c r="F1488" s="7"/>
    </row>
    <row r="1489" spans="1:6">
      <c r="A1489" s="543"/>
      <c r="B1489" s="540"/>
      <c r="C1489" s="541"/>
      <c r="D1489" s="59"/>
      <c r="E1489" s="85"/>
      <c r="F1489" s="7"/>
    </row>
    <row r="1490" spans="1:6">
      <c r="A1490" s="543"/>
      <c r="B1490" s="540"/>
      <c r="C1490" s="541"/>
      <c r="D1490" s="59"/>
      <c r="E1490" s="85"/>
      <c r="F1490" s="7"/>
    </row>
    <row r="1491" spans="1:6">
      <c r="A1491" s="543"/>
      <c r="B1491" s="540"/>
      <c r="C1491" s="541"/>
      <c r="D1491" s="59"/>
      <c r="E1491" s="85"/>
      <c r="F1491" s="7"/>
    </row>
    <row r="1492" spans="1:6">
      <c r="A1492" s="543"/>
      <c r="B1492" s="540"/>
      <c r="C1492" s="541"/>
      <c r="D1492" s="59"/>
      <c r="E1492" s="85"/>
      <c r="F1492" s="7"/>
    </row>
    <row r="1493" spans="1:6">
      <c r="A1493" s="543"/>
      <c r="B1493" s="540"/>
      <c r="C1493" s="541"/>
      <c r="D1493" s="59"/>
      <c r="E1493" s="85"/>
      <c r="F1493" s="7"/>
    </row>
    <row r="1494" spans="1:6">
      <c r="A1494" s="543"/>
      <c r="B1494" s="540"/>
      <c r="C1494" s="541"/>
      <c r="D1494" s="59"/>
      <c r="E1494" s="85"/>
      <c r="F1494" s="7"/>
    </row>
    <row r="1495" spans="1:6">
      <c r="A1495" s="543"/>
      <c r="B1495" s="540"/>
      <c r="C1495" s="541"/>
      <c r="D1495" s="59"/>
      <c r="E1495" s="85"/>
      <c r="F1495" s="7"/>
    </row>
    <row r="1496" spans="1:6">
      <c r="A1496" s="543"/>
      <c r="B1496" s="540"/>
      <c r="C1496" s="541"/>
      <c r="D1496" s="59"/>
      <c r="E1496" s="85"/>
      <c r="F1496" s="7"/>
    </row>
    <row r="1497" spans="1:6">
      <c r="A1497" s="543"/>
      <c r="B1497" s="540"/>
      <c r="C1497" s="541"/>
      <c r="D1497" s="59"/>
      <c r="E1497" s="85"/>
      <c r="F1497" s="7"/>
    </row>
    <row r="1498" spans="1:6">
      <c r="A1498" s="543"/>
      <c r="B1498" s="540"/>
      <c r="C1498" s="541"/>
      <c r="D1498" s="59"/>
      <c r="E1498" s="85"/>
      <c r="F1498" s="7"/>
    </row>
    <row r="1499" spans="1:6">
      <c r="A1499" s="543"/>
      <c r="B1499" s="540"/>
      <c r="C1499" s="541"/>
      <c r="D1499" s="59"/>
      <c r="E1499" s="85"/>
      <c r="F1499" s="7"/>
    </row>
    <row r="1500" spans="1:6">
      <c r="A1500" s="543"/>
      <c r="B1500" s="540"/>
      <c r="C1500" s="541"/>
      <c r="D1500" s="59"/>
      <c r="E1500" s="85"/>
      <c r="F1500" s="7"/>
    </row>
    <row r="1501" spans="1:6">
      <c r="A1501" s="543"/>
      <c r="B1501" s="540"/>
      <c r="C1501" s="541"/>
      <c r="D1501" s="59"/>
      <c r="E1501" s="85"/>
      <c r="F1501" s="7"/>
    </row>
    <row r="1502" spans="1:6">
      <c r="A1502" s="543"/>
      <c r="B1502" s="540"/>
      <c r="C1502" s="541"/>
      <c r="D1502" s="59"/>
      <c r="E1502" s="85"/>
      <c r="F1502" s="7"/>
    </row>
    <row r="1503" spans="1:6">
      <c r="A1503" s="543"/>
      <c r="B1503" s="540"/>
      <c r="C1503" s="541"/>
      <c r="D1503" s="59"/>
      <c r="E1503" s="85"/>
      <c r="F1503" s="7"/>
    </row>
    <row r="1504" spans="1:6">
      <c r="A1504" s="543"/>
      <c r="B1504" s="540"/>
      <c r="C1504" s="541"/>
      <c r="D1504" s="59"/>
      <c r="E1504" s="85"/>
      <c r="F1504" s="7"/>
    </row>
    <row r="1505" spans="1:6">
      <c r="A1505" s="543"/>
      <c r="B1505" s="540"/>
      <c r="C1505" s="541"/>
      <c r="D1505" s="59"/>
      <c r="E1505" s="85"/>
      <c r="F1505" s="7"/>
    </row>
    <row r="1506" spans="1:6">
      <c r="A1506" s="543"/>
      <c r="B1506" s="540"/>
      <c r="C1506" s="541"/>
      <c r="D1506" s="59"/>
      <c r="E1506" s="85"/>
      <c r="F1506" s="7"/>
    </row>
    <row r="1507" spans="1:6">
      <c r="A1507" s="543"/>
      <c r="B1507" s="540"/>
      <c r="C1507" s="541"/>
      <c r="D1507" s="59"/>
      <c r="E1507" s="85"/>
      <c r="F1507" s="7"/>
    </row>
    <row r="1508" spans="1:6">
      <c r="A1508" s="543"/>
      <c r="B1508" s="540"/>
      <c r="C1508" s="541"/>
      <c r="D1508" s="59"/>
      <c r="E1508" s="85"/>
      <c r="F1508" s="7"/>
    </row>
    <row r="1509" spans="1:6">
      <c r="A1509" s="543"/>
      <c r="B1509" s="540"/>
      <c r="C1509" s="541"/>
      <c r="D1509" s="59"/>
      <c r="E1509" s="85"/>
      <c r="F1509" s="7"/>
    </row>
    <row r="1510" spans="1:6">
      <c r="A1510" s="543"/>
      <c r="B1510" s="540"/>
      <c r="C1510" s="541"/>
      <c r="D1510" s="59"/>
      <c r="E1510" s="85"/>
      <c r="F1510" s="7"/>
    </row>
    <row r="1511" spans="1:6">
      <c r="A1511" s="543"/>
      <c r="B1511" s="540"/>
      <c r="C1511" s="541"/>
      <c r="D1511" s="59"/>
      <c r="E1511" s="85"/>
      <c r="F1511" s="7"/>
    </row>
    <row r="1512" spans="1:6">
      <c r="A1512" s="543"/>
      <c r="B1512" s="540"/>
      <c r="C1512" s="541"/>
      <c r="D1512" s="59"/>
      <c r="E1512" s="85"/>
      <c r="F1512" s="7"/>
    </row>
    <row r="1513" spans="1:6">
      <c r="A1513" s="543"/>
      <c r="B1513" s="540"/>
      <c r="C1513" s="541"/>
      <c r="D1513" s="59"/>
      <c r="E1513" s="85"/>
      <c r="F1513" s="7"/>
    </row>
    <row r="1514" spans="1:6">
      <c r="A1514" s="543"/>
      <c r="B1514" s="540"/>
      <c r="C1514" s="541"/>
      <c r="D1514" s="59"/>
      <c r="E1514" s="85"/>
      <c r="F1514" s="7"/>
    </row>
    <row r="1515" spans="1:6">
      <c r="A1515" s="543"/>
      <c r="B1515" s="540"/>
      <c r="C1515" s="541"/>
      <c r="D1515" s="59"/>
      <c r="E1515" s="85"/>
      <c r="F1515" s="7"/>
    </row>
    <row r="1516" spans="1:6">
      <c r="A1516" s="543"/>
      <c r="B1516" s="540"/>
      <c r="C1516" s="541"/>
      <c r="D1516" s="59"/>
      <c r="E1516" s="85"/>
      <c r="F1516" s="7"/>
    </row>
    <row r="1517" spans="1:6">
      <c r="A1517" s="543"/>
      <c r="B1517" s="540"/>
      <c r="C1517" s="541"/>
      <c r="D1517" s="59"/>
      <c r="E1517" s="85"/>
      <c r="F1517" s="7"/>
    </row>
    <row r="1518" spans="1:6">
      <c r="A1518" s="543"/>
      <c r="B1518" s="540"/>
      <c r="C1518" s="541"/>
      <c r="D1518" s="59"/>
      <c r="E1518" s="85"/>
      <c r="F1518" s="7"/>
    </row>
    <row r="1519" spans="1:6">
      <c r="A1519" s="543"/>
      <c r="B1519" s="540"/>
      <c r="C1519" s="541"/>
      <c r="D1519" s="59"/>
      <c r="E1519" s="85"/>
      <c r="F1519" s="7"/>
    </row>
    <row r="1520" spans="1:6">
      <c r="A1520" s="543"/>
      <c r="B1520" s="540"/>
      <c r="C1520" s="541"/>
      <c r="D1520" s="59"/>
      <c r="E1520" s="85"/>
      <c r="F1520" s="7"/>
    </row>
    <row r="1521" spans="1:6">
      <c r="A1521" s="543"/>
      <c r="B1521" s="540"/>
      <c r="C1521" s="541"/>
      <c r="D1521" s="59"/>
      <c r="E1521" s="85"/>
      <c r="F1521" s="7"/>
    </row>
    <row r="1522" spans="1:6">
      <c r="A1522" s="543"/>
      <c r="B1522" s="540"/>
      <c r="C1522" s="541"/>
      <c r="D1522" s="59"/>
      <c r="E1522" s="85"/>
      <c r="F1522" s="7"/>
    </row>
    <row r="1523" spans="1:6">
      <c r="A1523" s="543"/>
      <c r="B1523" s="540"/>
      <c r="C1523" s="541"/>
      <c r="D1523" s="59"/>
      <c r="E1523" s="85"/>
      <c r="F1523" s="7"/>
    </row>
    <row r="1524" spans="1:6">
      <c r="A1524" s="543"/>
      <c r="B1524" s="540"/>
      <c r="C1524" s="541"/>
      <c r="D1524" s="59"/>
      <c r="E1524" s="85"/>
      <c r="F1524" s="7"/>
    </row>
    <row r="1525" spans="1:6">
      <c r="A1525" s="543"/>
      <c r="B1525" s="540"/>
      <c r="C1525" s="541"/>
      <c r="D1525" s="59"/>
      <c r="E1525" s="85"/>
      <c r="F1525" s="7"/>
    </row>
    <row r="1526" spans="1:6">
      <c r="A1526" s="543"/>
      <c r="B1526" s="540"/>
      <c r="C1526" s="541"/>
      <c r="D1526" s="59"/>
      <c r="E1526" s="85"/>
      <c r="F1526" s="7"/>
    </row>
    <row r="1527" spans="1:6">
      <c r="A1527" s="543"/>
      <c r="B1527" s="540"/>
      <c r="C1527" s="541"/>
      <c r="D1527" s="59"/>
      <c r="E1527" s="85"/>
      <c r="F1527" s="7"/>
    </row>
    <row r="1528" spans="1:6">
      <c r="A1528" s="543"/>
      <c r="B1528" s="540"/>
      <c r="C1528" s="541"/>
      <c r="D1528" s="59"/>
      <c r="E1528" s="85"/>
      <c r="F1528" s="7"/>
    </row>
    <row r="1529" spans="1:6">
      <c r="A1529" s="543"/>
      <c r="B1529" s="540"/>
      <c r="C1529" s="541"/>
      <c r="D1529" s="59"/>
      <c r="E1529" s="85"/>
      <c r="F1529" s="7"/>
    </row>
    <row r="1530" spans="1:6">
      <c r="A1530" s="543"/>
      <c r="B1530" s="540"/>
      <c r="C1530" s="541"/>
      <c r="D1530" s="59"/>
      <c r="E1530" s="85"/>
      <c r="F1530" s="7"/>
    </row>
    <row r="1531" spans="1:6">
      <c r="A1531" s="543"/>
      <c r="B1531" s="540"/>
      <c r="C1531" s="541"/>
      <c r="D1531" s="59"/>
      <c r="E1531" s="85"/>
      <c r="F1531" s="7"/>
    </row>
    <row r="1532" spans="1:6">
      <c r="A1532" s="543"/>
      <c r="B1532" s="540"/>
      <c r="C1532" s="541"/>
      <c r="D1532" s="59"/>
      <c r="E1532" s="85"/>
      <c r="F1532" s="7"/>
    </row>
    <row r="1533" spans="1:6">
      <c r="A1533" s="543"/>
      <c r="B1533" s="540"/>
      <c r="C1533" s="541"/>
      <c r="D1533" s="59"/>
      <c r="E1533" s="85"/>
      <c r="F1533" s="7"/>
    </row>
    <row r="1534" spans="1:6">
      <c r="A1534" s="543"/>
      <c r="B1534" s="540"/>
      <c r="C1534" s="541"/>
      <c r="D1534" s="59"/>
      <c r="E1534" s="85"/>
      <c r="F1534" s="7"/>
    </row>
    <row r="1535" spans="1:6">
      <c r="A1535" s="543"/>
      <c r="B1535" s="540"/>
      <c r="C1535" s="541"/>
      <c r="D1535" s="59"/>
      <c r="E1535" s="85"/>
      <c r="F1535" s="7"/>
    </row>
    <row r="1536" spans="1:6">
      <c r="A1536" s="543"/>
      <c r="B1536" s="540"/>
      <c r="C1536" s="541"/>
      <c r="D1536" s="59"/>
      <c r="E1536" s="85"/>
      <c r="F1536" s="7"/>
    </row>
    <row r="1537" spans="1:6">
      <c r="A1537" s="543"/>
      <c r="B1537" s="540"/>
      <c r="C1537" s="541"/>
      <c r="D1537" s="59"/>
      <c r="E1537" s="85"/>
      <c r="F1537" s="7"/>
    </row>
    <row r="1538" spans="1:6">
      <c r="A1538" s="543"/>
      <c r="B1538" s="540"/>
      <c r="C1538" s="541"/>
      <c r="D1538" s="59"/>
      <c r="E1538" s="85"/>
      <c r="F1538" s="7"/>
    </row>
    <row r="1539" spans="1:6">
      <c r="A1539" s="543"/>
      <c r="B1539" s="540"/>
      <c r="C1539" s="541"/>
      <c r="D1539" s="59"/>
      <c r="E1539" s="85"/>
      <c r="F1539" s="7"/>
    </row>
    <row r="1540" spans="1:6">
      <c r="A1540" s="543"/>
      <c r="B1540" s="540"/>
      <c r="C1540" s="541"/>
      <c r="D1540" s="59"/>
      <c r="E1540" s="85"/>
      <c r="F1540" s="7"/>
    </row>
    <row r="1541" spans="1:6">
      <c r="A1541" s="543"/>
      <c r="B1541" s="540"/>
      <c r="C1541" s="541"/>
      <c r="D1541" s="59"/>
      <c r="E1541" s="85"/>
      <c r="F1541" s="7"/>
    </row>
    <row r="1542" spans="1:6">
      <c r="A1542" s="543"/>
      <c r="B1542" s="540"/>
      <c r="C1542" s="541"/>
      <c r="D1542" s="59"/>
      <c r="E1542" s="85"/>
      <c r="F1542" s="7"/>
    </row>
    <row r="1543" spans="1:6">
      <c r="A1543" s="543"/>
      <c r="B1543" s="540"/>
      <c r="C1543" s="541"/>
      <c r="D1543" s="59"/>
      <c r="E1543" s="85"/>
      <c r="F1543" s="7"/>
    </row>
    <row r="1544" spans="1:6">
      <c r="A1544" s="543"/>
      <c r="B1544" s="540"/>
      <c r="C1544" s="541"/>
      <c r="D1544" s="59"/>
      <c r="E1544" s="85"/>
      <c r="F1544" s="7"/>
    </row>
    <row r="1545" spans="1:6">
      <c r="A1545" s="543"/>
      <c r="B1545" s="540"/>
      <c r="C1545" s="541"/>
      <c r="D1545" s="59"/>
      <c r="E1545" s="85"/>
      <c r="F1545" s="7"/>
    </row>
    <row r="1546" spans="1:6">
      <c r="A1546" s="543"/>
      <c r="B1546" s="540"/>
      <c r="C1546" s="541"/>
      <c r="D1546" s="59"/>
      <c r="E1546" s="85"/>
      <c r="F1546" s="7"/>
    </row>
    <row r="1547" spans="1:6">
      <c r="A1547" s="543"/>
      <c r="B1547" s="540"/>
      <c r="C1547" s="541"/>
      <c r="D1547" s="59"/>
      <c r="E1547" s="85"/>
      <c r="F1547" s="7"/>
    </row>
    <row r="1548" spans="1:6">
      <c r="A1548" s="543"/>
      <c r="B1548" s="540"/>
      <c r="C1548" s="541"/>
      <c r="D1548" s="59"/>
      <c r="E1548" s="85"/>
      <c r="F1548" s="7"/>
    </row>
    <row r="1549" spans="1:6">
      <c r="A1549" s="543"/>
      <c r="B1549" s="540"/>
      <c r="C1549" s="541"/>
      <c r="D1549" s="59"/>
      <c r="E1549" s="85"/>
      <c r="F1549" s="7"/>
    </row>
    <row r="1550" spans="1:6">
      <c r="A1550" s="543"/>
      <c r="B1550" s="540"/>
      <c r="C1550" s="541"/>
      <c r="D1550" s="59"/>
      <c r="E1550" s="85"/>
      <c r="F1550" s="7"/>
    </row>
    <row r="1551" spans="1:6">
      <c r="A1551" s="543"/>
      <c r="B1551" s="540"/>
      <c r="C1551" s="541"/>
      <c r="D1551" s="59"/>
      <c r="E1551" s="85"/>
      <c r="F1551" s="7"/>
    </row>
    <row r="1552" spans="1:6">
      <c r="A1552" s="543"/>
      <c r="B1552" s="540"/>
      <c r="C1552" s="541"/>
      <c r="D1552" s="59"/>
      <c r="E1552" s="85"/>
      <c r="F1552" s="7"/>
    </row>
    <row r="1553" spans="1:6">
      <c r="A1553" s="543"/>
      <c r="B1553" s="540"/>
      <c r="C1553" s="541"/>
      <c r="D1553" s="59"/>
      <c r="E1553" s="85"/>
      <c r="F1553" s="7"/>
    </row>
    <row r="1554" spans="1:6">
      <c r="A1554" s="543"/>
      <c r="B1554" s="540"/>
      <c r="C1554" s="541"/>
      <c r="D1554" s="59"/>
      <c r="E1554" s="85"/>
      <c r="F1554" s="7"/>
    </row>
    <row r="1555" spans="1:6">
      <c r="A1555" s="543"/>
      <c r="B1555" s="540"/>
      <c r="C1555" s="541"/>
      <c r="D1555" s="59"/>
      <c r="E1555" s="85"/>
      <c r="F1555" s="7"/>
    </row>
    <row r="1556" spans="1:6">
      <c r="A1556" s="543"/>
      <c r="B1556" s="540"/>
      <c r="C1556" s="541"/>
      <c r="D1556" s="59"/>
      <c r="E1556" s="85"/>
      <c r="F1556" s="7"/>
    </row>
    <row r="1557" spans="1:6">
      <c r="A1557" s="543"/>
      <c r="B1557" s="540"/>
      <c r="C1557" s="541"/>
      <c r="D1557" s="59"/>
      <c r="E1557" s="85"/>
      <c r="F1557" s="7"/>
    </row>
    <row r="1558" spans="1:6">
      <c r="A1558" s="543"/>
      <c r="B1558" s="540"/>
      <c r="C1558" s="541"/>
      <c r="D1558" s="59"/>
      <c r="E1558" s="85"/>
      <c r="F1558" s="7"/>
    </row>
    <row r="1559" spans="1:6">
      <c r="A1559" s="543"/>
      <c r="B1559" s="540"/>
      <c r="C1559" s="541"/>
      <c r="D1559" s="59"/>
      <c r="E1559" s="85"/>
      <c r="F1559" s="7"/>
    </row>
    <row r="1560" spans="1:6">
      <c r="A1560" s="543"/>
      <c r="B1560" s="540"/>
      <c r="C1560" s="541"/>
      <c r="D1560" s="59"/>
      <c r="E1560" s="85"/>
      <c r="F1560" s="7"/>
    </row>
    <row r="1561" spans="1:6">
      <c r="A1561" s="543"/>
      <c r="B1561" s="540"/>
      <c r="C1561" s="541"/>
      <c r="D1561" s="59"/>
      <c r="E1561" s="85"/>
      <c r="F1561" s="7"/>
    </row>
    <row r="1562" spans="1:6">
      <c r="A1562" s="543"/>
      <c r="B1562" s="540"/>
      <c r="C1562" s="541"/>
      <c r="D1562" s="59"/>
      <c r="E1562" s="85"/>
      <c r="F1562" s="7"/>
    </row>
    <row r="1563" spans="1:6">
      <c r="A1563" s="543"/>
      <c r="B1563" s="540"/>
      <c r="C1563" s="541"/>
      <c r="D1563" s="59"/>
      <c r="E1563" s="85"/>
      <c r="F1563" s="7"/>
    </row>
    <row r="1564" spans="1:6">
      <c r="A1564" s="543"/>
      <c r="B1564" s="540"/>
      <c r="C1564" s="541"/>
      <c r="D1564" s="59"/>
      <c r="E1564" s="85"/>
      <c r="F1564" s="7"/>
    </row>
    <row r="1565" spans="1:6">
      <c r="A1565" s="543"/>
      <c r="B1565" s="540"/>
      <c r="C1565" s="541"/>
      <c r="D1565" s="59"/>
      <c r="E1565" s="85"/>
      <c r="F1565" s="7"/>
    </row>
    <row r="1566" spans="1:6">
      <c r="A1566" s="543"/>
      <c r="B1566" s="540"/>
      <c r="C1566" s="541"/>
      <c r="D1566" s="59"/>
      <c r="E1566" s="85"/>
      <c r="F1566" s="7"/>
    </row>
    <row r="1567" spans="1:6">
      <c r="A1567" s="543"/>
      <c r="B1567" s="540"/>
      <c r="C1567" s="541"/>
      <c r="D1567" s="59"/>
      <c r="E1567" s="85"/>
      <c r="F1567" s="7"/>
    </row>
    <row r="1568" spans="1:6">
      <c r="A1568" s="543"/>
      <c r="B1568" s="540"/>
      <c r="C1568" s="541"/>
      <c r="D1568" s="59"/>
      <c r="E1568" s="85"/>
      <c r="F1568" s="7"/>
    </row>
    <row r="1569" spans="1:6">
      <c r="A1569" s="543"/>
      <c r="B1569" s="540"/>
      <c r="C1569" s="541"/>
      <c r="D1569" s="59"/>
      <c r="E1569" s="85"/>
      <c r="F1569" s="7"/>
    </row>
    <row r="1570" spans="1:6">
      <c r="A1570" s="543"/>
      <c r="B1570" s="540"/>
      <c r="C1570" s="541"/>
      <c r="D1570" s="59"/>
      <c r="E1570" s="85"/>
      <c r="F1570" s="7"/>
    </row>
    <row r="1571" spans="1:6">
      <c r="A1571" s="543"/>
      <c r="B1571" s="540"/>
      <c r="C1571" s="541"/>
      <c r="D1571" s="59"/>
      <c r="E1571" s="85"/>
      <c r="F1571" s="7"/>
    </row>
    <row r="1572" spans="1:6">
      <c r="A1572" s="543"/>
      <c r="B1572" s="540"/>
      <c r="C1572" s="541"/>
      <c r="D1572" s="59"/>
      <c r="E1572" s="85"/>
      <c r="F1572" s="7"/>
    </row>
    <row r="1573" spans="1:6">
      <c r="A1573" s="543"/>
      <c r="B1573" s="540"/>
      <c r="C1573" s="541"/>
      <c r="D1573" s="59"/>
      <c r="E1573" s="85"/>
      <c r="F1573" s="7"/>
    </row>
    <row r="1574" spans="1:6">
      <c r="A1574" s="543"/>
      <c r="B1574" s="540"/>
      <c r="C1574" s="541"/>
      <c r="D1574" s="59"/>
      <c r="E1574" s="85"/>
      <c r="F1574" s="7"/>
    </row>
    <row r="1575" spans="1:6">
      <c r="A1575" s="543"/>
      <c r="B1575" s="540"/>
      <c r="C1575" s="541"/>
      <c r="D1575" s="59"/>
      <c r="E1575" s="85"/>
      <c r="F1575" s="7"/>
    </row>
    <row r="1576" spans="1:6">
      <c r="A1576" s="543"/>
      <c r="B1576" s="540"/>
      <c r="C1576" s="541"/>
      <c r="D1576" s="59"/>
      <c r="E1576" s="85"/>
      <c r="F1576" s="7"/>
    </row>
    <row r="1577" spans="1:6">
      <c r="A1577" s="543"/>
      <c r="B1577" s="540"/>
      <c r="C1577" s="541"/>
      <c r="D1577" s="59"/>
      <c r="E1577" s="85"/>
      <c r="F1577" s="7"/>
    </row>
    <row r="1578" spans="1:6">
      <c r="A1578" s="543"/>
      <c r="B1578" s="540"/>
      <c r="C1578" s="541"/>
      <c r="D1578" s="59"/>
      <c r="E1578" s="85"/>
      <c r="F1578" s="7"/>
    </row>
    <row r="1579" spans="1:6">
      <c r="A1579" s="543"/>
      <c r="B1579" s="540"/>
      <c r="C1579" s="541"/>
      <c r="D1579" s="59"/>
      <c r="E1579" s="85"/>
      <c r="F1579" s="7"/>
    </row>
    <row r="1580" spans="1:6">
      <c r="A1580" s="543"/>
      <c r="B1580" s="540"/>
      <c r="C1580" s="541"/>
      <c r="D1580" s="59"/>
      <c r="E1580" s="85"/>
      <c r="F1580" s="7"/>
    </row>
    <row r="1581" spans="1:6">
      <c r="A1581" s="543"/>
      <c r="B1581" s="540"/>
      <c r="C1581" s="541"/>
      <c r="D1581" s="59"/>
      <c r="E1581" s="85"/>
      <c r="F1581" s="7"/>
    </row>
    <row r="1582" spans="1:6">
      <c r="A1582" s="543"/>
      <c r="B1582" s="540"/>
      <c r="C1582" s="541"/>
      <c r="D1582" s="59"/>
      <c r="E1582" s="85"/>
      <c r="F1582" s="7"/>
    </row>
    <row r="1583" spans="1:6">
      <c r="A1583" s="543"/>
      <c r="B1583" s="540"/>
      <c r="C1583" s="541"/>
      <c r="D1583" s="59"/>
      <c r="E1583" s="85"/>
      <c r="F1583" s="7"/>
    </row>
    <row r="1584" spans="1:6">
      <c r="A1584" s="543"/>
      <c r="B1584" s="540"/>
      <c r="C1584" s="541"/>
      <c r="D1584" s="59"/>
      <c r="E1584" s="85"/>
      <c r="F1584" s="7"/>
    </row>
    <row r="1585" spans="1:6">
      <c r="A1585" s="543"/>
      <c r="B1585" s="540"/>
      <c r="C1585" s="541"/>
      <c r="D1585" s="59"/>
      <c r="E1585" s="85"/>
      <c r="F1585" s="7"/>
    </row>
    <row r="1586" spans="1:6">
      <c r="A1586" s="543"/>
      <c r="B1586" s="540"/>
      <c r="C1586" s="541"/>
      <c r="D1586" s="59"/>
      <c r="E1586" s="85"/>
      <c r="F1586" s="7"/>
    </row>
    <row r="1587" spans="1:6">
      <c r="A1587" s="543"/>
      <c r="B1587" s="540"/>
      <c r="C1587" s="541"/>
      <c r="D1587" s="59"/>
      <c r="E1587" s="85"/>
      <c r="F1587" s="7"/>
    </row>
    <row r="1588" spans="1:6">
      <c r="A1588" s="543"/>
      <c r="B1588" s="540"/>
      <c r="C1588" s="541"/>
      <c r="D1588" s="59"/>
      <c r="E1588" s="85"/>
      <c r="F1588" s="7"/>
    </row>
    <row r="1589" spans="1:6">
      <c r="A1589" s="543"/>
      <c r="B1589" s="540"/>
      <c r="C1589" s="541"/>
      <c r="D1589" s="59"/>
      <c r="E1589" s="85"/>
      <c r="F1589" s="7"/>
    </row>
    <row r="1590" spans="1:6">
      <c r="A1590" s="543"/>
      <c r="B1590" s="540"/>
      <c r="C1590" s="541"/>
      <c r="D1590" s="59"/>
      <c r="E1590" s="85"/>
      <c r="F1590" s="7"/>
    </row>
    <row r="1591" spans="1:6">
      <c r="A1591" s="543"/>
      <c r="B1591" s="540"/>
      <c r="C1591" s="541"/>
      <c r="D1591" s="59"/>
      <c r="E1591" s="85"/>
      <c r="F1591" s="7"/>
    </row>
    <row r="1592" spans="1:6">
      <c r="A1592" s="543"/>
      <c r="B1592" s="540"/>
      <c r="C1592" s="541"/>
      <c r="D1592" s="59"/>
      <c r="E1592" s="85"/>
      <c r="F1592" s="7"/>
    </row>
    <row r="1593" spans="1:6">
      <c r="A1593" s="543"/>
      <c r="B1593" s="540"/>
      <c r="C1593" s="541"/>
      <c r="D1593" s="59"/>
      <c r="E1593" s="85"/>
      <c r="F1593" s="7"/>
    </row>
    <row r="1594" spans="1:6">
      <c r="A1594" s="543"/>
      <c r="B1594" s="540"/>
      <c r="C1594" s="541"/>
      <c r="D1594" s="59"/>
      <c r="E1594" s="85"/>
      <c r="F1594" s="7"/>
    </row>
    <row r="1595" spans="1:6">
      <c r="A1595" s="543"/>
      <c r="B1595" s="540"/>
      <c r="C1595" s="541"/>
      <c r="D1595" s="59"/>
      <c r="E1595" s="85"/>
      <c r="F1595" s="7"/>
    </row>
    <row r="1596" spans="1:6">
      <c r="A1596" s="543"/>
      <c r="B1596" s="540"/>
      <c r="C1596" s="541"/>
      <c r="D1596" s="59"/>
      <c r="E1596" s="85"/>
      <c r="F1596" s="7"/>
    </row>
    <row r="1597" spans="1:6">
      <c r="A1597" s="543"/>
      <c r="B1597" s="540"/>
      <c r="C1597" s="541"/>
      <c r="D1597" s="59"/>
      <c r="E1597" s="85"/>
      <c r="F1597" s="7"/>
    </row>
    <row r="1598" spans="1:6">
      <c r="A1598" s="543"/>
      <c r="B1598" s="540"/>
      <c r="C1598" s="541"/>
      <c r="D1598" s="59"/>
      <c r="E1598" s="85"/>
      <c r="F1598" s="7"/>
    </row>
    <row r="1599" spans="1:6">
      <c r="A1599" s="543"/>
      <c r="B1599" s="540"/>
      <c r="C1599" s="541"/>
      <c r="D1599" s="59"/>
      <c r="E1599" s="85"/>
      <c r="F1599" s="7"/>
    </row>
    <row r="1600" spans="1:6">
      <c r="A1600" s="543"/>
      <c r="B1600" s="540"/>
      <c r="C1600" s="541"/>
      <c r="D1600" s="59"/>
      <c r="E1600" s="85"/>
      <c r="F1600" s="7"/>
    </row>
    <row r="1601" spans="1:6">
      <c r="A1601" s="543"/>
      <c r="B1601" s="540"/>
      <c r="C1601" s="541"/>
      <c r="D1601" s="59"/>
      <c r="E1601" s="85"/>
      <c r="F1601" s="7"/>
    </row>
    <row r="1602" spans="1:6">
      <c r="A1602" s="543"/>
      <c r="B1602" s="540"/>
      <c r="C1602" s="541"/>
      <c r="D1602" s="59"/>
      <c r="E1602" s="85"/>
      <c r="F1602" s="7"/>
    </row>
    <row r="1603" spans="1:6">
      <c r="A1603" s="543"/>
      <c r="B1603" s="540"/>
      <c r="C1603" s="541"/>
      <c r="D1603" s="59"/>
      <c r="E1603" s="85"/>
      <c r="F1603" s="7"/>
    </row>
    <row r="1604" spans="1:6">
      <c r="A1604" s="543"/>
      <c r="B1604" s="540"/>
      <c r="C1604" s="541"/>
      <c r="D1604" s="59"/>
      <c r="E1604" s="85"/>
      <c r="F1604" s="7"/>
    </row>
    <row r="1605" spans="1:6">
      <c r="A1605" s="543"/>
      <c r="B1605" s="540"/>
      <c r="C1605" s="541"/>
      <c r="D1605" s="59"/>
      <c r="E1605" s="85"/>
      <c r="F1605" s="7"/>
    </row>
    <row r="1606" spans="1:6">
      <c r="A1606" s="543"/>
      <c r="B1606" s="540"/>
      <c r="C1606" s="541"/>
      <c r="D1606" s="59"/>
      <c r="E1606" s="85"/>
      <c r="F1606" s="7"/>
    </row>
    <row r="1607" spans="1:6">
      <c r="A1607" s="543"/>
      <c r="B1607" s="540"/>
      <c r="C1607" s="541"/>
      <c r="D1607" s="59"/>
      <c r="E1607" s="85"/>
      <c r="F1607" s="7"/>
    </row>
    <row r="1608" spans="1:6">
      <c r="A1608" s="543"/>
      <c r="B1608" s="540"/>
      <c r="C1608" s="541"/>
      <c r="D1608" s="59"/>
      <c r="E1608" s="85"/>
      <c r="F1608" s="7"/>
    </row>
    <row r="1609" spans="1:6">
      <c r="A1609" s="543"/>
      <c r="B1609" s="540"/>
      <c r="C1609" s="541"/>
      <c r="D1609" s="59"/>
      <c r="E1609" s="85"/>
      <c r="F1609" s="7"/>
    </row>
    <row r="1610" spans="1:6">
      <c r="A1610" s="543"/>
      <c r="B1610" s="540"/>
      <c r="C1610" s="541"/>
      <c r="D1610" s="59"/>
      <c r="E1610" s="85"/>
      <c r="F1610" s="7"/>
    </row>
    <row r="1611" spans="1:6">
      <c r="A1611" s="543"/>
      <c r="B1611" s="540"/>
      <c r="C1611" s="541"/>
      <c r="D1611" s="59"/>
      <c r="E1611" s="85"/>
      <c r="F1611" s="7"/>
    </row>
    <row r="1612" spans="1:6">
      <c r="A1612" s="543"/>
      <c r="B1612" s="540"/>
      <c r="C1612" s="541"/>
      <c r="D1612" s="59"/>
      <c r="E1612" s="85"/>
      <c r="F1612" s="7"/>
    </row>
    <row r="1613" spans="1:6">
      <c r="A1613" s="543"/>
      <c r="B1613" s="540"/>
      <c r="C1613" s="541"/>
      <c r="D1613" s="59"/>
      <c r="E1613" s="85"/>
      <c r="F1613" s="7"/>
    </row>
    <row r="1614" spans="1:6">
      <c r="A1614" s="543"/>
      <c r="B1614" s="540"/>
      <c r="C1614" s="541"/>
      <c r="D1614" s="59"/>
      <c r="E1614" s="85"/>
      <c r="F1614" s="7"/>
    </row>
    <row r="1615" spans="1:6">
      <c r="A1615" s="543"/>
      <c r="B1615" s="540"/>
      <c r="C1615" s="541"/>
      <c r="D1615" s="59"/>
      <c r="E1615" s="85"/>
      <c r="F1615" s="7"/>
    </row>
    <row r="1616" spans="1:6">
      <c r="A1616" s="543"/>
      <c r="B1616" s="540"/>
      <c r="C1616" s="541"/>
      <c r="D1616" s="59"/>
      <c r="E1616" s="85"/>
      <c r="F1616" s="7"/>
    </row>
    <row r="1617" spans="1:6">
      <c r="A1617" s="543"/>
      <c r="B1617" s="540"/>
      <c r="C1617" s="541"/>
      <c r="D1617" s="59"/>
      <c r="E1617" s="85"/>
      <c r="F1617" s="7"/>
    </row>
    <row r="1618" spans="1:6">
      <c r="A1618" s="543"/>
      <c r="B1618" s="540"/>
      <c r="C1618" s="541"/>
      <c r="D1618" s="59"/>
      <c r="E1618" s="85"/>
      <c r="F1618" s="7"/>
    </row>
    <row r="1619" spans="1:6">
      <c r="A1619" s="543"/>
      <c r="B1619" s="540"/>
      <c r="C1619" s="541"/>
      <c r="D1619" s="59"/>
      <c r="E1619" s="85"/>
      <c r="F1619" s="7"/>
    </row>
    <row r="1620" spans="1:6">
      <c r="A1620" s="543"/>
      <c r="B1620" s="540"/>
      <c r="C1620" s="541"/>
      <c r="D1620" s="59"/>
      <c r="E1620" s="85"/>
      <c r="F1620" s="7"/>
    </row>
    <row r="1621" spans="1:6">
      <c r="A1621" s="543"/>
      <c r="B1621" s="540"/>
      <c r="C1621" s="541"/>
      <c r="D1621" s="59"/>
      <c r="E1621" s="85"/>
      <c r="F1621" s="7"/>
    </row>
    <row r="1622" spans="1:6">
      <c r="A1622" s="543"/>
      <c r="B1622" s="540"/>
      <c r="C1622" s="541"/>
      <c r="D1622" s="59"/>
      <c r="E1622" s="85"/>
      <c r="F1622" s="7"/>
    </row>
    <row r="1623" spans="1:6">
      <c r="A1623" s="543"/>
      <c r="B1623" s="540"/>
      <c r="C1623" s="541"/>
      <c r="D1623" s="59"/>
      <c r="E1623" s="85"/>
      <c r="F1623" s="7"/>
    </row>
    <row r="1624" spans="1:6">
      <c r="A1624" s="543"/>
      <c r="B1624" s="540"/>
      <c r="C1624" s="541"/>
      <c r="D1624" s="59"/>
      <c r="E1624" s="85"/>
      <c r="F1624" s="7"/>
    </row>
    <row r="1625" spans="1:6">
      <c r="A1625" s="543"/>
      <c r="B1625" s="540"/>
      <c r="C1625" s="541"/>
      <c r="D1625" s="59"/>
      <c r="E1625" s="85"/>
      <c r="F1625" s="7"/>
    </row>
    <row r="1626" spans="1:6">
      <c r="A1626" s="543"/>
      <c r="B1626" s="540"/>
      <c r="C1626" s="541"/>
      <c r="D1626" s="59"/>
      <c r="E1626" s="85"/>
      <c r="F1626" s="7"/>
    </row>
    <row r="1627" spans="1:6">
      <c r="A1627" s="543"/>
      <c r="B1627" s="540"/>
      <c r="C1627" s="541"/>
      <c r="D1627" s="59"/>
      <c r="E1627" s="85"/>
      <c r="F1627" s="7"/>
    </row>
    <row r="1628" spans="1:6">
      <c r="A1628" s="543"/>
      <c r="B1628" s="540"/>
      <c r="C1628" s="541"/>
      <c r="D1628" s="59"/>
      <c r="E1628" s="85"/>
      <c r="F1628" s="7"/>
    </row>
    <row r="1629" spans="1:6">
      <c r="A1629" s="543"/>
      <c r="B1629" s="540"/>
      <c r="C1629" s="541"/>
      <c r="D1629" s="59"/>
      <c r="E1629" s="85"/>
      <c r="F1629" s="7"/>
    </row>
    <row r="1630" spans="1:6">
      <c r="A1630" s="543"/>
      <c r="B1630" s="540"/>
      <c r="C1630" s="541"/>
      <c r="D1630" s="59"/>
      <c r="E1630" s="85"/>
      <c r="F1630" s="7"/>
    </row>
    <row r="1631" spans="1:6">
      <c r="A1631" s="543"/>
      <c r="B1631" s="540"/>
      <c r="C1631" s="541"/>
      <c r="D1631" s="59"/>
      <c r="E1631" s="85"/>
      <c r="F1631" s="7"/>
    </row>
    <row r="1632" spans="1:6">
      <c r="A1632" s="543"/>
      <c r="B1632" s="540"/>
      <c r="C1632" s="541"/>
      <c r="D1632" s="59"/>
      <c r="E1632" s="85"/>
      <c r="F1632" s="7"/>
    </row>
    <row r="1633" spans="1:6">
      <c r="A1633" s="543"/>
      <c r="B1633" s="540"/>
      <c r="C1633" s="541"/>
      <c r="D1633" s="59"/>
      <c r="E1633" s="85"/>
      <c r="F1633" s="7"/>
    </row>
    <row r="1634" spans="1:6">
      <c r="A1634" s="543"/>
      <c r="B1634" s="540"/>
      <c r="C1634" s="541"/>
      <c r="D1634" s="59"/>
      <c r="E1634" s="85"/>
      <c r="F1634" s="7"/>
    </row>
    <row r="1635" spans="1:6">
      <c r="A1635" s="543"/>
      <c r="B1635" s="540"/>
      <c r="C1635" s="541"/>
      <c r="D1635" s="59"/>
      <c r="E1635" s="85"/>
      <c r="F1635" s="7"/>
    </row>
    <row r="1636" spans="1:6">
      <c r="A1636" s="543"/>
      <c r="B1636" s="540"/>
      <c r="C1636" s="541"/>
      <c r="D1636" s="59"/>
      <c r="E1636" s="85"/>
      <c r="F1636" s="7"/>
    </row>
    <row r="1637" spans="1:6">
      <c r="A1637" s="543"/>
      <c r="B1637" s="540"/>
      <c r="C1637" s="541"/>
      <c r="D1637" s="59"/>
      <c r="E1637" s="85"/>
      <c r="F1637" s="7"/>
    </row>
    <row r="1638" spans="1:6">
      <c r="A1638" s="543"/>
      <c r="B1638" s="540"/>
      <c r="C1638" s="541"/>
      <c r="D1638" s="59"/>
      <c r="E1638" s="85"/>
      <c r="F1638" s="7"/>
    </row>
    <row r="1639" spans="1:6">
      <c r="A1639" s="543"/>
      <c r="B1639" s="540"/>
      <c r="C1639" s="541"/>
      <c r="D1639" s="59"/>
      <c r="E1639" s="85"/>
      <c r="F1639" s="7"/>
    </row>
    <row r="1640" spans="1:6">
      <c r="A1640" s="543"/>
      <c r="B1640" s="540"/>
      <c r="C1640" s="541"/>
      <c r="D1640" s="59"/>
      <c r="E1640" s="85"/>
      <c r="F1640" s="7"/>
    </row>
    <row r="1641" spans="1:6">
      <c r="A1641" s="543"/>
      <c r="B1641" s="540"/>
      <c r="C1641" s="541"/>
      <c r="D1641" s="59"/>
      <c r="E1641" s="85"/>
      <c r="F1641" s="7"/>
    </row>
    <row r="1642" spans="1:6">
      <c r="A1642" s="543"/>
      <c r="B1642" s="540"/>
      <c r="C1642" s="541"/>
      <c r="D1642" s="59"/>
      <c r="E1642" s="85"/>
      <c r="F1642" s="7"/>
    </row>
    <row r="1643" spans="1:6">
      <c r="A1643" s="543"/>
      <c r="B1643" s="540"/>
      <c r="C1643" s="541"/>
      <c r="D1643" s="59"/>
      <c r="E1643" s="85"/>
      <c r="F1643" s="7"/>
    </row>
    <row r="1644" spans="1:6">
      <c r="A1644" s="543"/>
      <c r="B1644" s="540"/>
      <c r="C1644" s="541"/>
      <c r="D1644" s="59"/>
      <c r="E1644" s="85"/>
      <c r="F1644" s="7"/>
    </row>
    <row r="1645" spans="1:6">
      <c r="A1645" s="543"/>
      <c r="B1645" s="540"/>
      <c r="C1645" s="541"/>
      <c r="D1645" s="59"/>
      <c r="E1645" s="85"/>
      <c r="F1645" s="7"/>
    </row>
    <row r="1646" spans="1:6">
      <c r="A1646" s="543"/>
      <c r="B1646" s="540"/>
      <c r="C1646" s="541"/>
      <c r="D1646" s="59"/>
      <c r="E1646" s="85"/>
      <c r="F1646" s="7"/>
    </row>
    <row r="1647" spans="1:6">
      <c r="A1647" s="543"/>
      <c r="B1647" s="540"/>
      <c r="C1647" s="541"/>
      <c r="D1647" s="59"/>
      <c r="E1647" s="85"/>
      <c r="F1647" s="7"/>
    </row>
    <row r="1648" spans="1:6">
      <c r="A1648" s="543"/>
      <c r="B1648" s="540"/>
      <c r="C1648" s="541"/>
      <c r="D1648" s="59"/>
      <c r="E1648" s="85"/>
      <c r="F1648" s="7"/>
    </row>
    <row r="1649" spans="1:6">
      <c r="A1649" s="543"/>
      <c r="B1649" s="540"/>
      <c r="C1649" s="541"/>
      <c r="D1649" s="59"/>
      <c r="E1649" s="85"/>
      <c r="F1649" s="7"/>
    </row>
    <row r="1650" spans="1:6">
      <c r="A1650" s="543"/>
      <c r="B1650" s="540"/>
      <c r="C1650" s="541"/>
      <c r="D1650" s="59"/>
      <c r="E1650" s="85"/>
      <c r="F1650" s="7"/>
    </row>
    <row r="1651" spans="1:6">
      <c r="A1651" s="543"/>
      <c r="B1651" s="540"/>
      <c r="C1651" s="541"/>
      <c r="D1651" s="59"/>
      <c r="E1651" s="85"/>
      <c r="F1651" s="7"/>
    </row>
    <row r="1652" spans="1:6">
      <c r="A1652" s="543"/>
      <c r="B1652" s="540"/>
      <c r="C1652" s="541"/>
      <c r="D1652" s="59"/>
      <c r="E1652" s="85"/>
      <c r="F1652" s="7"/>
    </row>
    <row r="1653" spans="1:6">
      <c r="A1653" s="543"/>
      <c r="B1653" s="540"/>
      <c r="C1653" s="541"/>
      <c r="D1653" s="59"/>
      <c r="E1653" s="85"/>
      <c r="F1653" s="7"/>
    </row>
    <row r="1654" spans="1:6">
      <c r="A1654" s="543"/>
      <c r="B1654" s="540"/>
      <c r="C1654" s="541"/>
      <c r="D1654" s="59"/>
      <c r="E1654" s="85"/>
      <c r="F1654" s="7"/>
    </row>
    <row r="1655" spans="1:6">
      <c r="A1655" s="543"/>
      <c r="B1655" s="540"/>
      <c r="C1655" s="541"/>
      <c r="D1655" s="59"/>
      <c r="E1655" s="85"/>
      <c r="F1655" s="7"/>
    </row>
    <row r="1656" spans="1:6">
      <c r="A1656" s="543"/>
      <c r="B1656" s="540"/>
      <c r="C1656" s="541"/>
      <c r="D1656" s="59"/>
      <c r="E1656" s="85"/>
      <c r="F1656" s="7"/>
    </row>
    <row r="1657" spans="1:6">
      <c r="A1657" s="543"/>
      <c r="B1657" s="540"/>
      <c r="C1657" s="541"/>
      <c r="D1657" s="59"/>
      <c r="E1657" s="85"/>
      <c r="F1657" s="7"/>
    </row>
    <row r="1658" spans="1:6">
      <c r="A1658" s="543"/>
      <c r="B1658" s="540"/>
      <c r="C1658" s="541"/>
      <c r="D1658" s="59"/>
      <c r="E1658" s="85"/>
      <c r="F1658" s="7"/>
    </row>
    <row r="1659" spans="1:6">
      <c r="A1659" s="543"/>
      <c r="B1659" s="540"/>
      <c r="C1659" s="541"/>
      <c r="D1659" s="59"/>
      <c r="E1659" s="85"/>
      <c r="F1659" s="7"/>
    </row>
    <row r="1660" spans="1:6">
      <c r="A1660" s="543"/>
      <c r="B1660" s="540"/>
      <c r="C1660" s="541"/>
      <c r="D1660" s="59"/>
      <c r="E1660" s="85"/>
      <c r="F1660" s="7"/>
    </row>
    <row r="1661" spans="1:6">
      <c r="A1661" s="543"/>
      <c r="B1661" s="540"/>
      <c r="C1661" s="541"/>
      <c r="D1661" s="59"/>
      <c r="E1661" s="85"/>
      <c r="F1661" s="7"/>
    </row>
    <row r="1662" spans="1:6">
      <c r="A1662" s="543"/>
      <c r="B1662" s="540"/>
      <c r="C1662" s="541"/>
      <c r="D1662" s="59"/>
      <c r="E1662" s="85"/>
      <c r="F1662" s="7"/>
    </row>
    <row r="1663" spans="1:6">
      <c r="A1663" s="543"/>
      <c r="B1663" s="540"/>
      <c r="C1663" s="541"/>
      <c r="D1663" s="59"/>
      <c r="E1663" s="85"/>
      <c r="F1663" s="7"/>
    </row>
    <row r="1664" spans="1:6">
      <c r="A1664" s="543"/>
      <c r="B1664" s="540"/>
      <c r="C1664" s="541"/>
      <c r="D1664" s="59"/>
      <c r="E1664" s="85"/>
      <c r="F1664" s="7"/>
    </row>
    <row r="1665" spans="1:6">
      <c r="A1665" s="543"/>
      <c r="B1665" s="540"/>
      <c r="C1665" s="541"/>
      <c r="D1665" s="59"/>
      <c r="E1665" s="85"/>
      <c r="F1665" s="7"/>
    </row>
    <row r="1666" spans="1:6">
      <c r="A1666" s="543"/>
      <c r="B1666" s="540"/>
      <c r="C1666" s="541"/>
      <c r="D1666" s="59"/>
      <c r="E1666" s="85"/>
      <c r="F1666" s="7"/>
    </row>
    <row r="1667" spans="1:6">
      <c r="A1667" s="543"/>
      <c r="B1667" s="540"/>
      <c r="C1667" s="541"/>
      <c r="D1667" s="59"/>
      <c r="E1667" s="85"/>
      <c r="F1667" s="7"/>
    </row>
    <row r="1668" spans="1:6">
      <c r="A1668" s="543"/>
      <c r="B1668" s="540"/>
      <c r="C1668" s="541"/>
      <c r="D1668" s="59"/>
      <c r="E1668" s="85"/>
      <c r="F1668" s="7"/>
    </row>
    <row r="1669" spans="1:6">
      <c r="A1669" s="543"/>
      <c r="B1669" s="540"/>
      <c r="C1669" s="541"/>
      <c r="D1669" s="59"/>
      <c r="E1669" s="85"/>
      <c r="F1669" s="7"/>
    </row>
    <row r="1670" spans="1:6">
      <c r="A1670" s="543"/>
      <c r="B1670" s="540"/>
      <c r="C1670" s="541"/>
      <c r="D1670" s="59"/>
      <c r="E1670" s="85"/>
      <c r="F1670" s="7"/>
    </row>
    <row r="1671" spans="1:6">
      <c r="A1671" s="543"/>
      <c r="B1671" s="540"/>
      <c r="C1671" s="541"/>
      <c r="D1671" s="59"/>
      <c r="E1671" s="85"/>
      <c r="F1671" s="7"/>
    </row>
    <row r="1672" spans="1:6">
      <c r="A1672" s="543"/>
      <c r="B1672" s="540"/>
      <c r="C1672" s="541"/>
      <c r="D1672" s="59"/>
      <c r="E1672" s="85"/>
      <c r="F1672" s="7"/>
    </row>
    <row r="1673" spans="1:6">
      <c r="A1673" s="543"/>
      <c r="B1673" s="540"/>
      <c r="C1673" s="541"/>
      <c r="D1673" s="59"/>
      <c r="E1673" s="85"/>
      <c r="F1673" s="7"/>
    </row>
    <row r="1674" spans="1:6">
      <c r="A1674" s="543"/>
      <c r="B1674" s="540"/>
      <c r="C1674" s="541"/>
      <c r="D1674" s="59"/>
      <c r="E1674" s="85"/>
      <c r="F1674" s="7"/>
    </row>
    <row r="1675" spans="1:6">
      <c r="A1675" s="543"/>
      <c r="B1675" s="540"/>
      <c r="C1675" s="541"/>
      <c r="D1675" s="59"/>
      <c r="E1675" s="85"/>
      <c r="F1675" s="7"/>
    </row>
    <row r="1676" spans="1:6">
      <c r="A1676" s="543"/>
      <c r="B1676" s="540"/>
      <c r="C1676" s="541"/>
      <c r="D1676" s="59"/>
      <c r="E1676" s="85"/>
      <c r="F1676" s="7"/>
    </row>
    <row r="1677" spans="1:6">
      <c r="A1677" s="543"/>
      <c r="B1677" s="540"/>
      <c r="C1677" s="541"/>
      <c r="D1677" s="59"/>
      <c r="E1677" s="85"/>
      <c r="F1677" s="7"/>
    </row>
    <row r="1678" spans="1:6">
      <c r="A1678" s="543"/>
      <c r="B1678" s="540"/>
      <c r="C1678" s="541"/>
      <c r="D1678" s="59"/>
      <c r="E1678" s="85"/>
      <c r="F1678" s="7"/>
    </row>
    <row r="1679" spans="1:6">
      <c r="A1679" s="543"/>
      <c r="B1679" s="540"/>
      <c r="C1679" s="541"/>
      <c r="D1679" s="59"/>
      <c r="E1679" s="85"/>
      <c r="F1679" s="7"/>
    </row>
    <row r="1680" spans="1:6">
      <c r="A1680" s="543"/>
      <c r="B1680" s="540"/>
      <c r="C1680" s="541"/>
      <c r="D1680" s="59"/>
      <c r="E1680" s="85"/>
      <c r="F1680" s="7"/>
    </row>
    <row r="1681" spans="1:6">
      <c r="A1681" s="543"/>
      <c r="B1681" s="540"/>
      <c r="C1681" s="541"/>
      <c r="D1681" s="59"/>
      <c r="E1681" s="85"/>
      <c r="F1681" s="7"/>
    </row>
    <row r="1682" spans="1:6">
      <c r="A1682" s="543"/>
      <c r="B1682" s="540"/>
      <c r="C1682" s="541"/>
      <c r="D1682" s="59"/>
      <c r="E1682" s="85"/>
      <c r="F1682" s="7"/>
    </row>
    <row r="1683" spans="1:6">
      <c r="A1683" s="543"/>
      <c r="B1683" s="540"/>
      <c r="C1683" s="541"/>
      <c r="D1683" s="59"/>
      <c r="E1683" s="85"/>
      <c r="F1683" s="7"/>
    </row>
    <row r="1684" spans="1:6">
      <c r="A1684" s="543"/>
      <c r="B1684" s="540"/>
      <c r="C1684" s="541"/>
      <c r="D1684" s="59"/>
      <c r="E1684" s="85"/>
      <c r="F1684" s="7"/>
    </row>
    <row r="1685" spans="1:6">
      <c r="A1685" s="543"/>
      <c r="B1685" s="540"/>
      <c r="C1685" s="541"/>
      <c r="D1685" s="59"/>
      <c r="E1685" s="85"/>
      <c r="F1685" s="7"/>
    </row>
    <row r="1686" spans="1:6">
      <c r="A1686" s="543"/>
      <c r="B1686" s="540"/>
      <c r="C1686" s="541"/>
      <c r="D1686" s="59"/>
      <c r="E1686" s="85"/>
      <c r="F1686" s="7"/>
    </row>
    <row r="1687" spans="1:6">
      <c r="A1687" s="543"/>
      <c r="B1687" s="540"/>
      <c r="C1687" s="541"/>
      <c r="D1687" s="59"/>
      <c r="E1687" s="85"/>
      <c r="F1687" s="7"/>
    </row>
    <row r="1688" spans="1:6">
      <c r="A1688" s="543"/>
      <c r="B1688" s="540"/>
      <c r="C1688" s="541"/>
      <c r="D1688" s="59"/>
      <c r="E1688" s="85"/>
      <c r="F1688" s="7"/>
    </row>
    <row r="1689" spans="1:6">
      <c r="A1689" s="543"/>
      <c r="B1689" s="540"/>
      <c r="C1689" s="541"/>
      <c r="D1689" s="59"/>
      <c r="E1689" s="85"/>
      <c r="F1689" s="7"/>
    </row>
    <row r="1690" spans="1:6">
      <c r="A1690" s="543"/>
      <c r="B1690" s="540"/>
      <c r="C1690" s="541"/>
      <c r="D1690" s="59"/>
      <c r="E1690" s="85"/>
      <c r="F1690" s="7"/>
    </row>
    <row r="1691" spans="1:6">
      <c r="A1691" s="543"/>
      <c r="B1691" s="540"/>
      <c r="C1691" s="541"/>
      <c r="D1691" s="59"/>
      <c r="E1691" s="85"/>
      <c r="F1691" s="7"/>
    </row>
    <row r="1692" spans="1:6">
      <c r="A1692" s="543"/>
      <c r="B1692" s="540"/>
      <c r="C1692" s="541"/>
      <c r="D1692" s="59"/>
      <c r="E1692" s="85"/>
      <c r="F1692" s="7"/>
    </row>
    <row r="1693" spans="1:6">
      <c r="A1693" s="543"/>
      <c r="B1693" s="540"/>
      <c r="C1693" s="541"/>
      <c r="D1693" s="59"/>
      <c r="E1693" s="85"/>
      <c r="F1693" s="7"/>
    </row>
    <row r="1694" spans="1:6">
      <c r="A1694" s="543"/>
      <c r="B1694" s="540"/>
      <c r="C1694" s="541"/>
      <c r="D1694" s="59"/>
      <c r="E1694" s="85"/>
      <c r="F1694" s="7"/>
    </row>
    <row r="1695" spans="1:6">
      <c r="A1695" s="543"/>
      <c r="B1695" s="540"/>
      <c r="C1695" s="541"/>
      <c r="D1695" s="59"/>
      <c r="E1695" s="85"/>
      <c r="F1695" s="7"/>
    </row>
    <row r="1696" spans="1:6">
      <c r="A1696" s="543"/>
      <c r="B1696" s="540"/>
      <c r="C1696" s="541"/>
      <c r="D1696" s="59"/>
      <c r="E1696" s="85"/>
      <c r="F1696" s="7"/>
    </row>
    <row r="1697" spans="1:6">
      <c r="A1697" s="543"/>
      <c r="B1697" s="540"/>
      <c r="C1697" s="541"/>
      <c r="D1697" s="59"/>
      <c r="E1697" s="85"/>
      <c r="F1697" s="7"/>
    </row>
    <row r="1698" spans="1:6">
      <c r="A1698" s="543"/>
      <c r="B1698" s="540"/>
      <c r="C1698" s="541"/>
      <c r="D1698" s="59"/>
      <c r="E1698" s="85"/>
      <c r="F1698" s="7"/>
    </row>
    <row r="1699" spans="1:6">
      <c r="A1699" s="543"/>
      <c r="B1699" s="540"/>
      <c r="C1699" s="541"/>
      <c r="D1699" s="59"/>
      <c r="E1699" s="85"/>
      <c r="F1699" s="7"/>
    </row>
    <row r="1700" spans="1:6">
      <c r="A1700" s="543"/>
      <c r="B1700" s="540"/>
      <c r="C1700" s="541"/>
      <c r="D1700" s="59"/>
      <c r="E1700" s="85"/>
      <c r="F1700" s="7"/>
    </row>
    <row r="1701" spans="1:6">
      <c r="A1701" s="543"/>
      <c r="B1701" s="540"/>
      <c r="C1701" s="541"/>
      <c r="D1701" s="59"/>
      <c r="E1701" s="85"/>
      <c r="F1701" s="7"/>
    </row>
    <row r="1702" spans="1:6">
      <c r="A1702" s="543"/>
      <c r="B1702" s="540"/>
      <c r="C1702" s="541"/>
      <c r="D1702" s="59"/>
      <c r="E1702" s="85"/>
      <c r="F1702" s="7"/>
    </row>
    <row r="1703" spans="1:6">
      <c r="A1703" s="543"/>
      <c r="B1703" s="540"/>
      <c r="C1703" s="541"/>
      <c r="D1703" s="59"/>
      <c r="E1703" s="85"/>
      <c r="F1703" s="7"/>
    </row>
    <row r="1704" spans="1:6">
      <c r="A1704" s="543"/>
      <c r="B1704" s="540"/>
      <c r="C1704" s="541"/>
      <c r="D1704" s="59"/>
      <c r="E1704" s="85"/>
      <c r="F1704" s="7"/>
    </row>
    <row r="1705" spans="1:6">
      <c r="A1705" s="543"/>
      <c r="B1705" s="540"/>
      <c r="C1705" s="541"/>
      <c r="D1705" s="59"/>
      <c r="E1705" s="85"/>
      <c r="F1705" s="7"/>
    </row>
    <row r="1706" spans="1:6">
      <c r="A1706" s="543"/>
      <c r="B1706" s="540"/>
      <c r="C1706" s="541"/>
      <c r="D1706" s="59"/>
      <c r="E1706" s="85"/>
      <c r="F1706" s="7"/>
    </row>
    <row r="1707" spans="1:6">
      <c r="A1707" s="543"/>
      <c r="B1707" s="540"/>
      <c r="C1707" s="541"/>
      <c r="D1707" s="59"/>
      <c r="E1707" s="85"/>
      <c r="F1707" s="7"/>
    </row>
    <row r="1708" spans="1:6">
      <c r="A1708" s="543"/>
      <c r="B1708" s="540"/>
      <c r="C1708" s="541"/>
      <c r="D1708" s="59"/>
      <c r="E1708" s="85"/>
      <c r="F1708" s="7"/>
    </row>
    <row r="1709" spans="1:6">
      <c r="A1709" s="543"/>
      <c r="B1709" s="540"/>
      <c r="C1709" s="541"/>
      <c r="D1709" s="59"/>
      <c r="E1709" s="85"/>
      <c r="F1709" s="7"/>
    </row>
    <row r="1710" spans="1:6">
      <c r="A1710" s="543"/>
      <c r="B1710" s="540"/>
      <c r="C1710" s="541"/>
      <c r="D1710" s="59"/>
      <c r="E1710" s="85"/>
      <c r="F1710" s="7"/>
    </row>
    <row r="1711" spans="1:6">
      <c r="A1711" s="543"/>
      <c r="B1711" s="540"/>
      <c r="C1711" s="541"/>
      <c r="D1711" s="59"/>
      <c r="E1711" s="85"/>
      <c r="F1711" s="7"/>
    </row>
    <row r="1712" spans="1:6">
      <c r="A1712" s="543"/>
      <c r="B1712" s="540"/>
      <c r="C1712" s="541"/>
      <c r="D1712" s="59"/>
      <c r="E1712" s="85"/>
      <c r="F1712" s="7"/>
    </row>
    <row r="1713" spans="1:6">
      <c r="A1713" s="543"/>
      <c r="B1713" s="540"/>
      <c r="C1713" s="541"/>
      <c r="D1713" s="59"/>
      <c r="E1713" s="85"/>
      <c r="F1713" s="7"/>
    </row>
    <row r="1714" spans="1:6">
      <c r="A1714" s="543"/>
      <c r="B1714" s="540"/>
      <c r="C1714" s="541"/>
      <c r="D1714" s="59"/>
      <c r="E1714" s="85"/>
      <c r="F1714" s="7"/>
    </row>
    <row r="1715" spans="1:6">
      <c r="A1715" s="543"/>
      <c r="B1715" s="540"/>
      <c r="C1715" s="541"/>
      <c r="D1715" s="59"/>
      <c r="E1715" s="85"/>
      <c r="F1715" s="7"/>
    </row>
    <row r="1716" spans="1:6">
      <c r="A1716" s="543"/>
      <c r="B1716" s="540"/>
      <c r="C1716" s="541"/>
      <c r="D1716" s="59"/>
      <c r="E1716" s="85"/>
      <c r="F1716" s="7"/>
    </row>
    <row r="1717" spans="1:6">
      <c r="A1717" s="543"/>
      <c r="B1717" s="540"/>
      <c r="C1717" s="541"/>
      <c r="D1717" s="59"/>
      <c r="E1717" s="85"/>
      <c r="F1717" s="7"/>
    </row>
    <row r="1718" spans="1:6">
      <c r="A1718" s="543"/>
      <c r="B1718" s="540"/>
      <c r="C1718" s="541"/>
      <c r="D1718" s="59"/>
      <c r="E1718" s="85"/>
      <c r="F1718" s="7"/>
    </row>
    <row r="1719" spans="1:6">
      <c r="A1719" s="543"/>
      <c r="B1719" s="540"/>
      <c r="C1719" s="541"/>
      <c r="D1719" s="59"/>
      <c r="E1719" s="85"/>
      <c r="F1719" s="7"/>
    </row>
    <row r="1720" spans="1:6">
      <c r="A1720" s="543"/>
      <c r="B1720" s="540"/>
      <c r="C1720" s="541"/>
      <c r="D1720" s="59"/>
      <c r="E1720" s="85"/>
      <c r="F1720" s="7"/>
    </row>
    <row r="1721" spans="1:6">
      <c r="A1721" s="543"/>
      <c r="B1721" s="540"/>
      <c r="C1721" s="541"/>
      <c r="D1721" s="59"/>
      <c r="E1721" s="85"/>
      <c r="F1721" s="7"/>
    </row>
    <row r="1722" spans="1:6">
      <c r="A1722" s="543"/>
      <c r="B1722" s="540"/>
      <c r="C1722" s="541"/>
      <c r="D1722" s="59"/>
      <c r="E1722" s="85"/>
      <c r="F1722" s="7"/>
    </row>
    <row r="1723" spans="1:6">
      <c r="A1723" s="543"/>
      <c r="B1723" s="540"/>
      <c r="C1723" s="541"/>
      <c r="D1723" s="59"/>
      <c r="E1723" s="85"/>
      <c r="F1723" s="7"/>
    </row>
    <row r="1724" spans="1:6">
      <c r="A1724" s="543"/>
      <c r="B1724" s="540"/>
      <c r="C1724" s="541"/>
      <c r="D1724" s="59"/>
      <c r="E1724" s="85"/>
      <c r="F1724" s="7"/>
    </row>
    <row r="1725" spans="1:6">
      <c r="A1725" s="543"/>
      <c r="B1725" s="540"/>
      <c r="C1725" s="541"/>
      <c r="D1725" s="59"/>
      <c r="E1725" s="85"/>
      <c r="F1725" s="7"/>
    </row>
    <row r="1726" spans="1:6">
      <c r="A1726" s="543"/>
      <c r="B1726" s="540"/>
      <c r="C1726" s="541"/>
      <c r="D1726" s="59"/>
      <c r="E1726" s="85"/>
      <c r="F1726" s="7"/>
    </row>
    <row r="1727" spans="1:6">
      <c r="A1727" s="543"/>
      <c r="B1727" s="540"/>
      <c r="C1727" s="541"/>
      <c r="D1727" s="59"/>
      <c r="E1727" s="85"/>
      <c r="F1727" s="7"/>
    </row>
    <row r="1728" spans="1:6">
      <c r="A1728" s="543"/>
      <c r="B1728" s="540"/>
      <c r="C1728" s="541"/>
      <c r="D1728" s="59"/>
      <c r="E1728" s="85"/>
      <c r="F1728" s="7"/>
    </row>
    <row r="1729" spans="1:6">
      <c r="A1729" s="543"/>
      <c r="B1729" s="540"/>
      <c r="C1729" s="541"/>
      <c r="D1729" s="59"/>
      <c r="E1729" s="85"/>
      <c r="F1729" s="7"/>
    </row>
    <row r="1730" spans="1:6">
      <c r="A1730" s="543"/>
      <c r="B1730" s="540"/>
      <c r="C1730" s="541"/>
      <c r="D1730" s="59"/>
      <c r="E1730" s="85"/>
      <c r="F1730" s="7"/>
    </row>
    <row r="1731" spans="1:6">
      <c r="A1731" s="543"/>
      <c r="B1731" s="540"/>
      <c r="C1731" s="541"/>
      <c r="D1731" s="59"/>
      <c r="E1731" s="85"/>
      <c r="F1731" s="7"/>
    </row>
    <row r="1732" spans="1:6">
      <c r="A1732" s="543"/>
      <c r="B1732" s="540"/>
      <c r="C1732" s="541"/>
      <c r="D1732" s="59"/>
      <c r="E1732" s="85"/>
      <c r="F1732" s="7"/>
    </row>
    <row r="1733" spans="1:6">
      <c r="A1733" s="543"/>
      <c r="B1733" s="540"/>
      <c r="C1733" s="541"/>
      <c r="D1733" s="59"/>
      <c r="E1733" s="85"/>
      <c r="F1733" s="7"/>
    </row>
    <row r="1734" spans="1:6">
      <c r="A1734" s="543"/>
      <c r="B1734" s="540"/>
      <c r="C1734" s="541"/>
      <c r="D1734" s="59"/>
      <c r="E1734" s="85"/>
      <c r="F1734" s="7"/>
    </row>
    <row r="1735" spans="1:6">
      <c r="A1735" s="543"/>
      <c r="B1735" s="540"/>
      <c r="C1735" s="541"/>
      <c r="D1735" s="59"/>
      <c r="E1735" s="85"/>
      <c r="F1735" s="7"/>
    </row>
    <row r="1736" spans="1:6">
      <c r="A1736" s="543"/>
      <c r="B1736" s="540"/>
      <c r="C1736" s="541"/>
      <c r="D1736" s="59"/>
      <c r="E1736" s="85"/>
      <c r="F1736" s="7"/>
    </row>
    <row r="1737" spans="1:6">
      <c r="A1737" s="543"/>
      <c r="B1737" s="540"/>
      <c r="C1737" s="541"/>
      <c r="D1737" s="59"/>
      <c r="E1737" s="85"/>
      <c r="F1737" s="7"/>
    </row>
    <row r="1738" spans="1:6">
      <c r="A1738" s="543"/>
      <c r="B1738" s="540"/>
      <c r="C1738" s="541"/>
      <c r="D1738" s="59"/>
      <c r="E1738" s="85"/>
      <c r="F1738" s="7"/>
    </row>
    <row r="1739" spans="1:6">
      <c r="A1739" s="543"/>
      <c r="B1739" s="540"/>
      <c r="C1739" s="541"/>
      <c r="D1739" s="59"/>
      <c r="E1739" s="85"/>
      <c r="F1739" s="7"/>
    </row>
    <row r="1740" spans="1:6">
      <c r="A1740" s="543"/>
      <c r="B1740" s="540"/>
      <c r="C1740" s="541"/>
      <c r="D1740" s="59"/>
      <c r="E1740" s="85"/>
      <c r="F1740" s="7"/>
    </row>
    <row r="1741" spans="1:6">
      <c r="A1741" s="543"/>
      <c r="B1741" s="540"/>
      <c r="C1741" s="541"/>
      <c r="D1741" s="59"/>
      <c r="E1741" s="85"/>
      <c r="F1741" s="7"/>
    </row>
    <row r="1742" spans="1:6">
      <c r="A1742" s="543"/>
      <c r="B1742" s="540"/>
      <c r="C1742" s="541"/>
      <c r="D1742" s="59"/>
      <c r="E1742" s="85"/>
      <c r="F1742" s="7"/>
    </row>
    <row r="1743" spans="1:6">
      <c r="A1743" s="543"/>
      <c r="B1743" s="540"/>
      <c r="C1743" s="541"/>
      <c r="D1743" s="59"/>
      <c r="E1743" s="85"/>
      <c r="F1743" s="7"/>
    </row>
    <row r="1744" spans="1:6">
      <c r="A1744" s="543"/>
      <c r="B1744" s="540"/>
      <c r="C1744" s="541"/>
      <c r="D1744" s="59"/>
      <c r="E1744" s="85"/>
      <c r="F1744" s="7"/>
    </row>
    <row r="1745" spans="1:6">
      <c r="A1745" s="543"/>
      <c r="B1745" s="540"/>
      <c r="C1745" s="541"/>
      <c r="D1745" s="59"/>
      <c r="E1745" s="85"/>
      <c r="F1745" s="7"/>
    </row>
    <row r="1746" spans="1:6">
      <c r="A1746" s="543"/>
      <c r="B1746" s="540"/>
      <c r="C1746" s="541"/>
      <c r="D1746" s="59"/>
      <c r="E1746" s="85"/>
      <c r="F1746" s="7"/>
    </row>
    <row r="1747" spans="1:6">
      <c r="A1747" s="543"/>
      <c r="B1747" s="540"/>
      <c r="C1747" s="541"/>
      <c r="D1747" s="59"/>
      <c r="E1747" s="85"/>
      <c r="F1747" s="7"/>
    </row>
    <row r="1748" spans="1:6">
      <c r="A1748" s="543"/>
      <c r="B1748" s="540"/>
      <c r="C1748" s="541"/>
      <c r="D1748" s="59"/>
      <c r="E1748" s="85"/>
      <c r="F1748" s="7"/>
    </row>
    <row r="1749" spans="1:6">
      <c r="A1749" s="543"/>
      <c r="B1749" s="540"/>
      <c r="C1749" s="541"/>
      <c r="D1749" s="59"/>
      <c r="E1749" s="85"/>
      <c r="F1749" s="7"/>
    </row>
    <row r="1750" spans="1:6">
      <c r="A1750" s="543"/>
      <c r="B1750" s="540"/>
      <c r="C1750" s="541"/>
      <c r="D1750" s="59"/>
      <c r="E1750" s="85"/>
      <c r="F1750" s="7"/>
    </row>
    <row r="1751" spans="1:6">
      <c r="A1751" s="543"/>
      <c r="B1751" s="540"/>
      <c r="C1751" s="541"/>
      <c r="D1751" s="59"/>
      <c r="E1751" s="85"/>
      <c r="F1751" s="7"/>
    </row>
    <row r="1752" spans="1:6">
      <c r="A1752" s="543"/>
      <c r="B1752" s="540"/>
      <c r="C1752" s="541"/>
      <c r="D1752" s="59"/>
      <c r="E1752" s="85"/>
      <c r="F1752" s="7"/>
    </row>
    <row r="1753" spans="1:6">
      <c r="A1753" s="543"/>
      <c r="B1753" s="540"/>
      <c r="C1753" s="541"/>
      <c r="D1753" s="59"/>
      <c r="E1753" s="85"/>
      <c r="F1753" s="7"/>
    </row>
    <row r="1754" spans="1:6">
      <c r="A1754" s="543"/>
      <c r="B1754" s="540"/>
      <c r="C1754" s="541"/>
      <c r="D1754" s="59"/>
      <c r="E1754" s="85"/>
      <c r="F1754" s="7"/>
    </row>
    <row r="1755" spans="1:6">
      <c r="A1755" s="543"/>
      <c r="B1755" s="540"/>
      <c r="C1755" s="541"/>
      <c r="D1755" s="59"/>
      <c r="E1755" s="85"/>
      <c r="F1755" s="7"/>
    </row>
    <row r="1756" spans="1:6">
      <c r="A1756" s="543"/>
      <c r="B1756" s="540"/>
      <c r="C1756" s="541"/>
      <c r="D1756" s="59"/>
      <c r="E1756" s="85"/>
      <c r="F1756" s="7"/>
    </row>
    <row r="1757" spans="1:6">
      <c r="A1757" s="543"/>
      <c r="B1757" s="540"/>
      <c r="C1757" s="541"/>
      <c r="D1757" s="59"/>
      <c r="E1757" s="85"/>
      <c r="F1757" s="7"/>
    </row>
    <row r="1758" spans="1:6">
      <c r="A1758" s="543"/>
      <c r="B1758" s="540"/>
      <c r="C1758" s="541"/>
      <c r="D1758" s="59"/>
      <c r="E1758" s="85"/>
      <c r="F1758" s="7"/>
    </row>
    <row r="1759" spans="1:6">
      <c r="A1759" s="543"/>
      <c r="B1759" s="540"/>
      <c r="C1759" s="541"/>
      <c r="D1759" s="59"/>
      <c r="E1759" s="85"/>
      <c r="F1759" s="7"/>
    </row>
    <row r="1760" spans="1:6">
      <c r="A1760" s="543"/>
      <c r="B1760" s="540"/>
      <c r="C1760" s="541"/>
      <c r="D1760" s="59"/>
      <c r="E1760" s="85"/>
      <c r="F1760" s="7"/>
    </row>
    <row r="1761" spans="1:6">
      <c r="A1761" s="543"/>
      <c r="B1761" s="540"/>
      <c r="C1761" s="541"/>
      <c r="D1761" s="59"/>
      <c r="E1761" s="85"/>
      <c r="F1761" s="7"/>
    </row>
    <row r="1762" spans="1:6">
      <c r="A1762" s="543"/>
      <c r="B1762" s="540"/>
      <c r="C1762" s="541"/>
      <c r="D1762" s="59"/>
      <c r="E1762" s="85"/>
      <c r="F1762" s="7"/>
    </row>
    <row r="1763" spans="1:6">
      <c r="A1763" s="543"/>
      <c r="B1763" s="540"/>
      <c r="C1763" s="541"/>
      <c r="D1763" s="59"/>
      <c r="E1763" s="85"/>
      <c r="F1763" s="7"/>
    </row>
    <row r="1764" spans="1:6">
      <c r="A1764" s="543"/>
      <c r="B1764" s="540"/>
      <c r="C1764" s="541"/>
      <c r="D1764" s="59"/>
      <c r="E1764" s="85"/>
      <c r="F1764" s="7"/>
    </row>
    <row r="1765" spans="1:6">
      <c r="A1765" s="543"/>
      <c r="B1765" s="540"/>
      <c r="C1765" s="541"/>
      <c r="D1765" s="59"/>
      <c r="E1765" s="85"/>
      <c r="F1765" s="7"/>
    </row>
    <row r="1766" spans="1:6">
      <c r="A1766" s="543"/>
      <c r="B1766" s="540"/>
      <c r="C1766" s="541"/>
      <c r="D1766" s="59"/>
      <c r="E1766" s="85"/>
      <c r="F1766" s="7"/>
    </row>
    <row r="1767" spans="1:6">
      <c r="A1767" s="543"/>
      <c r="B1767" s="540"/>
      <c r="C1767" s="541"/>
      <c r="D1767" s="59"/>
      <c r="E1767" s="85"/>
      <c r="F1767" s="7"/>
    </row>
    <row r="1768" spans="1:6">
      <c r="A1768" s="543"/>
      <c r="B1768" s="540"/>
      <c r="C1768" s="541"/>
      <c r="D1768" s="59"/>
      <c r="E1768" s="85"/>
      <c r="F1768" s="7"/>
    </row>
    <row r="1769" spans="1:6">
      <c r="A1769" s="543"/>
      <c r="B1769" s="540"/>
      <c r="C1769" s="541"/>
      <c r="D1769" s="59"/>
      <c r="E1769" s="85"/>
      <c r="F1769" s="7"/>
    </row>
    <row r="1770" spans="1:6">
      <c r="A1770" s="543"/>
      <c r="B1770" s="540"/>
      <c r="C1770" s="541"/>
      <c r="D1770" s="59"/>
      <c r="E1770" s="85"/>
      <c r="F1770" s="7"/>
    </row>
    <row r="1771" spans="1:6">
      <c r="A1771" s="543"/>
      <c r="B1771" s="540"/>
      <c r="C1771" s="541"/>
      <c r="D1771" s="59"/>
      <c r="E1771" s="85"/>
      <c r="F1771" s="7"/>
    </row>
    <row r="1772" spans="1:6">
      <c r="A1772" s="543"/>
      <c r="B1772" s="540"/>
      <c r="C1772" s="541"/>
      <c r="D1772" s="59"/>
      <c r="E1772" s="85"/>
      <c r="F1772" s="7"/>
    </row>
    <row r="1773" spans="1:6">
      <c r="A1773" s="543"/>
      <c r="B1773" s="540"/>
      <c r="C1773" s="541"/>
      <c r="D1773" s="59"/>
      <c r="E1773" s="85"/>
      <c r="F1773" s="7"/>
    </row>
    <row r="1774" spans="1:6">
      <c r="A1774" s="543"/>
      <c r="B1774" s="540"/>
      <c r="C1774" s="541"/>
      <c r="D1774" s="59"/>
      <c r="E1774" s="85"/>
      <c r="F1774" s="7"/>
    </row>
    <row r="1775" spans="1:6">
      <c r="A1775" s="543"/>
      <c r="B1775" s="540"/>
      <c r="C1775" s="541"/>
      <c r="D1775" s="59"/>
      <c r="E1775" s="85"/>
      <c r="F1775" s="7"/>
    </row>
    <row r="1776" spans="1:6">
      <c r="A1776" s="543"/>
      <c r="B1776" s="540"/>
      <c r="C1776" s="541"/>
      <c r="D1776" s="59"/>
      <c r="E1776" s="85"/>
      <c r="F1776" s="7"/>
    </row>
    <row r="1777" spans="1:6">
      <c r="A1777" s="543"/>
      <c r="B1777" s="540"/>
      <c r="C1777" s="541"/>
      <c r="D1777" s="59"/>
      <c r="E1777" s="85"/>
      <c r="F1777" s="7"/>
    </row>
    <row r="1778" spans="1:6">
      <c r="A1778" s="543"/>
      <c r="B1778" s="540"/>
      <c r="C1778" s="541"/>
      <c r="D1778" s="59"/>
      <c r="E1778" s="85"/>
      <c r="F1778" s="7"/>
    </row>
    <row r="1779" spans="1:6">
      <c r="A1779" s="543"/>
      <c r="B1779" s="540"/>
      <c r="C1779" s="541"/>
      <c r="D1779" s="59"/>
      <c r="E1779" s="85"/>
      <c r="F1779" s="7"/>
    </row>
    <row r="1780" spans="1:6">
      <c r="A1780" s="543"/>
      <c r="B1780" s="540"/>
      <c r="C1780" s="541"/>
      <c r="D1780" s="59"/>
      <c r="E1780" s="85"/>
      <c r="F1780" s="7"/>
    </row>
    <row r="1781" spans="1:6">
      <c r="A1781" s="543"/>
      <c r="B1781" s="540"/>
      <c r="C1781" s="541"/>
      <c r="D1781" s="59"/>
      <c r="E1781" s="85"/>
      <c r="F1781" s="7"/>
    </row>
    <row r="1782" spans="1:6">
      <c r="A1782" s="543"/>
      <c r="B1782" s="540"/>
      <c r="C1782" s="541"/>
      <c r="D1782" s="59"/>
      <c r="E1782" s="85"/>
      <c r="F1782" s="7"/>
    </row>
    <row r="1783" spans="1:6">
      <c r="A1783" s="543"/>
      <c r="B1783" s="540"/>
      <c r="C1783" s="541"/>
      <c r="D1783" s="59"/>
      <c r="E1783" s="85"/>
      <c r="F1783" s="7"/>
    </row>
    <row r="1784" spans="1:6">
      <c r="A1784" s="543"/>
      <c r="B1784" s="540"/>
      <c r="C1784" s="541"/>
      <c r="D1784" s="59"/>
      <c r="E1784" s="85"/>
      <c r="F1784" s="7"/>
    </row>
    <row r="1785" spans="1:6">
      <c r="A1785" s="543"/>
      <c r="B1785" s="540"/>
      <c r="C1785" s="541"/>
      <c r="D1785" s="59"/>
      <c r="E1785" s="85"/>
      <c r="F1785" s="7"/>
    </row>
    <row r="1786" spans="1:6">
      <c r="A1786" s="543"/>
      <c r="B1786" s="540"/>
      <c r="C1786" s="541"/>
      <c r="D1786" s="59"/>
      <c r="E1786" s="85"/>
      <c r="F1786" s="7"/>
    </row>
    <row r="1787" spans="1:6">
      <c r="A1787" s="543"/>
      <c r="B1787" s="540"/>
      <c r="C1787" s="541"/>
      <c r="D1787" s="59"/>
      <c r="E1787" s="85"/>
      <c r="F1787" s="7"/>
    </row>
    <row r="1788" spans="1:6">
      <c r="A1788" s="543"/>
      <c r="B1788" s="540"/>
      <c r="C1788" s="541"/>
      <c r="D1788" s="59"/>
      <c r="E1788" s="85"/>
      <c r="F1788" s="7"/>
    </row>
    <row r="1789" spans="1:6">
      <c r="A1789" s="543"/>
      <c r="B1789" s="540"/>
      <c r="C1789" s="541"/>
      <c r="D1789" s="59"/>
      <c r="E1789" s="85"/>
      <c r="F1789" s="7"/>
    </row>
    <row r="1790" spans="1:6">
      <c r="A1790" s="543"/>
      <c r="B1790" s="540"/>
      <c r="C1790" s="541"/>
      <c r="D1790" s="59"/>
      <c r="E1790" s="85"/>
      <c r="F1790" s="7"/>
    </row>
    <row r="1791" spans="1:6">
      <c r="A1791" s="543"/>
      <c r="B1791" s="540"/>
      <c r="C1791" s="541"/>
      <c r="D1791" s="59"/>
      <c r="E1791" s="85"/>
      <c r="F1791" s="7"/>
    </row>
    <row r="1792" spans="1:6">
      <c r="A1792" s="543"/>
      <c r="B1792" s="540"/>
      <c r="C1792" s="541"/>
      <c r="D1792" s="59"/>
      <c r="E1792" s="85"/>
      <c r="F1792" s="7"/>
    </row>
    <row r="1793" spans="1:6">
      <c r="A1793" s="543"/>
      <c r="B1793" s="540"/>
      <c r="C1793" s="541"/>
      <c r="D1793" s="59"/>
      <c r="E1793" s="85"/>
      <c r="F1793" s="7"/>
    </row>
    <row r="1794" spans="1:6">
      <c r="A1794" s="543"/>
      <c r="B1794" s="540"/>
      <c r="C1794" s="541"/>
      <c r="D1794" s="59"/>
      <c r="E1794" s="85"/>
      <c r="F1794" s="7"/>
    </row>
    <row r="1795" spans="1:6">
      <c r="A1795" s="543"/>
      <c r="B1795" s="540"/>
      <c r="C1795" s="541"/>
      <c r="D1795" s="59"/>
      <c r="E1795" s="85"/>
      <c r="F1795" s="7"/>
    </row>
    <row r="1796" spans="1:6">
      <c r="A1796" s="543"/>
      <c r="B1796" s="540"/>
      <c r="C1796" s="541"/>
      <c r="D1796" s="59"/>
      <c r="E1796" s="85"/>
      <c r="F1796" s="7"/>
    </row>
    <row r="1797" spans="1:6">
      <c r="A1797" s="543"/>
      <c r="B1797" s="540"/>
      <c r="C1797" s="541"/>
      <c r="D1797" s="59"/>
      <c r="E1797" s="85"/>
      <c r="F1797" s="7"/>
    </row>
    <row r="1798" spans="1:6">
      <c r="A1798" s="543"/>
      <c r="B1798" s="540"/>
      <c r="C1798" s="541"/>
      <c r="D1798" s="59"/>
      <c r="E1798" s="85"/>
      <c r="F1798" s="7"/>
    </row>
    <row r="1799" spans="1:6">
      <c r="A1799" s="543"/>
      <c r="B1799" s="540"/>
      <c r="C1799" s="541"/>
      <c r="D1799" s="59"/>
      <c r="E1799" s="85"/>
      <c r="F1799" s="7"/>
    </row>
    <row r="1800" spans="1:6">
      <c r="A1800" s="543"/>
      <c r="B1800" s="540"/>
      <c r="C1800" s="541"/>
      <c r="D1800" s="59"/>
      <c r="E1800" s="85"/>
      <c r="F1800" s="7"/>
    </row>
    <row r="1801" spans="1:6">
      <c r="A1801" s="543"/>
      <c r="B1801" s="540"/>
      <c r="C1801" s="541"/>
      <c r="D1801" s="59"/>
      <c r="E1801" s="85"/>
      <c r="F1801" s="7"/>
    </row>
    <row r="1802" spans="1:6">
      <c r="A1802" s="543"/>
      <c r="B1802" s="540"/>
      <c r="C1802" s="541"/>
      <c r="D1802" s="59"/>
      <c r="E1802" s="85"/>
      <c r="F1802" s="7"/>
    </row>
    <row r="1803" spans="1:6">
      <c r="A1803" s="543"/>
      <c r="B1803" s="540"/>
      <c r="C1803" s="541"/>
      <c r="D1803" s="59"/>
      <c r="E1803" s="85"/>
      <c r="F1803" s="7"/>
    </row>
    <row r="1804" spans="1:6">
      <c r="A1804" s="543"/>
      <c r="B1804" s="540"/>
      <c r="C1804" s="541"/>
      <c r="D1804" s="59"/>
      <c r="E1804" s="85"/>
      <c r="F1804" s="7"/>
    </row>
    <row r="1805" spans="1:6">
      <c r="A1805" s="543"/>
      <c r="B1805" s="540"/>
      <c r="C1805" s="541"/>
      <c r="D1805" s="59"/>
      <c r="E1805" s="85"/>
      <c r="F1805" s="7"/>
    </row>
    <row r="1806" spans="1:6">
      <c r="A1806" s="543"/>
      <c r="B1806" s="540"/>
      <c r="C1806" s="541"/>
      <c r="D1806" s="59"/>
      <c r="E1806" s="85"/>
      <c r="F1806" s="7"/>
    </row>
    <row r="1807" spans="1:6">
      <c r="A1807" s="543"/>
      <c r="B1807" s="540"/>
      <c r="C1807" s="541"/>
      <c r="D1807" s="59"/>
      <c r="E1807" s="85"/>
      <c r="F1807" s="7"/>
    </row>
    <row r="1808" spans="1:6">
      <c r="A1808" s="543"/>
      <c r="B1808" s="540"/>
      <c r="C1808" s="541"/>
      <c r="D1808" s="59"/>
      <c r="E1808" s="85"/>
      <c r="F1808" s="7"/>
    </row>
    <row r="1809" spans="1:6">
      <c r="A1809" s="543"/>
      <c r="B1809" s="540"/>
      <c r="C1809" s="541"/>
      <c r="D1809" s="59"/>
      <c r="E1809" s="85"/>
      <c r="F1809" s="7"/>
    </row>
    <row r="1810" spans="1:6">
      <c r="A1810" s="543"/>
      <c r="B1810" s="540"/>
      <c r="C1810" s="541"/>
      <c r="D1810" s="59"/>
      <c r="E1810" s="85"/>
      <c r="F1810" s="7"/>
    </row>
    <row r="1811" spans="1:6">
      <c r="A1811" s="543"/>
      <c r="B1811" s="540"/>
      <c r="C1811" s="541"/>
      <c r="D1811" s="59"/>
      <c r="E1811" s="85"/>
      <c r="F1811" s="7"/>
    </row>
    <row r="1812" spans="1:6">
      <c r="A1812" s="543"/>
      <c r="B1812" s="540"/>
      <c r="C1812" s="541"/>
      <c r="D1812" s="59"/>
      <c r="E1812" s="85"/>
      <c r="F1812" s="7"/>
    </row>
    <row r="1813" spans="1:6">
      <c r="A1813" s="543"/>
      <c r="B1813" s="540"/>
      <c r="C1813" s="541"/>
      <c r="D1813" s="59"/>
      <c r="E1813" s="85"/>
      <c r="F1813" s="7"/>
    </row>
    <row r="1814" spans="1:6">
      <c r="A1814" s="543"/>
      <c r="B1814" s="540"/>
      <c r="C1814" s="541"/>
      <c r="D1814" s="59"/>
      <c r="E1814" s="85"/>
      <c r="F1814" s="7"/>
    </row>
    <row r="1815" spans="1:6">
      <c r="A1815" s="543"/>
      <c r="B1815" s="540"/>
      <c r="C1815" s="541"/>
      <c r="D1815" s="59"/>
      <c r="E1815" s="85"/>
      <c r="F1815" s="7"/>
    </row>
    <row r="1816" spans="1:6">
      <c r="A1816" s="543"/>
      <c r="B1816" s="540"/>
      <c r="C1816" s="541"/>
      <c r="D1816" s="59"/>
      <c r="E1816" s="85"/>
      <c r="F1816" s="7"/>
    </row>
    <row r="1817" spans="1:6">
      <c r="A1817" s="543"/>
      <c r="B1817" s="540"/>
      <c r="C1817" s="541"/>
      <c r="D1817" s="59"/>
      <c r="E1817" s="85"/>
      <c r="F1817" s="7"/>
    </row>
    <row r="1818" spans="1:6">
      <c r="A1818" s="543"/>
      <c r="B1818" s="540"/>
      <c r="C1818" s="541"/>
      <c r="D1818" s="59"/>
      <c r="E1818" s="85"/>
      <c r="F1818" s="7"/>
    </row>
    <row r="1819" spans="1:6">
      <c r="A1819" s="543"/>
      <c r="B1819" s="540"/>
      <c r="C1819" s="541"/>
      <c r="D1819" s="59"/>
      <c r="E1819" s="85"/>
      <c r="F1819" s="7"/>
    </row>
    <row r="1820" spans="1:6">
      <c r="A1820" s="543"/>
      <c r="B1820" s="540"/>
      <c r="C1820" s="541"/>
      <c r="D1820" s="59"/>
      <c r="E1820" s="85"/>
      <c r="F1820" s="7"/>
    </row>
    <row r="1821" spans="1:6">
      <c r="A1821" s="543"/>
      <c r="B1821" s="540"/>
      <c r="C1821" s="541"/>
      <c r="D1821" s="59"/>
      <c r="E1821" s="85"/>
      <c r="F1821" s="7"/>
    </row>
    <row r="1822" spans="1:6">
      <c r="A1822" s="543"/>
      <c r="B1822" s="540"/>
      <c r="C1822" s="541"/>
      <c r="D1822" s="59"/>
      <c r="E1822" s="85"/>
      <c r="F1822" s="7"/>
    </row>
    <row r="1823" spans="1:6">
      <c r="A1823" s="543"/>
      <c r="B1823" s="540"/>
      <c r="C1823" s="541"/>
      <c r="D1823" s="59"/>
      <c r="E1823" s="85"/>
      <c r="F1823" s="7"/>
    </row>
    <row r="1824" spans="1:6">
      <c r="A1824" s="543"/>
      <c r="B1824" s="540"/>
      <c r="C1824" s="541"/>
      <c r="D1824" s="59"/>
      <c r="E1824" s="85"/>
      <c r="F1824" s="7"/>
    </row>
    <row r="1825" spans="1:6">
      <c r="A1825" s="543"/>
      <c r="B1825" s="540"/>
      <c r="C1825" s="541"/>
      <c r="D1825" s="59"/>
      <c r="E1825" s="85"/>
      <c r="F1825" s="7"/>
    </row>
    <row r="1826" spans="1:6">
      <c r="A1826" s="543"/>
      <c r="B1826" s="540"/>
      <c r="C1826" s="541"/>
      <c r="D1826" s="59"/>
      <c r="E1826" s="85"/>
      <c r="F1826" s="7"/>
    </row>
    <row r="1827" spans="1:6">
      <c r="A1827" s="543"/>
      <c r="B1827" s="540"/>
      <c r="C1827" s="541"/>
      <c r="D1827" s="59"/>
      <c r="E1827" s="85"/>
      <c r="F1827" s="7"/>
    </row>
    <row r="1828" spans="1:6">
      <c r="A1828" s="543"/>
      <c r="B1828" s="540"/>
      <c r="C1828" s="541"/>
      <c r="D1828" s="59"/>
      <c r="E1828" s="85"/>
      <c r="F1828" s="7"/>
    </row>
    <row r="1829" spans="1:6">
      <c r="A1829" s="543"/>
      <c r="B1829" s="540"/>
      <c r="C1829" s="541"/>
      <c r="D1829" s="59"/>
      <c r="E1829" s="85"/>
      <c r="F1829" s="7"/>
    </row>
    <row r="1830" spans="1:6">
      <c r="A1830" s="543"/>
      <c r="B1830" s="540"/>
      <c r="C1830" s="541"/>
      <c r="D1830" s="59"/>
      <c r="E1830" s="85"/>
      <c r="F1830" s="7"/>
    </row>
    <row r="1831" spans="1:6">
      <c r="A1831" s="543"/>
      <c r="B1831" s="540"/>
      <c r="C1831" s="541"/>
      <c r="D1831" s="59"/>
      <c r="E1831" s="85"/>
      <c r="F1831" s="7"/>
    </row>
    <row r="1832" spans="1:6">
      <c r="A1832" s="543"/>
      <c r="B1832" s="540"/>
      <c r="C1832" s="541"/>
      <c r="D1832" s="59"/>
      <c r="E1832" s="85"/>
      <c r="F1832" s="7"/>
    </row>
    <row r="1833" spans="1:6">
      <c r="A1833" s="543"/>
      <c r="B1833" s="540"/>
      <c r="C1833" s="541"/>
      <c r="D1833" s="59"/>
      <c r="E1833" s="85"/>
      <c r="F1833" s="7"/>
    </row>
    <row r="1834" spans="1:6">
      <c r="A1834" s="543"/>
      <c r="B1834" s="540"/>
      <c r="C1834" s="541"/>
      <c r="D1834" s="59"/>
      <c r="E1834" s="85"/>
      <c r="F1834" s="7"/>
    </row>
    <row r="1835" spans="1:6">
      <c r="A1835" s="543"/>
      <c r="B1835" s="540"/>
      <c r="C1835" s="541"/>
      <c r="D1835" s="59"/>
      <c r="E1835" s="85"/>
      <c r="F1835" s="7"/>
    </row>
    <row r="1836" spans="1:6">
      <c r="A1836" s="543"/>
      <c r="B1836" s="540"/>
      <c r="C1836" s="541"/>
      <c r="D1836" s="59"/>
      <c r="E1836" s="85"/>
      <c r="F1836" s="7"/>
    </row>
    <row r="1837" spans="1:6">
      <c r="A1837" s="543"/>
      <c r="B1837" s="540"/>
      <c r="C1837" s="541"/>
      <c r="D1837" s="59"/>
      <c r="E1837" s="85"/>
      <c r="F1837" s="7"/>
    </row>
    <row r="1838" spans="1:6">
      <c r="A1838" s="543"/>
      <c r="B1838" s="540"/>
      <c r="C1838" s="541"/>
      <c r="D1838" s="59"/>
      <c r="E1838" s="85"/>
      <c r="F1838" s="7"/>
    </row>
    <row r="1839" spans="1:6">
      <c r="A1839" s="543"/>
      <c r="B1839" s="540"/>
      <c r="C1839" s="541"/>
      <c r="D1839" s="59"/>
      <c r="E1839" s="85"/>
      <c r="F1839" s="7"/>
    </row>
    <row r="1840" spans="1:6">
      <c r="A1840" s="543"/>
      <c r="B1840" s="540"/>
      <c r="C1840" s="541"/>
      <c r="D1840" s="59"/>
      <c r="E1840" s="85"/>
      <c r="F1840" s="7"/>
    </row>
    <row r="1841" spans="1:6">
      <c r="A1841" s="543"/>
      <c r="B1841" s="540"/>
      <c r="C1841" s="541"/>
      <c r="D1841" s="59"/>
      <c r="E1841" s="85"/>
      <c r="F1841" s="7"/>
    </row>
    <row r="1842" spans="1:6">
      <c r="A1842" s="543"/>
      <c r="B1842" s="540"/>
      <c r="C1842" s="541"/>
      <c r="D1842" s="59"/>
      <c r="E1842" s="85"/>
      <c r="F1842" s="7"/>
    </row>
    <row r="1843" spans="1:6">
      <c r="A1843" s="543"/>
      <c r="B1843" s="540"/>
      <c r="C1843" s="541"/>
      <c r="D1843" s="59"/>
      <c r="E1843" s="85"/>
      <c r="F1843" s="7"/>
    </row>
    <row r="1844" spans="1:6">
      <c r="A1844" s="543"/>
      <c r="B1844" s="540"/>
      <c r="C1844" s="541"/>
      <c r="D1844" s="59"/>
      <c r="E1844" s="85"/>
      <c r="F1844" s="7"/>
    </row>
    <row r="1845" spans="1:6">
      <c r="A1845" s="543"/>
      <c r="B1845" s="540"/>
      <c r="C1845" s="541"/>
      <c r="D1845" s="59"/>
      <c r="E1845" s="85"/>
      <c r="F1845" s="7"/>
    </row>
    <row r="1846" spans="1:6">
      <c r="A1846" s="543"/>
      <c r="B1846" s="540"/>
      <c r="C1846" s="541"/>
      <c r="D1846" s="59"/>
      <c r="E1846" s="85"/>
      <c r="F1846" s="7"/>
    </row>
    <row r="1847" spans="1:6">
      <c r="A1847" s="543"/>
      <c r="B1847" s="540"/>
      <c r="C1847" s="541"/>
      <c r="D1847" s="59"/>
      <c r="E1847" s="85"/>
      <c r="F1847" s="7"/>
    </row>
    <row r="1848" spans="1:6">
      <c r="A1848" s="543"/>
      <c r="B1848" s="540"/>
      <c r="C1848" s="541"/>
      <c r="D1848" s="59"/>
      <c r="E1848" s="85"/>
      <c r="F1848" s="7"/>
    </row>
    <row r="1849" spans="1:6">
      <c r="A1849" s="543"/>
      <c r="B1849" s="540"/>
      <c r="C1849" s="541"/>
      <c r="D1849" s="59"/>
      <c r="E1849" s="85"/>
      <c r="F1849" s="7"/>
    </row>
    <row r="1850" spans="1:6">
      <c r="A1850" s="543"/>
      <c r="B1850" s="540"/>
      <c r="C1850" s="541"/>
      <c r="D1850" s="59"/>
      <c r="E1850" s="85"/>
      <c r="F1850" s="7"/>
    </row>
    <row r="1851" spans="1:6">
      <c r="A1851" s="543"/>
      <c r="B1851" s="540"/>
      <c r="C1851" s="541"/>
      <c r="D1851" s="59"/>
      <c r="E1851" s="85"/>
      <c r="F1851" s="7"/>
    </row>
    <row r="1852" spans="1:6">
      <c r="A1852" s="543"/>
      <c r="B1852" s="540"/>
      <c r="C1852" s="541"/>
      <c r="D1852" s="59"/>
      <c r="E1852" s="85"/>
      <c r="F1852" s="7"/>
    </row>
    <row r="1853" spans="1:6">
      <c r="A1853" s="543"/>
      <c r="B1853" s="540"/>
      <c r="C1853" s="541"/>
      <c r="D1853" s="59"/>
      <c r="E1853" s="85"/>
      <c r="F1853" s="7"/>
    </row>
    <row r="1854" spans="1:6">
      <c r="A1854" s="543"/>
      <c r="B1854" s="540"/>
      <c r="C1854" s="541"/>
      <c r="D1854" s="59"/>
      <c r="E1854" s="85"/>
      <c r="F1854" s="7"/>
    </row>
    <row r="1855" spans="1:6">
      <c r="A1855" s="543"/>
      <c r="B1855" s="540"/>
      <c r="C1855" s="541"/>
      <c r="D1855" s="59"/>
      <c r="E1855" s="85"/>
      <c r="F1855" s="7"/>
    </row>
    <row r="1856" spans="1:6">
      <c r="A1856" s="543"/>
      <c r="B1856" s="540"/>
      <c r="C1856" s="541"/>
      <c r="D1856" s="59"/>
      <c r="E1856" s="85"/>
      <c r="F1856" s="7"/>
    </row>
    <row r="1857" spans="1:6">
      <c r="A1857" s="543"/>
      <c r="B1857" s="540"/>
      <c r="C1857" s="541"/>
      <c r="D1857" s="59"/>
      <c r="E1857" s="85"/>
      <c r="F1857" s="7"/>
    </row>
    <row r="1858" spans="1:6">
      <c r="A1858" s="543"/>
      <c r="B1858" s="540"/>
      <c r="C1858" s="541"/>
      <c r="D1858" s="59"/>
      <c r="E1858" s="85"/>
      <c r="F1858" s="7"/>
    </row>
    <row r="1859" spans="1:6">
      <c r="A1859" s="543"/>
      <c r="B1859" s="540"/>
      <c r="C1859" s="541"/>
      <c r="D1859" s="59"/>
      <c r="E1859" s="85"/>
      <c r="F1859" s="7"/>
    </row>
    <row r="1860" spans="1:6">
      <c r="A1860" s="543"/>
      <c r="B1860" s="540"/>
      <c r="C1860" s="541"/>
      <c r="D1860" s="59"/>
      <c r="E1860" s="85"/>
      <c r="F1860" s="7"/>
    </row>
    <row r="1861" spans="1:6">
      <c r="A1861" s="543"/>
      <c r="B1861" s="540"/>
      <c r="C1861" s="541"/>
      <c r="D1861" s="59"/>
      <c r="E1861" s="85"/>
      <c r="F1861" s="7"/>
    </row>
    <row r="1862" spans="1:6">
      <c r="A1862" s="543"/>
      <c r="B1862" s="540"/>
      <c r="C1862" s="541"/>
      <c r="D1862" s="59"/>
      <c r="E1862" s="85"/>
      <c r="F1862" s="7"/>
    </row>
    <row r="1863" spans="1:6">
      <c r="A1863" s="543"/>
      <c r="B1863" s="540"/>
      <c r="C1863" s="541"/>
      <c r="D1863" s="59"/>
      <c r="E1863" s="85"/>
      <c r="F1863" s="7"/>
    </row>
    <row r="1864" spans="1:6">
      <c r="A1864" s="543"/>
      <c r="B1864" s="540"/>
      <c r="C1864" s="541"/>
      <c r="D1864" s="59"/>
      <c r="E1864" s="85"/>
      <c r="F1864" s="7"/>
    </row>
    <row r="1865" spans="1:6">
      <c r="A1865" s="543"/>
      <c r="B1865" s="540"/>
      <c r="C1865" s="541"/>
      <c r="D1865" s="59"/>
      <c r="E1865" s="85"/>
      <c r="F1865" s="7"/>
    </row>
    <row r="1866" spans="1:6">
      <c r="A1866" s="543"/>
      <c r="B1866" s="540"/>
      <c r="C1866" s="541"/>
      <c r="D1866" s="59"/>
      <c r="E1866" s="85"/>
      <c r="F1866" s="7"/>
    </row>
    <row r="1867" spans="1:6">
      <c r="A1867" s="543"/>
      <c r="B1867" s="540"/>
      <c r="C1867" s="541"/>
      <c r="D1867" s="59"/>
      <c r="E1867" s="85"/>
      <c r="F1867" s="7"/>
    </row>
    <row r="1868" spans="1:6">
      <c r="A1868" s="543"/>
      <c r="B1868" s="540"/>
      <c r="C1868" s="541"/>
      <c r="D1868" s="59"/>
      <c r="E1868" s="85"/>
      <c r="F1868" s="7"/>
    </row>
    <row r="1869" spans="1:6">
      <c r="A1869" s="543"/>
      <c r="B1869" s="540"/>
      <c r="C1869" s="541"/>
      <c r="D1869" s="59"/>
      <c r="E1869" s="85"/>
      <c r="F1869" s="7"/>
    </row>
    <row r="1870" spans="1:6">
      <c r="A1870" s="543"/>
      <c r="B1870" s="540"/>
      <c r="C1870" s="541"/>
      <c r="D1870" s="59"/>
      <c r="E1870" s="85"/>
      <c r="F1870" s="7"/>
    </row>
    <row r="1871" spans="1:6">
      <c r="A1871" s="543"/>
      <c r="B1871" s="540"/>
      <c r="C1871" s="541"/>
      <c r="D1871" s="59"/>
      <c r="E1871" s="85"/>
      <c r="F1871" s="7"/>
    </row>
    <row r="1872" spans="1:6">
      <c r="A1872" s="543"/>
      <c r="B1872" s="540"/>
      <c r="C1872" s="541"/>
      <c r="D1872" s="59"/>
      <c r="E1872" s="85"/>
      <c r="F1872" s="7"/>
    </row>
    <row r="1873" spans="1:6">
      <c r="A1873" s="543"/>
      <c r="B1873" s="540"/>
      <c r="C1873" s="541"/>
      <c r="D1873" s="59"/>
      <c r="E1873" s="85"/>
      <c r="F1873" s="7"/>
    </row>
    <row r="1874" spans="1:6">
      <c r="A1874" s="543"/>
      <c r="B1874" s="540"/>
      <c r="C1874" s="541"/>
      <c r="D1874" s="59"/>
      <c r="E1874" s="85"/>
      <c r="F1874" s="7"/>
    </row>
    <row r="1875" spans="1:6">
      <c r="A1875" s="543"/>
      <c r="B1875" s="540"/>
      <c r="C1875" s="541"/>
      <c r="D1875" s="59"/>
      <c r="E1875" s="85"/>
      <c r="F1875" s="7"/>
    </row>
    <row r="1876" spans="1:6">
      <c r="A1876" s="543"/>
      <c r="B1876" s="540"/>
      <c r="C1876" s="541"/>
      <c r="D1876" s="59"/>
      <c r="E1876" s="85"/>
      <c r="F1876" s="7"/>
    </row>
    <row r="1877" spans="1:6">
      <c r="A1877" s="543"/>
      <c r="B1877" s="540"/>
      <c r="C1877" s="541"/>
      <c r="D1877" s="59"/>
      <c r="E1877" s="85"/>
      <c r="F1877" s="7"/>
    </row>
    <row r="1878" spans="1:6">
      <c r="A1878" s="543"/>
      <c r="B1878" s="540"/>
      <c r="C1878" s="541"/>
      <c r="D1878" s="59"/>
      <c r="E1878" s="85"/>
      <c r="F1878" s="7"/>
    </row>
    <row r="1879" spans="1:6">
      <c r="A1879" s="543"/>
      <c r="B1879" s="540"/>
      <c r="C1879" s="541"/>
      <c r="D1879" s="59"/>
      <c r="E1879" s="85"/>
      <c r="F1879" s="7"/>
    </row>
    <row r="1880" spans="1:6">
      <c r="A1880" s="543"/>
      <c r="B1880" s="540"/>
      <c r="C1880" s="541"/>
      <c r="D1880" s="59"/>
      <c r="E1880" s="85"/>
      <c r="F1880" s="7"/>
    </row>
    <row r="1881" spans="1:6">
      <c r="A1881" s="543"/>
      <c r="B1881" s="540"/>
      <c r="C1881" s="541"/>
      <c r="D1881" s="59"/>
      <c r="E1881" s="85"/>
      <c r="F1881" s="7"/>
    </row>
    <row r="1882" spans="1:6">
      <c r="A1882" s="543"/>
      <c r="B1882" s="540"/>
      <c r="C1882" s="541"/>
      <c r="D1882" s="59"/>
      <c r="E1882" s="85"/>
      <c r="F1882" s="7"/>
    </row>
    <row r="1883" spans="1:6">
      <c r="A1883" s="543"/>
      <c r="B1883" s="540"/>
      <c r="C1883" s="541"/>
      <c r="D1883" s="59"/>
      <c r="E1883" s="85"/>
      <c r="F1883" s="7"/>
    </row>
    <row r="1884" spans="1:6">
      <c r="A1884" s="543"/>
      <c r="B1884" s="540"/>
      <c r="C1884" s="541"/>
      <c r="D1884" s="59"/>
      <c r="E1884" s="85"/>
      <c r="F1884" s="7"/>
    </row>
    <row r="1885" spans="1:6">
      <c r="A1885" s="543"/>
      <c r="B1885" s="540"/>
      <c r="C1885" s="541"/>
      <c r="D1885" s="59"/>
      <c r="E1885" s="85"/>
      <c r="F1885" s="7"/>
    </row>
    <row r="1886" spans="1:6">
      <c r="A1886" s="543"/>
      <c r="B1886" s="540"/>
      <c r="C1886" s="541"/>
      <c r="D1886" s="59"/>
      <c r="E1886" s="85"/>
      <c r="F1886" s="7"/>
    </row>
    <row r="1887" spans="1:6">
      <c r="A1887" s="543"/>
      <c r="B1887" s="540"/>
      <c r="C1887" s="541"/>
      <c r="D1887" s="59"/>
      <c r="E1887" s="85"/>
      <c r="F1887" s="7"/>
    </row>
    <row r="1888" spans="1:6">
      <c r="A1888" s="543"/>
      <c r="B1888" s="540"/>
      <c r="C1888" s="541"/>
      <c r="D1888" s="59"/>
      <c r="E1888" s="85"/>
      <c r="F1888" s="7"/>
    </row>
    <row r="1889" spans="1:6">
      <c r="A1889" s="543"/>
      <c r="B1889" s="540"/>
      <c r="C1889" s="541"/>
      <c r="D1889" s="59"/>
      <c r="E1889" s="85"/>
      <c r="F1889" s="7"/>
    </row>
    <row r="1890" spans="1:6">
      <c r="A1890" s="543"/>
      <c r="B1890" s="540"/>
      <c r="C1890" s="541"/>
      <c r="D1890" s="59"/>
      <c r="E1890" s="85"/>
      <c r="F1890" s="7"/>
    </row>
    <row r="1891" spans="1:6">
      <c r="A1891" s="543"/>
      <c r="B1891" s="540"/>
      <c r="C1891" s="541"/>
      <c r="D1891" s="59"/>
      <c r="E1891" s="85"/>
      <c r="F1891" s="7"/>
    </row>
    <row r="1892" spans="1:6">
      <c r="A1892" s="543"/>
      <c r="B1892" s="540"/>
      <c r="C1892" s="541"/>
      <c r="D1892" s="59"/>
      <c r="E1892" s="85"/>
      <c r="F1892" s="7"/>
    </row>
    <row r="1893" spans="1:6">
      <c r="A1893" s="543"/>
      <c r="B1893" s="540"/>
      <c r="C1893" s="541"/>
      <c r="D1893" s="59"/>
      <c r="E1893" s="85"/>
      <c r="F1893" s="7"/>
    </row>
    <row r="1894" spans="1:6">
      <c r="A1894" s="543"/>
      <c r="B1894" s="540"/>
      <c r="C1894" s="541"/>
      <c r="D1894" s="59"/>
      <c r="E1894" s="85"/>
      <c r="F1894" s="7"/>
    </row>
    <row r="1895" spans="1:6">
      <c r="A1895" s="543"/>
      <c r="B1895" s="540"/>
      <c r="C1895" s="541"/>
      <c r="D1895" s="59"/>
      <c r="E1895" s="85"/>
      <c r="F1895" s="7"/>
    </row>
    <row r="1896" spans="1:6">
      <c r="A1896" s="543"/>
      <c r="B1896" s="540"/>
      <c r="C1896" s="541"/>
      <c r="D1896" s="59"/>
      <c r="E1896" s="85"/>
      <c r="F1896" s="7"/>
    </row>
    <row r="1897" spans="1:6">
      <c r="A1897" s="543"/>
      <c r="B1897" s="540"/>
      <c r="C1897" s="541"/>
      <c r="D1897" s="59"/>
      <c r="E1897" s="85"/>
      <c r="F1897" s="7"/>
    </row>
    <row r="1898" spans="1:6">
      <c r="A1898" s="543"/>
      <c r="B1898" s="540"/>
      <c r="C1898" s="541"/>
      <c r="D1898" s="59"/>
      <c r="E1898" s="85"/>
      <c r="F1898" s="7"/>
    </row>
    <row r="1899" spans="1:6">
      <c r="A1899" s="543"/>
      <c r="B1899" s="540"/>
      <c r="C1899" s="541"/>
      <c r="D1899" s="59"/>
      <c r="E1899" s="85"/>
      <c r="F1899" s="7"/>
    </row>
    <row r="1900" spans="1:6">
      <c r="A1900" s="543"/>
      <c r="B1900" s="540"/>
      <c r="C1900" s="541"/>
      <c r="D1900" s="59"/>
      <c r="E1900" s="85"/>
      <c r="F1900" s="7"/>
    </row>
    <row r="1901" spans="1:6">
      <c r="A1901" s="543"/>
      <c r="B1901" s="540"/>
      <c r="C1901" s="541"/>
      <c r="D1901" s="59"/>
      <c r="E1901" s="85"/>
      <c r="F1901" s="7"/>
    </row>
    <row r="1902" spans="1:6">
      <c r="A1902" s="543"/>
      <c r="B1902" s="540"/>
      <c r="C1902" s="541"/>
      <c r="D1902" s="59"/>
      <c r="E1902" s="85"/>
      <c r="F1902" s="7"/>
    </row>
    <row r="1903" spans="1:6">
      <c r="A1903" s="543"/>
      <c r="B1903" s="540"/>
      <c r="C1903" s="541"/>
      <c r="D1903" s="59"/>
      <c r="E1903" s="85"/>
      <c r="F1903" s="7"/>
    </row>
    <row r="1904" spans="1:6">
      <c r="A1904" s="543"/>
      <c r="B1904" s="540"/>
      <c r="C1904" s="541"/>
      <c r="D1904" s="59"/>
      <c r="E1904" s="85"/>
      <c r="F1904" s="7"/>
    </row>
    <row r="1905" spans="1:6">
      <c r="A1905" s="543"/>
      <c r="B1905" s="540"/>
      <c r="C1905" s="541"/>
      <c r="D1905" s="59"/>
      <c r="E1905" s="85"/>
      <c r="F1905" s="7"/>
    </row>
    <row r="1906" spans="1:6">
      <c r="A1906" s="543"/>
      <c r="B1906" s="540"/>
      <c r="C1906" s="541"/>
      <c r="D1906" s="59"/>
      <c r="E1906" s="85"/>
      <c r="F1906" s="7"/>
    </row>
    <row r="1907" spans="1:6">
      <c r="A1907" s="543"/>
      <c r="B1907" s="540"/>
      <c r="C1907" s="541"/>
      <c r="D1907" s="59"/>
      <c r="E1907" s="85"/>
      <c r="F1907" s="7"/>
    </row>
    <row r="1908" spans="1:6">
      <c r="A1908" s="543"/>
      <c r="B1908" s="540"/>
      <c r="C1908" s="541"/>
      <c r="D1908" s="59"/>
      <c r="E1908" s="85"/>
      <c r="F1908" s="7"/>
    </row>
    <row r="1909" spans="1:6">
      <c r="A1909" s="543"/>
      <c r="B1909" s="540"/>
      <c r="C1909" s="541"/>
      <c r="D1909" s="59"/>
      <c r="E1909" s="85"/>
      <c r="F1909" s="7"/>
    </row>
    <row r="1910" spans="1:6">
      <c r="A1910" s="543"/>
      <c r="B1910" s="540"/>
      <c r="C1910" s="541"/>
      <c r="D1910" s="59"/>
      <c r="E1910" s="85"/>
      <c r="F1910" s="7"/>
    </row>
    <row r="1911" spans="1:6">
      <c r="A1911" s="543"/>
      <c r="B1911" s="540"/>
      <c r="C1911" s="541"/>
      <c r="D1911" s="59"/>
      <c r="E1911" s="85"/>
      <c r="F1911" s="7"/>
    </row>
    <row r="1912" spans="1:6">
      <c r="A1912" s="543"/>
      <c r="B1912" s="540"/>
      <c r="C1912" s="541"/>
      <c r="D1912" s="59"/>
      <c r="E1912" s="85"/>
      <c r="F1912" s="7"/>
    </row>
    <row r="1913" spans="1:6">
      <c r="A1913" s="543"/>
      <c r="B1913" s="540"/>
      <c r="C1913" s="541"/>
      <c r="D1913" s="59"/>
      <c r="E1913" s="85"/>
      <c r="F1913" s="7"/>
    </row>
    <row r="1914" spans="1:6">
      <c r="A1914" s="543"/>
      <c r="B1914" s="540"/>
      <c r="C1914" s="541"/>
      <c r="D1914" s="59"/>
      <c r="E1914" s="85"/>
      <c r="F1914" s="7"/>
    </row>
    <row r="1915" spans="1:6">
      <c r="A1915" s="543"/>
      <c r="B1915" s="540"/>
      <c r="C1915" s="541"/>
      <c r="D1915" s="59"/>
      <c r="E1915" s="85"/>
      <c r="F1915" s="7"/>
    </row>
    <row r="1916" spans="1:6">
      <c r="A1916" s="543"/>
      <c r="B1916" s="540"/>
      <c r="C1916" s="541"/>
      <c r="D1916" s="59"/>
      <c r="E1916" s="85"/>
      <c r="F1916" s="7"/>
    </row>
    <row r="1917" spans="1:6">
      <c r="A1917" s="543"/>
      <c r="B1917" s="540"/>
      <c r="C1917" s="541"/>
      <c r="D1917" s="59"/>
      <c r="E1917" s="85"/>
      <c r="F1917" s="7"/>
    </row>
    <row r="1918" spans="1:6">
      <c r="A1918" s="543"/>
      <c r="B1918" s="540"/>
      <c r="C1918" s="541"/>
      <c r="D1918" s="59"/>
      <c r="E1918" s="85"/>
      <c r="F1918" s="7"/>
    </row>
    <row r="1919" spans="1:6">
      <c r="A1919" s="543"/>
      <c r="B1919" s="540"/>
      <c r="C1919" s="541"/>
      <c r="D1919" s="59"/>
      <c r="E1919" s="85"/>
      <c r="F1919" s="7"/>
    </row>
    <row r="1920" spans="1:6">
      <c r="A1920" s="543"/>
      <c r="B1920" s="540"/>
      <c r="C1920" s="541"/>
      <c r="D1920" s="59"/>
      <c r="E1920" s="85"/>
      <c r="F1920" s="7"/>
    </row>
    <row r="1921" spans="1:6">
      <c r="A1921" s="543"/>
      <c r="B1921" s="540"/>
      <c r="C1921" s="541"/>
      <c r="D1921" s="59"/>
      <c r="E1921" s="85"/>
      <c r="F1921" s="7"/>
    </row>
    <row r="1922" spans="1:6">
      <c r="A1922" s="543"/>
      <c r="B1922" s="540"/>
      <c r="C1922" s="541"/>
      <c r="D1922" s="59"/>
      <c r="E1922" s="85"/>
      <c r="F1922" s="7"/>
    </row>
    <row r="1923" spans="1:6">
      <c r="A1923" s="543"/>
      <c r="B1923" s="540"/>
      <c r="C1923" s="541"/>
      <c r="D1923" s="59"/>
      <c r="E1923" s="85"/>
      <c r="F1923" s="7"/>
    </row>
    <row r="1924" spans="1:6">
      <c r="A1924" s="543"/>
      <c r="B1924" s="540"/>
      <c r="C1924" s="541"/>
      <c r="D1924" s="59"/>
      <c r="E1924" s="85"/>
      <c r="F1924" s="7"/>
    </row>
    <row r="1925" spans="1:6">
      <c r="A1925" s="543"/>
      <c r="B1925" s="540"/>
      <c r="C1925" s="541"/>
      <c r="D1925" s="59"/>
      <c r="E1925" s="85"/>
      <c r="F1925" s="7"/>
    </row>
    <row r="1926" spans="1:6">
      <c r="A1926" s="543"/>
      <c r="B1926" s="540"/>
      <c r="C1926" s="541"/>
      <c r="D1926" s="59"/>
      <c r="E1926" s="85"/>
      <c r="F1926" s="7"/>
    </row>
    <row r="1927" spans="1:6">
      <c r="A1927" s="543"/>
      <c r="B1927" s="540"/>
      <c r="C1927" s="541"/>
      <c r="D1927" s="59"/>
      <c r="E1927" s="85"/>
      <c r="F1927" s="7"/>
    </row>
    <row r="1928" spans="1:6">
      <c r="A1928" s="543"/>
      <c r="B1928" s="540"/>
      <c r="C1928" s="541"/>
      <c r="D1928" s="59"/>
      <c r="E1928" s="85"/>
      <c r="F1928" s="7"/>
    </row>
    <row r="1929" spans="1:6">
      <c r="A1929" s="543"/>
      <c r="B1929" s="540"/>
      <c r="C1929" s="541"/>
      <c r="D1929" s="59"/>
      <c r="E1929" s="85"/>
      <c r="F1929" s="7"/>
    </row>
    <row r="1930" spans="1:6">
      <c r="A1930" s="543"/>
      <c r="B1930" s="540"/>
      <c r="C1930" s="541"/>
      <c r="D1930" s="59"/>
      <c r="E1930" s="85"/>
      <c r="F1930" s="7"/>
    </row>
    <row r="1931" spans="1:6">
      <c r="A1931" s="543"/>
      <c r="B1931" s="540"/>
      <c r="C1931" s="541"/>
      <c r="D1931" s="59"/>
      <c r="E1931" s="85"/>
      <c r="F1931" s="7"/>
    </row>
    <row r="1932" spans="1:6">
      <c r="A1932" s="543"/>
      <c r="B1932" s="540"/>
      <c r="C1932" s="541"/>
      <c r="D1932" s="59"/>
      <c r="E1932" s="85"/>
      <c r="F1932" s="7"/>
    </row>
    <row r="1933" spans="1:6">
      <c r="A1933" s="543"/>
      <c r="B1933" s="540"/>
      <c r="C1933" s="541"/>
      <c r="D1933" s="59"/>
      <c r="E1933" s="85"/>
      <c r="F1933" s="7"/>
    </row>
    <row r="1934" spans="1:6">
      <c r="A1934" s="543"/>
      <c r="B1934" s="540"/>
      <c r="C1934" s="541"/>
      <c r="D1934" s="59"/>
      <c r="E1934" s="85"/>
      <c r="F1934" s="7"/>
    </row>
    <row r="1935" spans="1:6">
      <c r="A1935" s="543"/>
      <c r="B1935" s="540"/>
      <c r="C1935" s="541"/>
      <c r="D1935" s="59"/>
      <c r="E1935" s="85"/>
      <c r="F1935" s="7"/>
    </row>
    <row r="1936" spans="1:6">
      <c r="A1936" s="543"/>
      <c r="B1936" s="540"/>
      <c r="C1936" s="541"/>
      <c r="D1936" s="59"/>
      <c r="E1936" s="85"/>
      <c r="F1936" s="7"/>
    </row>
    <row r="1937" spans="1:6">
      <c r="A1937" s="543"/>
      <c r="B1937" s="540"/>
      <c r="C1937" s="541"/>
      <c r="D1937" s="59"/>
      <c r="E1937" s="85"/>
      <c r="F1937" s="7"/>
    </row>
    <row r="1938" spans="1:6">
      <c r="A1938" s="543"/>
      <c r="B1938" s="540"/>
      <c r="C1938" s="541"/>
      <c r="D1938" s="59"/>
      <c r="E1938" s="85"/>
      <c r="F1938" s="7"/>
    </row>
    <row r="1939" spans="1:6">
      <c r="A1939" s="543"/>
      <c r="B1939" s="540"/>
      <c r="C1939" s="541"/>
      <c r="D1939" s="59"/>
      <c r="E1939" s="85"/>
      <c r="F1939" s="7"/>
    </row>
    <row r="1940" spans="1:6">
      <c r="A1940" s="543"/>
      <c r="B1940" s="540"/>
      <c r="C1940" s="541"/>
      <c r="D1940" s="59"/>
      <c r="E1940" s="85"/>
      <c r="F1940" s="7"/>
    </row>
    <row r="1941" spans="1:6">
      <c r="A1941" s="543"/>
      <c r="B1941" s="540"/>
      <c r="C1941" s="541"/>
      <c r="D1941" s="59"/>
      <c r="E1941" s="85"/>
      <c r="F1941" s="7"/>
    </row>
    <row r="1942" spans="1:6">
      <c r="A1942" s="543"/>
      <c r="B1942" s="540"/>
      <c r="C1942" s="541"/>
      <c r="D1942" s="59"/>
      <c r="E1942" s="85"/>
      <c r="F1942" s="7"/>
    </row>
    <row r="1943" spans="1:6">
      <c r="A1943" s="543"/>
      <c r="B1943" s="540"/>
      <c r="C1943" s="541"/>
      <c r="D1943" s="59"/>
      <c r="E1943" s="85"/>
      <c r="F1943" s="7"/>
    </row>
    <row r="1944" spans="1:6">
      <c r="A1944" s="543"/>
      <c r="B1944" s="540"/>
      <c r="C1944" s="541"/>
      <c r="D1944" s="59"/>
      <c r="E1944" s="85"/>
      <c r="F1944" s="7"/>
    </row>
    <row r="1945" spans="1:6">
      <c r="A1945" s="543"/>
      <c r="B1945" s="540"/>
      <c r="C1945" s="541"/>
      <c r="D1945" s="59"/>
      <c r="E1945" s="85"/>
      <c r="F1945" s="7"/>
    </row>
    <row r="1946" spans="1:6">
      <c r="A1946" s="543"/>
      <c r="B1946" s="540"/>
      <c r="C1946" s="541"/>
      <c r="D1946" s="59"/>
      <c r="E1946" s="85"/>
      <c r="F1946" s="7"/>
    </row>
    <row r="1947" spans="1:6">
      <c r="A1947" s="543"/>
      <c r="B1947" s="540"/>
      <c r="C1947" s="541"/>
      <c r="D1947" s="59"/>
      <c r="E1947" s="85"/>
      <c r="F1947" s="7"/>
    </row>
    <row r="1948" spans="1:6">
      <c r="A1948" s="543"/>
      <c r="B1948" s="540"/>
      <c r="C1948" s="541"/>
      <c r="D1948" s="59"/>
      <c r="E1948" s="85"/>
      <c r="F1948" s="7"/>
    </row>
    <row r="1949" spans="1:6">
      <c r="A1949" s="543"/>
      <c r="B1949" s="540"/>
      <c r="C1949" s="541"/>
      <c r="D1949" s="59"/>
      <c r="E1949" s="85"/>
      <c r="F1949" s="7"/>
    </row>
    <row r="1950" spans="1:6">
      <c r="A1950" s="543"/>
      <c r="B1950" s="540"/>
      <c r="C1950" s="541"/>
      <c r="D1950" s="59"/>
      <c r="E1950" s="85"/>
      <c r="F1950" s="7"/>
    </row>
    <row r="1951" spans="1:6">
      <c r="A1951" s="543"/>
      <c r="B1951" s="540"/>
      <c r="C1951" s="541"/>
      <c r="D1951" s="59"/>
      <c r="E1951" s="85"/>
      <c r="F1951" s="7"/>
    </row>
    <row r="1952" spans="1:6">
      <c r="A1952" s="543"/>
      <c r="B1952" s="540"/>
      <c r="C1952" s="541"/>
      <c r="D1952" s="59"/>
      <c r="E1952" s="85"/>
      <c r="F1952" s="7"/>
    </row>
    <row r="1953" spans="1:6">
      <c r="A1953" s="543"/>
      <c r="B1953" s="540"/>
      <c r="C1953" s="541"/>
      <c r="D1953" s="59"/>
      <c r="E1953" s="85"/>
      <c r="F1953" s="7"/>
    </row>
    <row r="1954" spans="1:6">
      <c r="A1954" s="543"/>
      <c r="B1954" s="540"/>
      <c r="C1954" s="541"/>
      <c r="D1954" s="59"/>
      <c r="E1954" s="85"/>
      <c r="F1954" s="7"/>
    </row>
  </sheetData>
  <sheetProtection algorithmName="SHA-512" hashValue="qmLpSsb7xXw775eldH7VZP+Ou2p0f3K8SPjf0p2sR8IAFN0wwcdVxvbalPa6lZJ/IhlT6sGZ2ybpW3QSyQ+gvg==" saltValue="kY+oYWOans386114YTOFfw==" spinCount="100000" sheet="1" objects="1" scenarios="1" selectLockedCells="1"/>
  <mergeCells count="15">
    <mergeCell ref="A128:F128"/>
    <mergeCell ref="A129:E129"/>
    <mergeCell ref="A16:E16"/>
    <mergeCell ref="A19:E19"/>
    <mergeCell ref="A55:E55"/>
    <mergeCell ref="A85:E85"/>
    <mergeCell ref="A123:E123"/>
    <mergeCell ref="A126:E126"/>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65" fitToHeight="0" orientation="portrait" r:id="rId1"/>
  <headerFooter>
    <oddFooter>&amp;R&amp;P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CECEE-2214-47BF-BBAE-3D6E91E835EB}">
  <sheetPr codeName="List39">
    <tabColor rgb="FF7030A0"/>
  </sheetPr>
  <dimension ref="A1:G1953"/>
  <sheetViews>
    <sheetView workbookViewId="0">
      <selection activeCell="E10" sqref="E10:E13"/>
    </sheetView>
  </sheetViews>
  <sheetFormatPr defaultRowHeight="12.75"/>
  <cols>
    <col min="1" max="1" width="9.42578125" style="10" customWidth="1"/>
    <col min="2" max="2" width="78" style="4" customWidth="1"/>
    <col min="3" max="3" width="9.140625" style="3"/>
    <col min="4" max="4" width="11.42578125" style="63" customWidth="1"/>
    <col min="5" max="5" width="12.7109375" style="89" customWidth="1"/>
    <col min="6" max="6" width="13.5703125" style="9" customWidth="1"/>
    <col min="7" max="16384" width="9.140625" style="540"/>
  </cols>
  <sheetData>
    <row r="1" spans="1:7">
      <c r="A1" s="543"/>
      <c r="B1" s="540"/>
      <c r="C1" s="541"/>
      <c r="D1" s="59"/>
      <c r="E1" s="85"/>
      <c r="F1" s="7"/>
    </row>
    <row r="2" spans="1:7">
      <c r="A2" s="543"/>
      <c r="B2" s="540"/>
      <c r="C2" s="541"/>
      <c r="D2" s="59"/>
      <c r="E2" s="85"/>
      <c r="F2" s="7"/>
    </row>
    <row r="3" spans="1:7">
      <c r="A3" s="543"/>
      <c r="B3" s="540"/>
      <c r="C3" s="541"/>
      <c r="D3" s="59"/>
      <c r="E3" s="85"/>
      <c r="F3" s="7"/>
    </row>
    <row r="4" spans="1:7">
      <c r="A4" s="11"/>
      <c r="B4" s="12"/>
      <c r="C4" s="13"/>
      <c r="D4" s="60"/>
      <c r="E4" s="86"/>
      <c r="F4" s="15"/>
    </row>
    <row r="5" spans="1:7" ht="15.95" customHeight="1">
      <c r="A5" s="19"/>
      <c r="B5" s="868"/>
      <c r="C5" s="868"/>
      <c r="D5" s="868"/>
      <c r="E5" s="868"/>
      <c r="F5" s="868"/>
    </row>
    <row r="6" spans="1:7" ht="18.75" thickBot="1">
      <c r="A6" s="51" t="s">
        <v>18</v>
      </c>
      <c r="B6" s="50" t="s">
        <v>1327</v>
      </c>
      <c r="C6" s="8"/>
      <c r="D6" s="61"/>
      <c r="E6" s="87"/>
      <c r="F6" s="17"/>
    </row>
    <row r="7" spans="1:7" s="541" customFormat="1" ht="12.75" customHeight="1">
      <c r="A7" s="869" t="s">
        <v>3</v>
      </c>
      <c r="B7" s="871" t="s">
        <v>0</v>
      </c>
      <c r="C7" s="871" t="s">
        <v>1</v>
      </c>
      <c r="D7" s="871" t="s">
        <v>2</v>
      </c>
      <c r="E7" s="873" t="s">
        <v>42</v>
      </c>
      <c r="F7" s="875" t="s">
        <v>55</v>
      </c>
    </row>
    <row r="8" spans="1:7" ht="26.25" customHeight="1" thickBot="1">
      <c r="A8" s="870"/>
      <c r="B8" s="872"/>
      <c r="C8" s="872"/>
      <c r="D8" s="872"/>
      <c r="E8" s="874"/>
      <c r="F8" s="876"/>
    </row>
    <row r="9" spans="1:7">
      <c r="A9" s="545"/>
      <c r="B9" s="72" t="s">
        <v>1329</v>
      </c>
      <c r="C9" s="93"/>
      <c r="D9" s="94"/>
      <c r="E9" s="84"/>
      <c r="F9" s="546"/>
    </row>
    <row r="10" spans="1:7">
      <c r="A10" s="113" t="s">
        <v>14</v>
      </c>
      <c r="B10" s="554" t="s">
        <v>1328</v>
      </c>
      <c r="C10" s="114" t="s">
        <v>11</v>
      </c>
      <c r="D10" s="114">
        <v>1</v>
      </c>
      <c r="E10" s="115"/>
      <c r="F10" s="116">
        <f t="shared" ref="F10:F13" si="0">D10*E10</f>
        <v>0</v>
      </c>
    </row>
    <row r="11" spans="1:7">
      <c r="A11" s="111" t="s">
        <v>15</v>
      </c>
      <c r="B11" s="128" t="s">
        <v>1330</v>
      </c>
      <c r="C11" s="114" t="s">
        <v>11</v>
      </c>
      <c r="D11" s="114">
        <v>1</v>
      </c>
      <c r="E11" s="115"/>
      <c r="F11" s="116">
        <f t="shared" si="0"/>
        <v>0</v>
      </c>
    </row>
    <row r="12" spans="1:7">
      <c r="A12" s="111" t="s">
        <v>16</v>
      </c>
      <c r="B12" s="563" t="s">
        <v>1331</v>
      </c>
      <c r="C12" s="112" t="s">
        <v>11</v>
      </c>
      <c r="D12" s="112">
        <v>1</v>
      </c>
      <c r="E12" s="539"/>
      <c r="F12" s="116">
        <f t="shared" si="0"/>
        <v>0</v>
      </c>
    </row>
    <row r="13" spans="1:7">
      <c r="A13" s="113" t="s">
        <v>17</v>
      </c>
      <c r="B13" s="128" t="s">
        <v>1332</v>
      </c>
      <c r="C13" s="114" t="s">
        <v>11</v>
      </c>
      <c r="D13" s="114">
        <v>1</v>
      </c>
      <c r="E13" s="122"/>
      <c r="F13" s="116">
        <f t="shared" si="0"/>
        <v>0</v>
      </c>
    </row>
    <row r="14" spans="1:7" ht="13.5" thickBot="1">
      <c r="A14" s="99"/>
      <c r="B14" s="118"/>
      <c r="C14" s="119"/>
      <c r="D14" s="120"/>
      <c r="E14" s="121"/>
      <c r="F14" s="101"/>
    </row>
    <row r="15" spans="1:7" ht="18.75" thickBot="1">
      <c r="A15" s="877" t="s">
        <v>1343</v>
      </c>
      <c r="B15" s="878"/>
      <c r="C15" s="878"/>
      <c r="D15" s="878"/>
      <c r="E15" s="879"/>
      <c r="F15" s="98">
        <f>SUM(F10:F13)</f>
        <v>0</v>
      </c>
      <c r="G15" s="16"/>
    </row>
    <row r="16" spans="1:7" ht="18">
      <c r="A16" s="25"/>
      <c r="B16" s="25"/>
      <c r="C16" s="29"/>
      <c r="D16" s="59"/>
      <c r="E16" s="85"/>
      <c r="F16" s="7"/>
      <c r="G16" s="16"/>
    </row>
    <row r="17" spans="1:7" ht="18">
      <c r="A17" s="25"/>
      <c r="B17" s="25"/>
      <c r="C17" s="29"/>
      <c r="D17" s="59"/>
      <c r="E17" s="85"/>
      <c r="F17" s="7"/>
      <c r="G17" s="16"/>
    </row>
    <row r="18" spans="1:7" ht="18.75" customHeight="1">
      <c r="A18" s="881"/>
      <c r="B18" s="881"/>
      <c r="C18" s="881"/>
      <c r="D18" s="881"/>
      <c r="E18" s="881"/>
      <c r="F18" s="18"/>
      <c r="G18" s="16"/>
    </row>
    <row r="19" spans="1:7" ht="18">
      <c r="A19" s="25"/>
      <c r="B19" s="26"/>
      <c r="C19" s="29"/>
      <c r="D19" s="59"/>
      <c r="E19" s="85"/>
      <c r="F19" s="7"/>
      <c r="G19" s="16"/>
    </row>
    <row r="20" spans="1:7" ht="18">
      <c r="A20" s="23"/>
      <c r="B20" s="24"/>
      <c r="C20" s="544"/>
      <c r="D20" s="59"/>
      <c r="E20" s="85"/>
      <c r="F20" s="7"/>
      <c r="G20" s="16"/>
    </row>
    <row r="21" spans="1:7" ht="18">
      <c r="A21" s="25"/>
      <c r="B21" s="28"/>
      <c r="C21" s="544"/>
      <c r="D21" s="59"/>
      <c r="E21" s="85"/>
      <c r="F21" s="7"/>
      <c r="G21" s="16"/>
    </row>
    <row r="22" spans="1:7" ht="18">
      <c r="A22" s="25"/>
      <c r="B22" s="28"/>
      <c r="C22" s="544"/>
      <c r="D22" s="59"/>
      <c r="E22" s="85"/>
      <c r="F22" s="7"/>
      <c r="G22" s="16"/>
    </row>
    <row r="23" spans="1:7" ht="18">
      <c r="A23" s="25"/>
      <c r="B23" s="28"/>
      <c r="C23" s="544"/>
      <c r="D23" s="59"/>
      <c r="E23" s="85"/>
      <c r="F23" s="7"/>
      <c r="G23" s="16"/>
    </row>
    <row r="24" spans="1:7" ht="18">
      <c r="A24" s="25"/>
      <c r="B24" s="28"/>
      <c r="C24" s="544"/>
      <c r="D24" s="59"/>
      <c r="E24" s="85"/>
      <c r="F24" s="7"/>
      <c r="G24" s="16"/>
    </row>
    <row r="25" spans="1:7" ht="18">
      <c r="A25" s="25"/>
      <c r="B25" s="28"/>
      <c r="C25" s="544"/>
      <c r="D25" s="59"/>
      <c r="E25" s="85"/>
      <c r="F25" s="7"/>
      <c r="G25" s="16"/>
    </row>
    <row r="26" spans="1:7" ht="18">
      <c r="A26" s="25"/>
      <c r="B26" s="28"/>
      <c r="C26" s="544"/>
      <c r="D26" s="59"/>
      <c r="E26" s="85"/>
      <c r="F26" s="7"/>
      <c r="G26" s="16"/>
    </row>
    <row r="27" spans="1:7" ht="18">
      <c r="A27" s="25"/>
      <c r="B27" s="28"/>
      <c r="C27" s="544"/>
      <c r="D27" s="59"/>
      <c r="E27" s="85"/>
      <c r="F27" s="7"/>
      <c r="G27" s="16"/>
    </row>
    <row r="28" spans="1:7" ht="18">
      <c r="A28" s="25"/>
      <c r="B28" s="28"/>
      <c r="C28" s="544"/>
      <c r="D28" s="59"/>
      <c r="E28" s="85"/>
      <c r="F28" s="7"/>
      <c r="G28" s="16"/>
    </row>
    <row r="29" spans="1:7" ht="18">
      <c r="A29" s="25"/>
      <c r="B29" s="26"/>
      <c r="C29" s="29"/>
      <c r="D29" s="59"/>
      <c r="E29" s="85"/>
      <c r="F29" s="7"/>
      <c r="G29" s="16"/>
    </row>
    <row r="30" spans="1:7" ht="18">
      <c r="A30" s="25"/>
      <c r="B30" s="25"/>
      <c r="C30" s="544"/>
      <c r="D30" s="59"/>
      <c r="E30" s="85"/>
      <c r="F30" s="7"/>
      <c r="G30" s="16"/>
    </row>
    <row r="31" spans="1:7" ht="18">
      <c r="A31" s="27"/>
      <c r="B31" s="30"/>
      <c r="C31" s="544"/>
      <c r="D31" s="59"/>
      <c r="E31" s="85"/>
      <c r="F31" s="7"/>
      <c r="G31" s="16"/>
    </row>
    <row r="32" spans="1:7" ht="18">
      <c r="A32" s="25"/>
      <c r="B32" s="26"/>
      <c r="C32" s="544"/>
      <c r="D32" s="59"/>
      <c r="E32" s="85"/>
      <c r="F32" s="7"/>
      <c r="G32" s="16"/>
    </row>
    <row r="33" spans="1:7" ht="18">
      <c r="A33" s="25"/>
      <c r="B33" s="26"/>
      <c r="C33" s="544"/>
      <c r="D33" s="59"/>
      <c r="E33" s="85"/>
      <c r="F33" s="7"/>
      <c r="G33" s="16"/>
    </row>
    <row r="34" spans="1:7" ht="18">
      <c r="A34" s="25"/>
      <c r="B34" s="25"/>
      <c r="C34" s="544"/>
      <c r="D34" s="59"/>
      <c r="E34" s="85"/>
      <c r="F34" s="7"/>
      <c r="G34" s="16"/>
    </row>
    <row r="35" spans="1:7" ht="18">
      <c r="A35" s="25"/>
      <c r="B35" s="26"/>
      <c r="C35" s="29"/>
      <c r="D35" s="59"/>
      <c r="E35" s="85"/>
      <c r="F35" s="7"/>
      <c r="G35" s="16"/>
    </row>
    <row r="36" spans="1:7" ht="18">
      <c r="A36" s="25"/>
      <c r="B36" s="26"/>
      <c r="C36" s="544"/>
      <c r="D36" s="59"/>
      <c r="E36" s="85"/>
      <c r="F36" s="7"/>
      <c r="G36" s="16"/>
    </row>
    <row r="37" spans="1:7" ht="18">
      <c r="A37" s="25"/>
      <c r="B37" s="26"/>
      <c r="C37" s="544"/>
      <c r="D37" s="59"/>
      <c r="E37" s="85"/>
      <c r="F37" s="7"/>
      <c r="G37" s="16"/>
    </row>
    <row r="38" spans="1:7" ht="18">
      <c r="A38" s="25"/>
      <c r="B38" s="33"/>
      <c r="C38" s="544"/>
      <c r="D38" s="59"/>
      <c r="E38" s="85"/>
      <c r="F38" s="7"/>
      <c r="G38" s="16"/>
    </row>
    <row r="39" spans="1:7" ht="18">
      <c r="A39" s="25"/>
      <c r="B39" s="26"/>
      <c r="C39" s="29"/>
      <c r="D39" s="59"/>
      <c r="E39" s="85"/>
      <c r="F39" s="7"/>
      <c r="G39" s="16"/>
    </row>
    <row r="40" spans="1:7" ht="18">
      <c r="A40" s="25"/>
      <c r="B40" s="26"/>
      <c r="C40" s="544"/>
      <c r="D40" s="59"/>
      <c r="E40" s="85"/>
      <c r="F40" s="7"/>
      <c r="G40" s="16"/>
    </row>
    <row r="41" spans="1:7" ht="18">
      <c r="A41" s="25"/>
      <c r="B41" s="26"/>
      <c r="C41" s="544"/>
      <c r="D41" s="59"/>
      <c r="E41" s="85"/>
      <c r="F41" s="7"/>
      <c r="G41" s="16"/>
    </row>
    <row r="42" spans="1:7" ht="18">
      <c r="A42" s="25"/>
      <c r="B42" s="25"/>
      <c r="C42" s="544"/>
      <c r="D42" s="59"/>
      <c r="E42" s="85"/>
      <c r="F42" s="7"/>
      <c r="G42" s="16"/>
    </row>
    <row r="43" spans="1:7" ht="18">
      <c r="A43" s="25"/>
      <c r="B43" s="26"/>
      <c r="C43" s="29"/>
      <c r="D43" s="59"/>
      <c r="E43" s="85"/>
      <c r="F43" s="7"/>
      <c r="G43" s="16"/>
    </row>
    <row r="44" spans="1:7" ht="18">
      <c r="A44" s="25"/>
      <c r="B44" s="54"/>
      <c r="C44" s="544"/>
      <c r="D44" s="59"/>
      <c r="E44" s="85"/>
      <c r="F44" s="7"/>
      <c r="G44" s="16"/>
    </row>
    <row r="45" spans="1:7" ht="18">
      <c r="A45" s="25"/>
      <c r="B45" s="26"/>
      <c r="C45" s="544"/>
      <c r="D45" s="59"/>
      <c r="E45" s="85"/>
      <c r="F45" s="7"/>
      <c r="G45" s="16"/>
    </row>
    <row r="46" spans="1:7" ht="18">
      <c r="A46" s="25"/>
      <c r="B46" s="25"/>
      <c r="C46" s="544"/>
      <c r="D46" s="59"/>
      <c r="E46" s="85"/>
      <c r="F46" s="7"/>
      <c r="G46" s="16"/>
    </row>
    <row r="47" spans="1:7" ht="18">
      <c r="A47" s="25"/>
      <c r="B47" s="25"/>
      <c r="C47" s="544"/>
      <c r="D47" s="59"/>
      <c r="E47" s="85"/>
      <c r="F47" s="7"/>
      <c r="G47" s="16"/>
    </row>
    <row r="48" spans="1:7" ht="18">
      <c r="A48" s="25"/>
      <c r="B48" s="25"/>
      <c r="C48" s="544"/>
      <c r="D48" s="59"/>
      <c r="E48" s="85"/>
      <c r="F48" s="7"/>
      <c r="G48" s="16"/>
    </row>
    <row r="49" spans="1:7" ht="18">
      <c r="A49" s="25"/>
      <c r="B49" s="26"/>
      <c r="C49" s="29"/>
      <c r="D49" s="59"/>
      <c r="E49" s="85"/>
      <c r="F49" s="7"/>
      <c r="G49" s="16"/>
    </row>
    <row r="50" spans="1:7" ht="18">
      <c r="A50" s="25"/>
      <c r="B50" s="26"/>
      <c r="C50" s="544"/>
      <c r="D50" s="59"/>
      <c r="E50" s="85"/>
      <c r="F50" s="7"/>
      <c r="G50" s="16"/>
    </row>
    <row r="51" spans="1:7" ht="18">
      <c r="A51" s="25"/>
      <c r="B51" s="30"/>
      <c r="C51" s="544"/>
      <c r="D51" s="59"/>
      <c r="E51" s="85"/>
      <c r="F51" s="7"/>
      <c r="G51" s="16"/>
    </row>
    <row r="52" spans="1:7" ht="18">
      <c r="A52" s="25"/>
      <c r="B52" s="26"/>
      <c r="C52" s="544"/>
      <c r="D52" s="59"/>
      <c r="E52" s="85"/>
      <c r="F52" s="7"/>
      <c r="G52" s="16"/>
    </row>
    <row r="53" spans="1:7" ht="18">
      <c r="A53" s="25"/>
      <c r="B53" s="26"/>
      <c r="C53" s="544"/>
      <c r="D53" s="59"/>
      <c r="E53" s="85"/>
      <c r="F53" s="7"/>
      <c r="G53" s="16"/>
    </row>
    <row r="54" spans="1:7" ht="18.75" customHeight="1">
      <c r="A54" s="881"/>
      <c r="B54" s="881"/>
      <c r="C54" s="881"/>
      <c r="D54" s="881"/>
      <c r="E54" s="881"/>
      <c r="F54" s="18"/>
      <c r="G54" s="16"/>
    </row>
    <row r="55" spans="1:7" ht="18">
      <c r="A55" s="25"/>
      <c r="B55" s="26"/>
      <c r="C55" s="29"/>
      <c r="D55" s="59"/>
      <c r="E55" s="85"/>
      <c r="F55" s="7"/>
      <c r="G55" s="16"/>
    </row>
    <row r="56" spans="1:7" ht="18">
      <c r="A56" s="23"/>
      <c r="B56" s="24"/>
      <c r="C56" s="29"/>
      <c r="D56" s="59"/>
      <c r="E56" s="85"/>
      <c r="F56" s="7"/>
      <c r="G56" s="16"/>
    </row>
    <row r="57" spans="1:7" ht="18">
      <c r="A57" s="20"/>
      <c r="B57" s="31"/>
      <c r="C57" s="29"/>
      <c r="D57" s="59"/>
      <c r="E57" s="85"/>
      <c r="F57" s="7"/>
      <c r="G57" s="16"/>
    </row>
    <row r="58" spans="1:7" ht="18">
      <c r="A58" s="20"/>
      <c r="B58" s="20"/>
      <c r="C58" s="34"/>
      <c r="D58" s="59"/>
      <c r="E58" s="85"/>
      <c r="F58" s="7"/>
      <c r="G58" s="16"/>
    </row>
    <row r="59" spans="1:7" ht="18">
      <c r="A59" s="20"/>
      <c r="B59" s="35"/>
      <c r="C59" s="34"/>
      <c r="D59" s="59"/>
      <c r="E59" s="85"/>
      <c r="F59" s="7"/>
      <c r="G59" s="16"/>
    </row>
    <row r="60" spans="1:7" ht="18">
      <c r="A60" s="20"/>
      <c r="B60" s="36"/>
      <c r="C60" s="34"/>
      <c r="D60" s="59"/>
      <c r="E60" s="85"/>
      <c r="F60" s="7"/>
      <c r="G60" s="16"/>
    </row>
    <row r="61" spans="1:7" ht="18">
      <c r="A61" s="20"/>
      <c r="B61" s="36"/>
      <c r="C61" s="34"/>
      <c r="D61" s="59"/>
      <c r="E61" s="85"/>
      <c r="F61" s="7"/>
      <c r="G61" s="16"/>
    </row>
    <row r="62" spans="1:7" ht="18">
      <c r="A62" s="20"/>
      <c r="B62" s="37"/>
      <c r="C62" s="34"/>
      <c r="D62" s="59"/>
      <c r="E62" s="85"/>
      <c r="F62" s="7"/>
      <c r="G62" s="16"/>
    </row>
    <row r="63" spans="1:7" ht="18">
      <c r="A63" s="20"/>
      <c r="B63" s="37"/>
      <c r="C63" s="34"/>
      <c r="D63" s="59"/>
      <c r="E63" s="85"/>
      <c r="F63" s="7"/>
      <c r="G63" s="16"/>
    </row>
    <row r="64" spans="1:7" ht="18">
      <c r="A64" s="38"/>
      <c r="B64" s="37"/>
      <c r="C64" s="34"/>
      <c r="D64" s="59"/>
      <c r="E64" s="85"/>
      <c r="F64" s="7"/>
      <c r="G64" s="16"/>
    </row>
    <row r="65" spans="1:7" ht="18">
      <c r="A65" s="20"/>
      <c r="B65" s="37"/>
      <c r="C65" s="34"/>
      <c r="D65" s="59"/>
      <c r="E65" s="85"/>
      <c r="F65" s="7"/>
      <c r="G65" s="16"/>
    </row>
    <row r="66" spans="1:7" ht="18">
      <c r="A66" s="20"/>
      <c r="B66" s="31"/>
      <c r="C66" s="34"/>
      <c r="D66" s="59"/>
      <c r="E66" s="85"/>
      <c r="F66" s="7"/>
      <c r="G66" s="16"/>
    </row>
    <row r="67" spans="1:7" ht="18">
      <c r="A67" s="20"/>
      <c r="B67" s="31"/>
      <c r="C67" s="34"/>
      <c r="D67" s="59"/>
      <c r="E67" s="85"/>
      <c r="F67" s="7"/>
      <c r="G67" s="16"/>
    </row>
    <row r="68" spans="1:7" ht="18">
      <c r="A68" s="20"/>
      <c r="B68" s="20"/>
      <c r="C68" s="34"/>
      <c r="D68" s="59"/>
      <c r="E68" s="85"/>
      <c r="F68" s="7"/>
      <c r="G68" s="16"/>
    </row>
    <row r="69" spans="1:7" ht="18">
      <c r="A69" s="20"/>
      <c r="B69" s="37"/>
      <c r="C69" s="34"/>
      <c r="D69" s="59"/>
      <c r="E69" s="85"/>
      <c r="F69" s="7"/>
      <c r="G69" s="16"/>
    </row>
    <row r="70" spans="1:7" ht="18">
      <c r="A70" s="20"/>
      <c r="B70" s="31"/>
      <c r="C70" s="34"/>
      <c r="D70" s="59"/>
      <c r="E70" s="85"/>
      <c r="F70" s="7"/>
      <c r="G70" s="16"/>
    </row>
    <row r="71" spans="1:7" ht="18">
      <c r="A71" s="20"/>
      <c r="B71" s="35"/>
      <c r="C71" s="34"/>
      <c r="D71" s="59"/>
      <c r="E71" s="85"/>
      <c r="F71" s="7"/>
      <c r="G71" s="16"/>
    </row>
    <row r="72" spans="1:7" ht="18">
      <c r="A72" s="26"/>
      <c r="B72" s="54"/>
      <c r="C72" s="55"/>
      <c r="D72" s="59"/>
      <c r="E72" s="85"/>
      <c r="F72" s="7"/>
      <c r="G72" s="16"/>
    </row>
    <row r="73" spans="1:7" ht="18">
      <c r="A73" s="26"/>
      <c r="B73" s="54"/>
      <c r="C73" s="55"/>
      <c r="D73" s="59"/>
      <c r="E73" s="85"/>
      <c r="F73" s="7"/>
      <c r="G73" s="16"/>
    </row>
    <row r="74" spans="1:7" ht="18">
      <c r="A74" s="26"/>
      <c r="B74" s="54"/>
      <c r="C74" s="55"/>
      <c r="D74" s="59"/>
      <c r="E74" s="85"/>
      <c r="F74" s="7"/>
      <c r="G74" s="16"/>
    </row>
    <row r="75" spans="1:7" ht="18">
      <c r="A75" s="26"/>
      <c r="B75" s="54"/>
      <c r="C75" s="55"/>
      <c r="D75" s="59"/>
      <c r="E75" s="85"/>
      <c r="F75" s="7"/>
      <c r="G75" s="16"/>
    </row>
    <row r="76" spans="1:7" ht="18">
      <c r="A76" s="26"/>
      <c r="B76" s="54"/>
      <c r="C76" s="55"/>
      <c r="D76" s="59"/>
      <c r="E76" s="85"/>
      <c r="F76" s="7"/>
      <c r="G76" s="16"/>
    </row>
    <row r="77" spans="1:7" ht="18">
      <c r="A77" s="20"/>
      <c r="B77" s="26"/>
      <c r="C77" s="29"/>
      <c r="D77" s="59"/>
      <c r="E77" s="85"/>
      <c r="F77" s="7"/>
      <c r="G77" s="16"/>
    </row>
    <row r="78" spans="1:7" ht="18">
      <c r="A78" s="20"/>
      <c r="B78" s="20"/>
      <c r="C78" s="34"/>
      <c r="D78" s="59"/>
      <c r="E78" s="85"/>
      <c r="F78" s="7"/>
      <c r="G78" s="16"/>
    </row>
    <row r="79" spans="1:7" ht="18">
      <c r="A79" s="20"/>
      <c r="B79" s="35"/>
      <c r="C79" s="34"/>
      <c r="D79" s="59"/>
      <c r="E79" s="85"/>
      <c r="F79" s="7"/>
      <c r="G79" s="16"/>
    </row>
    <row r="80" spans="1:7" ht="18">
      <c r="A80" s="20"/>
      <c r="B80" s="31"/>
      <c r="C80" s="34"/>
      <c r="D80" s="59"/>
      <c r="E80" s="85"/>
      <c r="F80" s="7"/>
      <c r="G80" s="16"/>
    </row>
    <row r="81" spans="1:7" ht="18">
      <c r="A81" s="20"/>
      <c r="B81" s="31"/>
      <c r="C81" s="34"/>
      <c r="D81" s="59"/>
      <c r="E81" s="85"/>
      <c r="F81" s="7"/>
      <c r="G81" s="16"/>
    </row>
    <row r="82" spans="1:7" ht="18">
      <c r="A82" s="20"/>
      <c r="B82" s="20"/>
      <c r="C82" s="34"/>
      <c r="D82" s="59"/>
      <c r="E82" s="85"/>
      <c r="F82" s="7"/>
      <c r="G82" s="16"/>
    </row>
    <row r="83" spans="1:7" ht="18">
      <c r="A83" s="25"/>
      <c r="B83" s="26"/>
      <c r="C83" s="29"/>
      <c r="D83" s="59"/>
      <c r="E83" s="85"/>
      <c r="F83" s="7"/>
      <c r="G83" s="16"/>
    </row>
    <row r="84" spans="1:7" ht="18.75" customHeight="1">
      <c r="A84" s="881"/>
      <c r="B84" s="881"/>
      <c r="C84" s="881"/>
      <c r="D84" s="881"/>
      <c r="E84" s="881"/>
      <c r="F84" s="18"/>
      <c r="G84" s="16"/>
    </row>
    <row r="85" spans="1:7" ht="18">
      <c r="A85" s="25"/>
      <c r="B85" s="26"/>
      <c r="C85" s="29"/>
      <c r="D85" s="59"/>
      <c r="E85" s="85"/>
      <c r="F85" s="7"/>
      <c r="G85" s="16"/>
    </row>
    <row r="86" spans="1:7" ht="18">
      <c r="A86" s="23"/>
      <c r="B86" s="24"/>
      <c r="C86" s="29"/>
      <c r="D86" s="59"/>
      <c r="E86" s="85"/>
      <c r="F86" s="7"/>
      <c r="G86" s="16"/>
    </row>
    <row r="87" spans="1:7" ht="18">
      <c r="A87" s="25"/>
      <c r="B87" s="26"/>
      <c r="C87" s="29"/>
      <c r="D87" s="59"/>
      <c r="E87" s="85"/>
      <c r="F87" s="7"/>
      <c r="G87" s="16"/>
    </row>
    <row r="88" spans="1:7" ht="18">
      <c r="A88" s="20"/>
      <c r="B88" s="39"/>
      <c r="C88" s="21"/>
      <c r="D88" s="59"/>
      <c r="E88" s="85"/>
      <c r="F88" s="7"/>
      <c r="G88" s="16"/>
    </row>
    <row r="89" spans="1:7" ht="18">
      <c r="A89" s="20"/>
      <c r="B89" s="39"/>
      <c r="C89" s="21"/>
      <c r="D89" s="59"/>
      <c r="E89" s="85"/>
      <c r="F89" s="7"/>
      <c r="G89" s="16"/>
    </row>
    <row r="90" spans="1:7" ht="18">
      <c r="A90" s="20"/>
      <c r="B90" s="39"/>
      <c r="C90" s="21"/>
      <c r="D90" s="59"/>
      <c r="E90" s="85"/>
      <c r="F90" s="7"/>
      <c r="G90" s="16"/>
    </row>
    <row r="91" spans="1:7" ht="18">
      <c r="A91" s="20"/>
      <c r="B91" s="39"/>
      <c r="C91" s="21"/>
      <c r="D91" s="59"/>
      <c r="E91" s="85"/>
      <c r="F91" s="7"/>
      <c r="G91" s="16"/>
    </row>
    <row r="92" spans="1:7" ht="18">
      <c r="A92" s="22"/>
      <c r="B92" s="40"/>
      <c r="C92" s="21"/>
      <c r="D92" s="59"/>
      <c r="E92" s="85"/>
      <c r="F92" s="7"/>
      <c r="G92" s="16"/>
    </row>
    <row r="93" spans="1:7" ht="18">
      <c r="A93" s="25"/>
      <c r="B93" s="40"/>
      <c r="C93" s="29"/>
      <c r="D93" s="59"/>
      <c r="E93" s="85"/>
      <c r="F93" s="7"/>
      <c r="G93" s="16"/>
    </row>
    <row r="94" spans="1:7" ht="18">
      <c r="A94" s="22"/>
      <c r="B94" s="41"/>
      <c r="C94" s="21"/>
      <c r="D94" s="59"/>
      <c r="E94" s="85"/>
      <c r="F94" s="7"/>
      <c r="G94" s="16"/>
    </row>
    <row r="95" spans="1:7" ht="18">
      <c r="A95" s="22"/>
      <c r="B95" s="42"/>
      <c r="C95" s="21"/>
      <c r="D95" s="59"/>
      <c r="E95" s="85"/>
      <c r="F95" s="7"/>
      <c r="G95" s="16"/>
    </row>
    <row r="96" spans="1:7" ht="18">
      <c r="A96" s="20"/>
      <c r="B96" s="43"/>
      <c r="C96" s="44"/>
      <c r="D96" s="59"/>
      <c r="E96" s="85"/>
      <c r="F96" s="7"/>
      <c r="G96" s="16"/>
    </row>
    <row r="97" spans="1:7" ht="18">
      <c r="A97" s="20"/>
      <c r="B97" s="43"/>
      <c r="C97" s="44"/>
      <c r="D97" s="59"/>
      <c r="E97" s="85"/>
      <c r="F97" s="7"/>
      <c r="G97" s="16"/>
    </row>
    <row r="98" spans="1:7" ht="18">
      <c r="A98" s="22"/>
      <c r="B98" s="43"/>
      <c r="C98" s="44"/>
      <c r="D98" s="59"/>
      <c r="E98" s="85"/>
      <c r="F98" s="7"/>
      <c r="G98" s="16"/>
    </row>
    <row r="99" spans="1:7" ht="18">
      <c r="A99" s="25"/>
      <c r="B99" s="40"/>
      <c r="C99" s="29"/>
      <c r="D99" s="59"/>
      <c r="E99" s="85"/>
      <c r="F99" s="7"/>
      <c r="G99" s="16"/>
    </row>
    <row r="100" spans="1:7" ht="18">
      <c r="A100" s="22"/>
      <c r="B100" s="41"/>
      <c r="C100" s="29"/>
      <c r="D100" s="59"/>
      <c r="E100" s="85"/>
      <c r="F100" s="7"/>
      <c r="G100" s="16"/>
    </row>
    <row r="101" spans="1:7" ht="18">
      <c r="A101" s="25"/>
      <c r="B101" s="40"/>
      <c r="C101" s="29"/>
      <c r="D101" s="59"/>
      <c r="E101" s="85"/>
      <c r="F101" s="7"/>
      <c r="G101" s="16"/>
    </row>
    <row r="102" spans="1:7" ht="18">
      <c r="A102" s="22"/>
      <c r="B102" s="43"/>
      <c r="C102" s="45"/>
      <c r="D102" s="59"/>
      <c r="E102" s="85"/>
      <c r="F102" s="7"/>
      <c r="G102" s="16"/>
    </row>
    <row r="103" spans="1:7" ht="18">
      <c r="A103" s="22"/>
      <c r="B103" s="43"/>
      <c r="C103" s="45"/>
      <c r="D103" s="59"/>
      <c r="E103" s="85"/>
      <c r="F103" s="7"/>
      <c r="G103" s="16"/>
    </row>
    <row r="104" spans="1:7" ht="18">
      <c r="A104" s="22"/>
      <c r="B104" s="43"/>
      <c r="C104" s="44"/>
      <c r="D104" s="59"/>
      <c r="E104" s="85"/>
      <c r="F104" s="7"/>
      <c r="G104" s="16"/>
    </row>
    <row r="105" spans="1:7" ht="18">
      <c r="A105" s="22"/>
      <c r="B105" s="43"/>
      <c r="C105" s="44"/>
      <c r="D105" s="59"/>
      <c r="E105" s="85"/>
      <c r="F105" s="7"/>
      <c r="G105" s="16"/>
    </row>
    <row r="106" spans="1:7" ht="18">
      <c r="A106" s="22"/>
      <c r="B106" s="43"/>
      <c r="C106" s="44"/>
      <c r="D106" s="59"/>
      <c r="E106" s="85"/>
      <c r="F106" s="7"/>
      <c r="G106" s="16"/>
    </row>
    <row r="107" spans="1:7" ht="18">
      <c r="A107" s="22"/>
      <c r="B107" s="43"/>
      <c r="C107" s="44"/>
      <c r="D107" s="59"/>
      <c r="E107" s="85"/>
      <c r="F107" s="7"/>
      <c r="G107" s="16"/>
    </row>
    <row r="108" spans="1:7" ht="18">
      <c r="A108" s="22"/>
      <c r="B108" s="43"/>
      <c r="C108" s="44"/>
      <c r="D108" s="59"/>
      <c r="E108" s="85"/>
      <c r="F108" s="7"/>
      <c r="G108" s="16"/>
    </row>
    <row r="109" spans="1:7" ht="18">
      <c r="A109" s="22"/>
      <c r="B109" s="43"/>
      <c r="C109" s="44"/>
      <c r="D109" s="59"/>
      <c r="E109" s="85"/>
      <c r="F109" s="7"/>
      <c r="G109" s="16"/>
    </row>
    <row r="110" spans="1:7" ht="18">
      <c r="A110" s="22"/>
      <c r="B110" s="43"/>
      <c r="C110" s="44"/>
      <c r="D110" s="59"/>
      <c r="E110" s="85"/>
      <c r="F110" s="7"/>
      <c r="G110" s="16"/>
    </row>
    <row r="111" spans="1:7" ht="18">
      <c r="A111" s="22"/>
      <c r="B111" s="43"/>
      <c r="C111" s="44"/>
      <c r="D111" s="59"/>
      <c r="E111" s="85"/>
      <c r="F111" s="7"/>
      <c r="G111" s="16"/>
    </row>
    <row r="112" spans="1:7" ht="18">
      <c r="A112" s="20"/>
      <c r="B112" s="43"/>
      <c r="C112" s="44"/>
      <c r="D112" s="59"/>
      <c r="E112" s="85"/>
      <c r="F112" s="7"/>
      <c r="G112" s="16"/>
    </row>
    <row r="113" spans="1:7" ht="18">
      <c r="A113" s="20"/>
      <c r="B113" s="43"/>
      <c r="C113" s="44"/>
      <c r="D113" s="59"/>
      <c r="E113" s="85"/>
      <c r="F113" s="7"/>
      <c r="G113" s="16"/>
    </row>
    <row r="114" spans="1:7" ht="18">
      <c r="A114" s="20"/>
      <c r="B114" s="40"/>
      <c r="C114" s="21"/>
      <c r="D114" s="59"/>
      <c r="E114" s="85"/>
      <c r="F114" s="7"/>
      <c r="G114" s="16"/>
    </row>
    <row r="115" spans="1:7" ht="18">
      <c r="A115" s="20"/>
      <c r="B115" s="40"/>
      <c r="C115" s="21"/>
      <c r="D115" s="59"/>
      <c r="E115" s="85"/>
      <c r="F115" s="7"/>
      <c r="G115" s="16"/>
    </row>
    <row r="116" spans="1:7" ht="18">
      <c r="A116" s="20"/>
      <c r="B116" s="40"/>
      <c r="C116" s="21"/>
      <c r="D116" s="59"/>
      <c r="E116" s="85"/>
      <c r="F116" s="7"/>
      <c r="G116" s="16"/>
    </row>
    <row r="117" spans="1:7" ht="18">
      <c r="A117" s="20"/>
      <c r="B117" s="40"/>
      <c r="C117" s="21"/>
      <c r="D117" s="59"/>
      <c r="E117" s="85"/>
      <c r="F117" s="7"/>
      <c r="G117" s="16"/>
    </row>
    <row r="118" spans="1:7" ht="18">
      <c r="A118" s="20"/>
      <c r="B118" s="40"/>
      <c r="C118" s="21"/>
      <c r="D118" s="59"/>
      <c r="E118" s="85"/>
      <c r="F118" s="7"/>
      <c r="G118" s="16"/>
    </row>
    <row r="119" spans="1:7" ht="18">
      <c r="A119" s="20"/>
      <c r="B119" s="40"/>
      <c r="C119" s="21"/>
      <c r="D119" s="59"/>
      <c r="E119" s="85"/>
      <c r="F119" s="7"/>
      <c r="G119" s="16"/>
    </row>
    <row r="120" spans="1:7" ht="18">
      <c r="A120" s="20"/>
      <c r="B120" s="40"/>
      <c r="C120" s="21"/>
      <c r="D120" s="59"/>
      <c r="E120" s="85"/>
      <c r="F120" s="7"/>
      <c r="G120" s="16"/>
    </row>
    <row r="121" spans="1:7" ht="18">
      <c r="A121" s="20"/>
      <c r="B121" s="31"/>
      <c r="C121" s="21"/>
      <c r="D121" s="59"/>
      <c r="E121" s="85"/>
      <c r="F121" s="7"/>
      <c r="G121" s="16"/>
    </row>
    <row r="122" spans="1:7" ht="18.75" customHeight="1">
      <c r="A122" s="881"/>
      <c r="B122" s="881"/>
      <c r="C122" s="881"/>
      <c r="D122" s="881"/>
      <c r="E122" s="881"/>
      <c r="F122" s="18"/>
      <c r="G122" s="16"/>
    </row>
    <row r="123" spans="1:7" ht="18.75" customHeight="1">
      <c r="A123" s="48"/>
      <c r="B123" s="542"/>
      <c r="C123" s="95"/>
      <c r="D123" s="52"/>
      <c r="E123" s="88"/>
      <c r="F123" s="18"/>
      <c r="G123" s="16"/>
    </row>
    <row r="124" spans="1:7" ht="18.75" customHeight="1">
      <c r="A124" s="48"/>
      <c r="B124" s="542"/>
      <c r="C124" s="95"/>
      <c r="D124" s="52"/>
      <c r="E124" s="88"/>
      <c r="F124" s="18"/>
      <c r="G124" s="16"/>
    </row>
    <row r="125" spans="1:7" ht="18.75" customHeight="1">
      <c r="A125" s="882"/>
      <c r="B125" s="882"/>
      <c r="C125" s="882"/>
      <c r="D125" s="882"/>
      <c r="E125" s="882"/>
      <c r="F125" s="46"/>
      <c r="G125" s="16"/>
    </row>
    <row r="126" spans="1:7" ht="18">
      <c r="A126" s="31"/>
      <c r="B126" s="47"/>
      <c r="C126" s="541"/>
      <c r="D126" s="59"/>
      <c r="E126" s="85"/>
      <c r="F126" s="7"/>
      <c r="G126" s="16"/>
    </row>
    <row r="127" spans="1:7">
      <c r="A127" s="883"/>
      <c r="B127" s="883"/>
      <c r="C127" s="883"/>
      <c r="D127" s="883"/>
      <c r="E127" s="883"/>
      <c r="F127" s="883"/>
    </row>
    <row r="128" spans="1:7" ht="18">
      <c r="A128" s="880"/>
      <c r="B128" s="880"/>
      <c r="C128" s="880"/>
      <c r="D128" s="880"/>
      <c r="E128" s="880"/>
      <c r="F128" s="18"/>
    </row>
    <row r="129" spans="1:6">
      <c r="A129" s="543"/>
      <c r="B129" s="540"/>
      <c r="C129" s="541"/>
      <c r="D129" s="59"/>
      <c r="E129" s="85"/>
      <c r="F129" s="7"/>
    </row>
    <row r="130" spans="1:6">
      <c r="A130" s="543"/>
      <c r="B130" s="540"/>
      <c r="C130" s="541"/>
      <c r="D130" s="59"/>
      <c r="E130" s="85"/>
      <c r="F130" s="7"/>
    </row>
    <row r="131" spans="1:6">
      <c r="A131" s="543"/>
      <c r="B131" s="540"/>
      <c r="C131" s="541"/>
      <c r="D131" s="59"/>
      <c r="E131" s="85"/>
      <c r="F131" s="7"/>
    </row>
    <row r="132" spans="1:6">
      <c r="A132" s="543"/>
      <c r="B132" s="540"/>
      <c r="C132" s="541"/>
      <c r="D132" s="59"/>
      <c r="E132" s="85"/>
      <c r="F132" s="7"/>
    </row>
    <row r="133" spans="1:6">
      <c r="A133" s="543"/>
      <c r="B133" s="540"/>
      <c r="C133" s="541"/>
      <c r="D133" s="59"/>
      <c r="E133" s="85"/>
      <c r="F133" s="7"/>
    </row>
    <row r="134" spans="1:6">
      <c r="A134" s="543"/>
      <c r="B134" s="540"/>
      <c r="C134" s="541"/>
      <c r="D134" s="59"/>
      <c r="E134" s="85"/>
      <c r="F134" s="7"/>
    </row>
    <row r="135" spans="1:6">
      <c r="A135" s="543"/>
      <c r="B135" s="540"/>
      <c r="C135" s="541"/>
      <c r="D135" s="59"/>
      <c r="E135" s="85"/>
      <c r="F135" s="7"/>
    </row>
    <row r="136" spans="1:6">
      <c r="A136" s="543"/>
      <c r="B136" s="540"/>
      <c r="C136" s="541"/>
      <c r="D136" s="59"/>
      <c r="E136" s="85"/>
      <c r="F136" s="7"/>
    </row>
    <row r="137" spans="1:6">
      <c r="A137" s="543"/>
      <c r="B137" s="540"/>
      <c r="C137" s="541"/>
      <c r="D137" s="59"/>
      <c r="E137" s="85"/>
      <c r="F137" s="7"/>
    </row>
    <row r="138" spans="1:6">
      <c r="A138" s="543"/>
      <c r="B138" s="540"/>
      <c r="C138" s="541"/>
      <c r="D138" s="59"/>
      <c r="E138" s="85"/>
      <c r="F138" s="7"/>
    </row>
    <row r="139" spans="1:6">
      <c r="A139" s="543"/>
      <c r="B139" s="540"/>
      <c r="C139" s="541"/>
      <c r="D139" s="59"/>
      <c r="E139" s="85"/>
      <c r="F139" s="7"/>
    </row>
    <row r="140" spans="1:6">
      <c r="A140" s="543"/>
      <c r="B140" s="540"/>
      <c r="C140" s="541"/>
      <c r="D140" s="59"/>
      <c r="E140" s="85"/>
      <c r="F140" s="7"/>
    </row>
    <row r="141" spans="1:6">
      <c r="A141" s="543"/>
      <c r="B141" s="540"/>
      <c r="C141" s="541"/>
      <c r="D141" s="59"/>
      <c r="E141" s="85"/>
      <c r="F141" s="7"/>
    </row>
    <row r="142" spans="1:6">
      <c r="A142" s="543"/>
      <c r="B142" s="540"/>
      <c r="C142" s="541"/>
      <c r="D142" s="59"/>
      <c r="E142" s="85"/>
      <c r="F142" s="7"/>
    </row>
    <row r="143" spans="1:6">
      <c r="A143" s="543"/>
      <c r="B143" s="540"/>
      <c r="C143" s="541"/>
      <c r="D143" s="59"/>
      <c r="E143" s="85"/>
      <c r="F143" s="7"/>
    </row>
    <row r="144" spans="1:6">
      <c r="A144" s="543"/>
      <c r="B144" s="540"/>
      <c r="C144" s="541"/>
      <c r="D144" s="59"/>
      <c r="E144" s="85"/>
      <c r="F144" s="7"/>
    </row>
    <row r="145" spans="1:6">
      <c r="A145" s="543"/>
      <c r="B145" s="540"/>
      <c r="C145" s="541"/>
      <c r="D145" s="59"/>
      <c r="E145" s="85"/>
      <c r="F145" s="7"/>
    </row>
    <row r="146" spans="1:6">
      <c r="A146" s="543"/>
      <c r="B146" s="540"/>
      <c r="C146" s="541"/>
      <c r="D146" s="59"/>
      <c r="E146" s="85"/>
      <c r="F146" s="7"/>
    </row>
    <row r="147" spans="1:6">
      <c r="A147" s="543"/>
      <c r="B147" s="540"/>
      <c r="C147" s="541"/>
      <c r="D147" s="59"/>
      <c r="E147" s="85"/>
      <c r="F147" s="7"/>
    </row>
    <row r="148" spans="1:6">
      <c r="A148" s="543"/>
      <c r="B148" s="540"/>
      <c r="C148" s="541"/>
      <c r="D148" s="59"/>
      <c r="E148" s="85"/>
      <c r="F148" s="7"/>
    </row>
    <row r="149" spans="1:6">
      <c r="A149" s="543"/>
      <c r="B149" s="540"/>
      <c r="C149" s="541"/>
      <c r="D149" s="59"/>
      <c r="E149" s="85"/>
      <c r="F149" s="7"/>
    </row>
    <row r="150" spans="1:6">
      <c r="A150" s="543"/>
      <c r="B150" s="540"/>
      <c r="C150" s="541"/>
      <c r="D150" s="59"/>
      <c r="E150" s="85"/>
      <c r="F150" s="7"/>
    </row>
    <row r="151" spans="1:6">
      <c r="A151" s="543"/>
      <c r="B151" s="540"/>
      <c r="C151" s="541"/>
      <c r="D151" s="59"/>
      <c r="E151" s="85"/>
      <c r="F151" s="7"/>
    </row>
    <row r="152" spans="1:6">
      <c r="A152" s="543"/>
      <c r="B152" s="540"/>
      <c r="C152" s="541"/>
      <c r="D152" s="59"/>
      <c r="E152" s="85"/>
      <c r="F152" s="7"/>
    </row>
    <row r="153" spans="1:6">
      <c r="A153" s="543"/>
      <c r="B153" s="540"/>
      <c r="C153" s="541"/>
      <c r="D153" s="59"/>
      <c r="E153" s="85"/>
      <c r="F153" s="7"/>
    </row>
    <row r="154" spans="1:6">
      <c r="A154" s="543"/>
      <c r="B154" s="540"/>
      <c r="C154" s="541"/>
      <c r="D154" s="59"/>
      <c r="E154" s="85"/>
      <c r="F154" s="7"/>
    </row>
    <row r="155" spans="1:6">
      <c r="A155" s="543"/>
      <c r="B155" s="540"/>
      <c r="C155" s="541"/>
      <c r="D155" s="59"/>
      <c r="E155" s="85"/>
      <c r="F155" s="7"/>
    </row>
    <row r="156" spans="1:6">
      <c r="A156" s="543"/>
      <c r="B156" s="540"/>
      <c r="C156" s="541"/>
      <c r="D156" s="59"/>
      <c r="E156" s="85"/>
      <c r="F156" s="7"/>
    </row>
    <row r="157" spans="1:6">
      <c r="A157" s="543"/>
      <c r="B157" s="540"/>
      <c r="C157" s="541"/>
      <c r="D157" s="59"/>
      <c r="E157" s="85"/>
      <c r="F157" s="7"/>
    </row>
    <row r="158" spans="1:6">
      <c r="A158" s="543"/>
      <c r="B158" s="540"/>
      <c r="C158" s="541"/>
      <c r="D158" s="59"/>
      <c r="E158" s="85"/>
      <c r="F158" s="7"/>
    </row>
    <row r="159" spans="1:6">
      <c r="A159" s="543"/>
      <c r="B159" s="540"/>
      <c r="C159" s="541"/>
      <c r="D159" s="59"/>
      <c r="E159" s="85"/>
      <c r="F159" s="7"/>
    </row>
    <row r="160" spans="1:6">
      <c r="A160" s="543"/>
      <c r="B160" s="540"/>
      <c r="C160" s="541"/>
      <c r="D160" s="59"/>
      <c r="E160" s="85"/>
      <c r="F160" s="7"/>
    </row>
    <row r="161" spans="1:6">
      <c r="A161" s="543"/>
      <c r="B161" s="540"/>
      <c r="C161" s="541"/>
      <c r="D161" s="59"/>
      <c r="E161" s="85"/>
      <c r="F161" s="7"/>
    </row>
    <row r="162" spans="1:6">
      <c r="A162" s="543"/>
      <c r="B162" s="540"/>
      <c r="C162" s="541"/>
      <c r="D162" s="59"/>
      <c r="E162" s="85"/>
      <c r="F162" s="7"/>
    </row>
    <row r="163" spans="1:6">
      <c r="A163" s="543"/>
      <c r="B163" s="540"/>
      <c r="C163" s="541"/>
      <c r="D163" s="59"/>
      <c r="E163" s="85"/>
      <c r="F163" s="7"/>
    </row>
    <row r="164" spans="1:6">
      <c r="A164" s="543"/>
      <c r="B164" s="540"/>
      <c r="C164" s="541"/>
      <c r="D164" s="59"/>
      <c r="E164" s="85"/>
      <c r="F164" s="7"/>
    </row>
    <row r="165" spans="1:6">
      <c r="A165" s="543"/>
      <c r="B165" s="540"/>
      <c r="C165" s="541"/>
      <c r="D165" s="59"/>
      <c r="E165" s="85"/>
      <c r="F165" s="7"/>
    </row>
    <row r="166" spans="1:6">
      <c r="A166" s="543"/>
      <c r="B166" s="540"/>
      <c r="C166" s="541"/>
      <c r="D166" s="59"/>
      <c r="E166" s="85"/>
      <c r="F166" s="7"/>
    </row>
    <row r="167" spans="1:6">
      <c r="A167" s="543"/>
      <c r="B167" s="540"/>
      <c r="C167" s="541"/>
      <c r="D167" s="59"/>
      <c r="E167" s="85"/>
      <c r="F167" s="7"/>
    </row>
    <row r="168" spans="1:6">
      <c r="A168" s="543"/>
      <c r="B168" s="540"/>
      <c r="C168" s="541"/>
      <c r="D168" s="59"/>
      <c r="E168" s="85"/>
      <c r="F168" s="7"/>
    </row>
    <row r="169" spans="1:6">
      <c r="A169" s="543"/>
      <c r="B169" s="540"/>
      <c r="C169" s="541"/>
      <c r="D169" s="59"/>
      <c r="E169" s="85"/>
      <c r="F169" s="7"/>
    </row>
    <row r="170" spans="1:6">
      <c r="A170" s="543"/>
      <c r="B170" s="540"/>
      <c r="C170" s="541"/>
      <c r="D170" s="59"/>
      <c r="E170" s="85"/>
      <c r="F170" s="7"/>
    </row>
    <row r="171" spans="1:6">
      <c r="A171" s="543"/>
      <c r="B171" s="540"/>
      <c r="C171" s="541"/>
      <c r="D171" s="59"/>
      <c r="E171" s="85"/>
      <c r="F171" s="7"/>
    </row>
    <row r="172" spans="1:6">
      <c r="A172" s="543"/>
      <c r="B172" s="540"/>
      <c r="C172" s="541"/>
      <c r="D172" s="59"/>
      <c r="E172" s="85"/>
      <c r="F172" s="7"/>
    </row>
    <row r="173" spans="1:6">
      <c r="A173" s="543"/>
      <c r="B173" s="540"/>
      <c r="C173" s="541"/>
      <c r="D173" s="59"/>
      <c r="E173" s="85"/>
      <c r="F173" s="7"/>
    </row>
    <row r="174" spans="1:6">
      <c r="A174" s="543"/>
      <c r="B174" s="540"/>
      <c r="C174" s="541"/>
      <c r="D174" s="59"/>
      <c r="E174" s="85"/>
      <c r="F174" s="7"/>
    </row>
    <row r="175" spans="1:6">
      <c r="A175" s="543"/>
      <c r="B175" s="540"/>
      <c r="C175" s="541"/>
      <c r="D175" s="59"/>
      <c r="E175" s="85"/>
      <c r="F175" s="7"/>
    </row>
    <row r="176" spans="1:6">
      <c r="A176" s="543"/>
      <c r="B176" s="540"/>
      <c r="C176" s="541"/>
      <c r="D176" s="59"/>
      <c r="E176" s="85"/>
      <c r="F176" s="7"/>
    </row>
    <row r="177" spans="1:6">
      <c r="A177" s="543"/>
      <c r="B177" s="540"/>
      <c r="C177" s="541"/>
      <c r="D177" s="59"/>
      <c r="E177" s="85"/>
      <c r="F177" s="7"/>
    </row>
    <row r="178" spans="1:6">
      <c r="A178" s="543"/>
      <c r="B178" s="540"/>
      <c r="C178" s="541"/>
      <c r="D178" s="59"/>
      <c r="E178" s="85"/>
      <c r="F178" s="7"/>
    </row>
    <row r="179" spans="1:6">
      <c r="A179" s="543"/>
      <c r="B179" s="540"/>
      <c r="C179" s="541"/>
      <c r="D179" s="59"/>
      <c r="E179" s="85"/>
      <c r="F179" s="7"/>
    </row>
    <row r="180" spans="1:6">
      <c r="A180" s="543"/>
      <c r="B180" s="540"/>
      <c r="C180" s="541"/>
      <c r="D180" s="59"/>
      <c r="E180" s="85"/>
      <c r="F180" s="7"/>
    </row>
    <row r="181" spans="1:6">
      <c r="A181" s="543"/>
      <c r="B181" s="540"/>
      <c r="C181" s="541"/>
      <c r="D181" s="59"/>
      <c r="E181" s="85"/>
      <c r="F181" s="7"/>
    </row>
    <row r="182" spans="1:6">
      <c r="A182" s="543"/>
      <c r="B182" s="540"/>
      <c r="C182" s="541"/>
      <c r="D182" s="59"/>
      <c r="E182" s="85"/>
      <c r="F182" s="7"/>
    </row>
    <row r="183" spans="1:6">
      <c r="A183" s="543"/>
      <c r="B183" s="540"/>
      <c r="C183" s="541"/>
      <c r="D183" s="59"/>
      <c r="E183" s="85"/>
      <c r="F183" s="7"/>
    </row>
    <row r="184" spans="1:6">
      <c r="A184" s="543"/>
      <c r="B184" s="540"/>
      <c r="C184" s="541"/>
      <c r="D184" s="59"/>
      <c r="E184" s="85"/>
      <c r="F184" s="7"/>
    </row>
    <row r="185" spans="1:6">
      <c r="A185" s="543"/>
      <c r="B185" s="540"/>
      <c r="C185" s="541"/>
      <c r="D185" s="59"/>
      <c r="E185" s="85"/>
      <c r="F185" s="7"/>
    </row>
    <row r="186" spans="1:6">
      <c r="A186" s="543"/>
      <c r="B186" s="540"/>
      <c r="C186" s="541"/>
      <c r="D186" s="59"/>
      <c r="E186" s="85"/>
      <c r="F186" s="7"/>
    </row>
    <row r="187" spans="1:6">
      <c r="A187" s="543"/>
      <c r="B187" s="540"/>
      <c r="C187" s="541"/>
      <c r="D187" s="59"/>
      <c r="E187" s="85"/>
      <c r="F187" s="7"/>
    </row>
    <row r="188" spans="1:6">
      <c r="A188" s="543"/>
      <c r="B188" s="540"/>
      <c r="C188" s="541"/>
      <c r="D188" s="59"/>
      <c r="E188" s="85"/>
      <c r="F188" s="7"/>
    </row>
    <row r="189" spans="1:6">
      <c r="A189" s="543"/>
      <c r="B189" s="540"/>
      <c r="C189" s="541"/>
      <c r="D189" s="59"/>
      <c r="E189" s="85"/>
      <c r="F189" s="7"/>
    </row>
    <row r="190" spans="1:6">
      <c r="A190" s="543"/>
      <c r="B190" s="540"/>
      <c r="C190" s="541"/>
      <c r="D190" s="59"/>
      <c r="E190" s="85"/>
      <c r="F190" s="7"/>
    </row>
    <row r="191" spans="1:6">
      <c r="A191" s="543"/>
      <c r="B191" s="540"/>
      <c r="C191" s="541"/>
      <c r="D191" s="59"/>
      <c r="E191" s="85"/>
      <c r="F191" s="7"/>
    </row>
    <row r="192" spans="1:6">
      <c r="A192" s="543"/>
      <c r="B192" s="540"/>
      <c r="C192" s="541"/>
      <c r="D192" s="59"/>
      <c r="E192" s="85"/>
      <c r="F192" s="7"/>
    </row>
    <row r="193" spans="1:6">
      <c r="A193" s="543"/>
      <c r="B193" s="540"/>
      <c r="C193" s="541"/>
      <c r="D193" s="59"/>
      <c r="E193" s="85"/>
      <c r="F193" s="7"/>
    </row>
    <row r="194" spans="1:6">
      <c r="A194" s="543"/>
      <c r="B194" s="540"/>
      <c r="C194" s="541"/>
      <c r="D194" s="59"/>
      <c r="E194" s="85"/>
      <c r="F194" s="7"/>
    </row>
    <row r="195" spans="1:6">
      <c r="A195" s="543"/>
      <c r="B195" s="540"/>
      <c r="C195" s="541"/>
      <c r="D195" s="59"/>
      <c r="E195" s="85"/>
      <c r="F195" s="7"/>
    </row>
    <row r="196" spans="1:6">
      <c r="A196" s="543"/>
      <c r="B196" s="540"/>
      <c r="C196" s="541"/>
      <c r="D196" s="59"/>
      <c r="E196" s="85"/>
      <c r="F196" s="7"/>
    </row>
    <row r="197" spans="1:6">
      <c r="A197" s="543"/>
      <c r="B197" s="540"/>
      <c r="C197" s="541"/>
      <c r="D197" s="59"/>
      <c r="E197" s="85"/>
      <c r="F197" s="7"/>
    </row>
    <row r="198" spans="1:6">
      <c r="A198" s="543"/>
      <c r="B198" s="540"/>
      <c r="C198" s="541"/>
      <c r="D198" s="59"/>
      <c r="E198" s="85"/>
      <c r="F198" s="7"/>
    </row>
    <row r="199" spans="1:6">
      <c r="A199" s="543"/>
      <c r="B199" s="540"/>
      <c r="C199" s="541"/>
      <c r="D199" s="59"/>
      <c r="E199" s="85"/>
      <c r="F199" s="7"/>
    </row>
    <row r="200" spans="1:6">
      <c r="A200" s="543"/>
      <c r="B200" s="540"/>
      <c r="C200" s="541"/>
      <c r="D200" s="59"/>
      <c r="E200" s="85"/>
      <c r="F200" s="7"/>
    </row>
    <row r="201" spans="1:6">
      <c r="A201" s="543"/>
      <c r="B201" s="540"/>
      <c r="C201" s="541"/>
      <c r="D201" s="59"/>
      <c r="E201" s="85"/>
      <c r="F201" s="7"/>
    </row>
    <row r="202" spans="1:6">
      <c r="A202" s="543"/>
      <c r="B202" s="540"/>
      <c r="C202" s="541"/>
      <c r="D202" s="59"/>
      <c r="E202" s="85"/>
      <c r="F202" s="7"/>
    </row>
    <row r="203" spans="1:6">
      <c r="A203" s="543"/>
      <c r="B203" s="540"/>
      <c r="C203" s="541"/>
      <c r="D203" s="59"/>
      <c r="E203" s="85"/>
      <c r="F203" s="7"/>
    </row>
    <row r="204" spans="1:6">
      <c r="A204" s="543"/>
      <c r="B204" s="540"/>
      <c r="C204" s="541"/>
      <c r="D204" s="59"/>
      <c r="E204" s="85"/>
      <c r="F204" s="7"/>
    </row>
    <row r="205" spans="1:6">
      <c r="A205" s="543"/>
      <c r="B205" s="540"/>
      <c r="C205" s="541"/>
      <c r="D205" s="59"/>
      <c r="E205" s="85"/>
      <c r="F205" s="7"/>
    </row>
    <row r="206" spans="1:6">
      <c r="A206" s="543"/>
      <c r="B206" s="540"/>
      <c r="C206" s="541"/>
      <c r="D206" s="59"/>
      <c r="E206" s="85"/>
      <c r="F206" s="7"/>
    </row>
    <row r="207" spans="1:6">
      <c r="A207" s="543"/>
      <c r="B207" s="540"/>
      <c r="C207" s="541"/>
      <c r="D207" s="59"/>
      <c r="E207" s="85"/>
      <c r="F207" s="7"/>
    </row>
    <row r="208" spans="1:6">
      <c r="A208" s="543"/>
      <c r="B208" s="540"/>
      <c r="C208" s="541"/>
      <c r="D208" s="59"/>
      <c r="E208" s="85"/>
      <c r="F208" s="7"/>
    </row>
    <row r="209" spans="1:6">
      <c r="A209" s="543"/>
      <c r="B209" s="540"/>
      <c r="C209" s="541"/>
      <c r="D209" s="59"/>
      <c r="E209" s="85"/>
      <c r="F209" s="7"/>
    </row>
    <row r="210" spans="1:6">
      <c r="A210" s="543"/>
      <c r="B210" s="540"/>
      <c r="C210" s="541"/>
      <c r="D210" s="59"/>
      <c r="E210" s="85"/>
      <c r="F210" s="7"/>
    </row>
    <row r="211" spans="1:6">
      <c r="A211" s="543"/>
      <c r="B211" s="540"/>
      <c r="C211" s="541"/>
      <c r="D211" s="59"/>
      <c r="E211" s="85"/>
      <c r="F211" s="7"/>
    </row>
    <row r="212" spans="1:6">
      <c r="A212" s="543"/>
      <c r="B212" s="540"/>
      <c r="C212" s="541"/>
      <c r="D212" s="59"/>
      <c r="E212" s="85"/>
      <c r="F212" s="7"/>
    </row>
    <row r="213" spans="1:6">
      <c r="A213" s="543"/>
      <c r="B213" s="540"/>
      <c r="C213" s="541"/>
      <c r="D213" s="59"/>
      <c r="E213" s="85"/>
      <c r="F213" s="7"/>
    </row>
    <row r="214" spans="1:6">
      <c r="A214" s="543"/>
      <c r="B214" s="540"/>
      <c r="C214" s="541"/>
      <c r="D214" s="59"/>
      <c r="E214" s="85"/>
      <c r="F214" s="7"/>
    </row>
    <row r="215" spans="1:6">
      <c r="A215" s="543"/>
      <c r="B215" s="540"/>
      <c r="C215" s="541"/>
      <c r="D215" s="59"/>
      <c r="E215" s="85"/>
      <c r="F215" s="7"/>
    </row>
    <row r="216" spans="1:6">
      <c r="A216" s="543"/>
      <c r="B216" s="540"/>
      <c r="C216" s="541"/>
      <c r="D216" s="59"/>
      <c r="E216" s="85"/>
      <c r="F216" s="7"/>
    </row>
    <row r="217" spans="1:6">
      <c r="A217" s="543"/>
      <c r="B217" s="540"/>
      <c r="C217" s="541"/>
      <c r="D217" s="59"/>
      <c r="E217" s="85"/>
      <c r="F217" s="7"/>
    </row>
    <row r="218" spans="1:6">
      <c r="A218" s="543"/>
      <c r="B218" s="540"/>
      <c r="C218" s="541"/>
      <c r="D218" s="59"/>
      <c r="E218" s="85"/>
      <c r="F218" s="7"/>
    </row>
    <row r="219" spans="1:6">
      <c r="A219" s="543"/>
      <c r="B219" s="540"/>
      <c r="C219" s="541"/>
      <c r="D219" s="59"/>
      <c r="E219" s="85"/>
      <c r="F219" s="7"/>
    </row>
    <row r="220" spans="1:6">
      <c r="A220" s="543"/>
      <c r="B220" s="540"/>
      <c r="C220" s="541"/>
      <c r="D220" s="59"/>
      <c r="E220" s="85"/>
      <c r="F220" s="7"/>
    </row>
    <row r="221" spans="1:6">
      <c r="A221" s="543"/>
      <c r="B221" s="540"/>
      <c r="C221" s="541"/>
      <c r="D221" s="59"/>
      <c r="E221" s="85"/>
      <c r="F221" s="7"/>
    </row>
    <row r="222" spans="1:6">
      <c r="A222" s="543"/>
      <c r="B222" s="540"/>
      <c r="C222" s="541"/>
      <c r="D222" s="59"/>
      <c r="E222" s="85"/>
      <c r="F222" s="7"/>
    </row>
    <row r="223" spans="1:6">
      <c r="A223" s="543"/>
      <c r="B223" s="540"/>
      <c r="C223" s="541"/>
      <c r="D223" s="59"/>
      <c r="E223" s="85"/>
      <c r="F223" s="7"/>
    </row>
    <row r="224" spans="1:6">
      <c r="A224" s="543"/>
      <c r="B224" s="540"/>
      <c r="C224" s="541"/>
      <c r="D224" s="59"/>
      <c r="E224" s="85"/>
      <c r="F224" s="7"/>
    </row>
    <row r="225" spans="1:6">
      <c r="A225" s="543"/>
      <c r="B225" s="540"/>
      <c r="C225" s="541"/>
      <c r="D225" s="59"/>
      <c r="E225" s="85"/>
      <c r="F225" s="7"/>
    </row>
    <row r="226" spans="1:6">
      <c r="A226" s="543"/>
      <c r="B226" s="540"/>
      <c r="C226" s="541"/>
      <c r="D226" s="59"/>
      <c r="E226" s="85"/>
      <c r="F226" s="7"/>
    </row>
    <row r="227" spans="1:6">
      <c r="A227" s="543"/>
      <c r="B227" s="540"/>
      <c r="C227" s="541"/>
      <c r="D227" s="59"/>
      <c r="E227" s="85"/>
      <c r="F227" s="7"/>
    </row>
    <row r="228" spans="1:6">
      <c r="A228" s="543"/>
      <c r="B228" s="540"/>
      <c r="C228" s="541"/>
      <c r="D228" s="59"/>
      <c r="E228" s="85"/>
      <c r="F228" s="7"/>
    </row>
    <row r="229" spans="1:6">
      <c r="A229" s="543"/>
      <c r="B229" s="540"/>
      <c r="C229" s="541"/>
      <c r="D229" s="59"/>
      <c r="E229" s="85"/>
      <c r="F229" s="7"/>
    </row>
    <row r="230" spans="1:6">
      <c r="A230" s="543"/>
      <c r="B230" s="540"/>
      <c r="C230" s="541"/>
      <c r="D230" s="59"/>
      <c r="E230" s="85"/>
      <c r="F230" s="7"/>
    </row>
    <row r="231" spans="1:6">
      <c r="A231" s="543"/>
      <c r="B231" s="540"/>
      <c r="C231" s="541"/>
      <c r="D231" s="59"/>
      <c r="E231" s="85"/>
      <c r="F231" s="7"/>
    </row>
    <row r="232" spans="1:6">
      <c r="A232" s="543"/>
      <c r="B232" s="540"/>
      <c r="C232" s="541"/>
      <c r="D232" s="59"/>
      <c r="E232" s="85"/>
      <c r="F232" s="7"/>
    </row>
    <row r="233" spans="1:6">
      <c r="A233" s="543"/>
      <c r="B233" s="540"/>
      <c r="C233" s="541"/>
      <c r="D233" s="59"/>
      <c r="E233" s="85"/>
      <c r="F233" s="7"/>
    </row>
    <row r="234" spans="1:6">
      <c r="A234" s="543"/>
      <c r="B234" s="540"/>
      <c r="C234" s="541"/>
      <c r="D234" s="59"/>
      <c r="E234" s="85"/>
      <c r="F234" s="7"/>
    </row>
    <row r="235" spans="1:6">
      <c r="A235" s="543"/>
      <c r="B235" s="540"/>
      <c r="C235" s="541"/>
      <c r="D235" s="59"/>
      <c r="E235" s="85"/>
      <c r="F235" s="7"/>
    </row>
    <row r="236" spans="1:6">
      <c r="A236" s="543"/>
      <c r="B236" s="540"/>
      <c r="C236" s="541"/>
      <c r="D236" s="59"/>
      <c r="E236" s="85"/>
      <c r="F236" s="7"/>
    </row>
    <row r="237" spans="1:6">
      <c r="A237" s="543"/>
      <c r="B237" s="540"/>
      <c r="C237" s="541"/>
      <c r="D237" s="59"/>
      <c r="E237" s="85"/>
      <c r="F237" s="7"/>
    </row>
    <row r="238" spans="1:6">
      <c r="A238" s="543"/>
      <c r="B238" s="540"/>
      <c r="C238" s="541"/>
      <c r="D238" s="59"/>
      <c r="E238" s="85"/>
      <c r="F238" s="7"/>
    </row>
    <row r="239" spans="1:6">
      <c r="A239" s="543"/>
      <c r="B239" s="540"/>
      <c r="C239" s="541"/>
      <c r="D239" s="59"/>
      <c r="E239" s="85"/>
      <c r="F239" s="7"/>
    </row>
    <row r="240" spans="1:6">
      <c r="A240" s="543"/>
      <c r="B240" s="540"/>
      <c r="C240" s="541"/>
      <c r="D240" s="59"/>
      <c r="E240" s="85"/>
      <c r="F240" s="7"/>
    </row>
    <row r="241" spans="1:6">
      <c r="A241" s="543"/>
      <c r="B241" s="540"/>
      <c r="C241" s="541"/>
      <c r="D241" s="59"/>
      <c r="E241" s="85"/>
      <c r="F241" s="7"/>
    </row>
    <row r="242" spans="1:6">
      <c r="A242" s="543"/>
      <c r="B242" s="540"/>
      <c r="C242" s="541"/>
      <c r="D242" s="59"/>
      <c r="E242" s="85"/>
      <c r="F242" s="7"/>
    </row>
    <row r="243" spans="1:6">
      <c r="A243" s="543"/>
      <c r="B243" s="540"/>
      <c r="C243" s="541"/>
      <c r="D243" s="59"/>
      <c r="E243" s="85"/>
      <c r="F243" s="7"/>
    </row>
    <row r="244" spans="1:6">
      <c r="A244" s="543"/>
      <c r="B244" s="540"/>
      <c r="C244" s="541"/>
      <c r="D244" s="59"/>
      <c r="E244" s="85"/>
      <c r="F244" s="7"/>
    </row>
    <row r="245" spans="1:6">
      <c r="A245" s="543"/>
      <c r="B245" s="540"/>
      <c r="C245" s="541"/>
      <c r="D245" s="59"/>
      <c r="E245" s="85"/>
      <c r="F245" s="7"/>
    </row>
    <row r="246" spans="1:6">
      <c r="A246" s="543"/>
      <c r="B246" s="540"/>
      <c r="C246" s="541"/>
      <c r="D246" s="59"/>
      <c r="E246" s="85"/>
      <c r="F246" s="7"/>
    </row>
    <row r="247" spans="1:6">
      <c r="A247" s="543"/>
      <c r="B247" s="540"/>
      <c r="C247" s="541"/>
      <c r="D247" s="59"/>
      <c r="E247" s="85"/>
      <c r="F247" s="7"/>
    </row>
    <row r="248" spans="1:6">
      <c r="A248" s="543"/>
      <c r="B248" s="540"/>
      <c r="C248" s="541"/>
      <c r="D248" s="59"/>
      <c r="E248" s="85"/>
      <c r="F248" s="7"/>
    </row>
    <row r="249" spans="1:6">
      <c r="A249" s="543"/>
      <c r="B249" s="540"/>
      <c r="C249" s="541"/>
      <c r="D249" s="59"/>
      <c r="E249" s="85"/>
      <c r="F249" s="7"/>
    </row>
    <row r="250" spans="1:6">
      <c r="A250" s="543"/>
      <c r="B250" s="540"/>
      <c r="C250" s="541"/>
      <c r="D250" s="59"/>
      <c r="E250" s="85"/>
      <c r="F250" s="7"/>
    </row>
    <row r="251" spans="1:6">
      <c r="A251" s="543"/>
      <c r="B251" s="540"/>
      <c r="C251" s="541"/>
      <c r="D251" s="59"/>
      <c r="E251" s="85"/>
      <c r="F251" s="7"/>
    </row>
    <row r="252" spans="1:6">
      <c r="A252" s="543"/>
      <c r="B252" s="540"/>
      <c r="C252" s="541"/>
      <c r="D252" s="59"/>
      <c r="E252" s="85"/>
      <c r="F252" s="7"/>
    </row>
    <row r="253" spans="1:6">
      <c r="A253" s="543"/>
      <c r="B253" s="540"/>
      <c r="C253" s="541"/>
      <c r="D253" s="59"/>
      <c r="E253" s="85"/>
      <c r="F253" s="7"/>
    </row>
    <row r="254" spans="1:6">
      <c r="A254" s="543"/>
      <c r="B254" s="540"/>
      <c r="C254" s="541"/>
      <c r="D254" s="59"/>
      <c r="E254" s="85"/>
      <c r="F254" s="7"/>
    </row>
    <row r="255" spans="1:6">
      <c r="A255" s="543"/>
      <c r="B255" s="540"/>
      <c r="C255" s="541"/>
      <c r="D255" s="59"/>
      <c r="E255" s="85"/>
      <c r="F255" s="7"/>
    </row>
    <row r="256" spans="1:6">
      <c r="A256" s="543"/>
      <c r="B256" s="540"/>
      <c r="C256" s="541"/>
      <c r="D256" s="59"/>
      <c r="E256" s="85"/>
      <c r="F256" s="7"/>
    </row>
    <row r="257" spans="1:6">
      <c r="A257" s="543"/>
      <c r="B257" s="540"/>
      <c r="C257" s="541"/>
      <c r="D257" s="59"/>
      <c r="E257" s="85"/>
      <c r="F257" s="7"/>
    </row>
    <row r="258" spans="1:6">
      <c r="A258" s="543"/>
      <c r="B258" s="540"/>
      <c r="C258" s="541"/>
      <c r="D258" s="59"/>
      <c r="E258" s="85"/>
      <c r="F258" s="7"/>
    </row>
    <row r="259" spans="1:6">
      <c r="A259" s="543"/>
      <c r="B259" s="540"/>
      <c r="C259" s="541"/>
      <c r="D259" s="59"/>
      <c r="E259" s="85"/>
      <c r="F259" s="7"/>
    </row>
    <row r="260" spans="1:6">
      <c r="A260" s="543"/>
      <c r="B260" s="540"/>
      <c r="C260" s="541"/>
      <c r="D260" s="59"/>
      <c r="E260" s="85"/>
      <c r="F260" s="7"/>
    </row>
    <row r="261" spans="1:6">
      <c r="A261" s="543"/>
      <c r="B261" s="540"/>
      <c r="C261" s="541"/>
      <c r="D261" s="59"/>
      <c r="E261" s="85"/>
      <c r="F261" s="7"/>
    </row>
    <row r="262" spans="1:6">
      <c r="A262" s="543"/>
      <c r="B262" s="540"/>
      <c r="C262" s="541"/>
      <c r="D262" s="59"/>
      <c r="E262" s="85"/>
      <c r="F262" s="7"/>
    </row>
    <row r="263" spans="1:6">
      <c r="A263" s="543"/>
      <c r="B263" s="540"/>
      <c r="C263" s="541"/>
      <c r="D263" s="59"/>
      <c r="E263" s="85"/>
      <c r="F263" s="7"/>
    </row>
    <row r="264" spans="1:6">
      <c r="A264" s="543"/>
      <c r="B264" s="540"/>
      <c r="C264" s="541"/>
      <c r="D264" s="59"/>
      <c r="E264" s="85"/>
      <c r="F264" s="7"/>
    </row>
    <row r="265" spans="1:6">
      <c r="A265" s="543"/>
      <c r="B265" s="540"/>
      <c r="C265" s="541"/>
      <c r="D265" s="59"/>
      <c r="E265" s="85"/>
      <c r="F265" s="7"/>
    </row>
    <row r="266" spans="1:6">
      <c r="A266" s="543"/>
      <c r="B266" s="540"/>
      <c r="C266" s="541"/>
      <c r="D266" s="59"/>
      <c r="E266" s="85"/>
      <c r="F266" s="7"/>
    </row>
    <row r="267" spans="1:6">
      <c r="A267" s="543"/>
      <c r="B267" s="540"/>
      <c r="C267" s="541"/>
      <c r="D267" s="59"/>
      <c r="E267" s="85"/>
      <c r="F267" s="7"/>
    </row>
    <row r="268" spans="1:6">
      <c r="A268" s="543"/>
      <c r="B268" s="540"/>
      <c r="C268" s="541"/>
      <c r="D268" s="59"/>
      <c r="E268" s="85"/>
      <c r="F268" s="7"/>
    </row>
    <row r="269" spans="1:6">
      <c r="A269" s="543"/>
      <c r="B269" s="540"/>
      <c r="C269" s="541"/>
      <c r="D269" s="59"/>
      <c r="E269" s="85"/>
      <c r="F269" s="7"/>
    </row>
    <row r="270" spans="1:6">
      <c r="A270" s="543"/>
      <c r="B270" s="540"/>
      <c r="C270" s="541"/>
      <c r="D270" s="59"/>
      <c r="E270" s="85"/>
      <c r="F270" s="7"/>
    </row>
    <row r="271" spans="1:6">
      <c r="A271" s="543"/>
      <c r="B271" s="540"/>
      <c r="C271" s="541"/>
      <c r="D271" s="59"/>
      <c r="E271" s="85"/>
      <c r="F271" s="7"/>
    </row>
    <row r="272" spans="1:6">
      <c r="A272" s="543"/>
      <c r="B272" s="540"/>
      <c r="C272" s="541"/>
      <c r="D272" s="59"/>
      <c r="E272" s="85"/>
      <c r="F272" s="7"/>
    </row>
    <row r="273" spans="1:6">
      <c r="A273" s="543"/>
      <c r="B273" s="540"/>
      <c r="C273" s="541"/>
      <c r="D273" s="59"/>
      <c r="E273" s="85"/>
      <c r="F273" s="7"/>
    </row>
    <row r="274" spans="1:6">
      <c r="A274" s="543"/>
      <c r="B274" s="540"/>
      <c r="C274" s="541"/>
      <c r="D274" s="59"/>
      <c r="E274" s="85"/>
      <c r="F274" s="7"/>
    </row>
    <row r="275" spans="1:6">
      <c r="A275" s="543"/>
      <c r="B275" s="540"/>
      <c r="C275" s="541"/>
      <c r="D275" s="59"/>
      <c r="E275" s="85"/>
      <c r="F275" s="7"/>
    </row>
    <row r="276" spans="1:6">
      <c r="A276" s="543"/>
      <c r="B276" s="540"/>
      <c r="C276" s="541"/>
      <c r="D276" s="59"/>
      <c r="E276" s="85"/>
      <c r="F276" s="7"/>
    </row>
    <row r="277" spans="1:6">
      <c r="A277" s="543"/>
      <c r="B277" s="540"/>
      <c r="C277" s="541"/>
      <c r="D277" s="59"/>
      <c r="E277" s="85"/>
      <c r="F277" s="7"/>
    </row>
    <row r="278" spans="1:6">
      <c r="A278" s="543"/>
      <c r="B278" s="540"/>
      <c r="C278" s="541"/>
      <c r="D278" s="59"/>
      <c r="E278" s="85"/>
      <c r="F278" s="7"/>
    </row>
    <row r="279" spans="1:6">
      <c r="A279" s="543"/>
      <c r="B279" s="540"/>
      <c r="C279" s="541"/>
      <c r="D279" s="59"/>
      <c r="E279" s="85"/>
      <c r="F279" s="7"/>
    </row>
    <row r="280" spans="1:6">
      <c r="A280" s="543"/>
      <c r="B280" s="540"/>
      <c r="C280" s="541"/>
      <c r="D280" s="59"/>
      <c r="E280" s="85"/>
      <c r="F280" s="7"/>
    </row>
    <row r="281" spans="1:6">
      <c r="A281" s="543"/>
      <c r="B281" s="540"/>
      <c r="C281" s="541"/>
      <c r="D281" s="59"/>
      <c r="E281" s="85"/>
      <c r="F281" s="7"/>
    </row>
    <row r="282" spans="1:6">
      <c r="A282" s="543"/>
      <c r="B282" s="540"/>
      <c r="C282" s="541"/>
      <c r="D282" s="59"/>
      <c r="E282" s="85"/>
      <c r="F282" s="7"/>
    </row>
    <row r="283" spans="1:6">
      <c r="A283" s="543"/>
      <c r="B283" s="540"/>
      <c r="C283" s="541"/>
      <c r="D283" s="59"/>
      <c r="E283" s="85"/>
      <c r="F283" s="7"/>
    </row>
    <row r="284" spans="1:6">
      <c r="A284" s="543"/>
      <c r="B284" s="540"/>
      <c r="C284" s="541"/>
      <c r="D284" s="59"/>
      <c r="E284" s="85"/>
      <c r="F284" s="7"/>
    </row>
    <row r="285" spans="1:6">
      <c r="A285" s="543"/>
      <c r="B285" s="540"/>
      <c r="C285" s="541"/>
      <c r="D285" s="59"/>
      <c r="E285" s="85"/>
      <c r="F285" s="7"/>
    </row>
    <row r="286" spans="1:6">
      <c r="A286" s="543"/>
      <c r="B286" s="540"/>
      <c r="C286" s="541"/>
      <c r="D286" s="59"/>
      <c r="E286" s="85"/>
      <c r="F286" s="7"/>
    </row>
    <row r="287" spans="1:6">
      <c r="A287" s="543"/>
      <c r="B287" s="540"/>
      <c r="C287" s="541"/>
      <c r="D287" s="59"/>
      <c r="E287" s="85"/>
      <c r="F287" s="7"/>
    </row>
    <row r="288" spans="1:6">
      <c r="A288" s="543"/>
      <c r="B288" s="540"/>
      <c r="C288" s="541"/>
      <c r="D288" s="59"/>
      <c r="E288" s="85"/>
      <c r="F288" s="7"/>
    </row>
    <row r="289" spans="1:6">
      <c r="A289" s="543"/>
      <c r="B289" s="540"/>
      <c r="C289" s="541"/>
      <c r="D289" s="59"/>
      <c r="E289" s="85"/>
      <c r="F289" s="7"/>
    </row>
    <row r="290" spans="1:6">
      <c r="A290" s="543"/>
      <c r="B290" s="540"/>
      <c r="C290" s="541"/>
      <c r="D290" s="59"/>
      <c r="E290" s="85"/>
      <c r="F290" s="7"/>
    </row>
    <row r="291" spans="1:6">
      <c r="A291" s="543"/>
      <c r="B291" s="540"/>
      <c r="C291" s="541"/>
      <c r="D291" s="59"/>
      <c r="E291" s="85"/>
      <c r="F291" s="7"/>
    </row>
    <row r="292" spans="1:6">
      <c r="A292" s="543"/>
      <c r="B292" s="540"/>
      <c r="C292" s="541"/>
      <c r="D292" s="59"/>
      <c r="E292" s="85"/>
      <c r="F292" s="7"/>
    </row>
    <row r="293" spans="1:6">
      <c r="A293" s="543"/>
      <c r="B293" s="540"/>
      <c r="C293" s="541"/>
      <c r="D293" s="59"/>
      <c r="E293" s="85"/>
      <c r="F293" s="7"/>
    </row>
    <row r="294" spans="1:6">
      <c r="A294" s="543"/>
      <c r="B294" s="540"/>
      <c r="C294" s="541"/>
      <c r="D294" s="59"/>
      <c r="E294" s="85"/>
      <c r="F294" s="7"/>
    </row>
    <row r="295" spans="1:6">
      <c r="A295" s="543"/>
      <c r="B295" s="540"/>
      <c r="C295" s="541"/>
      <c r="D295" s="59"/>
      <c r="E295" s="85"/>
      <c r="F295" s="7"/>
    </row>
    <row r="296" spans="1:6">
      <c r="A296" s="543"/>
      <c r="B296" s="540"/>
      <c r="C296" s="541"/>
      <c r="D296" s="59"/>
      <c r="E296" s="85"/>
      <c r="F296" s="7"/>
    </row>
    <row r="297" spans="1:6">
      <c r="A297" s="543"/>
      <c r="B297" s="540"/>
      <c r="C297" s="541"/>
      <c r="D297" s="59"/>
      <c r="E297" s="85"/>
      <c r="F297" s="7"/>
    </row>
    <row r="298" spans="1:6">
      <c r="A298" s="543"/>
      <c r="B298" s="540"/>
      <c r="C298" s="541"/>
      <c r="D298" s="59"/>
      <c r="E298" s="85"/>
      <c r="F298" s="7"/>
    </row>
    <row r="299" spans="1:6">
      <c r="A299" s="543"/>
      <c r="B299" s="540"/>
      <c r="C299" s="541"/>
      <c r="D299" s="59"/>
      <c r="E299" s="85"/>
      <c r="F299" s="7"/>
    </row>
    <row r="300" spans="1:6">
      <c r="A300" s="543"/>
      <c r="B300" s="540"/>
      <c r="C300" s="541"/>
      <c r="D300" s="59"/>
      <c r="E300" s="85"/>
      <c r="F300" s="7"/>
    </row>
    <row r="301" spans="1:6">
      <c r="A301" s="543"/>
      <c r="B301" s="540"/>
      <c r="C301" s="541"/>
      <c r="D301" s="59"/>
      <c r="E301" s="85"/>
      <c r="F301" s="7"/>
    </row>
    <row r="302" spans="1:6">
      <c r="A302" s="543"/>
      <c r="B302" s="540"/>
      <c r="C302" s="541"/>
      <c r="D302" s="59"/>
      <c r="E302" s="85"/>
      <c r="F302" s="7"/>
    </row>
    <row r="303" spans="1:6">
      <c r="A303" s="543"/>
      <c r="B303" s="540"/>
      <c r="C303" s="541"/>
      <c r="D303" s="59"/>
      <c r="E303" s="85"/>
      <c r="F303" s="7"/>
    </row>
    <row r="304" spans="1:6">
      <c r="A304" s="543"/>
      <c r="B304" s="540"/>
      <c r="C304" s="541"/>
      <c r="D304" s="59"/>
      <c r="E304" s="85"/>
      <c r="F304" s="7"/>
    </row>
    <row r="305" spans="1:6">
      <c r="A305" s="543"/>
      <c r="B305" s="540"/>
      <c r="C305" s="541"/>
      <c r="D305" s="59"/>
      <c r="E305" s="85"/>
      <c r="F305" s="7"/>
    </row>
    <row r="306" spans="1:6">
      <c r="A306" s="543"/>
      <c r="B306" s="540"/>
      <c r="C306" s="541"/>
      <c r="D306" s="59"/>
      <c r="E306" s="85"/>
      <c r="F306" s="7"/>
    </row>
    <row r="307" spans="1:6">
      <c r="A307" s="543"/>
      <c r="B307" s="540"/>
      <c r="C307" s="541"/>
      <c r="D307" s="59"/>
      <c r="E307" s="85"/>
      <c r="F307" s="7"/>
    </row>
    <row r="308" spans="1:6">
      <c r="A308" s="543"/>
      <c r="B308" s="540"/>
      <c r="C308" s="541"/>
      <c r="D308" s="59"/>
      <c r="E308" s="85"/>
      <c r="F308" s="7"/>
    </row>
    <row r="309" spans="1:6">
      <c r="A309" s="543"/>
      <c r="B309" s="540"/>
      <c r="C309" s="541"/>
      <c r="D309" s="59"/>
      <c r="E309" s="85"/>
      <c r="F309" s="7"/>
    </row>
    <row r="310" spans="1:6">
      <c r="A310" s="543"/>
      <c r="B310" s="540"/>
      <c r="C310" s="541"/>
      <c r="D310" s="59"/>
      <c r="E310" s="85"/>
      <c r="F310" s="7"/>
    </row>
    <row r="311" spans="1:6">
      <c r="A311" s="543"/>
      <c r="B311" s="540"/>
      <c r="C311" s="541"/>
      <c r="D311" s="59"/>
      <c r="E311" s="85"/>
      <c r="F311" s="7"/>
    </row>
    <row r="312" spans="1:6">
      <c r="A312" s="543"/>
      <c r="B312" s="540"/>
      <c r="C312" s="541"/>
      <c r="D312" s="59"/>
      <c r="E312" s="85"/>
      <c r="F312" s="7"/>
    </row>
    <row r="313" spans="1:6">
      <c r="A313" s="543"/>
      <c r="B313" s="540"/>
      <c r="C313" s="541"/>
      <c r="D313" s="59"/>
      <c r="E313" s="85"/>
      <c r="F313" s="7"/>
    </row>
    <row r="314" spans="1:6">
      <c r="A314" s="543"/>
      <c r="B314" s="540"/>
      <c r="C314" s="541"/>
      <c r="D314" s="59"/>
      <c r="E314" s="85"/>
      <c r="F314" s="7"/>
    </row>
    <row r="315" spans="1:6">
      <c r="A315" s="543"/>
      <c r="B315" s="540"/>
      <c r="C315" s="541"/>
      <c r="D315" s="59"/>
      <c r="E315" s="85"/>
      <c r="F315" s="7"/>
    </row>
    <row r="316" spans="1:6">
      <c r="A316" s="543"/>
      <c r="B316" s="540"/>
      <c r="C316" s="541"/>
      <c r="D316" s="59"/>
      <c r="E316" s="85"/>
      <c r="F316" s="7"/>
    </row>
    <row r="317" spans="1:6">
      <c r="A317" s="543"/>
      <c r="B317" s="540"/>
      <c r="C317" s="541"/>
      <c r="D317" s="59"/>
      <c r="E317" s="85"/>
      <c r="F317" s="7"/>
    </row>
    <row r="318" spans="1:6">
      <c r="A318" s="543"/>
      <c r="B318" s="540"/>
      <c r="C318" s="541"/>
      <c r="D318" s="59"/>
      <c r="E318" s="85"/>
      <c r="F318" s="7"/>
    </row>
    <row r="319" spans="1:6">
      <c r="A319" s="543"/>
      <c r="B319" s="540"/>
      <c r="C319" s="541"/>
      <c r="D319" s="59"/>
      <c r="E319" s="85"/>
      <c r="F319" s="7"/>
    </row>
    <row r="320" spans="1:6">
      <c r="A320" s="543"/>
      <c r="B320" s="540"/>
      <c r="C320" s="541"/>
      <c r="D320" s="59"/>
      <c r="E320" s="85"/>
      <c r="F320" s="7"/>
    </row>
    <row r="321" spans="1:6">
      <c r="A321" s="543"/>
      <c r="B321" s="540"/>
      <c r="C321" s="541"/>
      <c r="D321" s="59"/>
      <c r="E321" s="85"/>
      <c r="F321" s="7"/>
    </row>
    <row r="322" spans="1:6">
      <c r="A322" s="543"/>
      <c r="B322" s="540"/>
      <c r="C322" s="541"/>
      <c r="D322" s="59"/>
      <c r="E322" s="85"/>
      <c r="F322" s="7"/>
    </row>
    <row r="323" spans="1:6">
      <c r="A323" s="543"/>
      <c r="B323" s="540"/>
      <c r="C323" s="541"/>
      <c r="D323" s="59"/>
      <c r="E323" s="85"/>
      <c r="F323" s="7"/>
    </row>
    <row r="324" spans="1:6">
      <c r="A324" s="543"/>
      <c r="B324" s="540"/>
      <c r="C324" s="541"/>
      <c r="D324" s="59"/>
      <c r="E324" s="85"/>
      <c r="F324" s="7"/>
    </row>
    <row r="325" spans="1:6">
      <c r="A325" s="543"/>
      <c r="B325" s="540"/>
      <c r="C325" s="541"/>
      <c r="D325" s="59"/>
      <c r="E325" s="85"/>
      <c r="F325" s="7"/>
    </row>
    <row r="326" spans="1:6">
      <c r="A326" s="543"/>
      <c r="B326" s="540"/>
      <c r="C326" s="541"/>
      <c r="D326" s="59"/>
      <c r="E326" s="85"/>
      <c r="F326" s="7"/>
    </row>
    <row r="327" spans="1:6">
      <c r="A327" s="543"/>
      <c r="B327" s="540"/>
      <c r="C327" s="541"/>
      <c r="D327" s="59"/>
      <c r="E327" s="85"/>
      <c r="F327" s="7"/>
    </row>
    <row r="328" spans="1:6">
      <c r="A328" s="543"/>
      <c r="B328" s="540"/>
      <c r="C328" s="541"/>
      <c r="D328" s="59"/>
      <c r="E328" s="85"/>
      <c r="F328" s="7"/>
    </row>
    <row r="329" spans="1:6">
      <c r="A329" s="543"/>
      <c r="B329" s="540"/>
      <c r="C329" s="541"/>
      <c r="D329" s="59"/>
      <c r="E329" s="85"/>
      <c r="F329" s="7"/>
    </row>
    <row r="330" spans="1:6">
      <c r="A330" s="543"/>
      <c r="B330" s="540"/>
      <c r="C330" s="541"/>
      <c r="D330" s="59"/>
      <c r="E330" s="85"/>
      <c r="F330" s="7"/>
    </row>
    <row r="331" spans="1:6">
      <c r="A331" s="543"/>
      <c r="B331" s="540"/>
      <c r="C331" s="541"/>
      <c r="D331" s="59"/>
      <c r="E331" s="85"/>
      <c r="F331" s="7"/>
    </row>
    <row r="332" spans="1:6">
      <c r="A332" s="543"/>
      <c r="B332" s="540"/>
      <c r="C332" s="541"/>
      <c r="D332" s="59"/>
      <c r="E332" s="85"/>
      <c r="F332" s="7"/>
    </row>
    <row r="333" spans="1:6">
      <c r="A333" s="543"/>
      <c r="B333" s="540"/>
      <c r="C333" s="541"/>
      <c r="D333" s="59"/>
      <c r="E333" s="85"/>
      <c r="F333" s="7"/>
    </row>
    <row r="334" spans="1:6">
      <c r="A334" s="543"/>
      <c r="B334" s="540"/>
      <c r="C334" s="541"/>
      <c r="D334" s="59"/>
      <c r="E334" s="85"/>
      <c r="F334" s="7"/>
    </row>
    <row r="335" spans="1:6">
      <c r="A335" s="543"/>
      <c r="B335" s="540"/>
      <c r="C335" s="541"/>
      <c r="D335" s="59"/>
      <c r="E335" s="85"/>
      <c r="F335" s="7"/>
    </row>
    <row r="336" spans="1:6">
      <c r="A336" s="543"/>
      <c r="B336" s="540"/>
      <c r="C336" s="541"/>
      <c r="D336" s="59"/>
      <c r="E336" s="85"/>
      <c r="F336" s="7"/>
    </row>
    <row r="337" spans="1:6">
      <c r="A337" s="543"/>
      <c r="B337" s="540"/>
      <c r="C337" s="541"/>
      <c r="D337" s="59"/>
      <c r="E337" s="85"/>
      <c r="F337" s="7"/>
    </row>
    <row r="338" spans="1:6">
      <c r="A338" s="543"/>
      <c r="B338" s="540"/>
      <c r="C338" s="541"/>
      <c r="D338" s="59"/>
      <c r="E338" s="85"/>
      <c r="F338" s="7"/>
    </row>
    <row r="339" spans="1:6">
      <c r="A339" s="543"/>
      <c r="B339" s="540"/>
      <c r="C339" s="541"/>
      <c r="D339" s="59"/>
      <c r="E339" s="85"/>
      <c r="F339" s="7"/>
    </row>
    <row r="340" spans="1:6">
      <c r="A340" s="543"/>
      <c r="B340" s="540"/>
      <c r="C340" s="541"/>
      <c r="D340" s="59"/>
      <c r="E340" s="85"/>
      <c r="F340" s="7"/>
    </row>
    <row r="341" spans="1:6">
      <c r="A341" s="543"/>
      <c r="B341" s="540"/>
      <c r="C341" s="541"/>
      <c r="D341" s="59"/>
      <c r="E341" s="85"/>
      <c r="F341" s="7"/>
    </row>
    <row r="342" spans="1:6">
      <c r="A342" s="543"/>
      <c r="B342" s="540"/>
      <c r="C342" s="541"/>
      <c r="D342" s="59"/>
      <c r="E342" s="85"/>
      <c r="F342" s="7"/>
    </row>
    <row r="343" spans="1:6">
      <c r="A343" s="543"/>
      <c r="B343" s="540"/>
      <c r="C343" s="541"/>
      <c r="D343" s="59"/>
      <c r="E343" s="85"/>
      <c r="F343" s="7"/>
    </row>
    <row r="344" spans="1:6">
      <c r="A344" s="543"/>
      <c r="B344" s="540"/>
      <c r="C344" s="541"/>
      <c r="D344" s="59"/>
      <c r="E344" s="85"/>
      <c r="F344" s="7"/>
    </row>
    <row r="345" spans="1:6">
      <c r="A345" s="543"/>
      <c r="B345" s="540"/>
      <c r="C345" s="541"/>
      <c r="D345" s="59"/>
      <c r="E345" s="85"/>
      <c r="F345" s="7"/>
    </row>
    <row r="346" spans="1:6">
      <c r="A346" s="543"/>
      <c r="B346" s="540"/>
      <c r="C346" s="541"/>
      <c r="D346" s="59"/>
      <c r="E346" s="85"/>
      <c r="F346" s="7"/>
    </row>
    <row r="347" spans="1:6">
      <c r="A347" s="543"/>
      <c r="B347" s="540"/>
      <c r="C347" s="541"/>
      <c r="D347" s="59"/>
      <c r="E347" s="85"/>
      <c r="F347" s="7"/>
    </row>
    <row r="348" spans="1:6">
      <c r="A348" s="543"/>
      <c r="B348" s="540"/>
      <c r="C348" s="541"/>
      <c r="D348" s="59"/>
      <c r="E348" s="85"/>
      <c r="F348" s="7"/>
    </row>
    <row r="349" spans="1:6">
      <c r="A349" s="543"/>
      <c r="B349" s="540"/>
      <c r="C349" s="541"/>
      <c r="D349" s="59"/>
      <c r="E349" s="85"/>
      <c r="F349" s="7"/>
    </row>
    <row r="350" spans="1:6">
      <c r="A350" s="543"/>
      <c r="B350" s="540"/>
      <c r="C350" s="541"/>
      <c r="D350" s="59"/>
      <c r="E350" s="85"/>
      <c r="F350" s="7"/>
    </row>
    <row r="351" spans="1:6">
      <c r="A351" s="543"/>
      <c r="B351" s="540"/>
      <c r="C351" s="541"/>
      <c r="D351" s="59"/>
      <c r="E351" s="85"/>
      <c r="F351" s="7"/>
    </row>
    <row r="352" spans="1:6">
      <c r="A352" s="543"/>
      <c r="B352" s="540"/>
      <c r="C352" s="541"/>
      <c r="D352" s="59"/>
      <c r="E352" s="85"/>
      <c r="F352" s="7"/>
    </row>
    <row r="353" spans="1:6">
      <c r="A353" s="543"/>
      <c r="B353" s="540"/>
      <c r="C353" s="541"/>
      <c r="D353" s="59"/>
      <c r="E353" s="85"/>
      <c r="F353" s="7"/>
    </row>
    <row r="354" spans="1:6">
      <c r="A354" s="543"/>
      <c r="B354" s="540"/>
      <c r="C354" s="541"/>
      <c r="D354" s="59"/>
      <c r="E354" s="85"/>
      <c r="F354" s="7"/>
    </row>
    <row r="355" spans="1:6">
      <c r="A355" s="543"/>
      <c r="B355" s="540"/>
      <c r="C355" s="541"/>
      <c r="D355" s="59"/>
      <c r="E355" s="85"/>
      <c r="F355" s="7"/>
    </row>
    <row r="356" spans="1:6">
      <c r="A356" s="543"/>
      <c r="B356" s="540"/>
      <c r="C356" s="541"/>
      <c r="D356" s="59"/>
      <c r="E356" s="85"/>
      <c r="F356" s="7"/>
    </row>
    <row r="357" spans="1:6">
      <c r="A357" s="543"/>
      <c r="B357" s="540"/>
      <c r="C357" s="541"/>
      <c r="D357" s="59"/>
      <c r="E357" s="85"/>
      <c r="F357" s="7"/>
    </row>
    <row r="358" spans="1:6">
      <c r="A358" s="543"/>
      <c r="B358" s="540"/>
      <c r="C358" s="541"/>
      <c r="D358" s="59"/>
      <c r="E358" s="85"/>
      <c r="F358" s="7"/>
    </row>
    <row r="359" spans="1:6">
      <c r="A359" s="543"/>
      <c r="B359" s="540"/>
      <c r="C359" s="541"/>
      <c r="D359" s="59"/>
      <c r="E359" s="85"/>
      <c r="F359" s="7"/>
    </row>
    <row r="360" spans="1:6">
      <c r="A360" s="543"/>
      <c r="B360" s="540"/>
      <c r="C360" s="541"/>
      <c r="D360" s="59"/>
      <c r="E360" s="85"/>
      <c r="F360" s="7"/>
    </row>
    <row r="361" spans="1:6">
      <c r="A361" s="543"/>
      <c r="B361" s="540"/>
      <c r="C361" s="541"/>
      <c r="D361" s="59"/>
      <c r="E361" s="85"/>
      <c r="F361" s="7"/>
    </row>
    <row r="362" spans="1:6">
      <c r="A362" s="543"/>
      <c r="B362" s="540"/>
      <c r="C362" s="541"/>
      <c r="D362" s="59"/>
      <c r="E362" s="85"/>
      <c r="F362" s="7"/>
    </row>
    <row r="363" spans="1:6">
      <c r="A363" s="543"/>
      <c r="B363" s="540"/>
      <c r="C363" s="541"/>
      <c r="D363" s="59"/>
      <c r="E363" s="85"/>
      <c r="F363" s="7"/>
    </row>
    <row r="364" spans="1:6">
      <c r="A364" s="543"/>
      <c r="B364" s="540"/>
      <c r="C364" s="541"/>
      <c r="D364" s="59"/>
      <c r="E364" s="85"/>
      <c r="F364" s="7"/>
    </row>
    <row r="365" spans="1:6">
      <c r="A365" s="543"/>
      <c r="B365" s="540"/>
      <c r="C365" s="541"/>
      <c r="D365" s="59"/>
      <c r="E365" s="85"/>
      <c r="F365" s="7"/>
    </row>
    <row r="366" spans="1:6">
      <c r="A366" s="543"/>
      <c r="B366" s="540"/>
      <c r="C366" s="541"/>
      <c r="D366" s="59"/>
      <c r="E366" s="85"/>
      <c r="F366" s="7"/>
    </row>
    <row r="367" spans="1:6">
      <c r="A367" s="543"/>
      <c r="B367" s="540"/>
      <c r="C367" s="541"/>
      <c r="D367" s="59"/>
      <c r="E367" s="85"/>
      <c r="F367" s="7"/>
    </row>
    <row r="368" spans="1:6">
      <c r="A368" s="543"/>
      <c r="B368" s="540"/>
      <c r="C368" s="541"/>
      <c r="D368" s="59"/>
      <c r="E368" s="85"/>
      <c r="F368" s="7"/>
    </row>
    <row r="369" spans="1:6">
      <c r="A369" s="543"/>
      <c r="B369" s="540"/>
      <c r="C369" s="541"/>
      <c r="D369" s="59"/>
      <c r="E369" s="85"/>
      <c r="F369" s="7"/>
    </row>
    <row r="370" spans="1:6">
      <c r="A370" s="543"/>
      <c r="B370" s="540"/>
      <c r="C370" s="541"/>
      <c r="D370" s="59"/>
      <c r="E370" s="85"/>
      <c r="F370" s="7"/>
    </row>
    <row r="371" spans="1:6">
      <c r="A371" s="543"/>
      <c r="B371" s="540"/>
      <c r="C371" s="541"/>
      <c r="D371" s="59"/>
      <c r="E371" s="85"/>
      <c r="F371" s="7"/>
    </row>
    <row r="372" spans="1:6">
      <c r="A372" s="543"/>
      <c r="B372" s="540"/>
      <c r="C372" s="541"/>
      <c r="D372" s="59"/>
      <c r="E372" s="85"/>
      <c r="F372" s="7"/>
    </row>
    <row r="373" spans="1:6">
      <c r="A373" s="543"/>
      <c r="B373" s="540"/>
      <c r="C373" s="541"/>
      <c r="D373" s="59"/>
      <c r="E373" s="85"/>
      <c r="F373" s="7"/>
    </row>
    <row r="374" spans="1:6">
      <c r="A374" s="543"/>
      <c r="B374" s="540"/>
      <c r="C374" s="541"/>
      <c r="D374" s="59"/>
      <c r="E374" s="85"/>
      <c r="F374" s="7"/>
    </row>
    <row r="375" spans="1:6">
      <c r="A375" s="543"/>
      <c r="B375" s="540"/>
      <c r="C375" s="541"/>
      <c r="D375" s="59"/>
      <c r="E375" s="85"/>
      <c r="F375" s="7"/>
    </row>
    <row r="376" spans="1:6">
      <c r="A376" s="543"/>
      <c r="B376" s="540"/>
      <c r="C376" s="541"/>
      <c r="D376" s="59"/>
      <c r="E376" s="85"/>
      <c r="F376" s="7"/>
    </row>
    <row r="377" spans="1:6">
      <c r="A377" s="543"/>
      <c r="B377" s="540"/>
      <c r="C377" s="541"/>
      <c r="D377" s="59"/>
      <c r="E377" s="85"/>
      <c r="F377" s="7"/>
    </row>
    <row r="378" spans="1:6">
      <c r="A378" s="543"/>
      <c r="B378" s="540"/>
      <c r="C378" s="541"/>
      <c r="D378" s="59"/>
      <c r="E378" s="85"/>
      <c r="F378" s="7"/>
    </row>
    <row r="379" spans="1:6">
      <c r="A379" s="543"/>
      <c r="B379" s="540"/>
      <c r="C379" s="541"/>
      <c r="D379" s="59"/>
      <c r="E379" s="85"/>
      <c r="F379" s="7"/>
    </row>
    <row r="380" spans="1:6">
      <c r="A380" s="543"/>
      <c r="B380" s="540"/>
      <c r="C380" s="541"/>
      <c r="D380" s="59"/>
      <c r="E380" s="85"/>
      <c r="F380" s="7"/>
    </row>
    <row r="381" spans="1:6">
      <c r="A381" s="543"/>
      <c r="B381" s="540"/>
      <c r="C381" s="541"/>
      <c r="D381" s="59"/>
      <c r="E381" s="85"/>
      <c r="F381" s="7"/>
    </row>
    <row r="382" spans="1:6">
      <c r="A382" s="543"/>
      <c r="B382" s="540"/>
      <c r="C382" s="541"/>
      <c r="D382" s="59"/>
      <c r="E382" s="85"/>
      <c r="F382" s="7"/>
    </row>
    <row r="383" spans="1:6">
      <c r="A383" s="543"/>
      <c r="B383" s="540"/>
      <c r="C383" s="541"/>
      <c r="D383" s="59"/>
      <c r="E383" s="85"/>
      <c r="F383" s="7"/>
    </row>
    <row r="384" spans="1:6">
      <c r="A384" s="543"/>
      <c r="B384" s="540"/>
      <c r="C384" s="541"/>
      <c r="D384" s="59"/>
      <c r="E384" s="85"/>
      <c r="F384" s="7"/>
    </row>
    <row r="385" spans="1:6">
      <c r="A385" s="543"/>
      <c r="B385" s="540"/>
      <c r="C385" s="541"/>
      <c r="D385" s="59"/>
      <c r="E385" s="85"/>
      <c r="F385" s="7"/>
    </row>
    <row r="386" spans="1:6">
      <c r="A386" s="543"/>
      <c r="B386" s="540"/>
      <c r="C386" s="541"/>
      <c r="D386" s="59"/>
      <c r="E386" s="85"/>
      <c r="F386" s="7"/>
    </row>
    <row r="387" spans="1:6">
      <c r="A387" s="543"/>
      <c r="B387" s="540"/>
      <c r="C387" s="541"/>
      <c r="D387" s="59"/>
      <c r="E387" s="85"/>
      <c r="F387" s="7"/>
    </row>
    <row r="388" spans="1:6">
      <c r="A388" s="543"/>
      <c r="B388" s="540"/>
      <c r="C388" s="541"/>
      <c r="D388" s="59"/>
      <c r="E388" s="85"/>
      <c r="F388" s="7"/>
    </row>
    <row r="389" spans="1:6">
      <c r="A389" s="543"/>
      <c r="B389" s="540"/>
      <c r="C389" s="541"/>
      <c r="D389" s="59"/>
      <c r="E389" s="85"/>
      <c r="F389" s="7"/>
    </row>
    <row r="390" spans="1:6">
      <c r="A390" s="543"/>
      <c r="B390" s="540"/>
      <c r="C390" s="541"/>
      <c r="D390" s="59"/>
      <c r="E390" s="85"/>
      <c r="F390" s="7"/>
    </row>
    <row r="391" spans="1:6">
      <c r="A391" s="543"/>
      <c r="B391" s="540"/>
      <c r="C391" s="541"/>
      <c r="D391" s="59"/>
      <c r="E391" s="85"/>
      <c r="F391" s="7"/>
    </row>
    <row r="392" spans="1:6">
      <c r="A392" s="543"/>
      <c r="B392" s="540"/>
      <c r="C392" s="541"/>
      <c r="D392" s="59"/>
      <c r="E392" s="85"/>
      <c r="F392" s="7"/>
    </row>
    <row r="393" spans="1:6">
      <c r="A393" s="543"/>
      <c r="B393" s="540"/>
      <c r="C393" s="541"/>
      <c r="D393" s="59"/>
      <c r="E393" s="85"/>
      <c r="F393" s="7"/>
    </row>
    <row r="394" spans="1:6">
      <c r="A394" s="543"/>
      <c r="B394" s="540"/>
      <c r="C394" s="541"/>
      <c r="D394" s="59"/>
      <c r="E394" s="85"/>
      <c r="F394" s="7"/>
    </row>
    <row r="395" spans="1:6">
      <c r="A395" s="543"/>
      <c r="B395" s="540"/>
      <c r="C395" s="541"/>
      <c r="D395" s="59"/>
      <c r="E395" s="85"/>
      <c r="F395" s="7"/>
    </row>
    <row r="396" spans="1:6">
      <c r="A396" s="543"/>
      <c r="B396" s="540"/>
      <c r="C396" s="541"/>
      <c r="D396" s="59"/>
      <c r="E396" s="85"/>
      <c r="F396" s="7"/>
    </row>
    <row r="397" spans="1:6">
      <c r="A397" s="543"/>
      <c r="B397" s="540"/>
      <c r="C397" s="541"/>
      <c r="D397" s="59"/>
      <c r="E397" s="85"/>
      <c r="F397" s="7"/>
    </row>
    <row r="398" spans="1:6">
      <c r="A398" s="543"/>
      <c r="B398" s="540"/>
      <c r="C398" s="541"/>
      <c r="D398" s="59"/>
      <c r="E398" s="85"/>
      <c r="F398" s="7"/>
    </row>
    <row r="399" spans="1:6">
      <c r="A399" s="543"/>
      <c r="B399" s="540"/>
      <c r="C399" s="541"/>
      <c r="D399" s="59"/>
      <c r="E399" s="85"/>
      <c r="F399" s="7"/>
    </row>
    <row r="400" spans="1:6">
      <c r="A400" s="543"/>
      <c r="B400" s="540"/>
      <c r="C400" s="541"/>
      <c r="D400" s="59"/>
      <c r="E400" s="85"/>
      <c r="F400" s="7"/>
    </row>
    <row r="401" spans="1:6">
      <c r="A401" s="543"/>
      <c r="B401" s="540"/>
      <c r="C401" s="541"/>
      <c r="D401" s="59"/>
      <c r="E401" s="85"/>
      <c r="F401" s="7"/>
    </row>
    <row r="402" spans="1:6">
      <c r="A402" s="543"/>
      <c r="B402" s="540"/>
      <c r="C402" s="541"/>
      <c r="D402" s="59"/>
      <c r="E402" s="85"/>
      <c r="F402" s="7"/>
    </row>
    <row r="403" spans="1:6">
      <c r="A403" s="543"/>
      <c r="B403" s="540"/>
      <c r="C403" s="541"/>
      <c r="D403" s="59"/>
      <c r="E403" s="85"/>
      <c r="F403" s="7"/>
    </row>
    <row r="404" spans="1:6">
      <c r="A404" s="543"/>
      <c r="B404" s="540"/>
      <c r="C404" s="541"/>
      <c r="D404" s="59"/>
      <c r="E404" s="85"/>
      <c r="F404" s="7"/>
    </row>
    <row r="405" spans="1:6">
      <c r="A405" s="543"/>
      <c r="B405" s="540"/>
      <c r="C405" s="541"/>
      <c r="D405" s="59"/>
      <c r="E405" s="85"/>
      <c r="F405" s="7"/>
    </row>
    <row r="406" spans="1:6">
      <c r="A406" s="543"/>
      <c r="B406" s="540"/>
      <c r="C406" s="541"/>
      <c r="D406" s="59"/>
      <c r="E406" s="85"/>
      <c r="F406" s="7"/>
    </row>
    <row r="407" spans="1:6">
      <c r="A407" s="543"/>
      <c r="B407" s="540"/>
      <c r="C407" s="541"/>
      <c r="D407" s="59"/>
      <c r="E407" s="85"/>
      <c r="F407" s="7"/>
    </row>
    <row r="408" spans="1:6">
      <c r="A408" s="543"/>
      <c r="B408" s="540"/>
      <c r="C408" s="541"/>
      <c r="D408" s="59"/>
      <c r="E408" s="85"/>
      <c r="F408" s="7"/>
    </row>
    <row r="409" spans="1:6">
      <c r="A409" s="543"/>
      <c r="B409" s="540"/>
      <c r="C409" s="541"/>
      <c r="D409" s="59"/>
      <c r="E409" s="85"/>
      <c r="F409" s="7"/>
    </row>
    <row r="410" spans="1:6">
      <c r="A410" s="543"/>
      <c r="B410" s="540"/>
      <c r="C410" s="541"/>
      <c r="D410" s="59"/>
      <c r="E410" s="85"/>
      <c r="F410" s="7"/>
    </row>
    <row r="411" spans="1:6">
      <c r="A411" s="543"/>
      <c r="B411" s="540"/>
      <c r="C411" s="541"/>
      <c r="D411" s="59"/>
      <c r="E411" s="85"/>
      <c r="F411" s="7"/>
    </row>
    <row r="412" spans="1:6">
      <c r="A412" s="543"/>
      <c r="B412" s="540"/>
      <c r="C412" s="541"/>
      <c r="D412" s="59"/>
      <c r="E412" s="85"/>
      <c r="F412" s="7"/>
    </row>
    <row r="413" spans="1:6">
      <c r="A413" s="543"/>
      <c r="B413" s="540"/>
      <c r="C413" s="541"/>
      <c r="D413" s="59"/>
      <c r="E413" s="85"/>
      <c r="F413" s="7"/>
    </row>
    <row r="414" spans="1:6">
      <c r="A414" s="543"/>
      <c r="B414" s="540"/>
      <c r="C414" s="541"/>
      <c r="D414" s="59"/>
      <c r="E414" s="85"/>
      <c r="F414" s="7"/>
    </row>
    <row r="415" spans="1:6">
      <c r="A415" s="543"/>
      <c r="B415" s="540"/>
      <c r="C415" s="541"/>
      <c r="D415" s="59"/>
      <c r="E415" s="85"/>
      <c r="F415" s="7"/>
    </row>
    <row r="416" spans="1:6">
      <c r="A416" s="543"/>
      <c r="B416" s="540"/>
      <c r="C416" s="541"/>
      <c r="D416" s="59"/>
      <c r="E416" s="85"/>
      <c r="F416" s="7"/>
    </row>
    <row r="417" spans="1:6">
      <c r="A417" s="543"/>
      <c r="B417" s="540"/>
      <c r="C417" s="541"/>
      <c r="D417" s="59"/>
      <c r="E417" s="85"/>
      <c r="F417" s="7"/>
    </row>
    <row r="418" spans="1:6">
      <c r="A418" s="543"/>
      <c r="B418" s="540"/>
      <c r="C418" s="541"/>
      <c r="D418" s="59"/>
      <c r="E418" s="85"/>
      <c r="F418" s="7"/>
    </row>
    <row r="419" spans="1:6">
      <c r="A419" s="543"/>
      <c r="B419" s="540"/>
      <c r="C419" s="541"/>
      <c r="D419" s="59"/>
      <c r="E419" s="85"/>
      <c r="F419" s="7"/>
    </row>
    <row r="420" spans="1:6">
      <c r="A420" s="543"/>
      <c r="B420" s="540"/>
      <c r="C420" s="541"/>
      <c r="D420" s="59"/>
      <c r="E420" s="85"/>
      <c r="F420" s="7"/>
    </row>
    <row r="421" spans="1:6">
      <c r="A421" s="543"/>
      <c r="B421" s="540"/>
      <c r="C421" s="541"/>
      <c r="D421" s="59"/>
      <c r="E421" s="85"/>
      <c r="F421" s="7"/>
    </row>
    <row r="422" spans="1:6">
      <c r="A422" s="543"/>
      <c r="B422" s="540"/>
      <c r="C422" s="541"/>
      <c r="D422" s="59"/>
      <c r="E422" s="85"/>
      <c r="F422" s="7"/>
    </row>
    <row r="423" spans="1:6">
      <c r="A423" s="543"/>
      <c r="B423" s="540"/>
      <c r="C423" s="541"/>
      <c r="D423" s="59"/>
      <c r="E423" s="85"/>
      <c r="F423" s="7"/>
    </row>
    <row r="424" spans="1:6">
      <c r="A424" s="543"/>
      <c r="B424" s="540"/>
      <c r="C424" s="541"/>
      <c r="D424" s="59"/>
      <c r="E424" s="85"/>
      <c r="F424" s="7"/>
    </row>
    <row r="425" spans="1:6">
      <c r="A425" s="543"/>
      <c r="B425" s="540"/>
      <c r="C425" s="541"/>
      <c r="D425" s="59"/>
      <c r="E425" s="85"/>
      <c r="F425" s="7"/>
    </row>
    <row r="426" spans="1:6">
      <c r="A426" s="543"/>
      <c r="B426" s="540"/>
      <c r="C426" s="541"/>
      <c r="D426" s="59"/>
      <c r="E426" s="85"/>
      <c r="F426" s="7"/>
    </row>
    <row r="427" spans="1:6">
      <c r="A427" s="543"/>
      <c r="B427" s="540"/>
      <c r="C427" s="541"/>
      <c r="D427" s="59"/>
      <c r="E427" s="85"/>
      <c r="F427" s="7"/>
    </row>
    <row r="428" spans="1:6">
      <c r="A428" s="543"/>
      <c r="B428" s="540"/>
      <c r="C428" s="541"/>
      <c r="D428" s="59"/>
      <c r="E428" s="85"/>
      <c r="F428" s="7"/>
    </row>
    <row r="429" spans="1:6">
      <c r="A429" s="543"/>
      <c r="B429" s="540"/>
      <c r="C429" s="541"/>
      <c r="D429" s="59"/>
      <c r="E429" s="85"/>
      <c r="F429" s="7"/>
    </row>
    <row r="430" spans="1:6">
      <c r="A430" s="543"/>
      <c r="B430" s="540"/>
      <c r="C430" s="541"/>
      <c r="D430" s="59"/>
      <c r="E430" s="85"/>
      <c r="F430" s="7"/>
    </row>
    <row r="431" spans="1:6">
      <c r="A431" s="543"/>
      <c r="B431" s="540"/>
      <c r="C431" s="541"/>
      <c r="D431" s="59"/>
      <c r="E431" s="85"/>
      <c r="F431" s="7"/>
    </row>
    <row r="432" spans="1:6">
      <c r="A432" s="543"/>
      <c r="B432" s="540"/>
      <c r="C432" s="541"/>
      <c r="D432" s="59"/>
      <c r="E432" s="85"/>
      <c r="F432" s="7"/>
    </row>
    <row r="433" spans="1:6">
      <c r="A433" s="543"/>
      <c r="B433" s="540"/>
      <c r="C433" s="541"/>
      <c r="D433" s="59"/>
      <c r="E433" s="85"/>
      <c r="F433" s="7"/>
    </row>
    <row r="434" spans="1:6">
      <c r="A434" s="543"/>
      <c r="B434" s="540"/>
      <c r="C434" s="541"/>
      <c r="D434" s="59"/>
      <c r="E434" s="85"/>
      <c r="F434" s="7"/>
    </row>
    <row r="435" spans="1:6">
      <c r="A435" s="543"/>
      <c r="B435" s="540"/>
      <c r="C435" s="541"/>
      <c r="D435" s="59"/>
      <c r="E435" s="85"/>
      <c r="F435" s="7"/>
    </row>
    <row r="436" spans="1:6">
      <c r="A436" s="543"/>
      <c r="B436" s="540"/>
      <c r="C436" s="541"/>
      <c r="D436" s="59"/>
      <c r="E436" s="85"/>
      <c r="F436" s="7"/>
    </row>
    <row r="437" spans="1:6">
      <c r="A437" s="543"/>
      <c r="B437" s="540"/>
      <c r="C437" s="541"/>
      <c r="D437" s="59"/>
      <c r="E437" s="85"/>
      <c r="F437" s="7"/>
    </row>
    <row r="438" spans="1:6">
      <c r="A438" s="543"/>
      <c r="B438" s="540"/>
      <c r="C438" s="541"/>
      <c r="D438" s="59"/>
      <c r="E438" s="85"/>
      <c r="F438" s="7"/>
    </row>
    <row r="439" spans="1:6">
      <c r="A439" s="543"/>
      <c r="B439" s="540"/>
      <c r="C439" s="541"/>
      <c r="D439" s="59"/>
      <c r="E439" s="85"/>
      <c r="F439" s="7"/>
    </row>
    <row r="440" spans="1:6">
      <c r="A440" s="543"/>
      <c r="B440" s="540"/>
      <c r="C440" s="541"/>
      <c r="D440" s="59"/>
      <c r="E440" s="85"/>
      <c r="F440" s="7"/>
    </row>
    <row r="441" spans="1:6">
      <c r="A441" s="543"/>
      <c r="B441" s="540"/>
      <c r="C441" s="541"/>
      <c r="D441" s="59"/>
      <c r="E441" s="85"/>
      <c r="F441" s="7"/>
    </row>
    <row r="442" spans="1:6">
      <c r="A442" s="543"/>
      <c r="B442" s="540"/>
      <c r="C442" s="541"/>
      <c r="D442" s="59"/>
      <c r="E442" s="85"/>
      <c r="F442" s="7"/>
    </row>
    <row r="443" spans="1:6">
      <c r="A443" s="543"/>
      <c r="B443" s="540"/>
      <c r="C443" s="541"/>
      <c r="D443" s="59"/>
      <c r="E443" s="85"/>
      <c r="F443" s="7"/>
    </row>
    <row r="444" spans="1:6">
      <c r="A444" s="543"/>
      <c r="B444" s="540"/>
      <c r="C444" s="541"/>
      <c r="D444" s="59"/>
      <c r="E444" s="85"/>
      <c r="F444" s="7"/>
    </row>
    <row r="445" spans="1:6">
      <c r="A445" s="543"/>
      <c r="B445" s="540"/>
      <c r="C445" s="541"/>
      <c r="D445" s="59"/>
      <c r="E445" s="85"/>
      <c r="F445" s="7"/>
    </row>
    <row r="446" spans="1:6">
      <c r="A446" s="543"/>
      <c r="B446" s="540"/>
      <c r="C446" s="541"/>
      <c r="D446" s="59"/>
      <c r="E446" s="85"/>
      <c r="F446" s="7"/>
    </row>
    <row r="447" spans="1:6">
      <c r="A447" s="543"/>
      <c r="B447" s="540"/>
      <c r="C447" s="541"/>
      <c r="D447" s="59"/>
      <c r="E447" s="85"/>
      <c r="F447" s="7"/>
    </row>
    <row r="448" spans="1:6">
      <c r="A448" s="543"/>
      <c r="B448" s="540"/>
      <c r="C448" s="541"/>
      <c r="D448" s="59"/>
      <c r="E448" s="85"/>
      <c r="F448" s="7"/>
    </row>
    <row r="449" spans="1:6">
      <c r="A449" s="543"/>
      <c r="B449" s="540"/>
      <c r="C449" s="541"/>
      <c r="D449" s="59"/>
      <c r="E449" s="85"/>
      <c r="F449" s="7"/>
    </row>
    <row r="450" spans="1:6">
      <c r="A450" s="543"/>
      <c r="B450" s="540"/>
      <c r="C450" s="541"/>
      <c r="D450" s="59"/>
      <c r="E450" s="85"/>
      <c r="F450" s="7"/>
    </row>
    <row r="451" spans="1:6">
      <c r="A451" s="543"/>
      <c r="B451" s="540"/>
      <c r="C451" s="541"/>
      <c r="D451" s="59"/>
      <c r="E451" s="85"/>
      <c r="F451" s="7"/>
    </row>
    <row r="452" spans="1:6">
      <c r="A452" s="543"/>
      <c r="B452" s="540"/>
      <c r="C452" s="541"/>
      <c r="D452" s="59"/>
      <c r="E452" s="85"/>
      <c r="F452" s="7"/>
    </row>
    <row r="453" spans="1:6">
      <c r="A453" s="543"/>
      <c r="B453" s="540"/>
      <c r="C453" s="541"/>
      <c r="D453" s="59"/>
      <c r="E453" s="85"/>
      <c r="F453" s="7"/>
    </row>
    <row r="454" spans="1:6">
      <c r="A454" s="543"/>
      <c r="B454" s="540"/>
      <c r="C454" s="541"/>
      <c r="D454" s="59"/>
      <c r="E454" s="85"/>
      <c r="F454" s="7"/>
    </row>
    <row r="455" spans="1:6">
      <c r="A455" s="543"/>
      <c r="B455" s="540"/>
      <c r="C455" s="541"/>
      <c r="D455" s="59"/>
      <c r="E455" s="85"/>
      <c r="F455" s="7"/>
    </row>
    <row r="456" spans="1:6">
      <c r="A456" s="543"/>
      <c r="B456" s="540"/>
      <c r="C456" s="541"/>
      <c r="D456" s="59"/>
      <c r="E456" s="85"/>
      <c r="F456" s="7"/>
    </row>
    <row r="457" spans="1:6">
      <c r="A457" s="543"/>
      <c r="B457" s="540"/>
      <c r="C457" s="541"/>
      <c r="D457" s="59"/>
      <c r="E457" s="85"/>
      <c r="F457" s="7"/>
    </row>
    <row r="458" spans="1:6">
      <c r="A458" s="543"/>
      <c r="B458" s="540"/>
      <c r="C458" s="541"/>
      <c r="D458" s="59"/>
      <c r="E458" s="85"/>
      <c r="F458" s="7"/>
    </row>
    <row r="459" spans="1:6">
      <c r="A459" s="543"/>
      <c r="B459" s="540"/>
      <c r="C459" s="541"/>
      <c r="D459" s="59"/>
      <c r="E459" s="85"/>
      <c r="F459" s="7"/>
    </row>
    <row r="460" spans="1:6">
      <c r="A460" s="543"/>
      <c r="B460" s="540"/>
      <c r="C460" s="541"/>
      <c r="D460" s="59"/>
      <c r="E460" s="85"/>
      <c r="F460" s="7"/>
    </row>
    <row r="461" spans="1:6">
      <c r="A461" s="543"/>
      <c r="B461" s="540"/>
      <c r="C461" s="541"/>
      <c r="D461" s="59"/>
      <c r="E461" s="85"/>
      <c r="F461" s="7"/>
    </row>
    <row r="462" spans="1:6">
      <c r="A462" s="543"/>
      <c r="B462" s="540"/>
      <c r="C462" s="541"/>
      <c r="D462" s="59"/>
      <c r="E462" s="85"/>
      <c r="F462" s="7"/>
    </row>
    <row r="463" spans="1:6">
      <c r="A463" s="543"/>
      <c r="B463" s="540"/>
      <c r="C463" s="541"/>
      <c r="D463" s="59"/>
      <c r="E463" s="85"/>
      <c r="F463" s="7"/>
    </row>
    <row r="464" spans="1:6">
      <c r="A464" s="543"/>
      <c r="B464" s="540"/>
      <c r="C464" s="541"/>
      <c r="D464" s="59"/>
      <c r="E464" s="85"/>
      <c r="F464" s="7"/>
    </row>
    <row r="465" spans="1:6">
      <c r="A465" s="543"/>
      <c r="B465" s="540"/>
      <c r="C465" s="541"/>
      <c r="D465" s="59"/>
      <c r="E465" s="85"/>
      <c r="F465" s="7"/>
    </row>
    <row r="466" spans="1:6">
      <c r="A466" s="543"/>
      <c r="B466" s="540"/>
      <c r="C466" s="541"/>
      <c r="D466" s="59"/>
      <c r="E466" s="85"/>
      <c r="F466" s="7"/>
    </row>
    <row r="467" spans="1:6">
      <c r="A467" s="543"/>
      <c r="B467" s="540"/>
      <c r="C467" s="541"/>
      <c r="D467" s="59"/>
      <c r="E467" s="85"/>
      <c r="F467" s="7"/>
    </row>
    <row r="468" spans="1:6">
      <c r="A468" s="543"/>
      <c r="B468" s="540"/>
      <c r="C468" s="541"/>
      <c r="D468" s="59"/>
      <c r="E468" s="85"/>
      <c r="F468" s="7"/>
    </row>
    <row r="469" spans="1:6">
      <c r="A469" s="543"/>
      <c r="B469" s="540"/>
      <c r="C469" s="541"/>
      <c r="D469" s="59"/>
      <c r="E469" s="85"/>
      <c r="F469" s="7"/>
    </row>
    <row r="470" spans="1:6">
      <c r="A470" s="543"/>
      <c r="B470" s="540"/>
      <c r="C470" s="541"/>
      <c r="D470" s="59"/>
      <c r="E470" s="85"/>
      <c r="F470" s="7"/>
    </row>
    <row r="471" spans="1:6">
      <c r="A471" s="543"/>
      <c r="B471" s="540"/>
      <c r="C471" s="541"/>
      <c r="D471" s="59"/>
      <c r="E471" s="85"/>
      <c r="F471" s="7"/>
    </row>
    <row r="472" spans="1:6">
      <c r="A472" s="543"/>
      <c r="B472" s="540"/>
      <c r="C472" s="541"/>
      <c r="D472" s="59"/>
      <c r="E472" s="85"/>
      <c r="F472" s="7"/>
    </row>
    <row r="473" spans="1:6">
      <c r="A473" s="543"/>
      <c r="B473" s="540"/>
      <c r="C473" s="541"/>
      <c r="D473" s="59"/>
      <c r="E473" s="85"/>
      <c r="F473" s="7"/>
    </row>
    <row r="474" spans="1:6">
      <c r="A474" s="543"/>
      <c r="B474" s="540"/>
      <c r="C474" s="541"/>
      <c r="D474" s="59"/>
      <c r="E474" s="85"/>
      <c r="F474" s="7"/>
    </row>
    <row r="475" spans="1:6">
      <c r="A475" s="543"/>
      <c r="B475" s="540"/>
      <c r="C475" s="541"/>
      <c r="D475" s="59"/>
      <c r="E475" s="85"/>
      <c r="F475" s="7"/>
    </row>
    <row r="476" spans="1:6">
      <c r="A476" s="543"/>
      <c r="B476" s="540"/>
      <c r="C476" s="541"/>
      <c r="D476" s="59"/>
      <c r="E476" s="85"/>
      <c r="F476" s="7"/>
    </row>
    <row r="477" spans="1:6">
      <c r="A477" s="543"/>
      <c r="B477" s="540"/>
      <c r="C477" s="541"/>
      <c r="D477" s="59"/>
      <c r="E477" s="85"/>
      <c r="F477" s="7"/>
    </row>
    <row r="478" spans="1:6">
      <c r="A478" s="543"/>
      <c r="B478" s="540"/>
      <c r="C478" s="541"/>
      <c r="D478" s="59"/>
      <c r="E478" s="85"/>
      <c r="F478" s="7"/>
    </row>
    <row r="479" spans="1:6">
      <c r="A479" s="543"/>
      <c r="B479" s="540"/>
      <c r="C479" s="541"/>
      <c r="D479" s="59"/>
      <c r="E479" s="85"/>
      <c r="F479" s="7"/>
    </row>
    <row r="480" spans="1:6">
      <c r="A480" s="543"/>
      <c r="B480" s="540"/>
      <c r="C480" s="541"/>
      <c r="D480" s="59"/>
      <c r="E480" s="85"/>
      <c r="F480" s="7"/>
    </row>
    <row r="481" spans="1:6">
      <c r="A481" s="543"/>
      <c r="B481" s="540"/>
      <c r="C481" s="541"/>
      <c r="D481" s="59"/>
      <c r="E481" s="85"/>
      <c r="F481" s="7"/>
    </row>
    <row r="482" spans="1:6">
      <c r="A482" s="543"/>
      <c r="B482" s="540"/>
      <c r="C482" s="541"/>
      <c r="D482" s="59"/>
      <c r="E482" s="85"/>
      <c r="F482" s="7"/>
    </row>
    <row r="483" spans="1:6">
      <c r="A483" s="543"/>
      <c r="B483" s="540"/>
      <c r="C483" s="541"/>
      <c r="D483" s="59"/>
      <c r="E483" s="85"/>
      <c r="F483" s="7"/>
    </row>
    <row r="484" spans="1:6">
      <c r="A484" s="543"/>
      <c r="B484" s="540"/>
      <c r="C484" s="541"/>
      <c r="D484" s="59"/>
      <c r="E484" s="85"/>
      <c r="F484" s="7"/>
    </row>
    <row r="485" spans="1:6">
      <c r="A485" s="543"/>
      <c r="B485" s="540"/>
      <c r="C485" s="541"/>
      <c r="D485" s="59"/>
      <c r="E485" s="85"/>
      <c r="F485" s="7"/>
    </row>
    <row r="486" spans="1:6">
      <c r="A486" s="543"/>
      <c r="B486" s="540"/>
      <c r="C486" s="541"/>
      <c r="D486" s="59"/>
      <c r="E486" s="85"/>
      <c r="F486" s="7"/>
    </row>
    <row r="487" spans="1:6">
      <c r="A487" s="543"/>
      <c r="B487" s="540"/>
      <c r="C487" s="541"/>
      <c r="D487" s="59"/>
      <c r="E487" s="85"/>
      <c r="F487" s="7"/>
    </row>
    <row r="488" spans="1:6">
      <c r="A488" s="543"/>
      <c r="B488" s="540"/>
      <c r="C488" s="541"/>
      <c r="D488" s="59"/>
      <c r="E488" s="85"/>
      <c r="F488" s="7"/>
    </row>
    <row r="489" spans="1:6">
      <c r="A489" s="543"/>
      <c r="B489" s="540"/>
      <c r="C489" s="541"/>
      <c r="D489" s="59"/>
      <c r="E489" s="85"/>
      <c r="F489" s="7"/>
    </row>
    <row r="490" spans="1:6">
      <c r="A490" s="543"/>
      <c r="B490" s="540"/>
      <c r="C490" s="541"/>
      <c r="D490" s="59"/>
      <c r="E490" s="85"/>
      <c r="F490" s="7"/>
    </row>
    <row r="491" spans="1:6">
      <c r="A491" s="543"/>
      <c r="B491" s="540"/>
      <c r="C491" s="541"/>
      <c r="D491" s="59"/>
      <c r="E491" s="85"/>
      <c r="F491" s="7"/>
    </row>
    <row r="492" spans="1:6">
      <c r="A492" s="543"/>
      <c r="B492" s="540"/>
      <c r="C492" s="541"/>
      <c r="D492" s="59"/>
      <c r="E492" s="85"/>
      <c r="F492" s="7"/>
    </row>
    <row r="493" spans="1:6">
      <c r="A493" s="543"/>
      <c r="B493" s="540"/>
      <c r="C493" s="541"/>
      <c r="D493" s="59"/>
      <c r="E493" s="85"/>
      <c r="F493" s="7"/>
    </row>
    <row r="494" spans="1:6">
      <c r="A494" s="543"/>
      <c r="B494" s="540"/>
      <c r="C494" s="541"/>
      <c r="D494" s="59"/>
      <c r="E494" s="85"/>
      <c r="F494" s="7"/>
    </row>
    <row r="495" spans="1:6">
      <c r="A495" s="543"/>
      <c r="B495" s="540"/>
      <c r="C495" s="541"/>
      <c r="D495" s="59"/>
      <c r="E495" s="85"/>
      <c r="F495" s="7"/>
    </row>
    <row r="496" spans="1:6">
      <c r="A496" s="543"/>
      <c r="B496" s="540"/>
      <c r="C496" s="541"/>
      <c r="D496" s="59"/>
      <c r="E496" s="85"/>
      <c r="F496" s="7"/>
    </row>
    <row r="497" spans="1:6">
      <c r="A497" s="543"/>
      <c r="B497" s="540"/>
      <c r="C497" s="541"/>
      <c r="D497" s="59"/>
      <c r="E497" s="85"/>
      <c r="F497" s="7"/>
    </row>
    <row r="498" spans="1:6">
      <c r="A498" s="543"/>
      <c r="B498" s="540"/>
      <c r="C498" s="541"/>
      <c r="D498" s="59"/>
      <c r="E498" s="85"/>
      <c r="F498" s="7"/>
    </row>
    <row r="499" spans="1:6">
      <c r="A499" s="543"/>
      <c r="B499" s="540"/>
      <c r="C499" s="541"/>
      <c r="D499" s="59"/>
      <c r="E499" s="85"/>
      <c r="F499" s="7"/>
    </row>
    <row r="500" spans="1:6">
      <c r="A500" s="543"/>
      <c r="B500" s="540"/>
      <c r="C500" s="541"/>
      <c r="D500" s="59"/>
      <c r="E500" s="85"/>
      <c r="F500" s="7"/>
    </row>
    <row r="501" spans="1:6">
      <c r="A501" s="543"/>
      <c r="B501" s="540"/>
      <c r="C501" s="541"/>
      <c r="D501" s="59"/>
      <c r="E501" s="85"/>
      <c r="F501" s="7"/>
    </row>
    <row r="502" spans="1:6">
      <c r="A502" s="543"/>
      <c r="B502" s="540"/>
      <c r="C502" s="541"/>
      <c r="D502" s="59"/>
      <c r="E502" s="85"/>
      <c r="F502" s="7"/>
    </row>
    <row r="503" spans="1:6">
      <c r="A503" s="543"/>
      <c r="B503" s="540"/>
      <c r="C503" s="541"/>
      <c r="D503" s="59"/>
      <c r="E503" s="85"/>
      <c r="F503" s="7"/>
    </row>
    <row r="504" spans="1:6">
      <c r="A504" s="543"/>
      <c r="B504" s="540"/>
      <c r="C504" s="541"/>
      <c r="D504" s="59"/>
      <c r="E504" s="85"/>
      <c r="F504" s="7"/>
    </row>
    <row r="505" spans="1:6">
      <c r="A505" s="543"/>
      <c r="B505" s="540"/>
      <c r="C505" s="541"/>
      <c r="D505" s="59"/>
      <c r="E505" s="85"/>
      <c r="F505" s="7"/>
    </row>
    <row r="506" spans="1:6">
      <c r="A506" s="543"/>
      <c r="B506" s="540"/>
      <c r="C506" s="541"/>
      <c r="D506" s="59"/>
      <c r="E506" s="85"/>
      <c r="F506" s="7"/>
    </row>
    <row r="507" spans="1:6">
      <c r="A507" s="543"/>
      <c r="B507" s="540"/>
      <c r="C507" s="541"/>
      <c r="D507" s="59"/>
      <c r="E507" s="85"/>
      <c r="F507" s="7"/>
    </row>
    <row r="508" spans="1:6">
      <c r="A508" s="543"/>
      <c r="B508" s="540"/>
      <c r="C508" s="541"/>
      <c r="D508" s="59"/>
      <c r="E508" s="85"/>
      <c r="F508" s="7"/>
    </row>
    <row r="509" spans="1:6">
      <c r="A509" s="543"/>
      <c r="B509" s="540"/>
      <c r="C509" s="541"/>
      <c r="D509" s="59"/>
      <c r="E509" s="85"/>
      <c r="F509" s="7"/>
    </row>
    <row r="510" spans="1:6">
      <c r="A510" s="543"/>
      <c r="B510" s="540"/>
      <c r="C510" s="541"/>
      <c r="D510" s="59"/>
      <c r="E510" s="85"/>
      <c r="F510" s="7"/>
    </row>
    <row r="511" spans="1:6">
      <c r="A511" s="543"/>
      <c r="B511" s="540"/>
      <c r="C511" s="541"/>
      <c r="D511" s="59"/>
      <c r="E511" s="85"/>
      <c r="F511" s="7"/>
    </row>
    <row r="512" spans="1:6">
      <c r="A512" s="543"/>
      <c r="B512" s="540"/>
      <c r="C512" s="541"/>
      <c r="D512" s="59"/>
      <c r="E512" s="85"/>
      <c r="F512" s="7"/>
    </row>
    <row r="513" spans="1:6">
      <c r="A513" s="543"/>
      <c r="B513" s="540"/>
      <c r="C513" s="541"/>
      <c r="D513" s="59"/>
      <c r="E513" s="85"/>
      <c r="F513" s="7"/>
    </row>
    <row r="514" spans="1:6">
      <c r="A514" s="543"/>
      <c r="B514" s="540"/>
      <c r="C514" s="541"/>
      <c r="D514" s="59"/>
      <c r="E514" s="85"/>
      <c r="F514" s="7"/>
    </row>
    <row r="515" spans="1:6">
      <c r="A515" s="543"/>
      <c r="B515" s="540"/>
      <c r="C515" s="541"/>
      <c r="D515" s="59"/>
      <c r="E515" s="85"/>
      <c r="F515" s="7"/>
    </row>
    <row r="516" spans="1:6">
      <c r="A516" s="543"/>
      <c r="B516" s="540"/>
      <c r="C516" s="541"/>
      <c r="D516" s="59"/>
      <c r="E516" s="85"/>
      <c r="F516" s="7"/>
    </row>
    <row r="517" spans="1:6">
      <c r="A517" s="543"/>
      <c r="B517" s="540"/>
      <c r="C517" s="541"/>
      <c r="D517" s="59"/>
      <c r="E517" s="85"/>
      <c r="F517" s="7"/>
    </row>
    <row r="518" spans="1:6">
      <c r="A518" s="543"/>
      <c r="B518" s="540"/>
      <c r="C518" s="541"/>
      <c r="D518" s="59"/>
      <c r="E518" s="85"/>
      <c r="F518" s="7"/>
    </row>
    <row r="519" spans="1:6">
      <c r="A519" s="543"/>
      <c r="B519" s="540"/>
      <c r="C519" s="541"/>
      <c r="D519" s="59"/>
      <c r="E519" s="85"/>
      <c r="F519" s="7"/>
    </row>
    <row r="520" spans="1:6">
      <c r="A520" s="543"/>
      <c r="B520" s="540"/>
      <c r="C520" s="541"/>
      <c r="D520" s="59"/>
      <c r="E520" s="85"/>
      <c r="F520" s="7"/>
    </row>
    <row r="521" spans="1:6">
      <c r="A521" s="543"/>
      <c r="B521" s="540"/>
      <c r="C521" s="541"/>
      <c r="D521" s="59"/>
      <c r="E521" s="85"/>
      <c r="F521" s="7"/>
    </row>
    <row r="522" spans="1:6">
      <c r="A522" s="543"/>
      <c r="B522" s="540"/>
      <c r="C522" s="541"/>
      <c r="D522" s="59"/>
      <c r="E522" s="85"/>
      <c r="F522" s="7"/>
    </row>
    <row r="523" spans="1:6">
      <c r="A523" s="543"/>
      <c r="B523" s="540"/>
      <c r="C523" s="541"/>
      <c r="D523" s="59"/>
      <c r="E523" s="85"/>
      <c r="F523" s="7"/>
    </row>
    <row r="524" spans="1:6">
      <c r="A524" s="543"/>
      <c r="B524" s="540"/>
      <c r="C524" s="541"/>
      <c r="D524" s="59"/>
      <c r="E524" s="85"/>
      <c r="F524" s="7"/>
    </row>
    <row r="525" spans="1:6">
      <c r="A525" s="543"/>
      <c r="B525" s="540"/>
      <c r="C525" s="541"/>
      <c r="D525" s="59"/>
      <c r="E525" s="85"/>
      <c r="F525" s="7"/>
    </row>
    <row r="526" spans="1:6">
      <c r="A526" s="543"/>
      <c r="B526" s="540"/>
      <c r="C526" s="541"/>
      <c r="D526" s="59"/>
      <c r="E526" s="85"/>
      <c r="F526" s="7"/>
    </row>
    <row r="527" spans="1:6">
      <c r="A527" s="543"/>
      <c r="B527" s="540"/>
      <c r="C527" s="541"/>
      <c r="D527" s="59"/>
      <c r="E527" s="85"/>
      <c r="F527" s="7"/>
    </row>
    <row r="528" spans="1:6">
      <c r="A528" s="543"/>
      <c r="B528" s="540"/>
      <c r="C528" s="541"/>
      <c r="D528" s="59"/>
      <c r="E528" s="85"/>
      <c r="F528" s="7"/>
    </row>
    <row r="529" spans="1:6">
      <c r="A529" s="543"/>
      <c r="B529" s="540"/>
      <c r="C529" s="541"/>
      <c r="D529" s="59"/>
      <c r="E529" s="85"/>
      <c r="F529" s="7"/>
    </row>
    <row r="530" spans="1:6">
      <c r="A530" s="543"/>
      <c r="B530" s="540"/>
      <c r="C530" s="541"/>
      <c r="D530" s="59"/>
      <c r="E530" s="85"/>
      <c r="F530" s="7"/>
    </row>
    <row r="531" spans="1:6">
      <c r="A531" s="543"/>
      <c r="B531" s="540"/>
      <c r="C531" s="541"/>
      <c r="D531" s="59"/>
      <c r="E531" s="85"/>
      <c r="F531" s="7"/>
    </row>
    <row r="532" spans="1:6">
      <c r="A532" s="543"/>
      <c r="B532" s="540"/>
      <c r="C532" s="541"/>
      <c r="D532" s="59"/>
      <c r="E532" s="85"/>
      <c r="F532" s="7"/>
    </row>
    <row r="533" spans="1:6">
      <c r="A533" s="543"/>
      <c r="B533" s="540"/>
      <c r="C533" s="541"/>
      <c r="D533" s="59"/>
      <c r="E533" s="85"/>
      <c r="F533" s="7"/>
    </row>
    <row r="534" spans="1:6">
      <c r="A534" s="543"/>
      <c r="B534" s="540"/>
      <c r="C534" s="541"/>
      <c r="D534" s="59"/>
      <c r="E534" s="85"/>
      <c r="F534" s="7"/>
    </row>
    <row r="535" spans="1:6">
      <c r="A535" s="543"/>
      <c r="B535" s="540"/>
      <c r="C535" s="541"/>
      <c r="D535" s="59"/>
      <c r="E535" s="85"/>
      <c r="F535" s="7"/>
    </row>
    <row r="536" spans="1:6">
      <c r="A536" s="543"/>
      <c r="B536" s="540"/>
      <c r="C536" s="541"/>
      <c r="D536" s="59"/>
      <c r="E536" s="85"/>
      <c r="F536" s="7"/>
    </row>
    <row r="537" spans="1:6">
      <c r="A537" s="543"/>
      <c r="B537" s="540"/>
      <c r="C537" s="541"/>
      <c r="D537" s="59"/>
      <c r="E537" s="85"/>
      <c r="F537" s="7"/>
    </row>
    <row r="538" spans="1:6">
      <c r="A538" s="543"/>
      <c r="B538" s="540"/>
      <c r="C538" s="541"/>
      <c r="D538" s="59"/>
      <c r="E538" s="85"/>
      <c r="F538" s="7"/>
    </row>
    <row r="539" spans="1:6">
      <c r="A539" s="543"/>
      <c r="B539" s="540"/>
      <c r="C539" s="541"/>
      <c r="D539" s="59"/>
      <c r="E539" s="85"/>
      <c r="F539" s="7"/>
    </row>
    <row r="540" spans="1:6">
      <c r="A540" s="543"/>
      <c r="B540" s="540"/>
      <c r="C540" s="541"/>
      <c r="D540" s="59"/>
      <c r="E540" s="85"/>
      <c r="F540" s="7"/>
    </row>
    <row r="541" spans="1:6">
      <c r="A541" s="543"/>
      <c r="B541" s="540"/>
      <c r="C541" s="541"/>
      <c r="D541" s="59"/>
      <c r="E541" s="85"/>
      <c r="F541" s="7"/>
    </row>
    <row r="542" spans="1:6">
      <c r="A542" s="543"/>
      <c r="B542" s="540"/>
      <c r="C542" s="541"/>
      <c r="D542" s="59"/>
      <c r="E542" s="85"/>
      <c r="F542" s="7"/>
    </row>
    <row r="543" spans="1:6">
      <c r="A543" s="543"/>
      <c r="B543" s="540"/>
      <c r="C543" s="541"/>
      <c r="D543" s="59"/>
      <c r="E543" s="85"/>
      <c r="F543" s="7"/>
    </row>
    <row r="544" spans="1:6">
      <c r="A544" s="543"/>
      <c r="B544" s="540"/>
      <c r="C544" s="541"/>
      <c r="D544" s="59"/>
      <c r="E544" s="85"/>
      <c r="F544" s="7"/>
    </row>
    <row r="545" spans="1:6">
      <c r="A545" s="543"/>
      <c r="B545" s="540"/>
      <c r="C545" s="541"/>
      <c r="D545" s="59"/>
      <c r="E545" s="85"/>
      <c r="F545" s="7"/>
    </row>
    <row r="546" spans="1:6">
      <c r="A546" s="543"/>
      <c r="B546" s="540"/>
      <c r="C546" s="541"/>
      <c r="D546" s="59"/>
      <c r="E546" s="85"/>
      <c r="F546" s="7"/>
    </row>
    <row r="547" spans="1:6">
      <c r="A547" s="543"/>
      <c r="B547" s="540"/>
      <c r="C547" s="541"/>
      <c r="D547" s="59"/>
      <c r="E547" s="85"/>
      <c r="F547" s="7"/>
    </row>
    <row r="548" spans="1:6">
      <c r="A548" s="543"/>
      <c r="B548" s="540"/>
      <c r="C548" s="541"/>
      <c r="D548" s="59"/>
      <c r="E548" s="85"/>
      <c r="F548" s="7"/>
    </row>
    <row r="549" spans="1:6">
      <c r="A549" s="543"/>
      <c r="B549" s="540"/>
      <c r="C549" s="541"/>
      <c r="D549" s="59"/>
      <c r="E549" s="85"/>
      <c r="F549" s="7"/>
    </row>
    <row r="550" spans="1:6">
      <c r="A550" s="543"/>
      <c r="B550" s="540"/>
      <c r="C550" s="541"/>
      <c r="D550" s="59"/>
      <c r="E550" s="85"/>
      <c r="F550" s="7"/>
    </row>
    <row r="551" spans="1:6">
      <c r="A551" s="543"/>
      <c r="B551" s="540"/>
      <c r="C551" s="541"/>
      <c r="D551" s="59"/>
      <c r="E551" s="85"/>
      <c r="F551" s="7"/>
    </row>
    <row r="552" spans="1:6">
      <c r="A552" s="543"/>
      <c r="B552" s="540"/>
      <c r="C552" s="541"/>
      <c r="D552" s="59"/>
      <c r="E552" s="85"/>
      <c r="F552" s="7"/>
    </row>
    <row r="553" spans="1:6">
      <c r="A553" s="543"/>
      <c r="B553" s="540"/>
      <c r="C553" s="541"/>
      <c r="D553" s="59"/>
      <c r="E553" s="85"/>
      <c r="F553" s="7"/>
    </row>
    <row r="554" spans="1:6">
      <c r="A554" s="543"/>
      <c r="B554" s="540"/>
      <c r="C554" s="541"/>
      <c r="D554" s="59"/>
      <c r="E554" s="85"/>
      <c r="F554" s="7"/>
    </row>
    <row r="555" spans="1:6">
      <c r="A555" s="543"/>
      <c r="B555" s="540"/>
      <c r="C555" s="541"/>
      <c r="D555" s="59"/>
      <c r="E555" s="85"/>
      <c r="F555" s="7"/>
    </row>
    <row r="556" spans="1:6">
      <c r="A556" s="543"/>
      <c r="B556" s="540"/>
      <c r="C556" s="541"/>
      <c r="D556" s="59"/>
      <c r="E556" s="85"/>
      <c r="F556" s="7"/>
    </row>
    <row r="557" spans="1:6">
      <c r="A557" s="543"/>
      <c r="B557" s="540"/>
      <c r="C557" s="541"/>
      <c r="D557" s="59"/>
      <c r="E557" s="85"/>
      <c r="F557" s="7"/>
    </row>
    <row r="558" spans="1:6">
      <c r="A558" s="543"/>
      <c r="B558" s="540"/>
      <c r="C558" s="541"/>
      <c r="D558" s="59"/>
      <c r="E558" s="85"/>
      <c r="F558" s="7"/>
    </row>
    <row r="559" spans="1:6">
      <c r="A559" s="543"/>
      <c r="B559" s="540"/>
      <c r="C559" s="541"/>
      <c r="D559" s="59"/>
      <c r="E559" s="85"/>
      <c r="F559" s="7"/>
    </row>
    <row r="560" spans="1:6">
      <c r="A560" s="543"/>
      <c r="B560" s="540"/>
      <c r="C560" s="541"/>
      <c r="D560" s="59"/>
      <c r="E560" s="85"/>
      <c r="F560" s="7"/>
    </row>
    <row r="561" spans="1:6">
      <c r="A561" s="543"/>
      <c r="B561" s="540"/>
      <c r="C561" s="541"/>
      <c r="D561" s="59"/>
      <c r="E561" s="85"/>
      <c r="F561" s="7"/>
    </row>
    <row r="562" spans="1:6">
      <c r="A562" s="543"/>
      <c r="B562" s="540"/>
      <c r="C562" s="541"/>
      <c r="D562" s="59"/>
      <c r="E562" s="85"/>
      <c r="F562" s="7"/>
    </row>
    <row r="563" spans="1:6">
      <c r="A563" s="543"/>
      <c r="B563" s="540"/>
      <c r="C563" s="541"/>
      <c r="D563" s="59"/>
      <c r="E563" s="85"/>
      <c r="F563" s="7"/>
    </row>
    <row r="564" spans="1:6">
      <c r="A564" s="543"/>
      <c r="B564" s="540"/>
      <c r="C564" s="541"/>
      <c r="D564" s="59"/>
      <c r="E564" s="85"/>
      <c r="F564" s="7"/>
    </row>
    <row r="565" spans="1:6">
      <c r="A565" s="543"/>
      <c r="B565" s="540"/>
      <c r="C565" s="541"/>
      <c r="D565" s="59"/>
      <c r="E565" s="85"/>
      <c r="F565" s="7"/>
    </row>
    <row r="566" spans="1:6">
      <c r="A566" s="543"/>
      <c r="B566" s="540"/>
      <c r="C566" s="541"/>
      <c r="D566" s="59"/>
      <c r="E566" s="85"/>
      <c r="F566" s="7"/>
    </row>
    <row r="567" spans="1:6">
      <c r="A567" s="543"/>
      <c r="B567" s="540"/>
      <c r="C567" s="541"/>
      <c r="D567" s="59"/>
      <c r="E567" s="85"/>
      <c r="F567" s="7"/>
    </row>
    <row r="568" spans="1:6">
      <c r="A568" s="543"/>
      <c r="B568" s="540"/>
      <c r="C568" s="541"/>
      <c r="D568" s="59"/>
      <c r="E568" s="85"/>
      <c r="F568" s="7"/>
    </row>
    <row r="569" spans="1:6">
      <c r="A569" s="543"/>
      <c r="B569" s="540"/>
      <c r="C569" s="541"/>
      <c r="D569" s="59"/>
      <c r="E569" s="85"/>
      <c r="F569" s="7"/>
    </row>
    <row r="570" spans="1:6">
      <c r="A570" s="543"/>
      <c r="B570" s="540"/>
      <c r="C570" s="541"/>
      <c r="D570" s="59"/>
      <c r="E570" s="85"/>
      <c r="F570" s="7"/>
    </row>
    <row r="571" spans="1:6">
      <c r="A571" s="543"/>
      <c r="B571" s="540"/>
      <c r="C571" s="541"/>
      <c r="D571" s="59"/>
      <c r="E571" s="85"/>
      <c r="F571" s="7"/>
    </row>
    <row r="572" spans="1:6">
      <c r="A572" s="543"/>
      <c r="B572" s="540"/>
      <c r="C572" s="541"/>
      <c r="D572" s="59"/>
      <c r="E572" s="85"/>
      <c r="F572" s="7"/>
    </row>
    <row r="573" spans="1:6">
      <c r="A573" s="543"/>
      <c r="B573" s="540"/>
      <c r="C573" s="541"/>
      <c r="D573" s="59"/>
      <c r="E573" s="85"/>
      <c r="F573" s="7"/>
    </row>
    <row r="574" spans="1:6">
      <c r="A574" s="543"/>
      <c r="B574" s="540"/>
      <c r="C574" s="541"/>
      <c r="D574" s="59"/>
      <c r="E574" s="85"/>
      <c r="F574" s="7"/>
    </row>
    <row r="575" spans="1:6">
      <c r="A575" s="543"/>
      <c r="B575" s="540"/>
      <c r="C575" s="541"/>
      <c r="D575" s="59"/>
      <c r="E575" s="85"/>
      <c r="F575" s="7"/>
    </row>
    <row r="576" spans="1:6">
      <c r="A576" s="543"/>
      <c r="B576" s="540"/>
      <c r="C576" s="541"/>
      <c r="D576" s="59"/>
      <c r="E576" s="85"/>
      <c r="F576" s="7"/>
    </row>
    <row r="577" spans="1:6">
      <c r="A577" s="543"/>
      <c r="B577" s="540"/>
      <c r="C577" s="541"/>
      <c r="D577" s="59"/>
      <c r="E577" s="85"/>
      <c r="F577" s="7"/>
    </row>
    <row r="578" spans="1:6">
      <c r="A578" s="543"/>
      <c r="B578" s="540"/>
      <c r="C578" s="541"/>
      <c r="D578" s="59"/>
      <c r="E578" s="85"/>
      <c r="F578" s="7"/>
    </row>
    <row r="579" spans="1:6">
      <c r="A579" s="543"/>
      <c r="B579" s="540"/>
      <c r="C579" s="541"/>
      <c r="D579" s="59"/>
      <c r="E579" s="85"/>
      <c r="F579" s="7"/>
    </row>
    <row r="580" spans="1:6">
      <c r="A580" s="543"/>
      <c r="B580" s="540"/>
      <c r="C580" s="541"/>
      <c r="D580" s="59"/>
      <c r="E580" s="85"/>
      <c r="F580" s="7"/>
    </row>
    <row r="581" spans="1:6">
      <c r="A581" s="543"/>
      <c r="B581" s="540"/>
      <c r="C581" s="541"/>
      <c r="D581" s="59"/>
      <c r="E581" s="85"/>
      <c r="F581" s="7"/>
    </row>
    <row r="582" spans="1:6">
      <c r="A582" s="543"/>
      <c r="B582" s="540"/>
      <c r="C582" s="541"/>
      <c r="D582" s="59"/>
      <c r="E582" s="85"/>
      <c r="F582" s="7"/>
    </row>
    <row r="583" spans="1:6">
      <c r="A583" s="543"/>
      <c r="B583" s="540"/>
      <c r="C583" s="541"/>
      <c r="D583" s="59"/>
      <c r="E583" s="85"/>
      <c r="F583" s="7"/>
    </row>
    <row r="584" spans="1:6">
      <c r="A584" s="543"/>
      <c r="B584" s="540"/>
      <c r="C584" s="541"/>
      <c r="D584" s="59"/>
      <c r="E584" s="85"/>
      <c r="F584" s="7"/>
    </row>
    <row r="585" spans="1:6">
      <c r="A585" s="543"/>
      <c r="B585" s="540"/>
      <c r="C585" s="541"/>
      <c r="D585" s="59"/>
      <c r="E585" s="85"/>
      <c r="F585" s="7"/>
    </row>
    <row r="586" spans="1:6">
      <c r="A586" s="543"/>
      <c r="B586" s="540"/>
      <c r="C586" s="541"/>
      <c r="D586" s="59"/>
      <c r="E586" s="85"/>
      <c r="F586" s="7"/>
    </row>
    <row r="587" spans="1:6">
      <c r="A587" s="543"/>
      <c r="B587" s="540"/>
      <c r="C587" s="541"/>
      <c r="D587" s="59"/>
      <c r="E587" s="85"/>
      <c r="F587" s="7"/>
    </row>
    <row r="588" spans="1:6">
      <c r="A588" s="543"/>
      <c r="B588" s="540"/>
      <c r="C588" s="541"/>
      <c r="D588" s="59"/>
      <c r="E588" s="85"/>
      <c r="F588" s="7"/>
    </row>
    <row r="589" spans="1:6">
      <c r="A589" s="543"/>
      <c r="B589" s="540"/>
      <c r="C589" s="541"/>
      <c r="D589" s="59"/>
      <c r="E589" s="85"/>
      <c r="F589" s="7"/>
    </row>
    <row r="590" spans="1:6">
      <c r="A590" s="543"/>
      <c r="B590" s="540"/>
      <c r="C590" s="541"/>
      <c r="D590" s="59"/>
      <c r="E590" s="85"/>
      <c r="F590" s="7"/>
    </row>
    <row r="591" spans="1:6">
      <c r="A591" s="543"/>
      <c r="B591" s="540"/>
      <c r="C591" s="541"/>
      <c r="D591" s="59"/>
      <c r="E591" s="85"/>
      <c r="F591" s="7"/>
    </row>
    <row r="592" spans="1:6">
      <c r="A592" s="543"/>
      <c r="B592" s="540"/>
      <c r="C592" s="541"/>
      <c r="D592" s="59"/>
      <c r="E592" s="85"/>
      <c r="F592" s="7"/>
    </row>
    <row r="593" spans="1:6">
      <c r="A593" s="543"/>
      <c r="B593" s="540"/>
      <c r="C593" s="541"/>
      <c r="D593" s="59"/>
      <c r="E593" s="85"/>
      <c r="F593" s="7"/>
    </row>
    <row r="594" spans="1:6">
      <c r="A594" s="543"/>
      <c r="B594" s="540"/>
      <c r="C594" s="541"/>
      <c r="D594" s="59"/>
      <c r="E594" s="85"/>
      <c r="F594" s="7"/>
    </row>
    <row r="595" spans="1:6">
      <c r="A595" s="543"/>
      <c r="B595" s="540"/>
      <c r="C595" s="541"/>
      <c r="D595" s="59"/>
      <c r="E595" s="85"/>
      <c r="F595" s="7"/>
    </row>
    <row r="596" spans="1:6">
      <c r="A596" s="543"/>
      <c r="B596" s="540"/>
      <c r="C596" s="541"/>
      <c r="D596" s="59"/>
      <c r="E596" s="85"/>
      <c r="F596" s="7"/>
    </row>
    <row r="597" spans="1:6">
      <c r="A597" s="543"/>
      <c r="B597" s="540"/>
      <c r="C597" s="541"/>
      <c r="D597" s="59"/>
      <c r="E597" s="85"/>
      <c r="F597" s="7"/>
    </row>
    <row r="598" spans="1:6">
      <c r="A598" s="543"/>
      <c r="B598" s="540"/>
      <c r="C598" s="541"/>
      <c r="D598" s="59"/>
      <c r="E598" s="85"/>
      <c r="F598" s="7"/>
    </row>
    <row r="599" spans="1:6">
      <c r="A599" s="543"/>
      <c r="B599" s="540"/>
      <c r="C599" s="541"/>
      <c r="D599" s="59"/>
      <c r="E599" s="85"/>
      <c r="F599" s="7"/>
    </row>
    <row r="600" spans="1:6">
      <c r="A600" s="543"/>
      <c r="B600" s="540"/>
      <c r="C600" s="541"/>
      <c r="D600" s="59"/>
      <c r="E600" s="85"/>
      <c r="F600" s="7"/>
    </row>
    <row r="601" spans="1:6">
      <c r="A601" s="543"/>
      <c r="B601" s="540"/>
      <c r="C601" s="541"/>
      <c r="D601" s="59"/>
      <c r="E601" s="85"/>
      <c r="F601" s="7"/>
    </row>
    <row r="602" spans="1:6">
      <c r="A602" s="543"/>
      <c r="B602" s="540"/>
      <c r="C602" s="541"/>
      <c r="D602" s="59"/>
      <c r="E602" s="85"/>
      <c r="F602" s="7"/>
    </row>
    <row r="603" spans="1:6">
      <c r="A603" s="543"/>
      <c r="B603" s="540"/>
      <c r="C603" s="541"/>
      <c r="D603" s="59"/>
      <c r="E603" s="85"/>
      <c r="F603" s="7"/>
    </row>
    <row r="604" spans="1:6">
      <c r="A604" s="543"/>
      <c r="B604" s="540"/>
      <c r="C604" s="541"/>
      <c r="D604" s="59"/>
      <c r="E604" s="85"/>
      <c r="F604" s="7"/>
    </row>
    <row r="605" spans="1:6">
      <c r="A605" s="543"/>
      <c r="B605" s="540"/>
      <c r="C605" s="541"/>
      <c r="D605" s="59"/>
      <c r="E605" s="85"/>
      <c r="F605" s="7"/>
    </row>
    <row r="606" spans="1:6">
      <c r="A606" s="543"/>
      <c r="B606" s="540"/>
      <c r="C606" s="541"/>
      <c r="D606" s="59"/>
      <c r="E606" s="85"/>
      <c r="F606" s="7"/>
    </row>
    <row r="607" spans="1:6">
      <c r="A607" s="543"/>
      <c r="B607" s="540"/>
      <c r="C607" s="541"/>
      <c r="D607" s="59"/>
      <c r="E607" s="85"/>
      <c r="F607" s="7"/>
    </row>
    <row r="608" spans="1:6">
      <c r="A608" s="543"/>
      <c r="B608" s="540"/>
      <c r="C608" s="541"/>
      <c r="D608" s="59"/>
      <c r="E608" s="85"/>
      <c r="F608" s="7"/>
    </row>
    <row r="609" spans="1:6">
      <c r="A609" s="543"/>
      <c r="B609" s="540"/>
      <c r="C609" s="541"/>
      <c r="D609" s="59"/>
      <c r="E609" s="85"/>
      <c r="F609" s="7"/>
    </row>
    <row r="610" spans="1:6">
      <c r="A610" s="543"/>
      <c r="B610" s="540"/>
      <c r="C610" s="541"/>
      <c r="D610" s="59"/>
      <c r="E610" s="85"/>
      <c r="F610" s="7"/>
    </row>
    <row r="611" spans="1:6">
      <c r="A611" s="543"/>
      <c r="B611" s="540"/>
      <c r="C611" s="541"/>
      <c r="D611" s="59"/>
      <c r="E611" s="85"/>
      <c r="F611" s="7"/>
    </row>
    <row r="612" spans="1:6">
      <c r="A612" s="543"/>
      <c r="B612" s="540"/>
      <c r="C612" s="541"/>
      <c r="D612" s="59"/>
      <c r="E612" s="85"/>
      <c r="F612" s="7"/>
    </row>
    <row r="613" spans="1:6">
      <c r="A613" s="543"/>
      <c r="B613" s="540"/>
      <c r="C613" s="541"/>
      <c r="D613" s="59"/>
      <c r="E613" s="85"/>
      <c r="F613" s="7"/>
    </row>
    <row r="614" spans="1:6">
      <c r="A614" s="543"/>
      <c r="B614" s="540"/>
      <c r="C614" s="541"/>
      <c r="D614" s="59"/>
      <c r="E614" s="85"/>
      <c r="F614" s="7"/>
    </row>
    <row r="615" spans="1:6">
      <c r="A615" s="543"/>
      <c r="B615" s="540"/>
      <c r="C615" s="541"/>
      <c r="D615" s="59"/>
      <c r="E615" s="85"/>
      <c r="F615" s="7"/>
    </row>
    <row r="616" spans="1:6">
      <c r="A616" s="543"/>
      <c r="B616" s="540"/>
      <c r="C616" s="541"/>
      <c r="D616" s="59"/>
      <c r="E616" s="85"/>
      <c r="F616" s="7"/>
    </row>
    <row r="617" spans="1:6">
      <c r="A617" s="543"/>
      <c r="B617" s="540"/>
      <c r="C617" s="541"/>
      <c r="D617" s="59"/>
      <c r="E617" s="85"/>
      <c r="F617" s="7"/>
    </row>
    <row r="618" spans="1:6">
      <c r="A618" s="543"/>
      <c r="B618" s="540"/>
      <c r="C618" s="541"/>
      <c r="D618" s="59"/>
      <c r="E618" s="85"/>
      <c r="F618" s="7"/>
    </row>
    <row r="619" spans="1:6">
      <c r="A619" s="543"/>
      <c r="B619" s="540"/>
      <c r="C619" s="541"/>
      <c r="D619" s="59"/>
      <c r="E619" s="85"/>
      <c r="F619" s="7"/>
    </row>
    <row r="620" spans="1:6">
      <c r="A620" s="543"/>
      <c r="B620" s="540"/>
      <c r="C620" s="541"/>
      <c r="D620" s="59"/>
      <c r="E620" s="85"/>
      <c r="F620" s="7"/>
    </row>
    <row r="621" spans="1:6">
      <c r="A621" s="543"/>
      <c r="B621" s="540"/>
      <c r="C621" s="541"/>
      <c r="D621" s="59"/>
      <c r="E621" s="85"/>
      <c r="F621" s="7"/>
    </row>
    <row r="622" spans="1:6">
      <c r="A622" s="543"/>
      <c r="B622" s="540"/>
      <c r="C622" s="541"/>
      <c r="D622" s="59"/>
      <c r="E622" s="85"/>
      <c r="F622" s="7"/>
    </row>
    <row r="623" spans="1:6">
      <c r="A623" s="543"/>
      <c r="B623" s="540"/>
      <c r="C623" s="541"/>
      <c r="D623" s="59"/>
      <c r="E623" s="85"/>
      <c r="F623" s="7"/>
    </row>
    <row r="624" spans="1:6">
      <c r="A624" s="543"/>
      <c r="B624" s="540"/>
      <c r="C624" s="541"/>
      <c r="D624" s="59"/>
      <c r="E624" s="85"/>
      <c r="F624" s="7"/>
    </row>
    <row r="625" spans="1:6">
      <c r="A625" s="543"/>
      <c r="B625" s="540"/>
      <c r="C625" s="541"/>
      <c r="D625" s="59"/>
      <c r="E625" s="85"/>
      <c r="F625" s="7"/>
    </row>
    <row r="626" spans="1:6">
      <c r="A626" s="543"/>
      <c r="B626" s="540"/>
      <c r="C626" s="541"/>
      <c r="D626" s="59"/>
      <c r="E626" s="85"/>
      <c r="F626" s="7"/>
    </row>
    <row r="627" spans="1:6">
      <c r="A627" s="543"/>
      <c r="B627" s="540"/>
      <c r="C627" s="541"/>
      <c r="D627" s="59"/>
      <c r="E627" s="85"/>
      <c r="F627" s="7"/>
    </row>
    <row r="628" spans="1:6">
      <c r="A628" s="543"/>
      <c r="B628" s="540"/>
      <c r="C628" s="541"/>
      <c r="D628" s="59"/>
      <c r="E628" s="85"/>
      <c r="F628" s="7"/>
    </row>
    <row r="629" spans="1:6">
      <c r="A629" s="543"/>
      <c r="B629" s="540"/>
      <c r="C629" s="541"/>
      <c r="D629" s="59"/>
      <c r="E629" s="85"/>
      <c r="F629" s="7"/>
    </row>
    <row r="630" spans="1:6">
      <c r="A630" s="543"/>
      <c r="B630" s="540"/>
      <c r="C630" s="541"/>
      <c r="D630" s="59"/>
      <c r="E630" s="85"/>
      <c r="F630" s="7"/>
    </row>
    <row r="631" spans="1:6">
      <c r="A631" s="543"/>
      <c r="B631" s="540"/>
      <c r="C631" s="541"/>
      <c r="D631" s="59"/>
      <c r="E631" s="85"/>
      <c r="F631" s="7"/>
    </row>
    <row r="632" spans="1:6">
      <c r="A632" s="543"/>
      <c r="B632" s="540"/>
      <c r="C632" s="541"/>
      <c r="D632" s="59"/>
      <c r="E632" s="85"/>
      <c r="F632" s="7"/>
    </row>
    <row r="633" spans="1:6">
      <c r="A633" s="543"/>
      <c r="B633" s="540"/>
      <c r="C633" s="541"/>
      <c r="D633" s="59"/>
      <c r="E633" s="85"/>
      <c r="F633" s="7"/>
    </row>
    <row r="634" spans="1:6">
      <c r="A634" s="543"/>
      <c r="B634" s="540"/>
      <c r="C634" s="541"/>
      <c r="D634" s="59"/>
      <c r="E634" s="85"/>
      <c r="F634" s="7"/>
    </row>
    <row r="635" spans="1:6">
      <c r="A635" s="543"/>
      <c r="B635" s="540"/>
      <c r="C635" s="541"/>
      <c r="D635" s="59"/>
      <c r="E635" s="85"/>
      <c r="F635" s="7"/>
    </row>
    <row r="636" spans="1:6">
      <c r="A636" s="543"/>
      <c r="B636" s="540"/>
      <c r="C636" s="541"/>
      <c r="D636" s="59"/>
      <c r="E636" s="85"/>
      <c r="F636" s="7"/>
    </row>
    <row r="637" spans="1:6">
      <c r="A637" s="543"/>
      <c r="B637" s="540"/>
      <c r="C637" s="541"/>
      <c r="D637" s="59"/>
      <c r="E637" s="85"/>
      <c r="F637" s="7"/>
    </row>
    <row r="638" spans="1:6">
      <c r="A638" s="543"/>
      <c r="B638" s="540"/>
      <c r="C638" s="541"/>
      <c r="D638" s="59"/>
      <c r="E638" s="85"/>
      <c r="F638" s="7"/>
    </row>
    <row r="639" spans="1:6">
      <c r="A639" s="543"/>
      <c r="B639" s="540"/>
      <c r="C639" s="541"/>
      <c r="D639" s="59"/>
      <c r="E639" s="85"/>
      <c r="F639" s="7"/>
    </row>
    <row r="640" spans="1:6">
      <c r="A640" s="543"/>
      <c r="B640" s="540"/>
      <c r="C640" s="541"/>
      <c r="D640" s="59"/>
      <c r="E640" s="85"/>
      <c r="F640" s="7"/>
    </row>
    <row r="641" spans="1:6">
      <c r="A641" s="543"/>
      <c r="B641" s="540"/>
      <c r="C641" s="541"/>
      <c r="D641" s="59"/>
      <c r="E641" s="85"/>
      <c r="F641" s="7"/>
    </row>
    <row r="642" spans="1:6">
      <c r="A642" s="543"/>
      <c r="B642" s="540"/>
      <c r="C642" s="541"/>
      <c r="D642" s="59"/>
      <c r="E642" s="85"/>
      <c r="F642" s="7"/>
    </row>
    <row r="643" spans="1:6">
      <c r="A643" s="543"/>
      <c r="B643" s="540"/>
      <c r="C643" s="541"/>
      <c r="D643" s="59"/>
      <c r="E643" s="85"/>
      <c r="F643" s="7"/>
    </row>
    <row r="644" spans="1:6">
      <c r="A644" s="543"/>
      <c r="B644" s="540"/>
      <c r="C644" s="541"/>
      <c r="D644" s="59"/>
      <c r="E644" s="85"/>
      <c r="F644" s="7"/>
    </row>
    <row r="645" spans="1:6">
      <c r="A645" s="543"/>
      <c r="B645" s="540"/>
      <c r="C645" s="541"/>
      <c r="D645" s="59"/>
      <c r="E645" s="85"/>
      <c r="F645" s="7"/>
    </row>
    <row r="646" spans="1:6">
      <c r="A646" s="543"/>
      <c r="B646" s="540"/>
      <c r="C646" s="541"/>
      <c r="D646" s="59"/>
      <c r="E646" s="85"/>
      <c r="F646" s="7"/>
    </row>
    <row r="647" spans="1:6">
      <c r="A647" s="543"/>
      <c r="B647" s="540"/>
      <c r="C647" s="541"/>
      <c r="D647" s="59"/>
      <c r="E647" s="85"/>
      <c r="F647" s="7"/>
    </row>
    <row r="648" spans="1:6">
      <c r="A648" s="543"/>
      <c r="B648" s="540"/>
      <c r="C648" s="541"/>
      <c r="D648" s="59"/>
      <c r="E648" s="85"/>
      <c r="F648" s="7"/>
    </row>
    <row r="649" spans="1:6">
      <c r="A649" s="543"/>
      <c r="B649" s="540"/>
      <c r="C649" s="541"/>
      <c r="D649" s="59"/>
      <c r="E649" s="85"/>
      <c r="F649" s="7"/>
    </row>
    <row r="650" spans="1:6">
      <c r="A650" s="543"/>
      <c r="B650" s="540"/>
      <c r="C650" s="541"/>
      <c r="D650" s="59"/>
      <c r="E650" s="85"/>
      <c r="F650" s="7"/>
    </row>
    <row r="651" spans="1:6">
      <c r="A651" s="543"/>
      <c r="B651" s="540"/>
      <c r="C651" s="541"/>
      <c r="D651" s="59"/>
      <c r="E651" s="85"/>
      <c r="F651" s="7"/>
    </row>
    <row r="652" spans="1:6">
      <c r="A652" s="543"/>
      <c r="B652" s="540"/>
      <c r="C652" s="541"/>
      <c r="D652" s="59"/>
      <c r="E652" s="85"/>
      <c r="F652" s="7"/>
    </row>
    <row r="653" spans="1:6">
      <c r="A653" s="543"/>
      <c r="B653" s="540"/>
      <c r="C653" s="541"/>
      <c r="D653" s="59"/>
      <c r="E653" s="85"/>
      <c r="F653" s="7"/>
    </row>
    <row r="654" spans="1:6">
      <c r="A654" s="543"/>
      <c r="B654" s="540"/>
      <c r="C654" s="541"/>
      <c r="D654" s="59"/>
      <c r="E654" s="85"/>
      <c r="F654" s="7"/>
    </row>
    <row r="655" spans="1:6">
      <c r="A655" s="543"/>
      <c r="B655" s="540"/>
      <c r="C655" s="541"/>
      <c r="D655" s="59"/>
      <c r="E655" s="85"/>
      <c r="F655" s="7"/>
    </row>
    <row r="656" spans="1:6">
      <c r="A656" s="543"/>
      <c r="B656" s="540"/>
      <c r="C656" s="541"/>
      <c r="D656" s="59"/>
      <c r="E656" s="85"/>
      <c r="F656" s="7"/>
    </row>
    <row r="657" spans="1:6">
      <c r="A657" s="543"/>
      <c r="B657" s="540"/>
      <c r="C657" s="541"/>
      <c r="D657" s="59"/>
      <c r="E657" s="85"/>
      <c r="F657" s="7"/>
    </row>
    <row r="658" spans="1:6">
      <c r="A658" s="543"/>
      <c r="B658" s="540"/>
      <c r="C658" s="541"/>
      <c r="D658" s="59"/>
      <c r="E658" s="85"/>
      <c r="F658" s="7"/>
    </row>
    <row r="659" spans="1:6">
      <c r="A659" s="543"/>
      <c r="B659" s="540"/>
      <c r="C659" s="541"/>
      <c r="D659" s="59"/>
      <c r="E659" s="85"/>
      <c r="F659" s="7"/>
    </row>
    <row r="660" spans="1:6">
      <c r="A660" s="543"/>
      <c r="B660" s="540"/>
      <c r="C660" s="541"/>
      <c r="D660" s="59"/>
      <c r="E660" s="85"/>
      <c r="F660" s="7"/>
    </row>
    <row r="661" spans="1:6">
      <c r="A661" s="543"/>
      <c r="B661" s="540"/>
      <c r="C661" s="541"/>
      <c r="D661" s="59"/>
      <c r="E661" s="85"/>
      <c r="F661" s="7"/>
    </row>
    <row r="662" spans="1:6">
      <c r="A662" s="543"/>
      <c r="B662" s="540"/>
      <c r="C662" s="541"/>
      <c r="D662" s="59"/>
      <c r="E662" s="85"/>
      <c r="F662" s="7"/>
    </row>
    <row r="663" spans="1:6">
      <c r="A663" s="543"/>
      <c r="B663" s="540"/>
      <c r="C663" s="541"/>
      <c r="D663" s="59"/>
      <c r="E663" s="85"/>
      <c r="F663" s="7"/>
    </row>
    <row r="664" spans="1:6">
      <c r="A664" s="543"/>
      <c r="B664" s="540"/>
      <c r="C664" s="541"/>
      <c r="D664" s="59"/>
      <c r="E664" s="85"/>
      <c r="F664" s="7"/>
    </row>
    <row r="665" spans="1:6">
      <c r="A665" s="543"/>
      <c r="B665" s="540"/>
      <c r="C665" s="541"/>
      <c r="D665" s="59"/>
      <c r="E665" s="85"/>
      <c r="F665" s="7"/>
    </row>
    <row r="666" spans="1:6">
      <c r="A666" s="543"/>
      <c r="B666" s="540"/>
      <c r="C666" s="541"/>
      <c r="D666" s="59"/>
      <c r="E666" s="85"/>
      <c r="F666" s="7"/>
    </row>
    <row r="667" spans="1:6">
      <c r="A667" s="543"/>
      <c r="B667" s="540"/>
      <c r="C667" s="541"/>
      <c r="D667" s="59"/>
      <c r="E667" s="85"/>
      <c r="F667" s="7"/>
    </row>
    <row r="668" spans="1:6">
      <c r="A668" s="543"/>
      <c r="B668" s="540"/>
      <c r="C668" s="541"/>
      <c r="D668" s="59"/>
      <c r="E668" s="85"/>
      <c r="F668" s="7"/>
    </row>
    <row r="669" spans="1:6">
      <c r="A669" s="543"/>
      <c r="B669" s="540"/>
      <c r="C669" s="541"/>
      <c r="D669" s="59"/>
      <c r="E669" s="85"/>
      <c r="F669" s="7"/>
    </row>
    <row r="670" spans="1:6">
      <c r="A670" s="543"/>
      <c r="B670" s="540"/>
      <c r="C670" s="541"/>
      <c r="D670" s="59"/>
      <c r="E670" s="85"/>
      <c r="F670" s="7"/>
    </row>
    <row r="671" spans="1:6">
      <c r="A671" s="543"/>
      <c r="B671" s="540"/>
      <c r="C671" s="541"/>
      <c r="D671" s="59"/>
      <c r="E671" s="85"/>
      <c r="F671" s="7"/>
    </row>
    <row r="672" spans="1:6">
      <c r="A672" s="543"/>
      <c r="B672" s="540"/>
      <c r="C672" s="541"/>
      <c r="D672" s="59"/>
      <c r="E672" s="85"/>
      <c r="F672" s="7"/>
    </row>
    <row r="673" spans="1:6">
      <c r="A673" s="543"/>
      <c r="B673" s="540"/>
      <c r="C673" s="541"/>
      <c r="D673" s="59"/>
      <c r="E673" s="85"/>
      <c r="F673" s="7"/>
    </row>
    <row r="674" spans="1:6">
      <c r="A674" s="543"/>
      <c r="B674" s="540"/>
      <c r="C674" s="541"/>
      <c r="D674" s="59"/>
      <c r="E674" s="85"/>
      <c r="F674" s="7"/>
    </row>
    <row r="675" spans="1:6">
      <c r="A675" s="543"/>
      <c r="B675" s="540"/>
      <c r="C675" s="541"/>
      <c r="D675" s="59"/>
      <c r="E675" s="85"/>
      <c r="F675" s="7"/>
    </row>
    <row r="676" spans="1:6">
      <c r="A676" s="543"/>
      <c r="B676" s="540"/>
      <c r="C676" s="541"/>
      <c r="D676" s="59"/>
      <c r="E676" s="85"/>
      <c r="F676" s="7"/>
    </row>
    <row r="677" spans="1:6">
      <c r="A677" s="543"/>
      <c r="B677" s="540"/>
      <c r="C677" s="541"/>
      <c r="D677" s="59"/>
      <c r="E677" s="85"/>
      <c r="F677" s="7"/>
    </row>
    <row r="678" spans="1:6">
      <c r="A678" s="543"/>
      <c r="B678" s="540"/>
      <c r="C678" s="541"/>
      <c r="D678" s="59"/>
      <c r="E678" s="85"/>
      <c r="F678" s="7"/>
    </row>
    <row r="679" spans="1:6">
      <c r="A679" s="543"/>
      <c r="B679" s="540"/>
      <c r="C679" s="541"/>
      <c r="D679" s="59"/>
      <c r="E679" s="85"/>
      <c r="F679" s="7"/>
    </row>
    <row r="680" spans="1:6">
      <c r="A680" s="543"/>
      <c r="B680" s="540"/>
      <c r="C680" s="541"/>
      <c r="D680" s="59"/>
      <c r="E680" s="85"/>
      <c r="F680" s="7"/>
    </row>
    <row r="681" spans="1:6">
      <c r="A681" s="543"/>
      <c r="B681" s="540"/>
      <c r="C681" s="541"/>
      <c r="D681" s="59"/>
      <c r="E681" s="85"/>
      <c r="F681" s="7"/>
    </row>
    <row r="682" spans="1:6">
      <c r="A682" s="543"/>
      <c r="B682" s="540"/>
      <c r="C682" s="541"/>
      <c r="D682" s="59"/>
      <c r="E682" s="85"/>
      <c r="F682" s="7"/>
    </row>
    <row r="683" spans="1:6">
      <c r="A683" s="543"/>
      <c r="B683" s="540"/>
      <c r="C683" s="541"/>
      <c r="D683" s="59"/>
      <c r="E683" s="85"/>
      <c r="F683" s="7"/>
    </row>
    <row r="684" spans="1:6">
      <c r="A684" s="543"/>
      <c r="B684" s="540"/>
      <c r="C684" s="541"/>
      <c r="D684" s="59"/>
      <c r="E684" s="85"/>
      <c r="F684" s="7"/>
    </row>
    <row r="685" spans="1:6">
      <c r="A685" s="543"/>
      <c r="B685" s="540"/>
      <c r="C685" s="541"/>
      <c r="D685" s="59"/>
      <c r="E685" s="85"/>
      <c r="F685" s="7"/>
    </row>
    <row r="686" spans="1:6">
      <c r="A686" s="543"/>
      <c r="B686" s="540"/>
      <c r="C686" s="541"/>
      <c r="D686" s="59"/>
      <c r="E686" s="85"/>
      <c r="F686" s="7"/>
    </row>
    <row r="687" spans="1:6">
      <c r="A687" s="543"/>
      <c r="B687" s="540"/>
      <c r="C687" s="541"/>
      <c r="D687" s="59"/>
      <c r="E687" s="85"/>
      <c r="F687" s="7"/>
    </row>
    <row r="688" spans="1:6">
      <c r="A688" s="543"/>
      <c r="B688" s="540"/>
      <c r="C688" s="541"/>
      <c r="D688" s="59"/>
      <c r="E688" s="85"/>
      <c r="F688" s="7"/>
    </row>
    <row r="689" spans="1:6">
      <c r="A689" s="543"/>
      <c r="B689" s="540"/>
      <c r="C689" s="541"/>
      <c r="D689" s="59"/>
      <c r="E689" s="85"/>
      <c r="F689" s="7"/>
    </row>
    <row r="690" spans="1:6">
      <c r="A690" s="543"/>
      <c r="B690" s="540"/>
      <c r="C690" s="541"/>
      <c r="D690" s="59"/>
      <c r="E690" s="85"/>
      <c r="F690" s="7"/>
    </row>
    <row r="691" spans="1:6">
      <c r="A691" s="543"/>
      <c r="B691" s="540"/>
      <c r="C691" s="541"/>
      <c r="D691" s="59"/>
      <c r="E691" s="85"/>
      <c r="F691" s="7"/>
    </row>
    <row r="692" spans="1:6">
      <c r="A692" s="543"/>
      <c r="B692" s="540"/>
      <c r="C692" s="541"/>
      <c r="D692" s="59"/>
      <c r="E692" s="85"/>
      <c r="F692" s="7"/>
    </row>
    <row r="693" spans="1:6">
      <c r="A693" s="543"/>
      <c r="B693" s="540"/>
      <c r="C693" s="541"/>
      <c r="D693" s="59"/>
      <c r="E693" s="85"/>
      <c r="F693" s="7"/>
    </row>
    <row r="694" spans="1:6">
      <c r="A694" s="543"/>
      <c r="B694" s="540"/>
      <c r="C694" s="541"/>
      <c r="D694" s="59"/>
      <c r="E694" s="85"/>
      <c r="F694" s="7"/>
    </row>
    <row r="695" spans="1:6">
      <c r="A695" s="543"/>
      <c r="B695" s="540"/>
      <c r="C695" s="541"/>
      <c r="D695" s="59"/>
      <c r="E695" s="85"/>
      <c r="F695" s="7"/>
    </row>
    <row r="696" spans="1:6">
      <c r="A696" s="543"/>
      <c r="B696" s="540"/>
      <c r="C696" s="541"/>
      <c r="D696" s="59"/>
      <c r="E696" s="85"/>
      <c r="F696" s="7"/>
    </row>
    <row r="697" spans="1:6">
      <c r="A697" s="543"/>
      <c r="B697" s="540"/>
      <c r="C697" s="541"/>
      <c r="D697" s="59"/>
      <c r="E697" s="85"/>
      <c r="F697" s="7"/>
    </row>
    <row r="698" spans="1:6">
      <c r="A698" s="543"/>
      <c r="B698" s="540"/>
      <c r="C698" s="541"/>
      <c r="D698" s="59"/>
      <c r="E698" s="85"/>
      <c r="F698" s="7"/>
    </row>
    <row r="699" spans="1:6">
      <c r="A699" s="543"/>
      <c r="B699" s="540"/>
      <c r="C699" s="541"/>
      <c r="D699" s="59"/>
      <c r="E699" s="85"/>
      <c r="F699" s="7"/>
    </row>
    <row r="700" spans="1:6">
      <c r="A700" s="543"/>
      <c r="B700" s="540"/>
      <c r="C700" s="541"/>
      <c r="D700" s="59"/>
      <c r="E700" s="85"/>
      <c r="F700" s="7"/>
    </row>
    <row r="701" spans="1:6">
      <c r="A701" s="543"/>
      <c r="B701" s="540"/>
      <c r="C701" s="541"/>
      <c r="D701" s="59"/>
      <c r="E701" s="85"/>
      <c r="F701" s="7"/>
    </row>
    <row r="702" spans="1:6">
      <c r="A702" s="543"/>
      <c r="B702" s="540"/>
      <c r="C702" s="541"/>
      <c r="D702" s="59"/>
      <c r="E702" s="85"/>
      <c r="F702" s="7"/>
    </row>
    <row r="703" spans="1:6">
      <c r="A703" s="543"/>
      <c r="B703" s="540"/>
      <c r="C703" s="541"/>
      <c r="D703" s="59"/>
      <c r="E703" s="85"/>
      <c r="F703" s="7"/>
    </row>
    <row r="704" spans="1:6">
      <c r="A704" s="543"/>
      <c r="B704" s="540"/>
      <c r="C704" s="541"/>
      <c r="D704" s="59"/>
      <c r="E704" s="85"/>
      <c r="F704" s="7"/>
    </row>
    <row r="705" spans="1:6">
      <c r="A705" s="543"/>
      <c r="B705" s="540"/>
      <c r="C705" s="541"/>
      <c r="D705" s="59"/>
      <c r="E705" s="85"/>
      <c r="F705" s="7"/>
    </row>
    <row r="706" spans="1:6">
      <c r="A706" s="543"/>
      <c r="B706" s="540"/>
      <c r="C706" s="541"/>
      <c r="D706" s="59"/>
      <c r="E706" s="85"/>
      <c r="F706" s="7"/>
    </row>
    <row r="707" spans="1:6">
      <c r="A707" s="543"/>
      <c r="B707" s="540"/>
      <c r="C707" s="541"/>
      <c r="D707" s="59"/>
      <c r="E707" s="85"/>
      <c r="F707" s="7"/>
    </row>
    <row r="708" spans="1:6">
      <c r="A708" s="543"/>
      <c r="B708" s="540"/>
      <c r="C708" s="541"/>
      <c r="D708" s="59"/>
      <c r="E708" s="85"/>
      <c r="F708" s="7"/>
    </row>
    <row r="709" spans="1:6">
      <c r="A709" s="543"/>
      <c r="B709" s="540"/>
      <c r="C709" s="541"/>
      <c r="D709" s="59"/>
      <c r="E709" s="85"/>
      <c r="F709" s="7"/>
    </row>
    <row r="710" spans="1:6">
      <c r="A710" s="543"/>
      <c r="B710" s="540"/>
      <c r="C710" s="541"/>
      <c r="D710" s="59"/>
      <c r="E710" s="85"/>
      <c r="F710" s="7"/>
    </row>
    <row r="711" spans="1:6">
      <c r="A711" s="543"/>
      <c r="B711" s="540"/>
      <c r="C711" s="541"/>
      <c r="D711" s="59"/>
      <c r="E711" s="85"/>
      <c r="F711" s="7"/>
    </row>
    <row r="712" spans="1:6">
      <c r="A712" s="543"/>
      <c r="B712" s="540"/>
      <c r="C712" s="541"/>
      <c r="D712" s="59"/>
      <c r="E712" s="85"/>
      <c r="F712" s="7"/>
    </row>
    <row r="713" spans="1:6">
      <c r="A713" s="543"/>
      <c r="B713" s="540"/>
      <c r="C713" s="541"/>
      <c r="D713" s="59"/>
      <c r="E713" s="85"/>
      <c r="F713" s="7"/>
    </row>
    <row r="714" spans="1:6">
      <c r="A714" s="543"/>
      <c r="B714" s="540"/>
      <c r="C714" s="541"/>
      <c r="D714" s="59"/>
      <c r="E714" s="85"/>
      <c r="F714" s="7"/>
    </row>
    <row r="715" spans="1:6">
      <c r="A715" s="543"/>
      <c r="B715" s="540"/>
      <c r="C715" s="541"/>
      <c r="D715" s="59"/>
      <c r="E715" s="85"/>
      <c r="F715" s="7"/>
    </row>
    <row r="716" spans="1:6">
      <c r="A716" s="543"/>
      <c r="B716" s="540"/>
      <c r="C716" s="541"/>
      <c r="D716" s="59"/>
      <c r="E716" s="85"/>
      <c r="F716" s="7"/>
    </row>
    <row r="717" spans="1:6">
      <c r="A717" s="543"/>
      <c r="B717" s="540"/>
      <c r="C717" s="541"/>
      <c r="D717" s="59"/>
      <c r="E717" s="85"/>
      <c r="F717" s="7"/>
    </row>
    <row r="718" spans="1:6">
      <c r="A718" s="543"/>
      <c r="B718" s="540"/>
      <c r="C718" s="541"/>
      <c r="D718" s="59"/>
      <c r="E718" s="85"/>
      <c r="F718" s="7"/>
    </row>
    <row r="719" spans="1:6">
      <c r="A719" s="543"/>
      <c r="B719" s="540"/>
      <c r="C719" s="541"/>
      <c r="D719" s="59"/>
      <c r="E719" s="85"/>
      <c r="F719" s="7"/>
    </row>
    <row r="720" spans="1:6">
      <c r="A720" s="543"/>
      <c r="B720" s="540"/>
      <c r="C720" s="541"/>
      <c r="D720" s="59"/>
      <c r="E720" s="85"/>
      <c r="F720" s="7"/>
    </row>
    <row r="721" spans="1:6">
      <c r="A721" s="543"/>
      <c r="B721" s="540"/>
      <c r="C721" s="541"/>
      <c r="D721" s="59"/>
      <c r="E721" s="85"/>
      <c r="F721" s="7"/>
    </row>
    <row r="722" spans="1:6">
      <c r="A722" s="543"/>
      <c r="B722" s="540"/>
      <c r="C722" s="541"/>
      <c r="D722" s="59"/>
      <c r="E722" s="85"/>
      <c r="F722" s="7"/>
    </row>
    <row r="723" spans="1:6">
      <c r="A723" s="543"/>
      <c r="B723" s="540"/>
      <c r="C723" s="541"/>
      <c r="D723" s="59"/>
      <c r="E723" s="85"/>
      <c r="F723" s="7"/>
    </row>
    <row r="724" spans="1:6">
      <c r="A724" s="543"/>
      <c r="B724" s="540"/>
      <c r="C724" s="541"/>
      <c r="D724" s="59"/>
      <c r="E724" s="85"/>
      <c r="F724" s="7"/>
    </row>
    <row r="725" spans="1:6">
      <c r="A725" s="543"/>
      <c r="B725" s="540"/>
      <c r="C725" s="541"/>
      <c r="D725" s="59"/>
      <c r="E725" s="85"/>
      <c r="F725" s="7"/>
    </row>
    <row r="726" spans="1:6">
      <c r="A726" s="543"/>
      <c r="B726" s="540"/>
      <c r="C726" s="541"/>
      <c r="D726" s="59"/>
      <c r="E726" s="85"/>
      <c r="F726" s="7"/>
    </row>
    <row r="727" spans="1:6">
      <c r="A727" s="543"/>
      <c r="B727" s="540"/>
      <c r="C727" s="541"/>
      <c r="D727" s="59"/>
      <c r="E727" s="85"/>
      <c r="F727" s="7"/>
    </row>
    <row r="728" spans="1:6">
      <c r="A728" s="543"/>
      <c r="B728" s="540"/>
      <c r="C728" s="541"/>
      <c r="D728" s="59"/>
      <c r="E728" s="85"/>
      <c r="F728" s="7"/>
    </row>
    <row r="729" spans="1:6">
      <c r="A729" s="543"/>
      <c r="B729" s="540"/>
      <c r="C729" s="541"/>
      <c r="D729" s="59"/>
      <c r="E729" s="85"/>
      <c r="F729" s="7"/>
    </row>
    <row r="730" spans="1:6">
      <c r="A730" s="543"/>
      <c r="B730" s="540"/>
      <c r="C730" s="541"/>
      <c r="D730" s="59"/>
      <c r="E730" s="85"/>
      <c r="F730" s="7"/>
    </row>
    <row r="731" spans="1:6">
      <c r="A731" s="543"/>
      <c r="B731" s="540"/>
      <c r="C731" s="541"/>
      <c r="D731" s="59"/>
      <c r="E731" s="85"/>
      <c r="F731" s="7"/>
    </row>
    <row r="732" spans="1:6">
      <c r="A732" s="543"/>
      <c r="B732" s="540"/>
      <c r="C732" s="541"/>
      <c r="D732" s="59"/>
      <c r="E732" s="85"/>
      <c r="F732" s="7"/>
    </row>
    <row r="733" spans="1:6">
      <c r="A733" s="543"/>
      <c r="B733" s="540"/>
      <c r="C733" s="541"/>
      <c r="D733" s="59"/>
      <c r="E733" s="85"/>
      <c r="F733" s="7"/>
    </row>
    <row r="734" spans="1:6">
      <c r="A734" s="543"/>
      <c r="B734" s="540"/>
      <c r="C734" s="541"/>
      <c r="D734" s="59"/>
      <c r="E734" s="85"/>
      <c r="F734" s="7"/>
    </row>
    <row r="735" spans="1:6">
      <c r="A735" s="543"/>
      <c r="B735" s="540"/>
      <c r="C735" s="541"/>
      <c r="D735" s="59"/>
      <c r="E735" s="85"/>
      <c r="F735" s="7"/>
    </row>
    <row r="736" spans="1:6">
      <c r="A736" s="543"/>
      <c r="B736" s="540"/>
      <c r="C736" s="541"/>
      <c r="D736" s="59"/>
      <c r="E736" s="85"/>
      <c r="F736" s="7"/>
    </row>
    <row r="737" spans="1:6">
      <c r="A737" s="543"/>
      <c r="B737" s="540"/>
      <c r="C737" s="541"/>
      <c r="D737" s="59"/>
      <c r="E737" s="85"/>
      <c r="F737" s="7"/>
    </row>
    <row r="738" spans="1:6">
      <c r="A738" s="543"/>
      <c r="B738" s="540"/>
      <c r="C738" s="541"/>
      <c r="D738" s="59"/>
      <c r="E738" s="85"/>
      <c r="F738" s="7"/>
    </row>
    <row r="739" spans="1:6">
      <c r="A739" s="543"/>
      <c r="B739" s="540"/>
      <c r="C739" s="541"/>
      <c r="D739" s="59"/>
      <c r="E739" s="85"/>
      <c r="F739" s="7"/>
    </row>
    <row r="740" spans="1:6">
      <c r="A740" s="543"/>
      <c r="B740" s="540"/>
      <c r="C740" s="541"/>
      <c r="D740" s="59"/>
      <c r="E740" s="85"/>
      <c r="F740" s="7"/>
    </row>
    <row r="741" spans="1:6">
      <c r="A741" s="543"/>
      <c r="B741" s="540"/>
      <c r="C741" s="541"/>
      <c r="D741" s="59"/>
      <c r="E741" s="85"/>
      <c r="F741" s="7"/>
    </row>
    <row r="742" spans="1:6">
      <c r="A742" s="543"/>
      <c r="B742" s="540"/>
      <c r="C742" s="541"/>
      <c r="D742" s="59"/>
      <c r="E742" s="85"/>
      <c r="F742" s="7"/>
    </row>
    <row r="743" spans="1:6">
      <c r="A743" s="543"/>
      <c r="B743" s="540"/>
      <c r="C743" s="541"/>
      <c r="D743" s="59"/>
      <c r="E743" s="85"/>
      <c r="F743" s="7"/>
    </row>
    <row r="744" spans="1:6">
      <c r="A744" s="543"/>
      <c r="B744" s="540"/>
      <c r="C744" s="541"/>
      <c r="D744" s="59"/>
      <c r="E744" s="85"/>
      <c r="F744" s="7"/>
    </row>
    <row r="745" spans="1:6">
      <c r="A745" s="543"/>
      <c r="B745" s="540"/>
      <c r="C745" s="541"/>
      <c r="D745" s="59"/>
      <c r="E745" s="85"/>
      <c r="F745" s="7"/>
    </row>
    <row r="746" spans="1:6">
      <c r="A746" s="543"/>
      <c r="B746" s="540"/>
      <c r="C746" s="541"/>
      <c r="D746" s="59"/>
      <c r="E746" s="85"/>
      <c r="F746" s="7"/>
    </row>
    <row r="747" spans="1:6">
      <c r="A747" s="543"/>
      <c r="B747" s="540"/>
      <c r="C747" s="541"/>
      <c r="D747" s="59"/>
      <c r="E747" s="85"/>
      <c r="F747" s="7"/>
    </row>
    <row r="748" spans="1:6">
      <c r="A748" s="543"/>
      <c r="B748" s="540"/>
      <c r="C748" s="541"/>
      <c r="D748" s="59"/>
      <c r="E748" s="85"/>
      <c r="F748" s="7"/>
    </row>
    <row r="749" spans="1:6">
      <c r="A749" s="543"/>
      <c r="B749" s="540"/>
      <c r="C749" s="541"/>
      <c r="D749" s="59"/>
      <c r="E749" s="85"/>
      <c r="F749" s="7"/>
    </row>
    <row r="750" spans="1:6">
      <c r="A750" s="543"/>
      <c r="B750" s="540"/>
      <c r="C750" s="541"/>
      <c r="D750" s="59"/>
      <c r="E750" s="85"/>
      <c r="F750" s="7"/>
    </row>
    <row r="751" spans="1:6">
      <c r="A751" s="543"/>
      <c r="B751" s="540"/>
      <c r="C751" s="541"/>
      <c r="D751" s="59"/>
      <c r="E751" s="85"/>
      <c r="F751" s="7"/>
    </row>
    <row r="752" spans="1:6">
      <c r="A752" s="543"/>
      <c r="B752" s="540"/>
      <c r="C752" s="541"/>
      <c r="D752" s="59"/>
      <c r="E752" s="85"/>
      <c r="F752" s="7"/>
    </row>
    <row r="753" spans="1:6">
      <c r="A753" s="543"/>
      <c r="B753" s="540"/>
      <c r="C753" s="541"/>
      <c r="D753" s="59"/>
      <c r="E753" s="85"/>
      <c r="F753" s="7"/>
    </row>
    <row r="754" spans="1:6">
      <c r="A754" s="543"/>
      <c r="B754" s="540"/>
      <c r="C754" s="541"/>
      <c r="D754" s="59"/>
      <c r="E754" s="85"/>
      <c r="F754" s="7"/>
    </row>
    <row r="755" spans="1:6">
      <c r="A755" s="543"/>
      <c r="B755" s="540"/>
      <c r="C755" s="541"/>
      <c r="D755" s="59"/>
      <c r="E755" s="85"/>
      <c r="F755" s="7"/>
    </row>
    <row r="756" spans="1:6">
      <c r="A756" s="543"/>
      <c r="B756" s="540"/>
      <c r="C756" s="541"/>
      <c r="D756" s="59"/>
      <c r="E756" s="85"/>
      <c r="F756" s="7"/>
    </row>
    <row r="757" spans="1:6">
      <c r="A757" s="543"/>
      <c r="B757" s="540"/>
      <c r="C757" s="541"/>
      <c r="D757" s="59"/>
      <c r="E757" s="85"/>
      <c r="F757" s="7"/>
    </row>
    <row r="758" spans="1:6">
      <c r="A758" s="543"/>
      <c r="B758" s="540"/>
      <c r="C758" s="541"/>
      <c r="D758" s="59"/>
      <c r="E758" s="85"/>
      <c r="F758" s="7"/>
    </row>
    <row r="759" spans="1:6">
      <c r="A759" s="543"/>
      <c r="B759" s="540"/>
      <c r="C759" s="541"/>
      <c r="D759" s="59"/>
      <c r="E759" s="85"/>
      <c r="F759" s="7"/>
    </row>
    <row r="760" spans="1:6">
      <c r="A760" s="543"/>
      <c r="B760" s="540"/>
      <c r="C760" s="541"/>
      <c r="D760" s="59"/>
      <c r="E760" s="85"/>
      <c r="F760" s="7"/>
    </row>
    <row r="761" spans="1:6">
      <c r="A761" s="543"/>
      <c r="B761" s="540"/>
      <c r="C761" s="541"/>
      <c r="D761" s="59"/>
      <c r="E761" s="85"/>
      <c r="F761" s="7"/>
    </row>
    <row r="762" spans="1:6">
      <c r="A762" s="543"/>
      <c r="B762" s="540"/>
      <c r="C762" s="541"/>
      <c r="D762" s="59"/>
      <c r="E762" s="85"/>
      <c r="F762" s="7"/>
    </row>
    <row r="763" spans="1:6">
      <c r="A763" s="543"/>
      <c r="B763" s="540"/>
      <c r="C763" s="541"/>
      <c r="D763" s="59"/>
      <c r="E763" s="85"/>
      <c r="F763" s="7"/>
    </row>
    <row r="764" spans="1:6">
      <c r="A764" s="543"/>
      <c r="B764" s="540"/>
      <c r="C764" s="541"/>
      <c r="D764" s="59"/>
      <c r="E764" s="85"/>
      <c r="F764" s="7"/>
    </row>
    <row r="765" spans="1:6">
      <c r="A765" s="543"/>
      <c r="B765" s="540"/>
      <c r="C765" s="541"/>
      <c r="D765" s="59"/>
      <c r="E765" s="85"/>
      <c r="F765" s="7"/>
    </row>
    <row r="766" spans="1:6">
      <c r="A766" s="543"/>
      <c r="B766" s="540"/>
      <c r="C766" s="541"/>
      <c r="D766" s="59"/>
      <c r="E766" s="85"/>
      <c r="F766" s="7"/>
    </row>
    <row r="767" spans="1:6">
      <c r="A767" s="543"/>
      <c r="B767" s="540"/>
      <c r="C767" s="541"/>
      <c r="D767" s="59"/>
      <c r="E767" s="85"/>
      <c r="F767" s="7"/>
    </row>
    <row r="768" spans="1:6">
      <c r="A768" s="543"/>
      <c r="B768" s="540"/>
      <c r="C768" s="541"/>
      <c r="D768" s="59"/>
      <c r="E768" s="85"/>
      <c r="F768" s="7"/>
    </row>
    <row r="769" spans="1:6">
      <c r="A769" s="543"/>
      <c r="B769" s="540"/>
      <c r="C769" s="541"/>
      <c r="D769" s="59"/>
      <c r="E769" s="85"/>
      <c r="F769" s="7"/>
    </row>
    <row r="770" spans="1:6">
      <c r="A770" s="543"/>
      <c r="B770" s="540"/>
      <c r="C770" s="541"/>
      <c r="D770" s="59"/>
      <c r="E770" s="85"/>
      <c r="F770" s="7"/>
    </row>
    <row r="771" spans="1:6">
      <c r="A771" s="543"/>
      <c r="B771" s="540"/>
      <c r="C771" s="541"/>
      <c r="D771" s="59"/>
      <c r="E771" s="85"/>
      <c r="F771" s="7"/>
    </row>
    <row r="772" spans="1:6">
      <c r="A772" s="543"/>
      <c r="B772" s="540"/>
      <c r="C772" s="541"/>
      <c r="D772" s="59"/>
      <c r="E772" s="85"/>
      <c r="F772" s="7"/>
    </row>
    <row r="773" spans="1:6">
      <c r="A773" s="543"/>
      <c r="B773" s="540"/>
      <c r="C773" s="541"/>
      <c r="D773" s="59"/>
      <c r="E773" s="85"/>
      <c r="F773" s="7"/>
    </row>
    <row r="774" spans="1:6">
      <c r="A774" s="543"/>
      <c r="B774" s="540"/>
      <c r="C774" s="541"/>
      <c r="D774" s="59"/>
      <c r="E774" s="85"/>
      <c r="F774" s="7"/>
    </row>
    <row r="775" spans="1:6">
      <c r="A775" s="543"/>
      <c r="B775" s="540"/>
      <c r="C775" s="541"/>
      <c r="D775" s="59"/>
      <c r="E775" s="85"/>
      <c r="F775" s="7"/>
    </row>
    <row r="776" spans="1:6">
      <c r="A776" s="543"/>
      <c r="B776" s="540"/>
      <c r="C776" s="541"/>
      <c r="D776" s="59"/>
      <c r="E776" s="85"/>
      <c r="F776" s="7"/>
    </row>
    <row r="777" spans="1:6">
      <c r="A777" s="543"/>
      <c r="B777" s="540"/>
      <c r="C777" s="541"/>
      <c r="D777" s="59"/>
      <c r="E777" s="85"/>
      <c r="F777" s="7"/>
    </row>
    <row r="778" spans="1:6">
      <c r="A778" s="543"/>
      <c r="B778" s="540"/>
      <c r="C778" s="541"/>
      <c r="D778" s="59"/>
      <c r="E778" s="85"/>
      <c r="F778" s="7"/>
    </row>
    <row r="779" spans="1:6">
      <c r="A779" s="543"/>
      <c r="B779" s="540"/>
      <c r="C779" s="541"/>
      <c r="D779" s="59"/>
      <c r="E779" s="85"/>
      <c r="F779" s="7"/>
    </row>
    <row r="780" spans="1:6">
      <c r="A780" s="543"/>
      <c r="B780" s="540"/>
      <c r="C780" s="541"/>
      <c r="D780" s="59"/>
      <c r="E780" s="85"/>
      <c r="F780" s="7"/>
    </row>
    <row r="781" spans="1:6">
      <c r="A781" s="543"/>
      <c r="B781" s="540"/>
      <c r="C781" s="541"/>
      <c r="D781" s="59"/>
      <c r="E781" s="85"/>
      <c r="F781" s="7"/>
    </row>
    <row r="782" spans="1:6">
      <c r="A782" s="543"/>
      <c r="B782" s="540"/>
      <c r="C782" s="541"/>
      <c r="D782" s="59"/>
      <c r="E782" s="85"/>
      <c r="F782" s="7"/>
    </row>
    <row r="783" spans="1:6">
      <c r="A783" s="543"/>
      <c r="B783" s="540"/>
      <c r="C783" s="541"/>
      <c r="D783" s="59"/>
      <c r="E783" s="85"/>
      <c r="F783" s="7"/>
    </row>
    <row r="784" spans="1:6">
      <c r="A784" s="543"/>
      <c r="B784" s="540"/>
      <c r="C784" s="541"/>
      <c r="D784" s="59"/>
      <c r="E784" s="85"/>
      <c r="F784" s="7"/>
    </row>
    <row r="785" spans="1:6">
      <c r="A785" s="543"/>
      <c r="B785" s="540"/>
      <c r="C785" s="541"/>
      <c r="D785" s="59"/>
      <c r="E785" s="85"/>
      <c r="F785" s="7"/>
    </row>
    <row r="786" spans="1:6">
      <c r="A786" s="543"/>
      <c r="B786" s="540"/>
      <c r="C786" s="541"/>
      <c r="D786" s="59"/>
      <c r="E786" s="85"/>
      <c r="F786" s="7"/>
    </row>
    <row r="787" spans="1:6">
      <c r="A787" s="543"/>
      <c r="B787" s="540"/>
      <c r="C787" s="541"/>
      <c r="D787" s="59"/>
      <c r="E787" s="85"/>
      <c r="F787" s="7"/>
    </row>
    <row r="788" spans="1:6">
      <c r="A788" s="543"/>
      <c r="B788" s="540"/>
      <c r="C788" s="541"/>
      <c r="D788" s="59"/>
      <c r="E788" s="85"/>
      <c r="F788" s="7"/>
    </row>
    <row r="789" spans="1:6">
      <c r="A789" s="543"/>
      <c r="B789" s="540"/>
      <c r="C789" s="541"/>
      <c r="D789" s="59"/>
      <c r="E789" s="85"/>
      <c r="F789" s="7"/>
    </row>
    <row r="790" spans="1:6">
      <c r="A790" s="543"/>
      <c r="B790" s="540"/>
      <c r="C790" s="541"/>
      <c r="D790" s="59"/>
      <c r="E790" s="85"/>
      <c r="F790" s="7"/>
    </row>
    <row r="791" spans="1:6">
      <c r="A791" s="543"/>
      <c r="B791" s="540"/>
      <c r="C791" s="541"/>
      <c r="D791" s="59"/>
      <c r="E791" s="85"/>
      <c r="F791" s="7"/>
    </row>
    <row r="792" spans="1:6">
      <c r="A792" s="543"/>
      <c r="B792" s="540"/>
      <c r="C792" s="541"/>
      <c r="D792" s="59"/>
      <c r="E792" s="85"/>
      <c r="F792" s="7"/>
    </row>
    <row r="793" spans="1:6">
      <c r="A793" s="543"/>
      <c r="B793" s="540"/>
      <c r="C793" s="541"/>
      <c r="D793" s="59"/>
      <c r="E793" s="85"/>
      <c r="F793" s="7"/>
    </row>
    <row r="794" spans="1:6">
      <c r="A794" s="543"/>
      <c r="B794" s="540"/>
      <c r="C794" s="541"/>
      <c r="D794" s="59"/>
      <c r="E794" s="85"/>
      <c r="F794" s="7"/>
    </row>
    <row r="795" spans="1:6">
      <c r="A795" s="543"/>
      <c r="B795" s="540"/>
      <c r="C795" s="541"/>
      <c r="D795" s="59"/>
      <c r="E795" s="85"/>
      <c r="F795" s="7"/>
    </row>
    <row r="796" spans="1:6">
      <c r="A796" s="543"/>
      <c r="B796" s="540"/>
      <c r="C796" s="541"/>
      <c r="D796" s="59"/>
      <c r="E796" s="85"/>
      <c r="F796" s="7"/>
    </row>
    <row r="797" spans="1:6">
      <c r="A797" s="543"/>
      <c r="B797" s="540"/>
      <c r="C797" s="541"/>
      <c r="D797" s="59"/>
      <c r="E797" s="85"/>
      <c r="F797" s="7"/>
    </row>
    <row r="798" spans="1:6">
      <c r="A798" s="543"/>
      <c r="B798" s="540"/>
      <c r="C798" s="541"/>
      <c r="D798" s="59"/>
      <c r="E798" s="85"/>
      <c r="F798" s="7"/>
    </row>
    <row r="799" spans="1:6">
      <c r="A799" s="543"/>
      <c r="B799" s="540"/>
      <c r="C799" s="541"/>
      <c r="D799" s="59"/>
      <c r="E799" s="85"/>
      <c r="F799" s="7"/>
    </row>
    <row r="800" spans="1:6">
      <c r="A800" s="543"/>
      <c r="B800" s="540"/>
      <c r="C800" s="541"/>
      <c r="D800" s="59"/>
      <c r="E800" s="85"/>
      <c r="F800" s="7"/>
    </row>
    <row r="801" spans="1:6">
      <c r="A801" s="543"/>
      <c r="B801" s="540"/>
      <c r="C801" s="541"/>
      <c r="D801" s="59"/>
      <c r="E801" s="85"/>
      <c r="F801" s="7"/>
    </row>
    <row r="802" spans="1:6">
      <c r="A802" s="543"/>
      <c r="B802" s="540"/>
      <c r="C802" s="541"/>
      <c r="D802" s="59"/>
      <c r="E802" s="85"/>
      <c r="F802" s="7"/>
    </row>
    <row r="803" spans="1:6">
      <c r="A803" s="543"/>
      <c r="B803" s="540"/>
      <c r="C803" s="541"/>
      <c r="D803" s="59"/>
      <c r="E803" s="85"/>
      <c r="F803" s="7"/>
    </row>
    <row r="804" spans="1:6">
      <c r="A804" s="543"/>
      <c r="B804" s="540"/>
      <c r="C804" s="541"/>
      <c r="D804" s="59"/>
      <c r="E804" s="85"/>
      <c r="F804" s="7"/>
    </row>
    <row r="805" spans="1:6">
      <c r="A805" s="543"/>
      <c r="B805" s="540"/>
      <c r="C805" s="541"/>
      <c r="D805" s="59"/>
      <c r="E805" s="85"/>
      <c r="F805" s="7"/>
    </row>
    <row r="806" spans="1:6">
      <c r="A806" s="543"/>
      <c r="B806" s="540"/>
      <c r="C806" s="541"/>
      <c r="D806" s="59"/>
      <c r="E806" s="85"/>
      <c r="F806" s="7"/>
    </row>
    <row r="807" spans="1:6">
      <c r="A807" s="543"/>
      <c r="B807" s="540"/>
      <c r="C807" s="541"/>
      <c r="D807" s="59"/>
      <c r="E807" s="85"/>
      <c r="F807" s="7"/>
    </row>
    <row r="808" spans="1:6">
      <c r="A808" s="543"/>
      <c r="B808" s="540"/>
      <c r="C808" s="541"/>
      <c r="D808" s="59"/>
      <c r="E808" s="85"/>
      <c r="F808" s="7"/>
    </row>
    <row r="809" spans="1:6">
      <c r="A809" s="543"/>
      <c r="B809" s="540"/>
      <c r="C809" s="541"/>
      <c r="D809" s="59"/>
      <c r="E809" s="85"/>
      <c r="F809" s="7"/>
    </row>
    <row r="810" spans="1:6">
      <c r="A810" s="543"/>
      <c r="B810" s="540"/>
      <c r="C810" s="541"/>
      <c r="D810" s="59"/>
      <c r="E810" s="85"/>
      <c r="F810" s="7"/>
    </row>
    <row r="811" spans="1:6">
      <c r="A811" s="543"/>
      <c r="B811" s="540"/>
      <c r="C811" s="541"/>
      <c r="D811" s="59"/>
      <c r="E811" s="85"/>
      <c r="F811" s="7"/>
    </row>
    <row r="812" spans="1:6">
      <c r="A812" s="543"/>
      <c r="B812" s="540"/>
      <c r="C812" s="541"/>
      <c r="D812" s="59"/>
      <c r="E812" s="85"/>
      <c r="F812" s="7"/>
    </row>
    <row r="813" spans="1:6">
      <c r="A813" s="543"/>
      <c r="B813" s="540"/>
      <c r="C813" s="541"/>
      <c r="D813" s="59"/>
      <c r="E813" s="85"/>
      <c r="F813" s="7"/>
    </row>
    <row r="814" spans="1:6">
      <c r="A814" s="543"/>
      <c r="B814" s="540"/>
      <c r="C814" s="541"/>
      <c r="D814" s="59"/>
      <c r="E814" s="85"/>
      <c r="F814" s="7"/>
    </row>
    <row r="815" spans="1:6">
      <c r="A815" s="543"/>
      <c r="B815" s="540"/>
      <c r="C815" s="541"/>
      <c r="D815" s="59"/>
      <c r="E815" s="85"/>
      <c r="F815" s="7"/>
    </row>
    <row r="816" spans="1:6">
      <c r="A816" s="543"/>
      <c r="B816" s="540"/>
      <c r="C816" s="541"/>
      <c r="D816" s="59"/>
      <c r="E816" s="85"/>
      <c r="F816" s="7"/>
    </row>
    <row r="817" spans="1:6">
      <c r="A817" s="543"/>
      <c r="B817" s="540"/>
      <c r="C817" s="541"/>
      <c r="D817" s="59"/>
      <c r="E817" s="85"/>
      <c r="F817" s="7"/>
    </row>
    <row r="818" spans="1:6">
      <c r="A818" s="543"/>
      <c r="B818" s="540"/>
      <c r="C818" s="541"/>
      <c r="D818" s="59"/>
      <c r="E818" s="85"/>
      <c r="F818" s="7"/>
    </row>
    <row r="819" spans="1:6">
      <c r="A819" s="543"/>
      <c r="B819" s="540"/>
      <c r="C819" s="541"/>
      <c r="D819" s="59"/>
      <c r="E819" s="85"/>
      <c r="F819" s="7"/>
    </row>
    <row r="820" spans="1:6">
      <c r="A820" s="543"/>
      <c r="B820" s="540"/>
      <c r="C820" s="541"/>
      <c r="D820" s="59"/>
      <c r="E820" s="85"/>
      <c r="F820" s="7"/>
    </row>
    <row r="821" spans="1:6">
      <c r="A821" s="543"/>
      <c r="B821" s="540"/>
      <c r="C821" s="541"/>
      <c r="D821" s="59"/>
      <c r="E821" s="85"/>
      <c r="F821" s="7"/>
    </row>
    <row r="822" spans="1:6">
      <c r="A822" s="543"/>
      <c r="B822" s="540"/>
      <c r="C822" s="541"/>
      <c r="D822" s="59"/>
      <c r="E822" s="85"/>
      <c r="F822" s="7"/>
    </row>
    <row r="823" spans="1:6">
      <c r="A823" s="543"/>
      <c r="B823" s="540"/>
      <c r="C823" s="541"/>
      <c r="D823" s="59"/>
      <c r="E823" s="85"/>
      <c r="F823" s="7"/>
    </row>
    <row r="824" spans="1:6">
      <c r="A824" s="543"/>
      <c r="B824" s="540"/>
      <c r="C824" s="541"/>
      <c r="D824" s="59"/>
      <c r="E824" s="85"/>
      <c r="F824" s="7"/>
    </row>
    <row r="825" spans="1:6">
      <c r="A825" s="543"/>
      <c r="B825" s="540"/>
      <c r="C825" s="541"/>
      <c r="D825" s="59"/>
      <c r="E825" s="85"/>
      <c r="F825" s="7"/>
    </row>
    <row r="826" spans="1:6">
      <c r="A826" s="543"/>
      <c r="B826" s="540"/>
      <c r="C826" s="541"/>
      <c r="D826" s="59"/>
      <c r="E826" s="85"/>
      <c r="F826" s="7"/>
    </row>
    <row r="827" spans="1:6">
      <c r="A827" s="543"/>
      <c r="B827" s="540"/>
      <c r="C827" s="541"/>
      <c r="D827" s="59"/>
      <c r="E827" s="85"/>
      <c r="F827" s="7"/>
    </row>
    <row r="828" spans="1:6">
      <c r="A828" s="543"/>
      <c r="B828" s="540"/>
      <c r="C828" s="541"/>
      <c r="D828" s="59"/>
      <c r="E828" s="85"/>
      <c r="F828" s="7"/>
    </row>
    <row r="829" spans="1:6">
      <c r="A829" s="543"/>
      <c r="B829" s="540"/>
      <c r="C829" s="541"/>
      <c r="D829" s="59"/>
      <c r="E829" s="85"/>
      <c r="F829" s="7"/>
    </row>
    <row r="830" spans="1:6">
      <c r="A830" s="543"/>
      <c r="B830" s="540"/>
      <c r="C830" s="541"/>
      <c r="D830" s="59"/>
      <c r="E830" s="85"/>
      <c r="F830" s="7"/>
    </row>
    <row r="831" spans="1:6">
      <c r="A831" s="543"/>
      <c r="B831" s="540"/>
      <c r="C831" s="541"/>
      <c r="D831" s="59"/>
      <c r="E831" s="85"/>
      <c r="F831" s="7"/>
    </row>
    <row r="832" spans="1:6">
      <c r="A832" s="543"/>
      <c r="B832" s="540"/>
      <c r="C832" s="541"/>
      <c r="D832" s="59"/>
      <c r="E832" s="85"/>
      <c r="F832" s="7"/>
    </row>
    <row r="833" spans="1:6">
      <c r="A833" s="543"/>
      <c r="B833" s="540"/>
      <c r="C833" s="541"/>
      <c r="D833" s="59"/>
      <c r="E833" s="85"/>
      <c r="F833" s="7"/>
    </row>
    <row r="834" spans="1:6">
      <c r="A834" s="543"/>
      <c r="B834" s="540"/>
      <c r="C834" s="541"/>
      <c r="D834" s="59"/>
      <c r="E834" s="85"/>
      <c r="F834" s="7"/>
    </row>
    <row r="835" spans="1:6">
      <c r="A835" s="543"/>
      <c r="B835" s="540"/>
      <c r="C835" s="541"/>
      <c r="D835" s="59"/>
      <c r="E835" s="85"/>
      <c r="F835" s="7"/>
    </row>
    <row r="836" spans="1:6">
      <c r="A836" s="543"/>
      <c r="B836" s="540"/>
      <c r="C836" s="541"/>
      <c r="D836" s="59"/>
      <c r="E836" s="85"/>
      <c r="F836" s="7"/>
    </row>
    <row r="837" spans="1:6">
      <c r="A837" s="543"/>
      <c r="B837" s="540"/>
      <c r="C837" s="541"/>
      <c r="D837" s="59"/>
      <c r="E837" s="85"/>
      <c r="F837" s="7"/>
    </row>
    <row r="838" spans="1:6">
      <c r="A838" s="543"/>
      <c r="B838" s="540"/>
      <c r="C838" s="541"/>
      <c r="D838" s="59"/>
      <c r="E838" s="85"/>
      <c r="F838" s="7"/>
    </row>
    <row r="839" spans="1:6">
      <c r="A839" s="543"/>
      <c r="B839" s="540"/>
      <c r="C839" s="541"/>
      <c r="D839" s="59"/>
      <c r="E839" s="85"/>
      <c r="F839" s="7"/>
    </row>
    <row r="840" spans="1:6">
      <c r="A840" s="543"/>
      <c r="B840" s="540"/>
      <c r="C840" s="541"/>
      <c r="D840" s="59"/>
      <c r="E840" s="85"/>
      <c r="F840" s="7"/>
    </row>
    <row r="841" spans="1:6">
      <c r="A841" s="543"/>
      <c r="B841" s="540"/>
      <c r="C841" s="541"/>
      <c r="D841" s="59"/>
      <c r="E841" s="85"/>
      <c r="F841" s="7"/>
    </row>
    <row r="842" spans="1:6">
      <c r="A842" s="543"/>
      <c r="B842" s="540"/>
      <c r="C842" s="541"/>
      <c r="D842" s="59"/>
      <c r="E842" s="85"/>
      <c r="F842" s="7"/>
    </row>
    <row r="843" spans="1:6">
      <c r="A843" s="543"/>
      <c r="B843" s="540"/>
      <c r="C843" s="541"/>
      <c r="D843" s="59"/>
      <c r="E843" s="85"/>
      <c r="F843" s="7"/>
    </row>
    <row r="844" spans="1:6">
      <c r="A844" s="543"/>
      <c r="B844" s="540"/>
      <c r="C844" s="541"/>
      <c r="D844" s="59"/>
      <c r="E844" s="85"/>
      <c r="F844" s="7"/>
    </row>
    <row r="845" spans="1:6">
      <c r="A845" s="543"/>
      <c r="B845" s="540"/>
      <c r="C845" s="541"/>
      <c r="D845" s="59"/>
      <c r="E845" s="85"/>
      <c r="F845" s="7"/>
    </row>
    <row r="846" spans="1:6">
      <c r="A846" s="543"/>
      <c r="B846" s="540"/>
      <c r="C846" s="541"/>
      <c r="D846" s="59"/>
      <c r="E846" s="85"/>
      <c r="F846" s="7"/>
    </row>
    <row r="847" spans="1:6">
      <c r="A847" s="543"/>
      <c r="B847" s="540"/>
      <c r="C847" s="541"/>
      <c r="D847" s="59"/>
      <c r="E847" s="85"/>
      <c r="F847" s="7"/>
    </row>
    <row r="848" spans="1:6">
      <c r="A848" s="543"/>
      <c r="B848" s="540"/>
      <c r="C848" s="541"/>
      <c r="D848" s="59"/>
      <c r="E848" s="85"/>
      <c r="F848" s="7"/>
    </row>
    <row r="849" spans="1:6">
      <c r="A849" s="543"/>
      <c r="B849" s="540"/>
      <c r="C849" s="541"/>
      <c r="D849" s="59"/>
      <c r="E849" s="85"/>
      <c r="F849" s="7"/>
    </row>
    <row r="850" spans="1:6">
      <c r="A850" s="543"/>
      <c r="B850" s="540"/>
      <c r="C850" s="541"/>
      <c r="D850" s="59"/>
      <c r="E850" s="85"/>
      <c r="F850" s="7"/>
    </row>
    <row r="851" spans="1:6">
      <c r="A851" s="543"/>
      <c r="B851" s="540"/>
      <c r="C851" s="541"/>
      <c r="D851" s="59"/>
      <c r="E851" s="85"/>
      <c r="F851" s="7"/>
    </row>
    <row r="852" spans="1:6">
      <c r="A852" s="543"/>
      <c r="B852" s="540"/>
      <c r="C852" s="541"/>
      <c r="D852" s="59"/>
      <c r="E852" s="85"/>
      <c r="F852" s="7"/>
    </row>
    <row r="853" spans="1:6">
      <c r="A853" s="543"/>
      <c r="B853" s="540"/>
      <c r="C853" s="541"/>
      <c r="D853" s="59"/>
      <c r="E853" s="85"/>
      <c r="F853" s="7"/>
    </row>
    <row r="854" spans="1:6">
      <c r="A854" s="543"/>
      <c r="B854" s="540"/>
      <c r="C854" s="541"/>
      <c r="D854" s="59"/>
      <c r="E854" s="85"/>
      <c r="F854" s="7"/>
    </row>
    <row r="855" spans="1:6">
      <c r="A855" s="543"/>
      <c r="B855" s="540"/>
      <c r="C855" s="541"/>
      <c r="D855" s="59"/>
      <c r="E855" s="85"/>
      <c r="F855" s="7"/>
    </row>
    <row r="856" spans="1:6">
      <c r="A856" s="543"/>
      <c r="B856" s="540"/>
      <c r="C856" s="541"/>
      <c r="D856" s="59"/>
      <c r="E856" s="85"/>
      <c r="F856" s="7"/>
    </row>
    <row r="857" spans="1:6">
      <c r="A857" s="543"/>
      <c r="B857" s="540"/>
      <c r="C857" s="541"/>
      <c r="D857" s="59"/>
      <c r="E857" s="85"/>
      <c r="F857" s="7"/>
    </row>
    <row r="858" spans="1:6">
      <c r="A858" s="543"/>
      <c r="B858" s="540"/>
      <c r="C858" s="541"/>
      <c r="D858" s="59"/>
      <c r="E858" s="85"/>
      <c r="F858" s="7"/>
    </row>
    <row r="859" spans="1:6">
      <c r="A859" s="543"/>
      <c r="B859" s="540"/>
      <c r="C859" s="541"/>
      <c r="D859" s="59"/>
      <c r="E859" s="85"/>
      <c r="F859" s="7"/>
    </row>
    <row r="860" spans="1:6">
      <c r="A860" s="543"/>
      <c r="B860" s="540"/>
      <c r="C860" s="541"/>
      <c r="D860" s="59"/>
      <c r="E860" s="85"/>
      <c r="F860" s="7"/>
    </row>
    <row r="861" spans="1:6">
      <c r="A861" s="543"/>
      <c r="B861" s="540"/>
      <c r="C861" s="541"/>
      <c r="D861" s="59"/>
      <c r="E861" s="85"/>
      <c r="F861" s="7"/>
    </row>
    <row r="862" spans="1:6">
      <c r="A862" s="543"/>
      <c r="B862" s="540"/>
      <c r="C862" s="541"/>
      <c r="D862" s="59"/>
      <c r="E862" s="85"/>
      <c r="F862" s="7"/>
    </row>
    <row r="863" spans="1:6">
      <c r="A863" s="543"/>
      <c r="B863" s="540"/>
      <c r="C863" s="541"/>
      <c r="D863" s="59"/>
      <c r="E863" s="85"/>
      <c r="F863" s="7"/>
    </row>
    <row r="864" spans="1:6">
      <c r="A864" s="543"/>
      <c r="B864" s="540"/>
      <c r="C864" s="541"/>
      <c r="D864" s="59"/>
      <c r="E864" s="85"/>
      <c r="F864" s="7"/>
    </row>
    <row r="865" spans="1:6">
      <c r="A865" s="543"/>
      <c r="B865" s="540"/>
      <c r="C865" s="541"/>
      <c r="D865" s="59"/>
      <c r="E865" s="85"/>
      <c r="F865" s="7"/>
    </row>
    <row r="866" spans="1:6">
      <c r="A866" s="543"/>
      <c r="B866" s="540"/>
      <c r="C866" s="541"/>
      <c r="D866" s="59"/>
      <c r="E866" s="85"/>
      <c r="F866" s="7"/>
    </row>
    <row r="867" spans="1:6">
      <c r="A867" s="543"/>
      <c r="B867" s="540"/>
      <c r="C867" s="541"/>
      <c r="D867" s="59"/>
      <c r="E867" s="85"/>
      <c r="F867" s="7"/>
    </row>
    <row r="868" spans="1:6">
      <c r="A868" s="543"/>
      <c r="B868" s="540"/>
      <c r="C868" s="541"/>
      <c r="D868" s="59"/>
      <c r="E868" s="85"/>
      <c r="F868" s="7"/>
    </row>
    <row r="869" spans="1:6">
      <c r="A869" s="543"/>
      <c r="B869" s="540"/>
      <c r="C869" s="541"/>
      <c r="D869" s="59"/>
      <c r="E869" s="85"/>
      <c r="F869" s="7"/>
    </row>
    <row r="870" spans="1:6">
      <c r="A870" s="543"/>
      <c r="B870" s="540"/>
      <c r="C870" s="541"/>
      <c r="D870" s="59"/>
      <c r="E870" s="85"/>
      <c r="F870" s="7"/>
    </row>
    <row r="871" spans="1:6">
      <c r="A871" s="543"/>
      <c r="B871" s="540"/>
      <c r="C871" s="541"/>
      <c r="D871" s="59"/>
      <c r="E871" s="85"/>
      <c r="F871" s="7"/>
    </row>
    <row r="872" spans="1:6">
      <c r="A872" s="543"/>
      <c r="B872" s="540"/>
      <c r="C872" s="541"/>
      <c r="D872" s="59"/>
      <c r="E872" s="85"/>
      <c r="F872" s="7"/>
    </row>
    <row r="873" spans="1:6">
      <c r="A873" s="543"/>
      <c r="B873" s="540"/>
      <c r="C873" s="541"/>
      <c r="D873" s="59"/>
      <c r="E873" s="85"/>
      <c r="F873" s="7"/>
    </row>
    <row r="874" spans="1:6">
      <c r="A874" s="543"/>
      <c r="B874" s="540"/>
      <c r="C874" s="541"/>
      <c r="D874" s="59"/>
      <c r="E874" s="85"/>
      <c r="F874" s="7"/>
    </row>
    <row r="875" spans="1:6">
      <c r="A875" s="543"/>
      <c r="B875" s="540"/>
      <c r="C875" s="541"/>
      <c r="D875" s="59"/>
      <c r="E875" s="85"/>
      <c r="F875" s="7"/>
    </row>
    <row r="876" spans="1:6">
      <c r="A876" s="543"/>
      <c r="B876" s="540"/>
      <c r="C876" s="541"/>
      <c r="D876" s="59"/>
      <c r="E876" s="85"/>
      <c r="F876" s="7"/>
    </row>
    <row r="877" spans="1:6">
      <c r="A877" s="543"/>
      <c r="B877" s="540"/>
      <c r="C877" s="541"/>
      <c r="D877" s="59"/>
      <c r="E877" s="85"/>
      <c r="F877" s="7"/>
    </row>
    <row r="878" spans="1:6">
      <c r="A878" s="543"/>
      <c r="B878" s="540"/>
      <c r="C878" s="541"/>
      <c r="D878" s="59"/>
      <c r="E878" s="85"/>
      <c r="F878" s="7"/>
    </row>
    <row r="879" spans="1:6">
      <c r="A879" s="543"/>
      <c r="B879" s="540"/>
      <c r="C879" s="541"/>
      <c r="D879" s="59"/>
      <c r="E879" s="85"/>
      <c r="F879" s="7"/>
    </row>
    <row r="880" spans="1:6">
      <c r="A880" s="543"/>
      <c r="B880" s="540"/>
      <c r="C880" s="541"/>
      <c r="D880" s="59"/>
      <c r="E880" s="85"/>
      <c r="F880" s="7"/>
    </row>
    <row r="881" spans="1:6">
      <c r="A881" s="543"/>
      <c r="B881" s="540"/>
      <c r="C881" s="541"/>
      <c r="D881" s="59"/>
      <c r="E881" s="85"/>
      <c r="F881" s="7"/>
    </row>
    <row r="882" spans="1:6">
      <c r="A882" s="543"/>
      <c r="B882" s="540"/>
      <c r="C882" s="541"/>
      <c r="D882" s="59"/>
      <c r="E882" s="85"/>
      <c r="F882" s="7"/>
    </row>
    <row r="883" spans="1:6">
      <c r="A883" s="543"/>
      <c r="B883" s="540"/>
      <c r="C883" s="541"/>
      <c r="D883" s="59"/>
      <c r="E883" s="85"/>
      <c r="F883" s="7"/>
    </row>
    <row r="884" spans="1:6">
      <c r="A884" s="543"/>
      <c r="B884" s="540"/>
      <c r="C884" s="541"/>
      <c r="D884" s="59"/>
      <c r="E884" s="85"/>
      <c r="F884" s="7"/>
    </row>
    <row r="885" spans="1:6">
      <c r="A885" s="543"/>
      <c r="B885" s="540"/>
      <c r="C885" s="541"/>
      <c r="D885" s="59"/>
      <c r="E885" s="85"/>
      <c r="F885" s="7"/>
    </row>
    <row r="886" spans="1:6">
      <c r="A886" s="543"/>
      <c r="B886" s="540"/>
      <c r="C886" s="541"/>
      <c r="D886" s="59"/>
      <c r="E886" s="85"/>
      <c r="F886" s="7"/>
    </row>
    <row r="887" spans="1:6">
      <c r="A887" s="543"/>
      <c r="B887" s="540"/>
      <c r="C887" s="541"/>
      <c r="D887" s="59"/>
      <c r="E887" s="85"/>
      <c r="F887" s="7"/>
    </row>
    <row r="888" spans="1:6">
      <c r="A888" s="543"/>
      <c r="B888" s="540"/>
      <c r="C888" s="541"/>
      <c r="D888" s="59"/>
      <c r="E888" s="85"/>
      <c r="F888" s="7"/>
    </row>
    <row r="889" spans="1:6">
      <c r="A889" s="543"/>
      <c r="B889" s="540"/>
      <c r="C889" s="541"/>
      <c r="D889" s="59"/>
      <c r="E889" s="85"/>
      <c r="F889" s="7"/>
    </row>
    <row r="890" spans="1:6">
      <c r="A890" s="543"/>
      <c r="B890" s="540"/>
      <c r="C890" s="541"/>
      <c r="D890" s="59"/>
      <c r="E890" s="85"/>
      <c r="F890" s="7"/>
    </row>
    <row r="891" spans="1:6">
      <c r="A891" s="543"/>
      <c r="B891" s="540"/>
      <c r="C891" s="541"/>
      <c r="D891" s="59"/>
      <c r="E891" s="85"/>
      <c r="F891" s="7"/>
    </row>
    <row r="892" spans="1:6">
      <c r="A892" s="543"/>
      <c r="B892" s="540"/>
      <c r="C892" s="541"/>
      <c r="D892" s="59"/>
      <c r="E892" s="85"/>
      <c r="F892" s="7"/>
    </row>
    <row r="893" spans="1:6">
      <c r="A893" s="543"/>
      <c r="B893" s="540"/>
      <c r="C893" s="541"/>
      <c r="D893" s="59"/>
      <c r="E893" s="85"/>
      <c r="F893" s="7"/>
    </row>
    <row r="894" spans="1:6">
      <c r="A894" s="543"/>
      <c r="B894" s="540"/>
      <c r="C894" s="541"/>
      <c r="D894" s="59"/>
      <c r="E894" s="85"/>
      <c r="F894" s="7"/>
    </row>
    <row r="895" spans="1:6">
      <c r="A895" s="543"/>
      <c r="B895" s="540"/>
      <c r="C895" s="541"/>
      <c r="D895" s="59"/>
      <c r="E895" s="85"/>
      <c r="F895" s="7"/>
    </row>
    <row r="896" spans="1:6">
      <c r="A896" s="543"/>
      <c r="B896" s="540"/>
      <c r="C896" s="541"/>
      <c r="D896" s="59"/>
      <c r="E896" s="85"/>
      <c r="F896" s="7"/>
    </row>
    <row r="897" spans="1:6">
      <c r="A897" s="543"/>
      <c r="B897" s="540"/>
      <c r="C897" s="541"/>
      <c r="D897" s="59"/>
      <c r="E897" s="85"/>
      <c r="F897" s="7"/>
    </row>
    <row r="898" spans="1:6">
      <c r="A898" s="543"/>
      <c r="B898" s="540"/>
      <c r="C898" s="541"/>
      <c r="D898" s="59"/>
      <c r="E898" s="85"/>
      <c r="F898" s="7"/>
    </row>
    <row r="899" spans="1:6">
      <c r="A899" s="543"/>
      <c r="B899" s="540"/>
      <c r="C899" s="541"/>
      <c r="D899" s="59"/>
      <c r="E899" s="85"/>
      <c r="F899" s="7"/>
    </row>
    <row r="900" spans="1:6">
      <c r="A900" s="543"/>
      <c r="B900" s="540"/>
      <c r="C900" s="541"/>
      <c r="D900" s="59"/>
      <c r="E900" s="85"/>
      <c r="F900" s="7"/>
    </row>
    <row r="901" spans="1:6">
      <c r="A901" s="543"/>
      <c r="B901" s="540"/>
      <c r="C901" s="541"/>
      <c r="D901" s="59"/>
      <c r="E901" s="85"/>
      <c r="F901" s="7"/>
    </row>
    <row r="902" spans="1:6">
      <c r="A902" s="543"/>
      <c r="B902" s="540"/>
      <c r="C902" s="541"/>
      <c r="D902" s="59"/>
      <c r="E902" s="85"/>
      <c r="F902" s="7"/>
    </row>
    <row r="903" spans="1:6">
      <c r="A903" s="543"/>
      <c r="B903" s="540"/>
      <c r="C903" s="541"/>
      <c r="D903" s="59"/>
      <c r="E903" s="85"/>
      <c r="F903" s="7"/>
    </row>
    <row r="904" spans="1:6">
      <c r="A904" s="543"/>
      <c r="B904" s="540"/>
      <c r="C904" s="541"/>
      <c r="D904" s="59"/>
      <c r="E904" s="85"/>
      <c r="F904" s="7"/>
    </row>
    <row r="905" spans="1:6">
      <c r="A905" s="543"/>
      <c r="B905" s="540"/>
      <c r="C905" s="541"/>
      <c r="D905" s="59"/>
      <c r="E905" s="85"/>
      <c r="F905" s="7"/>
    </row>
    <row r="906" spans="1:6">
      <c r="A906" s="543"/>
      <c r="B906" s="540"/>
      <c r="C906" s="541"/>
      <c r="D906" s="59"/>
      <c r="E906" s="85"/>
      <c r="F906" s="7"/>
    </row>
    <row r="907" spans="1:6">
      <c r="A907" s="543"/>
      <c r="B907" s="540"/>
      <c r="C907" s="541"/>
      <c r="D907" s="59"/>
      <c r="E907" s="85"/>
      <c r="F907" s="7"/>
    </row>
    <row r="908" spans="1:6">
      <c r="A908" s="543"/>
      <c r="B908" s="540"/>
      <c r="C908" s="541"/>
      <c r="D908" s="59"/>
      <c r="E908" s="85"/>
      <c r="F908" s="7"/>
    </row>
    <row r="909" spans="1:6">
      <c r="A909" s="543"/>
      <c r="B909" s="540"/>
      <c r="C909" s="541"/>
      <c r="D909" s="59"/>
      <c r="E909" s="85"/>
      <c r="F909" s="7"/>
    </row>
    <row r="910" spans="1:6">
      <c r="A910" s="543"/>
      <c r="B910" s="540"/>
      <c r="C910" s="541"/>
      <c r="D910" s="59"/>
      <c r="E910" s="85"/>
      <c r="F910" s="7"/>
    </row>
    <row r="911" spans="1:6">
      <c r="A911" s="543"/>
      <c r="B911" s="540"/>
      <c r="C911" s="541"/>
      <c r="D911" s="59"/>
      <c r="E911" s="85"/>
      <c r="F911" s="7"/>
    </row>
    <row r="912" spans="1:6">
      <c r="A912" s="543"/>
      <c r="B912" s="540"/>
      <c r="C912" s="541"/>
      <c r="D912" s="59"/>
      <c r="E912" s="85"/>
      <c r="F912" s="7"/>
    </row>
    <row r="913" spans="1:6">
      <c r="A913" s="543"/>
      <c r="B913" s="540"/>
      <c r="C913" s="541"/>
      <c r="D913" s="59"/>
      <c r="E913" s="85"/>
      <c r="F913" s="7"/>
    </row>
    <row r="914" spans="1:6">
      <c r="A914" s="543"/>
      <c r="B914" s="540"/>
      <c r="C914" s="541"/>
      <c r="D914" s="59"/>
      <c r="E914" s="85"/>
      <c r="F914" s="7"/>
    </row>
    <row r="915" spans="1:6">
      <c r="A915" s="543"/>
      <c r="B915" s="540"/>
      <c r="C915" s="541"/>
      <c r="D915" s="59"/>
      <c r="E915" s="85"/>
      <c r="F915" s="7"/>
    </row>
    <row r="916" spans="1:6">
      <c r="A916" s="543"/>
      <c r="B916" s="540"/>
      <c r="C916" s="541"/>
      <c r="D916" s="59"/>
      <c r="E916" s="85"/>
      <c r="F916" s="7"/>
    </row>
    <row r="917" spans="1:6">
      <c r="A917" s="543"/>
      <c r="B917" s="540"/>
      <c r="C917" s="541"/>
      <c r="D917" s="59"/>
      <c r="E917" s="85"/>
      <c r="F917" s="7"/>
    </row>
    <row r="918" spans="1:6">
      <c r="A918" s="543"/>
      <c r="B918" s="540"/>
      <c r="C918" s="541"/>
      <c r="D918" s="59"/>
      <c r="E918" s="85"/>
      <c r="F918" s="7"/>
    </row>
    <row r="919" spans="1:6">
      <c r="A919" s="543"/>
      <c r="B919" s="540"/>
      <c r="C919" s="541"/>
      <c r="D919" s="59"/>
      <c r="E919" s="85"/>
      <c r="F919" s="7"/>
    </row>
    <row r="920" spans="1:6">
      <c r="A920" s="543"/>
      <c r="B920" s="540"/>
      <c r="C920" s="541"/>
      <c r="D920" s="59"/>
      <c r="E920" s="85"/>
      <c r="F920" s="7"/>
    </row>
    <row r="921" spans="1:6">
      <c r="A921" s="543"/>
      <c r="B921" s="540"/>
      <c r="C921" s="541"/>
      <c r="D921" s="59"/>
      <c r="E921" s="85"/>
      <c r="F921" s="7"/>
    </row>
    <row r="922" spans="1:6">
      <c r="A922" s="543"/>
      <c r="B922" s="540"/>
      <c r="C922" s="541"/>
      <c r="D922" s="59"/>
      <c r="E922" s="85"/>
      <c r="F922" s="7"/>
    </row>
    <row r="923" spans="1:6">
      <c r="A923" s="543"/>
      <c r="B923" s="540"/>
      <c r="C923" s="541"/>
      <c r="D923" s="59"/>
      <c r="E923" s="85"/>
      <c r="F923" s="7"/>
    </row>
    <row r="924" spans="1:6">
      <c r="A924" s="543"/>
      <c r="B924" s="540"/>
      <c r="C924" s="541"/>
      <c r="D924" s="59"/>
      <c r="E924" s="85"/>
      <c r="F924" s="7"/>
    </row>
    <row r="925" spans="1:6">
      <c r="A925" s="543"/>
      <c r="B925" s="540"/>
      <c r="C925" s="541"/>
      <c r="D925" s="59"/>
      <c r="E925" s="85"/>
      <c r="F925" s="7"/>
    </row>
    <row r="926" spans="1:6">
      <c r="A926" s="543"/>
      <c r="B926" s="540"/>
      <c r="C926" s="541"/>
      <c r="D926" s="59"/>
      <c r="E926" s="85"/>
      <c r="F926" s="7"/>
    </row>
    <row r="927" spans="1:6">
      <c r="A927" s="543"/>
      <c r="B927" s="540"/>
      <c r="C927" s="541"/>
      <c r="D927" s="59"/>
      <c r="E927" s="85"/>
      <c r="F927" s="7"/>
    </row>
    <row r="928" spans="1:6">
      <c r="A928" s="543"/>
      <c r="B928" s="540"/>
      <c r="C928" s="541"/>
      <c r="D928" s="59"/>
      <c r="E928" s="85"/>
      <c r="F928" s="7"/>
    </row>
    <row r="929" spans="1:6">
      <c r="A929" s="543"/>
      <c r="B929" s="540"/>
      <c r="C929" s="541"/>
      <c r="D929" s="59"/>
      <c r="E929" s="85"/>
      <c r="F929" s="7"/>
    </row>
    <row r="930" spans="1:6">
      <c r="A930" s="543"/>
      <c r="B930" s="540"/>
      <c r="C930" s="541"/>
      <c r="D930" s="59"/>
      <c r="E930" s="85"/>
      <c r="F930" s="7"/>
    </row>
    <row r="931" spans="1:6">
      <c r="A931" s="543"/>
      <c r="B931" s="540"/>
      <c r="C931" s="541"/>
      <c r="D931" s="59"/>
      <c r="E931" s="85"/>
      <c r="F931" s="7"/>
    </row>
    <row r="932" spans="1:6">
      <c r="A932" s="543"/>
      <c r="B932" s="540"/>
      <c r="C932" s="541"/>
      <c r="D932" s="59"/>
      <c r="E932" s="85"/>
      <c r="F932" s="7"/>
    </row>
    <row r="933" spans="1:6">
      <c r="A933" s="543"/>
      <c r="B933" s="540"/>
      <c r="C933" s="541"/>
      <c r="D933" s="59"/>
      <c r="E933" s="85"/>
      <c r="F933" s="7"/>
    </row>
    <row r="934" spans="1:6">
      <c r="A934" s="543"/>
      <c r="B934" s="540"/>
      <c r="C934" s="541"/>
      <c r="D934" s="59"/>
      <c r="E934" s="85"/>
      <c r="F934" s="7"/>
    </row>
    <row r="935" spans="1:6">
      <c r="A935" s="543"/>
      <c r="B935" s="540"/>
      <c r="C935" s="541"/>
      <c r="D935" s="59"/>
      <c r="E935" s="85"/>
      <c r="F935" s="7"/>
    </row>
    <row r="936" spans="1:6">
      <c r="A936" s="543"/>
      <c r="B936" s="540"/>
      <c r="C936" s="541"/>
      <c r="D936" s="59"/>
      <c r="E936" s="85"/>
      <c r="F936" s="7"/>
    </row>
    <row r="937" spans="1:6">
      <c r="A937" s="543"/>
      <c r="B937" s="540"/>
      <c r="C937" s="541"/>
      <c r="D937" s="59"/>
      <c r="E937" s="85"/>
      <c r="F937" s="7"/>
    </row>
    <row r="938" spans="1:6">
      <c r="A938" s="543"/>
      <c r="B938" s="540"/>
      <c r="C938" s="541"/>
      <c r="D938" s="59"/>
      <c r="E938" s="85"/>
      <c r="F938" s="7"/>
    </row>
    <row r="939" spans="1:6">
      <c r="A939" s="543"/>
      <c r="B939" s="540"/>
      <c r="C939" s="541"/>
      <c r="D939" s="59"/>
      <c r="E939" s="85"/>
      <c r="F939" s="7"/>
    </row>
    <row r="940" spans="1:6">
      <c r="A940" s="543"/>
      <c r="B940" s="540"/>
      <c r="C940" s="541"/>
      <c r="D940" s="59"/>
      <c r="E940" s="85"/>
      <c r="F940" s="7"/>
    </row>
    <row r="941" spans="1:6">
      <c r="A941" s="543"/>
      <c r="B941" s="540"/>
      <c r="C941" s="541"/>
      <c r="D941" s="59"/>
      <c r="E941" s="85"/>
      <c r="F941" s="7"/>
    </row>
    <row r="942" spans="1:6">
      <c r="A942" s="543"/>
      <c r="B942" s="540"/>
      <c r="C942" s="541"/>
      <c r="D942" s="59"/>
      <c r="E942" s="85"/>
      <c r="F942" s="7"/>
    </row>
    <row r="943" spans="1:6">
      <c r="A943" s="543"/>
      <c r="B943" s="540"/>
      <c r="C943" s="541"/>
      <c r="D943" s="59"/>
      <c r="E943" s="85"/>
      <c r="F943" s="7"/>
    </row>
    <row r="944" spans="1:6">
      <c r="A944" s="543"/>
      <c r="B944" s="540"/>
      <c r="C944" s="541"/>
      <c r="D944" s="59"/>
      <c r="E944" s="85"/>
      <c r="F944" s="7"/>
    </row>
    <row r="945" spans="1:6">
      <c r="A945" s="543"/>
      <c r="B945" s="540"/>
      <c r="C945" s="541"/>
      <c r="D945" s="59"/>
      <c r="E945" s="85"/>
      <c r="F945" s="7"/>
    </row>
    <row r="946" spans="1:6">
      <c r="A946" s="543"/>
      <c r="B946" s="540"/>
      <c r="C946" s="541"/>
      <c r="D946" s="59"/>
      <c r="E946" s="85"/>
      <c r="F946" s="7"/>
    </row>
    <row r="947" spans="1:6">
      <c r="A947" s="543"/>
      <c r="B947" s="540"/>
      <c r="C947" s="541"/>
      <c r="D947" s="59"/>
      <c r="E947" s="85"/>
      <c r="F947" s="7"/>
    </row>
    <row r="948" spans="1:6">
      <c r="A948" s="543"/>
      <c r="B948" s="540"/>
      <c r="C948" s="541"/>
      <c r="D948" s="59"/>
      <c r="E948" s="85"/>
      <c r="F948" s="7"/>
    </row>
    <row r="949" spans="1:6">
      <c r="A949" s="543"/>
      <c r="B949" s="540"/>
      <c r="C949" s="541"/>
      <c r="D949" s="59"/>
      <c r="E949" s="85"/>
      <c r="F949" s="7"/>
    </row>
    <row r="950" spans="1:6">
      <c r="A950" s="543"/>
      <c r="B950" s="540"/>
      <c r="C950" s="541"/>
      <c r="D950" s="59"/>
      <c r="E950" s="85"/>
      <c r="F950" s="7"/>
    </row>
    <row r="951" spans="1:6">
      <c r="A951" s="543"/>
      <c r="B951" s="540"/>
      <c r="C951" s="541"/>
      <c r="D951" s="59"/>
      <c r="E951" s="85"/>
      <c r="F951" s="7"/>
    </row>
    <row r="952" spans="1:6">
      <c r="A952" s="543"/>
      <c r="B952" s="540"/>
      <c r="C952" s="541"/>
      <c r="D952" s="59"/>
      <c r="E952" s="85"/>
      <c r="F952" s="7"/>
    </row>
    <row r="953" spans="1:6">
      <c r="A953" s="543"/>
      <c r="B953" s="540"/>
      <c r="C953" s="541"/>
      <c r="D953" s="59"/>
      <c r="E953" s="85"/>
      <c r="F953" s="7"/>
    </row>
    <row r="954" spans="1:6">
      <c r="A954" s="543"/>
      <c r="B954" s="540"/>
      <c r="C954" s="541"/>
      <c r="D954" s="59"/>
      <c r="E954" s="85"/>
      <c r="F954" s="7"/>
    </row>
    <row r="955" spans="1:6">
      <c r="A955" s="543"/>
      <c r="B955" s="540"/>
      <c r="C955" s="541"/>
      <c r="D955" s="59"/>
      <c r="E955" s="85"/>
      <c r="F955" s="7"/>
    </row>
    <row r="956" spans="1:6">
      <c r="A956" s="543"/>
      <c r="B956" s="540"/>
      <c r="C956" s="541"/>
      <c r="D956" s="59"/>
      <c r="E956" s="85"/>
      <c r="F956" s="7"/>
    </row>
    <row r="957" spans="1:6">
      <c r="A957" s="543"/>
      <c r="B957" s="540"/>
      <c r="C957" s="541"/>
      <c r="D957" s="59"/>
      <c r="E957" s="85"/>
      <c r="F957" s="7"/>
    </row>
    <row r="958" spans="1:6">
      <c r="A958" s="543"/>
      <c r="B958" s="540"/>
      <c r="C958" s="541"/>
      <c r="D958" s="59"/>
      <c r="E958" s="85"/>
      <c r="F958" s="7"/>
    </row>
    <row r="959" spans="1:6">
      <c r="A959" s="543"/>
      <c r="B959" s="540"/>
      <c r="C959" s="541"/>
      <c r="D959" s="59"/>
      <c r="E959" s="85"/>
      <c r="F959" s="7"/>
    </row>
    <row r="960" spans="1:6">
      <c r="A960" s="543"/>
      <c r="B960" s="540"/>
      <c r="C960" s="541"/>
      <c r="D960" s="59"/>
      <c r="E960" s="85"/>
      <c r="F960" s="7"/>
    </row>
    <row r="961" spans="1:6">
      <c r="A961" s="543"/>
      <c r="B961" s="540"/>
      <c r="C961" s="541"/>
      <c r="D961" s="59"/>
      <c r="E961" s="85"/>
      <c r="F961" s="7"/>
    </row>
    <row r="962" spans="1:6">
      <c r="A962" s="543"/>
      <c r="B962" s="540"/>
      <c r="C962" s="541"/>
      <c r="D962" s="59"/>
      <c r="E962" s="85"/>
      <c r="F962" s="7"/>
    </row>
    <row r="963" spans="1:6">
      <c r="A963" s="543"/>
      <c r="B963" s="540"/>
      <c r="C963" s="541"/>
      <c r="D963" s="59"/>
      <c r="E963" s="85"/>
      <c r="F963" s="7"/>
    </row>
    <row r="964" spans="1:6">
      <c r="A964" s="543"/>
      <c r="B964" s="540"/>
      <c r="C964" s="541"/>
      <c r="D964" s="59"/>
      <c r="E964" s="85"/>
      <c r="F964" s="7"/>
    </row>
    <row r="965" spans="1:6">
      <c r="A965" s="543"/>
      <c r="B965" s="540"/>
      <c r="C965" s="541"/>
      <c r="D965" s="59"/>
      <c r="E965" s="85"/>
      <c r="F965" s="7"/>
    </row>
    <row r="966" spans="1:6">
      <c r="A966" s="543"/>
      <c r="B966" s="540"/>
      <c r="C966" s="541"/>
      <c r="D966" s="59"/>
      <c r="E966" s="85"/>
      <c r="F966" s="7"/>
    </row>
    <row r="967" spans="1:6">
      <c r="A967" s="543"/>
      <c r="B967" s="540"/>
      <c r="C967" s="541"/>
      <c r="D967" s="59"/>
      <c r="E967" s="85"/>
      <c r="F967" s="7"/>
    </row>
    <row r="968" spans="1:6">
      <c r="A968" s="543"/>
      <c r="B968" s="540"/>
      <c r="C968" s="541"/>
      <c r="D968" s="59"/>
      <c r="E968" s="85"/>
      <c r="F968" s="7"/>
    </row>
    <row r="969" spans="1:6">
      <c r="A969" s="543"/>
      <c r="B969" s="540"/>
      <c r="C969" s="541"/>
      <c r="D969" s="59"/>
      <c r="E969" s="85"/>
      <c r="F969" s="7"/>
    </row>
    <row r="970" spans="1:6">
      <c r="A970" s="543"/>
      <c r="B970" s="540"/>
      <c r="C970" s="541"/>
      <c r="D970" s="59"/>
      <c r="E970" s="85"/>
      <c r="F970" s="7"/>
    </row>
    <row r="971" spans="1:6">
      <c r="A971" s="543"/>
      <c r="B971" s="540"/>
      <c r="C971" s="541"/>
      <c r="D971" s="59"/>
      <c r="E971" s="85"/>
      <c r="F971" s="7"/>
    </row>
    <row r="972" spans="1:6">
      <c r="A972" s="543"/>
      <c r="B972" s="540"/>
      <c r="C972" s="541"/>
      <c r="D972" s="59"/>
      <c r="E972" s="85"/>
      <c r="F972" s="7"/>
    </row>
    <row r="973" spans="1:6">
      <c r="A973" s="543"/>
      <c r="B973" s="540"/>
      <c r="C973" s="541"/>
      <c r="D973" s="59"/>
      <c r="E973" s="85"/>
      <c r="F973" s="7"/>
    </row>
    <row r="974" spans="1:6">
      <c r="A974" s="543"/>
      <c r="B974" s="540"/>
      <c r="C974" s="541"/>
      <c r="D974" s="59"/>
      <c r="E974" s="85"/>
      <c r="F974" s="7"/>
    </row>
    <row r="975" spans="1:6">
      <c r="A975" s="543"/>
      <c r="B975" s="540"/>
      <c r="C975" s="541"/>
      <c r="D975" s="59"/>
      <c r="E975" s="85"/>
      <c r="F975" s="7"/>
    </row>
    <row r="976" spans="1:6">
      <c r="A976" s="543"/>
      <c r="B976" s="540"/>
      <c r="C976" s="541"/>
      <c r="D976" s="59"/>
      <c r="E976" s="85"/>
      <c r="F976" s="7"/>
    </row>
    <row r="977" spans="1:6">
      <c r="A977" s="543"/>
      <c r="B977" s="540"/>
      <c r="C977" s="541"/>
      <c r="D977" s="59"/>
      <c r="E977" s="85"/>
      <c r="F977" s="7"/>
    </row>
    <row r="978" spans="1:6">
      <c r="A978" s="543"/>
      <c r="B978" s="540"/>
      <c r="C978" s="541"/>
      <c r="D978" s="59"/>
      <c r="E978" s="85"/>
      <c r="F978" s="7"/>
    </row>
    <row r="979" spans="1:6">
      <c r="A979" s="543"/>
      <c r="B979" s="540"/>
      <c r="C979" s="541"/>
      <c r="D979" s="59"/>
      <c r="E979" s="85"/>
      <c r="F979" s="7"/>
    </row>
    <row r="980" spans="1:6">
      <c r="A980" s="543"/>
      <c r="B980" s="540"/>
      <c r="C980" s="541"/>
      <c r="D980" s="59"/>
      <c r="E980" s="85"/>
      <c r="F980" s="7"/>
    </row>
    <row r="981" spans="1:6">
      <c r="A981" s="543"/>
      <c r="B981" s="540"/>
      <c r="C981" s="541"/>
      <c r="D981" s="59"/>
      <c r="E981" s="85"/>
      <c r="F981" s="7"/>
    </row>
    <row r="982" spans="1:6">
      <c r="A982" s="543"/>
      <c r="B982" s="540"/>
      <c r="C982" s="541"/>
      <c r="D982" s="59"/>
      <c r="E982" s="85"/>
      <c r="F982" s="7"/>
    </row>
    <row r="983" spans="1:6">
      <c r="A983" s="543"/>
      <c r="B983" s="540"/>
      <c r="C983" s="541"/>
      <c r="D983" s="59"/>
      <c r="E983" s="85"/>
      <c r="F983" s="7"/>
    </row>
    <row r="984" spans="1:6">
      <c r="A984" s="543"/>
      <c r="B984" s="540"/>
      <c r="C984" s="541"/>
      <c r="D984" s="59"/>
      <c r="E984" s="85"/>
      <c r="F984" s="7"/>
    </row>
    <row r="985" spans="1:6">
      <c r="A985" s="543"/>
      <c r="B985" s="540"/>
      <c r="C985" s="541"/>
      <c r="D985" s="59"/>
      <c r="E985" s="85"/>
      <c r="F985" s="7"/>
    </row>
    <row r="986" spans="1:6">
      <c r="A986" s="543"/>
      <c r="B986" s="540"/>
      <c r="C986" s="541"/>
      <c r="D986" s="59"/>
      <c r="E986" s="85"/>
      <c r="F986" s="7"/>
    </row>
    <row r="987" spans="1:6">
      <c r="A987" s="543"/>
      <c r="B987" s="540"/>
      <c r="C987" s="541"/>
      <c r="D987" s="59"/>
      <c r="E987" s="85"/>
      <c r="F987" s="7"/>
    </row>
    <row r="988" spans="1:6">
      <c r="A988" s="543"/>
      <c r="B988" s="540"/>
      <c r="C988" s="541"/>
      <c r="D988" s="59"/>
      <c r="E988" s="85"/>
      <c r="F988" s="7"/>
    </row>
    <row r="989" spans="1:6">
      <c r="A989" s="543"/>
      <c r="B989" s="540"/>
      <c r="C989" s="541"/>
      <c r="D989" s="59"/>
      <c r="E989" s="85"/>
      <c r="F989" s="7"/>
    </row>
    <row r="990" spans="1:6">
      <c r="A990" s="543"/>
      <c r="B990" s="540"/>
      <c r="C990" s="541"/>
      <c r="D990" s="59"/>
      <c r="E990" s="85"/>
      <c r="F990" s="7"/>
    </row>
    <row r="991" spans="1:6">
      <c r="A991" s="543"/>
      <c r="B991" s="540"/>
      <c r="C991" s="541"/>
      <c r="D991" s="59"/>
      <c r="E991" s="85"/>
      <c r="F991" s="7"/>
    </row>
    <row r="992" spans="1:6">
      <c r="A992" s="543"/>
      <c r="B992" s="540"/>
      <c r="C992" s="541"/>
      <c r="D992" s="59"/>
      <c r="E992" s="85"/>
      <c r="F992" s="7"/>
    </row>
    <row r="993" spans="1:6">
      <c r="A993" s="543"/>
      <c r="B993" s="540"/>
      <c r="C993" s="541"/>
      <c r="D993" s="59"/>
      <c r="E993" s="85"/>
      <c r="F993" s="7"/>
    </row>
    <row r="994" spans="1:6">
      <c r="A994" s="543"/>
      <c r="B994" s="540"/>
      <c r="C994" s="541"/>
      <c r="D994" s="59"/>
      <c r="E994" s="85"/>
      <c r="F994" s="7"/>
    </row>
    <row r="995" spans="1:6">
      <c r="A995" s="543"/>
      <c r="B995" s="540"/>
      <c r="C995" s="541"/>
      <c r="D995" s="59"/>
      <c r="E995" s="85"/>
      <c r="F995" s="7"/>
    </row>
    <row r="996" spans="1:6">
      <c r="A996" s="543"/>
      <c r="B996" s="540"/>
      <c r="C996" s="541"/>
      <c r="D996" s="59"/>
      <c r="E996" s="85"/>
      <c r="F996" s="7"/>
    </row>
    <row r="997" spans="1:6">
      <c r="A997" s="543"/>
      <c r="B997" s="540"/>
      <c r="C997" s="541"/>
      <c r="D997" s="59"/>
      <c r="E997" s="85"/>
      <c r="F997" s="7"/>
    </row>
    <row r="998" spans="1:6">
      <c r="A998" s="543"/>
      <c r="B998" s="540"/>
      <c r="C998" s="541"/>
      <c r="D998" s="59"/>
      <c r="E998" s="85"/>
      <c r="F998" s="7"/>
    </row>
    <row r="999" spans="1:6">
      <c r="A999" s="543"/>
      <c r="B999" s="540"/>
      <c r="C999" s="541"/>
      <c r="D999" s="59"/>
      <c r="E999" s="85"/>
      <c r="F999" s="7"/>
    </row>
    <row r="1000" spans="1:6">
      <c r="A1000" s="543"/>
      <c r="B1000" s="540"/>
      <c r="C1000" s="541"/>
      <c r="D1000" s="59"/>
      <c r="E1000" s="85"/>
      <c r="F1000" s="7"/>
    </row>
    <row r="1001" spans="1:6">
      <c r="A1001" s="543"/>
      <c r="B1001" s="540"/>
      <c r="C1001" s="541"/>
      <c r="D1001" s="59"/>
      <c r="E1001" s="85"/>
      <c r="F1001" s="7"/>
    </row>
    <row r="1002" spans="1:6">
      <c r="A1002" s="543"/>
      <c r="B1002" s="540"/>
      <c r="C1002" s="541"/>
      <c r="D1002" s="59"/>
      <c r="E1002" s="85"/>
      <c r="F1002" s="7"/>
    </row>
    <row r="1003" spans="1:6">
      <c r="A1003" s="543"/>
      <c r="B1003" s="540"/>
      <c r="C1003" s="541"/>
      <c r="D1003" s="59"/>
      <c r="E1003" s="85"/>
      <c r="F1003" s="7"/>
    </row>
    <row r="1004" spans="1:6">
      <c r="A1004" s="543"/>
      <c r="B1004" s="540"/>
      <c r="C1004" s="541"/>
      <c r="D1004" s="59"/>
      <c r="E1004" s="85"/>
      <c r="F1004" s="7"/>
    </row>
    <row r="1005" spans="1:6">
      <c r="A1005" s="543"/>
      <c r="B1005" s="540"/>
      <c r="C1005" s="541"/>
      <c r="D1005" s="59"/>
      <c r="E1005" s="85"/>
      <c r="F1005" s="7"/>
    </row>
    <row r="1006" spans="1:6">
      <c r="A1006" s="543"/>
      <c r="B1006" s="540"/>
      <c r="C1006" s="541"/>
      <c r="D1006" s="59"/>
      <c r="E1006" s="85"/>
      <c r="F1006" s="7"/>
    </row>
    <row r="1007" spans="1:6">
      <c r="A1007" s="543"/>
      <c r="B1007" s="540"/>
      <c r="C1007" s="541"/>
      <c r="D1007" s="59"/>
      <c r="E1007" s="85"/>
      <c r="F1007" s="7"/>
    </row>
    <row r="1008" spans="1:6">
      <c r="A1008" s="543"/>
      <c r="B1008" s="540"/>
      <c r="C1008" s="541"/>
      <c r="D1008" s="59"/>
      <c r="E1008" s="85"/>
      <c r="F1008" s="7"/>
    </row>
    <row r="1009" spans="1:6">
      <c r="A1009" s="543"/>
      <c r="B1009" s="540"/>
      <c r="C1009" s="541"/>
      <c r="D1009" s="59"/>
      <c r="E1009" s="85"/>
      <c r="F1009" s="7"/>
    </row>
    <row r="1010" spans="1:6">
      <c r="A1010" s="543"/>
      <c r="B1010" s="540"/>
      <c r="C1010" s="541"/>
      <c r="D1010" s="59"/>
      <c r="E1010" s="85"/>
      <c r="F1010" s="7"/>
    </row>
    <row r="1011" spans="1:6">
      <c r="A1011" s="543"/>
      <c r="B1011" s="540"/>
      <c r="C1011" s="541"/>
      <c r="D1011" s="59"/>
      <c r="E1011" s="85"/>
      <c r="F1011" s="7"/>
    </row>
    <row r="1012" spans="1:6">
      <c r="A1012" s="543"/>
      <c r="B1012" s="540"/>
      <c r="C1012" s="541"/>
      <c r="D1012" s="59"/>
      <c r="E1012" s="85"/>
      <c r="F1012" s="7"/>
    </row>
    <row r="1013" spans="1:6">
      <c r="A1013" s="543"/>
      <c r="B1013" s="540"/>
      <c r="C1013" s="541"/>
      <c r="D1013" s="59"/>
      <c r="E1013" s="85"/>
      <c r="F1013" s="7"/>
    </row>
    <row r="1014" spans="1:6">
      <c r="A1014" s="543"/>
      <c r="B1014" s="540"/>
      <c r="C1014" s="541"/>
      <c r="D1014" s="59"/>
      <c r="E1014" s="85"/>
      <c r="F1014" s="7"/>
    </row>
    <row r="1015" spans="1:6">
      <c r="A1015" s="543"/>
      <c r="B1015" s="540"/>
      <c r="C1015" s="541"/>
      <c r="D1015" s="59"/>
      <c r="E1015" s="85"/>
      <c r="F1015" s="7"/>
    </row>
    <row r="1016" spans="1:6">
      <c r="A1016" s="543"/>
      <c r="B1016" s="540"/>
      <c r="C1016" s="541"/>
      <c r="D1016" s="59"/>
      <c r="E1016" s="85"/>
      <c r="F1016" s="7"/>
    </row>
    <row r="1017" spans="1:6">
      <c r="A1017" s="543"/>
      <c r="B1017" s="540"/>
      <c r="C1017" s="541"/>
      <c r="D1017" s="59"/>
      <c r="E1017" s="85"/>
      <c r="F1017" s="7"/>
    </row>
    <row r="1018" spans="1:6">
      <c r="A1018" s="543"/>
      <c r="B1018" s="540"/>
      <c r="C1018" s="541"/>
      <c r="D1018" s="59"/>
      <c r="E1018" s="85"/>
      <c r="F1018" s="7"/>
    </row>
    <row r="1019" spans="1:6">
      <c r="A1019" s="543"/>
      <c r="B1019" s="540"/>
      <c r="C1019" s="541"/>
      <c r="D1019" s="59"/>
      <c r="E1019" s="85"/>
      <c r="F1019" s="7"/>
    </row>
    <row r="1020" spans="1:6">
      <c r="A1020" s="543"/>
      <c r="B1020" s="540"/>
      <c r="C1020" s="541"/>
      <c r="D1020" s="59"/>
      <c r="E1020" s="85"/>
      <c r="F1020" s="7"/>
    </row>
    <row r="1021" spans="1:6">
      <c r="A1021" s="543"/>
      <c r="B1021" s="540"/>
      <c r="C1021" s="541"/>
      <c r="D1021" s="59"/>
      <c r="E1021" s="85"/>
      <c r="F1021" s="7"/>
    </row>
    <row r="1022" spans="1:6">
      <c r="A1022" s="543"/>
      <c r="B1022" s="540"/>
      <c r="C1022" s="541"/>
      <c r="D1022" s="59"/>
      <c r="E1022" s="85"/>
      <c r="F1022" s="7"/>
    </row>
    <row r="1023" spans="1:6">
      <c r="A1023" s="543"/>
      <c r="B1023" s="540"/>
      <c r="C1023" s="541"/>
      <c r="D1023" s="59"/>
      <c r="E1023" s="85"/>
      <c r="F1023" s="7"/>
    </row>
    <row r="1024" spans="1:6">
      <c r="A1024" s="543"/>
      <c r="B1024" s="540"/>
      <c r="C1024" s="541"/>
      <c r="D1024" s="59"/>
      <c r="E1024" s="85"/>
      <c r="F1024" s="7"/>
    </row>
    <row r="1025" spans="1:6">
      <c r="A1025" s="543"/>
      <c r="B1025" s="540"/>
      <c r="C1025" s="541"/>
      <c r="D1025" s="59"/>
      <c r="E1025" s="85"/>
      <c r="F1025" s="7"/>
    </row>
    <row r="1026" spans="1:6">
      <c r="A1026" s="543"/>
      <c r="B1026" s="540"/>
      <c r="C1026" s="541"/>
      <c r="D1026" s="59"/>
      <c r="E1026" s="85"/>
      <c r="F1026" s="7"/>
    </row>
    <row r="1027" spans="1:6">
      <c r="A1027" s="543"/>
      <c r="B1027" s="540"/>
      <c r="C1027" s="541"/>
      <c r="D1027" s="59"/>
      <c r="E1027" s="85"/>
      <c r="F1027" s="7"/>
    </row>
    <row r="1028" spans="1:6">
      <c r="A1028" s="543"/>
      <c r="B1028" s="540"/>
      <c r="C1028" s="541"/>
      <c r="D1028" s="59"/>
      <c r="E1028" s="85"/>
      <c r="F1028" s="7"/>
    </row>
    <row r="1029" spans="1:6">
      <c r="A1029" s="543"/>
      <c r="B1029" s="540"/>
      <c r="C1029" s="541"/>
      <c r="D1029" s="59"/>
      <c r="E1029" s="85"/>
      <c r="F1029" s="7"/>
    </row>
    <row r="1030" spans="1:6">
      <c r="A1030" s="543"/>
      <c r="B1030" s="540"/>
      <c r="C1030" s="541"/>
      <c r="D1030" s="59"/>
      <c r="E1030" s="85"/>
      <c r="F1030" s="7"/>
    </row>
    <row r="1031" spans="1:6">
      <c r="A1031" s="543"/>
      <c r="B1031" s="540"/>
      <c r="C1031" s="541"/>
      <c r="D1031" s="59"/>
      <c r="E1031" s="85"/>
      <c r="F1031" s="7"/>
    </row>
    <row r="1032" spans="1:6">
      <c r="A1032" s="543"/>
      <c r="B1032" s="540"/>
      <c r="C1032" s="541"/>
      <c r="D1032" s="59"/>
      <c r="E1032" s="85"/>
      <c r="F1032" s="7"/>
    </row>
    <row r="1033" spans="1:6">
      <c r="A1033" s="543"/>
      <c r="B1033" s="540"/>
      <c r="C1033" s="541"/>
      <c r="D1033" s="59"/>
      <c r="E1033" s="85"/>
      <c r="F1033" s="7"/>
    </row>
    <row r="1034" spans="1:6">
      <c r="A1034" s="543"/>
      <c r="B1034" s="540"/>
      <c r="C1034" s="541"/>
      <c r="D1034" s="59"/>
      <c r="E1034" s="85"/>
      <c r="F1034" s="7"/>
    </row>
    <row r="1035" spans="1:6">
      <c r="A1035" s="543"/>
      <c r="B1035" s="540"/>
      <c r="C1035" s="541"/>
      <c r="D1035" s="59"/>
      <c r="E1035" s="85"/>
      <c r="F1035" s="7"/>
    </row>
    <row r="1036" spans="1:6">
      <c r="A1036" s="543"/>
      <c r="B1036" s="540"/>
      <c r="C1036" s="541"/>
      <c r="D1036" s="59"/>
      <c r="E1036" s="85"/>
      <c r="F1036" s="7"/>
    </row>
    <row r="1037" spans="1:6">
      <c r="A1037" s="543"/>
      <c r="B1037" s="540"/>
      <c r="C1037" s="541"/>
      <c r="D1037" s="59"/>
      <c r="E1037" s="85"/>
      <c r="F1037" s="7"/>
    </row>
    <row r="1038" spans="1:6">
      <c r="A1038" s="543"/>
      <c r="B1038" s="540"/>
      <c r="C1038" s="541"/>
      <c r="D1038" s="59"/>
      <c r="E1038" s="85"/>
      <c r="F1038" s="7"/>
    </row>
    <row r="1039" spans="1:6">
      <c r="A1039" s="543"/>
      <c r="B1039" s="540"/>
      <c r="C1039" s="541"/>
      <c r="D1039" s="59"/>
      <c r="E1039" s="85"/>
      <c r="F1039" s="7"/>
    </row>
    <row r="1040" spans="1:6">
      <c r="A1040" s="543"/>
      <c r="B1040" s="540"/>
      <c r="C1040" s="541"/>
      <c r="D1040" s="59"/>
      <c r="E1040" s="85"/>
      <c r="F1040" s="7"/>
    </row>
    <row r="1041" spans="1:6">
      <c r="A1041" s="543"/>
      <c r="B1041" s="540"/>
      <c r="C1041" s="541"/>
      <c r="D1041" s="59"/>
      <c r="E1041" s="85"/>
      <c r="F1041" s="7"/>
    </row>
    <row r="1042" spans="1:6">
      <c r="A1042" s="543"/>
      <c r="B1042" s="540"/>
      <c r="C1042" s="541"/>
      <c r="D1042" s="59"/>
      <c r="E1042" s="85"/>
      <c r="F1042" s="7"/>
    </row>
    <row r="1043" spans="1:6">
      <c r="A1043" s="543"/>
      <c r="B1043" s="540"/>
      <c r="C1043" s="541"/>
      <c r="D1043" s="59"/>
      <c r="E1043" s="85"/>
      <c r="F1043" s="7"/>
    </row>
    <row r="1044" spans="1:6">
      <c r="A1044" s="543"/>
      <c r="B1044" s="540"/>
      <c r="C1044" s="541"/>
      <c r="D1044" s="59"/>
      <c r="E1044" s="85"/>
      <c r="F1044" s="7"/>
    </row>
    <row r="1045" spans="1:6">
      <c r="A1045" s="543"/>
      <c r="B1045" s="540"/>
      <c r="C1045" s="541"/>
      <c r="D1045" s="59"/>
      <c r="E1045" s="85"/>
      <c r="F1045" s="7"/>
    </row>
    <row r="1046" spans="1:6">
      <c r="A1046" s="543"/>
      <c r="B1046" s="540"/>
      <c r="C1046" s="541"/>
      <c r="D1046" s="59"/>
      <c r="E1046" s="85"/>
      <c r="F1046" s="7"/>
    </row>
    <row r="1047" spans="1:6">
      <c r="A1047" s="543"/>
      <c r="B1047" s="540"/>
      <c r="C1047" s="541"/>
      <c r="D1047" s="59"/>
      <c r="E1047" s="85"/>
      <c r="F1047" s="7"/>
    </row>
    <row r="1048" spans="1:6">
      <c r="A1048" s="543"/>
      <c r="B1048" s="540"/>
      <c r="C1048" s="541"/>
      <c r="D1048" s="59"/>
      <c r="E1048" s="85"/>
      <c r="F1048" s="7"/>
    </row>
    <row r="1049" spans="1:6">
      <c r="A1049" s="543"/>
      <c r="B1049" s="540"/>
      <c r="C1049" s="541"/>
      <c r="D1049" s="59"/>
      <c r="E1049" s="85"/>
      <c r="F1049" s="7"/>
    </row>
    <row r="1050" spans="1:6">
      <c r="A1050" s="543"/>
      <c r="B1050" s="540"/>
      <c r="C1050" s="541"/>
      <c r="D1050" s="59"/>
      <c r="E1050" s="85"/>
      <c r="F1050" s="7"/>
    </row>
    <row r="1051" spans="1:6">
      <c r="A1051" s="543"/>
      <c r="B1051" s="540"/>
      <c r="C1051" s="541"/>
      <c r="D1051" s="59"/>
      <c r="E1051" s="85"/>
      <c r="F1051" s="7"/>
    </row>
    <row r="1052" spans="1:6">
      <c r="A1052" s="543"/>
      <c r="B1052" s="540"/>
      <c r="C1052" s="541"/>
      <c r="D1052" s="59"/>
      <c r="E1052" s="85"/>
      <c r="F1052" s="7"/>
    </row>
    <row r="1053" spans="1:6">
      <c r="A1053" s="543"/>
      <c r="B1053" s="540"/>
      <c r="C1053" s="541"/>
      <c r="D1053" s="59"/>
      <c r="E1053" s="85"/>
      <c r="F1053" s="7"/>
    </row>
    <row r="1054" spans="1:6">
      <c r="A1054" s="543"/>
      <c r="B1054" s="540"/>
      <c r="C1054" s="541"/>
      <c r="D1054" s="59"/>
      <c r="E1054" s="85"/>
      <c r="F1054" s="7"/>
    </row>
    <row r="1055" spans="1:6">
      <c r="A1055" s="543"/>
      <c r="B1055" s="540"/>
      <c r="C1055" s="541"/>
      <c r="D1055" s="59"/>
      <c r="E1055" s="85"/>
      <c r="F1055" s="7"/>
    </row>
    <row r="1056" spans="1:6">
      <c r="A1056" s="543"/>
      <c r="B1056" s="540"/>
      <c r="C1056" s="541"/>
      <c r="D1056" s="59"/>
      <c r="E1056" s="85"/>
      <c r="F1056" s="7"/>
    </row>
    <row r="1057" spans="1:6">
      <c r="A1057" s="543"/>
      <c r="B1057" s="540"/>
      <c r="C1057" s="541"/>
      <c r="D1057" s="59"/>
      <c r="E1057" s="85"/>
      <c r="F1057" s="7"/>
    </row>
    <row r="1058" spans="1:6">
      <c r="A1058" s="543"/>
      <c r="B1058" s="540"/>
      <c r="C1058" s="541"/>
      <c r="D1058" s="59"/>
      <c r="E1058" s="85"/>
      <c r="F1058" s="7"/>
    </row>
    <row r="1059" spans="1:6">
      <c r="A1059" s="543"/>
      <c r="B1059" s="540"/>
      <c r="C1059" s="541"/>
      <c r="D1059" s="59"/>
      <c r="E1059" s="85"/>
      <c r="F1059" s="7"/>
    </row>
    <row r="1060" spans="1:6">
      <c r="A1060" s="543"/>
      <c r="B1060" s="540"/>
      <c r="C1060" s="541"/>
      <c r="D1060" s="59"/>
      <c r="E1060" s="85"/>
      <c r="F1060" s="7"/>
    </row>
    <row r="1061" spans="1:6">
      <c r="A1061" s="543"/>
      <c r="B1061" s="540"/>
      <c r="C1061" s="541"/>
      <c r="D1061" s="59"/>
      <c r="E1061" s="85"/>
      <c r="F1061" s="7"/>
    </row>
    <row r="1062" spans="1:6">
      <c r="A1062" s="543"/>
      <c r="B1062" s="540"/>
      <c r="C1062" s="541"/>
      <c r="D1062" s="59"/>
      <c r="E1062" s="85"/>
      <c r="F1062" s="7"/>
    </row>
    <row r="1063" spans="1:6">
      <c r="A1063" s="543"/>
      <c r="B1063" s="540"/>
      <c r="C1063" s="541"/>
      <c r="D1063" s="59"/>
      <c r="E1063" s="85"/>
      <c r="F1063" s="7"/>
    </row>
    <row r="1064" spans="1:6">
      <c r="A1064" s="543"/>
      <c r="B1064" s="540"/>
      <c r="C1064" s="541"/>
      <c r="D1064" s="59"/>
      <c r="E1064" s="85"/>
      <c r="F1064" s="7"/>
    </row>
    <row r="1065" spans="1:6">
      <c r="A1065" s="543"/>
      <c r="B1065" s="540"/>
      <c r="C1065" s="541"/>
      <c r="D1065" s="59"/>
      <c r="E1065" s="85"/>
      <c r="F1065" s="7"/>
    </row>
    <row r="1066" spans="1:6">
      <c r="A1066" s="543"/>
      <c r="B1066" s="540"/>
      <c r="C1066" s="541"/>
      <c r="D1066" s="59"/>
      <c r="E1066" s="85"/>
      <c r="F1066" s="7"/>
    </row>
    <row r="1067" spans="1:6">
      <c r="A1067" s="543"/>
      <c r="B1067" s="540"/>
      <c r="C1067" s="541"/>
      <c r="D1067" s="59"/>
      <c r="E1067" s="85"/>
      <c r="F1067" s="7"/>
    </row>
    <row r="1068" spans="1:6">
      <c r="A1068" s="543"/>
      <c r="B1068" s="540"/>
      <c r="C1068" s="541"/>
      <c r="D1068" s="59"/>
      <c r="E1068" s="85"/>
      <c r="F1068" s="7"/>
    </row>
    <row r="1069" spans="1:6">
      <c r="A1069" s="543"/>
      <c r="B1069" s="540"/>
      <c r="C1069" s="541"/>
      <c r="D1069" s="59"/>
      <c r="E1069" s="85"/>
      <c r="F1069" s="7"/>
    </row>
    <row r="1070" spans="1:6">
      <c r="A1070" s="543"/>
      <c r="B1070" s="540"/>
      <c r="C1070" s="541"/>
      <c r="D1070" s="59"/>
      <c r="E1070" s="85"/>
      <c r="F1070" s="7"/>
    </row>
    <row r="1071" spans="1:6">
      <c r="A1071" s="543"/>
      <c r="B1071" s="540"/>
      <c r="C1071" s="541"/>
      <c r="D1071" s="59"/>
      <c r="E1071" s="85"/>
      <c r="F1071" s="7"/>
    </row>
    <row r="1072" spans="1:6">
      <c r="A1072" s="543"/>
      <c r="B1072" s="540"/>
      <c r="C1072" s="541"/>
      <c r="D1072" s="59"/>
      <c r="E1072" s="85"/>
      <c r="F1072" s="7"/>
    </row>
    <row r="1073" spans="1:6">
      <c r="A1073" s="543"/>
      <c r="B1073" s="540"/>
      <c r="C1073" s="541"/>
      <c r="D1073" s="59"/>
      <c r="E1073" s="85"/>
      <c r="F1073" s="7"/>
    </row>
    <row r="1074" spans="1:6">
      <c r="A1074" s="543"/>
      <c r="B1074" s="540"/>
      <c r="C1074" s="541"/>
      <c r="D1074" s="59"/>
      <c r="E1074" s="85"/>
      <c r="F1074" s="7"/>
    </row>
    <row r="1075" spans="1:6">
      <c r="A1075" s="543"/>
      <c r="B1075" s="540"/>
      <c r="C1075" s="541"/>
      <c r="D1075" s="59"/>
      <c r="E1075" s="85"/>
      <c r="F1075" s="7"/>
    </row>
    <row r="1076" spans="1:6">
      <c r="A1076" s="543"/>
      <c r="B1076" s="540"/>
      <c r="C1076" s="541"/>
      <c r="D1076" s="59"/>
      <c r="E1076" s="85"/>
      <c r="F1076" s="7"/>
    </row>
    <row r="1077" spans="1:6">
      <c r="A1077" s="543"/>
      <c r="B1077" s="540"/>
      <c r="C1077" s="541"/>
      <c r="D1077" s="59"/>
      <c r="E1077" s="85"/>
      <c r="F1077" s="7"/>
    </row>
    <row r="1078" spans="1:6">
      <c r="A1078" s="543"/>
      <c r="B1078" s="540"/>
      <c r="C1078" s="541"/>
      <c r="D1078" s="59"/>
      <c r="E1078" s="85"/>
      <c r="F1078" s="7"/>
    </row>
    <row r="1079" spans="1:6">
      <c r="A1079" s="543"/>
      <c r="B1079" s="540"/>
      <c r="C1079" s="541"/>
      <c r="D1079" s="59"/>
      <c r="E1079" s="85"/>
      <c r="F1079" s="7"/>
    </row>
    <row r="1080" spans="1:6">
      <c r="A1080" s="543"/>
      <c r="B1080" s="540"/>
      <c r="C1080" s="541"/>
      <c r="D1080" s="59"/>
      <c r="E1080" s="85"/>
      <c r="F1080" s="7"/>
    </row>
    <row r="1081" spans="1:6">
      <c r="A1081" s="543"/>
      <c r="B1081" s="540"/>
      <c r="C1081" s="541"/>
      <c r="D1081" s="59"/>
      <c r="E1081" s="85"/>
      <c r="F1081" s="7"/>
    </row>
    <row r="1082" spans="1:6">
      <c r="A1082" s="543"/>
      <c r="B1082" s="540"/>
      <c r="C1082" s="541"/>
      <c r="D1082" s="59"/>
      <c r="E1082" s="85"/>
      <c r="F1082" s="7"/>
    </row>
    <row r="1083" spans="1:6">
      <c r="A1083" s="543"/>
      <c r="B1083" s="540"/>
      <c r="C1083" s="541"/>
      <c r="D1083" s="59"/>
      <c r="E1083" s="85"/>
      <c r="F1083" s="7"/>
    </row>
    <row r="1084" spans="1:6">
      <c r="A1084" s="543"/>
      <c r="B1084" s="540"/>
      <c r="C1084" s="541"/>
      <c r="D1084" s="59"/>
      <c r="E1084" s="85"/>
      <c r="F1084" s="7"/>
    </row>
    <row r="1085" spans="1:6">
      <c r="A1085" s="543"/>
      <c r="B1085" s="540"/>
      <c r="C1085" s="541"/>
      <c r="D1085" s="59"/>
      <c r="E1085" s="85"/>
      <c r="F1085" s="7"/>
    </row>
    <row r="1086" spans="1:6">
      <c r="A1086" s="543"/>
      <c r="B1086" s="540"/>
      <c r="C1086" s="541"/>
      <c r="D1086" s="59"/>
      <c r="E1086" s="85"/>
      <c r="F1086" s="7"/>
    </row>
    <row r="1087" spans="1:6">
      <c r="A1087" s="543"/>
      <c r="B1087" s="540"/>
      <c r="C1087" s="541"/>
      <c r="D1087" s="59"/>
      <c r="E1087" s="85"/>
      <c r="F1087" s="7"/>
    </row>
    <row r="1088" spans="1:6">
      <c r="A1088" s="543"/>
      <c r="B1088" s="540"/>
      <c r="C1088" s="541"/>
      <c r="D1088" s="59"/>
      <c r="E1088" s="85"/>
      <c r="F1088" s="7"/>
    </row>
    <row r="1089" spans="1:6">
      <c r="A1089" s="543"/>
      <c r="B1089" s="540"/>
      <c r="C1089" s="541"/>
      <c r="D1089" s="59"/>
      <c r="E1089" s="85"/>
      <c r="F1089" s="7"/>
    </row>
    <row r="1090" spans="1:6">
      <c r="A1090" s="543"/>
      <c r="B1090" s="540"/>
      <c r="C1090" s="541"/>
      <c r="D1090" s="59"/>
      <c r="E1090" s="85"/>
      <c r="F1090" s="7"/>
    </row>
    <row r="1091" spans="1:6">
      <c r="A1091" s="543"/>
      <c r="B1091" s="540"/>
      <c r="C1091" s="541"/>
      <c r="D1091" s="59"/>
      <c r="E1091" s="85"/>
      <c r="F1091" s="7"/>
    </row>
    <row r="1092" spans="1:6">
      <c r="A1092" s="543"/>
      <c r="B1092" s="540"/>
      <c r="C1092" s="541"/>
      <c r="D1092" s="59"/>
      <c r="E1092" s="85"/>
      <c r="F1092" s="7"/>
    </row>
    <row r="1093" spans="1:6">
      <c r="A1093" s="543"/>
      <c r="B1093" s="540"/>
      <c r="C1093" s="541"/>
      <c r="D1093" s="59"/>
      <c r="E1093" s="85"/>
      <c r="F1093" s="7"/>
    </row>
    <row r="1094" spans="1:6">
      <c r="A1094" s="543"/>
      <c r="B1094" s="540"/>
      <c r="C1094" s="541"/>
      <c r="D1094" s="59"/>
      <c r="E1094" s="85"/>
      <c r="F1094" s="7"/>
    </row>
    <row r="1095" spans="1:6">
      <c r="A1095" s="543"/>
      <c r="B1095" s="540"/>
      <c r="C1095" s="541"/>
      <c r="D1095" s="59"/>
      <c r="E1095" s="85"/>
      <c r="F1095" s="7"/>
    </row>
    <row r="1096" spans="1:6">
      <c r="A1096" s="543"/>
      <c r="B1096" s="540"/>
      <c r="C1096" s="541"/>
      <c r="D1096" s="59"/>
      <c r="E1096" s="85"/>
      <c r="F1096" s="7"/>
    </row>
    <row r="1097" spans="1:6">
      <c r="A1097" s="543"/>
      <c r="B1097" s="540"/>
      <c r="C1097" s="541"/>
      <c r="D1097" s="59"/>
      <c r="E1097" s="85"/>
      <c r="F1097" s="7"/>
    </row>
    <row r="1098" spans="1:6">
      <c r="A1098" s="543"/>
      <c r="B1098" s="540"/>
      <c r="C1098" s="541"/>
      <c r="D1098" s="59"/>
      <c r="E1098" s="85"/>
      <c r="F1098" s="7"/>
    </row>
    <row r="1099" spans="1:6">
      <c r="A1099" s="543"/>
      <c r="B1099" s="540"/>
      <c r="C1099" s="541"/>
      <c r="D1099" s="59"/>
      <c r="E1099" s="85"/>
      <c r="F1099" s="7"/>
    </row>
    <row r="1100" spans="1:6">
      <c r="A1100" s="543"/>
      <c r="B1100" s="540"/>
      <c r="C1100" s="541"/>
      <c r="D1100" s="59"/>
      <c r="E1100" s="85"/>
      <c r="F1100" s="7"/>
    </row>
    <row r="1101" spans="1:6">
      <c r="A1101" s="543"/>
      <c r="B1101" s="540"/>
      <c r="C1101" s="541"/>
      <c r="D1101" s="59"/>
      <c r="E1101" s="85"/>
      <c r="F1101" s="7"/>
    </row>
    <row r="1102" spans="1:6">
      <c r="A1102" s="543"/>
      <c r="B1102" s="540"/>
      <c r="C1102" s="541"/>
      <c r="D1102" s="59"/>
      <c r="E1102" s="85"/>
      <c r="F1102" s="7"/>
    </row>
    <row r="1103" spans="1:6">
      <c r="A1103" s="543"/>
      <c r="B1103" s="540"/>
      <c r="C1103" s="541"/>
      <c r="D1103" s="59"/>
      <c r="E1103" s="85"/>
      <c r="F1103" s="7"/>
    </row>
    <row r="1104" spans="1:6">
      <c r="A1104" s="543"/>
      <c r="B1104" s="540"/>
      <c r="C1104" s="541"/>
      <c r="D1104" s="59"/>
      <c r="E1104" s="85"/>
      <c r="F1104" s="7"/>
    </row>
    <row r="1105" spans="1:6">
      <c r="A1105" s="543"/>
      <c r="B1105" s="540"/>
      <c r="C1105" s="541"/>
      <c r="D1105" s="59"/>
      <c r="E1105" s="85"/>
      <c r="F1105" s="7"/>
    </row>
    <row r="1106" spans="1:6">
      <c r="A1106" s="543"/>
      <c r="B1106" s="540"/>
      <c r="C1106" s="541"/>
      <c r="D1106" s="59"/>
      <c r="E1106" s="85"/>
      <c r="F1106" s="7"/>
    </row>
    <row r="1107" spans="1:6">
      <c r="A1107" s="543"/>
      <c r="B1107" s="540"/>
      <c r="C1107" s="541"/>
      <c r="D1107" s="59"/>
      <c r="E1107" s="85"/>
      <c r="F1107" s="7"/>
    </row>
    <row r="1108" spans="1:6">
      <c r="A1108" s="543"/>
      <c r="B1108" s="540"/>
      <c r="C1108" s="541"/>
      <c r="D1108" s="59"/>
      <c r="E1108" s="85"/>
      <c r="F1108" s="7"/>
    </row>
    <row r="1109" spans="1:6">
      <c r="A1109" s="543"/>
      <c r="B1109" s="540"/>
      <c r="C1109" s="541"/>
      <c r="D1109" s="59"/>
      <c r="E1109" s="85"/>
      <c r="F1109" s="7"/>
    </row>
    <row r="1110" spans="1:6">
      <c r="A1110" s="543"/>
      <c r="B1110" s="540"/>
      <c r="C1110" s="541"/>
      <c r="D1110" s="59"/>
      <c r="E1110" s="85"/>
      <c r="F1110" s="7"/>
    </row>
    <row r="1111" spans="1:6">
      <c r="A1111" s="543"/>
      <c r="B1111" s="540"/>
      <c r="C1111" s="541"/>
      <c r="D1111" s="59"/>
      <c r="E1111" s="85"/>
      <c r="F1111" s="7"/>
    </row>
    <row r="1112" spans="1:6">
      <c r="A1112" s="543"/>
      <c r="B1112" s="540"/>
      <c r="C1112" s="541"/>
      <c r="D1112" s="59"/>
      <c r="E1112" s="85"/>
      <c r="F1112" s="7"/>
    </row>
    <row r="1113" spans="1:6">
      <c r="A1113" s="543"/>
      <c r="B1113" s="540"/>
      <c r="C1113" s="541"/>
      <c r="D1113" s="59"/>
      <c r="E1113" s="85"/>
      <c r="F1113" s="7"/>
    </row>
    <row r="1114" spans="1:6">
      <c r="A1114" s="543"/>
      <c r="B1114" s="540"/>
      <c r="C1114" s="541"/>
      <c r="D1114" s="59"/>
      <c r="E1114" s="85"/>
      <c r="F1114" s="7"/>
    </row>
    <row r="1115" spans="1:6">
      <c r="A1115" s="543"/>
      <c r="B1115" s="540"/>
      <c r="C1115" s="541"/>
      <c r="D1115" s="59"/>
      <c r="E1115" s="85"/>
      <c r="F1115" s="7"/>
    </row>
    <row r="1116" spans="1:6">
      <c r="A1116" s="543"/>
      <c r="B1116" s="540"/>
      <c r="C1116" s="541"/>
      <c r="D1116" s="59"/>
      <c r="E1116" s="85"/>
      <c r="F1116" s="7"/>
    </row>
    <row r="1117" spans="1:6">
      <c r="A1117" s="543"/>
      <c r="B1117" s="540"/>
      <c r="C1117" s="541"/>
      <c r="D1117" s="59"/>
      <c r="E1117" s="85"/>
      <c r="F1117" s="7"/>
    </row>
    <row r="1118" spans="1:6">
      <c r="A1118" s="543"/>
      <c r="B1118" s="540"/>
      <c r="C1118" s="541"/>
      <c r="D1118" s="59"/>
      <c r="E1118" s="85"/>
      <c r="F1118" s="7"/>
    </row>
    <row r="1119" spans="1:6">
      <c r="A1119" s="543"/>
      <c r="B1119" s="540"/>
      <c r="C1119" s="541"/>
      <c r="D1119" s="59"/>
      <c r="E1119" s="85"/>
      <c r="F1119" s="7"/>
    </row>
    <row r="1120" spans="1:6">
      <c r="A1120" s="543"/>
      <c r="B1120" s="540"/>
      <c r="C1120" s="541"/>
      <c r="D1120" s="59"/>
      <c r="E1120" s="85"/>
      <c r="F1120" s="7"/>
    </row>
    <row r="1121" spans="1:6">
      <c r="A1121" s="543"/>
      <c r="B1121" s="540"/>
      <c r="C1121" s="541"/>
      <c r="D1121" s="59"/>
      <c r="E1121" s="85"/>
      <c r="F1121" s="7"/>
    </row>
    <row r="1122" spans="1:6">
      <c r="A1122" s="543"/>
      <c r="B1122" s="540"/>
      <c r="C1122" s="541"/>
      <c r="D1122" s="59"/>
      <c r="E1122" s="85"/>
      <c r="F1122" s="7"/>
    </row>
    <row r="1123" spans="1:6">
      <c r="A1123" s="543"/>
      <c r="B1123" s="540"/>
      <c r="C1123" s="541"/>
      <c r="D1123" s="59"/>
      <c r="E1123" s="85"/>
      <c r="F1123" s="7"/>
    </row>
    <row r="1124" spans="1:6">
      <c r="A1124" s="543"/>
      <c r="B1124" s="540"/>
      <c r="C1124" s="541"/>
      <c r="D1124" s="59"/>
      <c r="E1124" s="85"/>
      <c r="F1124" s="7"/>
    </row>
    <row r="1125" spans="1:6">
      <c r="A1125" s="543"/>
      <c r="B1125" s="540"/>
      <c r="C1125" s="541"/>
      <c r="D1125" s="59"/>
      <c r="E1125" s="85"/>
      <c r="F1125" s="7"/>
    </row>
    <row r="1126" spans="1:6">
      <c r="A1126" s="543"/>
      <c r="B1126" s="540"/>
      <c r="C1126" s="541"/>
      <c r="D1126" s="59"/>
      <c r="E1126" s="85"/>
      <c r="F1126" s="7"/>
    </row>
    <row r="1127" spans="1:6">
      <c r="A1127" s="543"/>
      <c r="B1127" s="540"/>
      <c r="C1127" s="541"/>
      <c r="D1127" s="59"/>
      <c r="E1127" s="85"/>
      <c r="F1127" s="7"/>
    </row>
    <row r="1128" spans="1:6">
      <c r="A1128" s="543"/>
      <c r="B1128" s="540"/>
      <c r="C1128" s="541"/>
      <c r="D1128" s="59"/>
      <c r="E1128" s="85"/>
      <c r="F1128" s="7"/>
    </row>
    <row r="1129" spans="1:6">
      <c r="A1129" s="543"/>
      <c r="B1129" s="540"/>
      <c r="C1129" s="541"/>
      <c r="D1129" s="59"/>
      <c r="E1129" s="85"/>
      <c r="F1129" s="7"/>
    </row>
    <row r="1130" spans="1:6">
      <c r="A1130" s="543"/>
      <c r="B1130" s="540"/>
      <c r="C1130" s="541"/>
      <c r="D1130" s="59"/>
      <c r="E1130" s="85"/>
      <c r="F1130" s="7"/>
    </row>
    <row r="1131" spans="1:6">
      <c r="A1131" s="543"/>
      <c r="B1131" s="540"/>
      <c r="C1131" s="541"/>
      <c r="D1131" s="59"/>
      <c r="E1131" s="85"/>
      <c r="F1131" s="7"/>
    </row>
    <row r="1132" spans="1:6">
      <c r="A1132" s="543"/>
      <c r="B1132" s="540"/>
      <c r="C1132" s="541"/>
      <c r="D1132" s="59"/>
      <c r="E1132" s="85"/>
      <c r="F1132" s="7"/>
    </row>
    <row r="1133" spans="1:6">
      <c r="A1133" s="543"/>
      <c r="B1133" s="540"/>
      <c r="C1133" s="541"/>
      <c r="D1133" s="59"/>
      <c r="E1133" s="85"/>
      <c r="F1133" s="7"/>
    </row>
    <row r="1134" spans="1:6">
      <c r="A1134" s="543"/>
      <c r="B1134" s="540"/>
      <c r="C1134" s="541"/>
      <c r="D1134" s="59"/>
      <c r="E1134" s="85"/>
      <c r="F1134" s="7"/>
    </row>
    <row r="1135" spans="1:6">
      <c r="A1135" s="543"/>
      <c r="B1135" s="540"/>
      <c r="C1135" s="541"/>
      <c r="D1135" s="59"/>
      <c r="E1135" s="85"/>
      <c r="F1135" s="7"/>
    </row>
    <row r="1136" spans="1:6">
      <c r="A1136" s="543"/>
      <c r="B1136" s="540"/>
      <c r="C1136" s="541"/>
      <c r="D1136" s="59"/>
      <c r="E1136" s="85"/>
      <c r="F1136" s="7"/>
    </row>
    <row r="1137" spans="1:6">
      <c r="A1137" s="543"/>
      <c r="B1137" s="540"/>
      <c r="C1137" s="541"/>
      <c r="D1137" s="59"/>
      <c r="E1137" s="85"/>
      <c r="F1137" s="7"/>
    </row>
    <row r="1138" spans="1:6">
      <c r="A1138" s="543"/>
      <c r="B1138" s="540"/>
      <c r="C1138" s="541"/>
      <c r="D1138" s="59"/>
      <c r="E1138" s="85"/>
      <c r="F1138" s="7"/>
    </row>
    <row r="1139" spans="1:6">
      <c r="A1139" s="543"/>
      <c r="B1139" s="540"/>
      <c r="C1139" s="541"/>
      <c r="D1139" s="59"/>
      <c r="E1139" s="85"/>
      <c r="F1139" s="7"/>
    </row>
    <row r="1140" spans="1:6">
      <c r="A1140" s="543"/>
      <c r="B1140" s="540"/>
      <c r="C1140" s="541"/>
      <c r="D1140" s="59"/>
      <c r="E1140" s="85"/>
      <c r="F1140" s="7"/>
    </row>
    <row r="1141" spans="1:6">
      <c r="A1141" s="543"/>
      <c r="B1141" s="540"/>
      <c r="C1141" s="541"/>
      <c r="D1141" s="59"/>
      <c r="E1141" s="85"/>
      <c r="F1141" s="7"/>
    </row>
    <row r="1142" spans="1:6">
      <c r="A1142" s="543"/>
      <c r="B1142" s="540"/>
      <c r="C1142" s="541"/>
      <c r="D1142" s="59"/>
      <c r="E1142" s="85"/>
      <c r="F1142" s="7"/>
    </row>
    <row r="1143" spans="1:6">
      <c r="A1143" s="543"/>
      <c r="B1143" s="540"/>
      <c r="C1143" s="541"/>
      <c r="D1143" s="59"/>
      <c r="E1143" s="85"/>
      <c r="F1143" s="7"/>
    </row>
    <row r="1144" spans="1:6">
      <c r="A1144" s="543"/>
      <c r="B1144" s="540"/>
      <c r="C1144" s="541"/>
      <c r="D1144" s="59"/>
      <c r="E1144" s="85"/>
      <c r="F1144" s="7"/>
    </row>
    <row r="1145" spans="1:6">
      <c r="A1145" s="543"/>
      <c r="B1145" s="540"/>
      <c r="C1145" s="541"/>
      <c r="D1145" s="59"/>
      <c r="E1145" s="85"/>
      <c r="F1145" s="7"/>
    </row>
    <row r="1146" spans="1:6">
      <c r="A1146" s="543"/>
      <c r="B1146" s="540"/>
      <c r="C1146" s="541"/>
      <c r="D1146" s="59"/>
      <c r="E1146" s="85"/>
      <c r="F1146" s="7"/>
    </row>
    <row r="1147" spans="1:6">
      <c r="A1147" s="543"/>
      <c r="B1147" s="540"/>
      <c r="C1147" s="541"/>
      <c r="D1147" s="59"/>
      <c r="E1147" s="85"/>
      <c r="F1147" s="7"/>
    </row>
    <row r="1148" spans="1:6">
      <c r="A1148" s="543"/>
      <c r="B1148" s="540"/>
      <c r="C1148" s="541"/>
      <c r="D1148" s="59"/>
      <c r="E1148" s="85"/>
      <c r="F1148" s="7"/>
    </row>
    <row r="1149" spans="1:6">
      <c r="A1149" s="543"/>
      <c r="B1149" s="540"/>
      <c r="C1149" s="541"/>
      <c r="D1149" s="59"/>
      <c r="E1149" s="85"/>
      <c r="F1149" s="7"/>
    </row>
    <row r="1150" spans="1:6">
      <c r="A1150" s="543"/>
      <c r="B1150" s="540"/>
      <c r="C1150" s="541"/>
      <c r="D1150" s="59"/>
      <c r="E1150" s="85"/>
      <c r="F1150" s="7"/>
    </row>
    <row r="1151" spans="1:6">
      <c r="A1151" s="543"/>
      <c r="B1151" s="540"/>
      <c r="C1151" s="541"/>
      <c r="D1151" s="59"/>
      <c r="E1151" s="85"/>
      <c r="F1151" s="7"/>
    </row>
    <row r="1152" spans="1:6">
      <c r="A1152" s="543"/>
      <c r="B1152" s="540"/>
      <c r="C1152" s="541"/>
      <c r="D1152" s="59"/>
      <c r="E1152" s="85"/>
      <c r="F1152" s="7"/>
    </row>
    <row r="1153" spans="1:6">
      <c r="A1153" s="543"/>
      <c r="B1153" s="540"/>
      <c r="C1153" s="541"/>
      <c r="D1153" s="59"/>
      <c r="E1153" s="85"/>
      <c r="F1153" s="7"/>
    </row>
    <row r="1154" spans="1:6">
      <c r="A1154" s="543"/>
      <c r="B1154" s="540"/>
      <c r="C1154" s="541"/>
      <c r="D1154" s="59"/>
      <c r="E1154" s="85"/>
      <c r="F1154" s="7"/>
    </row>
    <row r="1155" spans="1:6">
      <c r="A1155" s="543"/>
      <c r="B1155" s="540"/>
      <c r="C1155" s="541"/>
      <c r="D1155" s="59"/>
      <c r="E1155" s="85"/>
      <c r="F1155" s="7"/>
    </row>
    <row r="1156" spans="1:6">
      <c r="A1156" s="543"/>
      <c r="B1156" s="540"/>
      <c r="C1156" s="541"/>
      <c r="D1156" s="59"/>
      <c r="E1156" s="85"/>
      <c r="F1156" s="7"/>
    </row>
    <row r="1157" spans="1:6">
      <c r="A1157" s="543"/>
      <c r="B1157" s="540"/>
      <c r="C1157" s="541"/>
      <c r="D1157" s="59"/>
      <c r="E1157" s="85"/>
      <c r="F1157" s="7"/>
    </row>
    <row r="1158" spans="1:6">
      <c r="A1158" s="543"/>
      <c r="B1158" s="540"/>
      <c r="C1158" s="541"/>
      <c r="D1158" s="59"/>
      <c r="E1158" s="85"/>
      <c r="F1158" s="7"/>
    </row>
    <row r="1159" spans="1:6">
      <c r="A1159" s="543"/>
      <c r="B1159" s="540"/>
      <c r="C1159" s="541"/>
      <c r="D1159" s="59"/>
      <c r="E1159" s="85"/>
      <c r="F1159" s="7"/>
    </row>
    <row r="1160" spans="1:6">
      <c r="A1160" s="543"/>
      <c r="B1160" s="540"/>
      <c r="C1160" s="541"/>
      <c r="D1160" s="59"/>
      <c r="E1160" s="85"/>
      <c r="F1160" s="7"/>
    </row>
    <row r="1161" spans="1:6">
      <c r="A1161" s="543"/>
      <c r="B1161" s="540"/>
      <c r="C1161" s="541"/>
      <c r="D1161" s="59"/>
      <c r="E1161" s="85"/>
      <c r="F1161" s="7"/>
    </row>
    <row r="1162" spans="1:6">
      <c r="A1162" s="543"/>
      <c r="B1162" s="540"/>
      <c r="C1162" s="541"/>
      <c r="D1162" s="59"/>
      <c r="E1162" s="85"/>
      <c r="F1162" s="7"/>
    </row>
    <row r="1163" spans="1:6">
      <c r="A1163" s="543"/>
      <c r="B1163" s="540"/>
      <c r="C1163" s="541"/>
      <c r="D1163" s="59"/>
      <c r="E1163" s="85"/>
      <c r="F1163" s="7"/>
    </row>
    <row r="1164" spans="1:6">
      <c r="A1164" s="543"/>
      <c r="B1164" s="540"/>
      <c r="C1164" s="541"/>
      <c r="D1164" s="59"/>
      <c r="E1164" s="85"/>
      <c r="F1164" s="7"/>
    </row>
    <row r="1165" spans="1:6">
      <c r="A1165" s="543"/>
      <c r="B1165" s="540"/>
      <c r="C1165" s="541"/>
      <c r="D1165" s="59"/>
      <c r="E1165" s="85"/>
      <c r="F1165" s="7"/>
    </row>
    <row r="1166" spans="1:6">
      <c r="A1166" s="543"/>
      <c r="B1166" s="540"/>
      <c r="C1166" s="541"/>
      <c r="D1166" s="59"/>
      <c r="E1166" s="85"/>
      <c r="F1166" s="7"/>
    </row>
    <row r="1167" spans="1:6">
      <c r="A1167" s="543"/>
      <c r="B1167" s="540"/>
      <c r="C1167" s="541"/>
      <c r="D1167" s="59"/>
      <c r="E1167" s="85"/>
      <c r="F1167" s="7"/>
    </row>
    <row r="1168" spans="1:6">
      <c r="A1168" s="543"/>
      <c r="B1168" s="540"/>
      <c r="C1168" s="541"/>
      <c r="D1168" s="59"/>
      <c r="E1168" s="85"/>
      <c r="F1168" s="7"/>
    </row>
    <row r="1169" spans="1:6">
      <c r="A1169" s="543"/>
      <c r="B1169" s="540"/>
      <c r="C1169" s="541"/>
      <c r="D1169" s="59"/>
      <c r="E1169" s="85"/>
      <c r="F1169" s="7"/>
    </row>
    <row r="1170" spans="1:6">
      <c r="A1170" s="543"/>
      <c r="B1170" s="540"/>
      <c r="C1170" s="541"/>
      <c r="D1170" s="59"/>
      <c r="E1170" s="85"/>
      <c r="F1170" s="7"/>
    </row>
    <row r="1171" spans="1:6">
      <c r="A1171" s="543"/>
      <c r="B1171" s="540"/>
      <c r="C1171" s="541"/>
      <c r="D1171" s="59"/>
      <c r="E1171" s="85"/>
      <c r="F1171" s="7"/>
    </row>
    <row r="1172" spans="1:6">
      <c r="A1172" s="543"/>
      <c r="B1172" s="540"/>
      <c r="C1172" s="541"/>
      <c r="D1172" s="59"/>
      <c r="E1172" s="85"/>
      <c r="F1172" s="7"/>
    </row>
    <row r="1173" spans="1:6">
      <c r="A1173" s="543"/>
      <c r="B1173" s="540"/>
      <c r="C1173" s="541"/>
      <c r="D1173" s="59"/>
      <c r="E1173" s="85"/>
      <c r="F1173" s="7"/>
    </row>
    <row r="1174" spans="1:6">
      <c r="A1174" s="543"/>
      <c r="B1174" s="540"/>
      <c r="C1174" s="541"/>
      <c r="D1174" s="59"/>
      <c r="E1174" s="85"/>
      <c r="F1174" s="7"/>
    </row>
    <row r="1175" spans="1:6">
      <c r="A1175" s="543"/>
      <c r="B1175" s="540"/>
      <c r="C1175" s="541"/>
      <c r="D1175" s="59"/>
      <c r="E1175" s="85"/>
      <c r="F1175" s="7"/>
    </row>
    <row r="1176" spans="1:6">
      <c r="A1176" s="543"/>
      <c r="B1176" s="540"/>
      <c r="C1176" s="541"/>
      <c r="D1176" s="59"/>
      <c r="E1176" s="85"/>
      <c r="F1176" s="7"/>
    </row>
    <row r="1177" spans="1:6">
      <c r="A1177" s="543"/>
      <c r="B1177" s="540"/>
      <c r="C1177" s="541"/>
      <c r="D1177" s="59"/>
      <c r="E1177" s="85"/>
      <c r="F1177" s="7"/>
    </row>
    <row r="1178" spans="1:6">
      <c r="A1178" s="543"/>
      <c r="B1178" s="540"/>
      <c r="C1178" s="541"/>
      <c r="D1178" s="59"/>
      <c r="E1178" s="85"/>
      <c r="F1178" s="7"/>
    </row>
    <row r="1179" spans="1:6">
      <c r="A1179" s="543"/>
      <c r="B1179" s="540"/>
      <c r="C1179" s="541"/>
      <c r="D1179" s="59"/>
      <c r="E1179" s="85"/>
      <c r="F1179" s="7"/>
    </row>
    <row r="1180" spans="1:6">
      <c r="A1180" s="543"/>
      <c r="B1180" s="540"/>
      <c r="C1180" s="541"/>
      <c r="D1180" s="59"/>
      <c r="E1180" s="85"/>
      <c r="F1180" s="7"/>
    </row>
    <row r="1181" spans="1:6">
      <c r="A1181" s="543"/>
      <c r="B1181" s="540"/>
      <c r="C1181" s="541"/>
      <c r="D1181" s="59"/>
      <c r="E1181" s="85"/>
      <c r="F1181" s="7"/>
    </row>
    <row r="1182" spans="1:6">
      <c r="A1182" s="543"/>
      <c r="B1182" s="540"/>
      <c r="C1182" s="541"/>
      <c r="D1182" s="59"/>
      <c r="E1182" s="85"/>
      <c r="F1182" s="7"/>
    </row>
    <row r="1183" spans="1:6">
      <c r="A1183" s="543"/>
      <c r="B1183" s="540"/>
      <c r="C1183" s="541"/>
      <c r="D1183" s="59"/>
      <c r="E1183" s="85"/>
      <c r="F1183" s="7"/>
    </row>
    <row r="1184" spans="1:6">
      <c r="A1184" s="543"/>
      <c r="B1184" s="540"/>
      <c r="C1184" s="541"/>
      <c r="D1184" s="59"/>
      <c r="E1184" s="85"/>
      <c r="F1184" s="7"/>
    </row>
    <row r="1185" spans="1:6">
      <c r="A1185" s="543"/>
      <c r="B1185" s="540"/>
      <c r="C1185" s="541"/>
      <c r="D1185" s="59"/>
      <c r="E1185" s="85"/>
      <c r="F1185" s="7"/>
    </row>
    <row r="1186" spans="1:6">
      <c r="A1186" s="543"/>
      <c r="B1186" s="540"/>
      <c r="C1186" s="541"/>
      <c r="D1186" s="59"/>
      <c r="E1186" s="85"/>
      <c r="F1186" s="7"/>
    </row>
    <row r="1187" spans="1:6">
      <c r="A1187" s="543"/>
      <c r="B1187" s="540"/>
      <c r="C1187" s="541"/>
      <c r="D1187" s="59"/>
      <c r="E1187" s="85"/>
      <c r="F1187" s="7"/>
    </row>
    <row r="1188" spans="1:6">
      <c r="A1188" s="543"/>
      <c r="B1188" s="540"/>
      <c r="C1188" s="541"/>
      <c r="D1188" s="59"/>
      <c r="E1188" s="85"/>
      <c r="F1188" s="7"/>
    </row>
    <row r="1189" spans="1:6">
      <c r="A1189" s="543"/>
      <c r="B1189" s="540"/>
      <c r="C1189" s="541"/>
      <c r="D1189" s="59"/>
      <c r="E1189" s="85"/>
      <c r="F1189" s="7"/>
    </row>
    <row r="1190" spans="1:6">
      <c r="A1190" s="543"/>
      <c r="B1190" s="540"/>
      <c r="C1190" s="541"/>
      <c r="D1190" s="59"/>
      <c r="E1190" s="85"/>
      <c r="F1190" s="7"/>
    </row>
    <row r="1191" spans="1:6">
      <c r="A1191" s="543"/>
      <c r="B1191" s="540"/>
      <c r="C1191" s="541"/>
      <c r="D1191" s="59"/>
      <c r="E1191" s="85"/>
      <c r="F1191" s="7"/>
    </row>
    <row r="1192" spans="1:6">
      <c r="A1192" s="543"/>
      <c r="B1192" s="540"/>
      <c r="C1192" s="541"/>
      <c r="D1192" s="59"/>
      <c r="E1192" s="85"/>
      <c r="F1192" s="7"/>
    </row>
    <row r="1193" spans="1:6">
      <c r="A1193" s="543"/>
      <c r="B1193" s="540"/>
      <c r="C1193" s="541"/>
      <c r="D1193" s="59"/>
      <c r="E1193" s="85"/>
      <c r="F1193" s="7"/>
    </row>
    <row r="1194" spans="1:6">
      <c r="A1194" s="543"/>
      <c r="B1194" s="540"/>
      <c r="C1194" s="541"/>
      <c r="D1194" s="59"/>
      <c r="E1194" s="85"/>
      <c r="F1194" s="7"/>
    </row>
    <row r="1195" spans="1:6">
      <c r="A1195" s="543"/>
      <c r="B1195" s="540"/>
      <c r="C1195" s="541"/>
      <c r="D1195" s="59"/>
      <c r="E1195" s="85"/>
      <c r="F1195" s="7"/>
    </row>
    <row r="1196" spans="1:6">
      <c r="A1196" s="543"/>
      <c r="B1196" s="540"/>
      <c r="C1196" s="541"/>
      <c r="D1196" s="59"/>
      <c r="E1196" s="85"/>
      <c r="F1196" s="7"/>
    </row>
    <row r="1197" spans="1:6">
      <c r="A1197" s="543"/>
      <c r="B1197" s="540"/>
      <c r="C1197" s="541"/>
      <c r="D1197" s="59"/>
      <c r="E1197" s="85"/>
      <c r="F1197" s="7"/>
    </row>
    <row r="1198" spans="1:6">
      <c r="A1198" s="543"/>
      <c r="B1198" s="540"/>
      <c r="C1198" s="541"/>
      <c r="D1198" s="59"/>
      <c r="E1198" s="85"/>
      <c r="F1198" s="7"/>
    </row>
    <row r="1199" spans="1:6">
      <c r="A1199" s="543"/>
      <c r="B1199" s="540"/>
      <c r="C1199" s="541"/>
      <c r="D1199" s="59"/>
      <c r="E1199" s="85"/>
      <c r="F1199" s="7"/>
    </row>
    <row r="1200" spans="1:6">
      <c r="A1200" s="543"/>
      <c r="B1200" s="540"/>
      <c r="C1200" s="541"/>
      <c r="D1200" s="59"/>
      <c r="E1200" s="85"/>
      <c r="F1200" s="7"/>
    </row>
    <row r="1201" spans="1:6">
      <c r="A1201" s="543"/>
      <c r="B1201" s="540"/>
      <c r="C1201" s="541"/>
      <c r="D1201" s="59"/>
      <c r="E1201" s="85"/>
      <c r="F1201" s="7"/>
    </row>
    <row r="1202" spans="1:6">
      <c r="A1202" s="543"/>
      <c r="B1202" s="540"/>
      <c r="C1202" s="541"/>
      <c r="D1202" s="59"/>
      <c r="E1202" s="85"/>
      <c r="F1202" s="7"/>
    </row>
    <row r="1203" spans="1:6">
      <c r="A1203" s="543"/>
      <c r="B1203" s="540"/>
      <c r="C1203" s="541"/>
      <c r="D1203" s="59"/>
      <c r="E1203" s="85"/>
      <c r="F1203" s="7"/>
    </row>
    <row r="1204" spans="1:6">
      <c r="A1204" s="543"/>
      <c r="B1204" s="540"/>
      <c r="C1204" s="541"/>
      <c r="D1204" s="59"/>
      <c r="E1204" s="85"/>
      <c r="F1204" s="7"/>
    </row>
    <row r="1205" spans="1:6">
      <c r="A1205" s="543"/>
      <c r="B1205" s="540"/>
      <c r="C1205" s="541"/>
      <c r="D1205" s="59"/>
      <c r="E1205" s="85"/>
      <c r="F1205" s="7"/>
    </row>
    <row r="1206" spans="1:6">
      <c r="A1206" s="543"/>
      <c r="B1206" s="540"/>
      <c r="C1206" s="541"/>
      <c r="D1206" s="59"/>
      <c r="E1206" s="85"/>
      <c r="F1206" s="7"/>
    </row>
    <row r="1207" spans="1:6">
      <c r="A1207" s="543"/>
      <c r="B1207" s="540"/>
      <c r="C1207" s="541"/>
      <c r="D1207" s="59"/>
      <c r="E1207" s="85"/>
      <c r="F1207" s="7"/>
    </row>
    <row r="1208" spans="1:6">
      <c r="A1208" s="543"/>
      <c r="B1208" s="540"/>
      <c r="C1208" s="541"/>
      <c r="D1208" s="59"/>
      <c r="E1208" s="85"/>
      <c r="F1208" s="7"/>
    </row>
    <row r="1209" spans="1:6">
      <c r="A1209" s="543"/>
      <c r="B1209" s="540"/>
      <c r="C1209" s="541"/>
      <c r="D1209" s="59"/>
      <c r="E1209" s="85"/>
      <c r="F1209" s="7"/>
    </row>
    <row r="1210" spans="1:6">
      <c r="A1210" s="543"/>
      <c r="B1210" s="540"/>
      <c r="C1210" s="541"/>
      <c r="D1210" s="59"/>
      <c r="E1210" s="85"/>
      <c r="F1210" s="7"/>
    </row>
    <row r="1211" spans="1:6">
      <c r="A1211" s="543"/>
      <c r="B1211" s="540"/>
      <c r="C1211" s="541"/>
      <c r="D1211" s="59"/>
      <c r="E1211" s="85"/>
      <c r="F1211" s="7"/>
    </row>
    <row r="1212" spans="1:6">
      <c r="A1212" s="543"/>
      <c r="B1212" s="540"/>
      <c r="C1212" s="541"/>
      <c r="D1212" s="59"/>
      <c r="E1212" s="85"/>
      <c r="F1212" s="7"/>
    </row>
    <row r="1213" spans="1:6">
      <c r="A1213" s="543"/>
      <c r="B1213" s="540"/>
      <c r="C1213" s="541"/>
      <c r="D1213" s="59"/>
      <c r="E1213" s="85"/>
      <c r="F1213" s="7"/>
    </row>
    <row r="1214" spans="1:6">
      <c r="A1214" s="543"/>
      <c r="B1214" s="540"/>
      <c r="C1214" s="541"/>
      <c r="D1214" s="59"/>
      <c r="E1214" s="85"/>
      <c r="F1214" s="7"/>
    </row>
    <row r="1215" spans="1:6">
      <c r="A1215" s="543"/>
      <c r="B1215" s="540"/>
      <c r="C1215" s="541"/>
      <c r="D1215" s="59"/>
      <c r="E1215" s="85"/>
      <c r="F1215" s="7"/>
    </row>
    <row r="1216" spans="1:6">
      <c r="A1216" s="543"/>
      <c r="B1216" s="540"/>
      <c r="C1216" s="541"/>
      <c r="D1216" s="59"/>
      <c r="E1216" s="85"/>
      <c r="F1216" s="7"/>
    </row>
    <row r="1217" spans="1:6">
      <c r="A1217" s="543"/>
      <c r="B1217" s="540"/>
      <c r="C1217" s="541"/>
      <c r="D1217" s="59"/>
      <c r="E1217" s="85"/>
      <c r="F1217" s="7"/>
    </row>
    <row r="1218" spans="1:6">
      <c r="A1218" s="543"/>
      <c r="B1218" s="540"/>
      <c r="C1218" s="541"/>
      <c r="D1218" s="59"/>
      <c r="E1218" s="85"/>
      <c r="F1218" s="7"/>
    </row>
    <row r="1219" spans="1:6">
      <c r="A1219" s="543"/>
      <c r="B1219" s="540"/>
      <c r="C1219" s="541"/>
      <c r="D1219" s="59"/>
      <c r="E1219" s="85"/>
      <c r="F1219" s="7"/>
    </row>
    <row r="1220" spans="1:6">
      <c r="A1220" s="543"/>
      <c r="B1220" s="540"/>
      <c r="C1220" s="541"/>
      <c r="D1220" s="59"/>
      <c r="E1220" s="85"/>
      <c r="F1220" s="7"/>
    </row>
    <row r="1221" spans="1:6">
      <c r="A1221" s="543"/>
      <c r="B1221" s="540"/>
      <c r="C1221" s="541"/>
      <c r="D1221" s="59"/>
      <c r="E1221" s="85"/>
      <c r="F1221" s="7"/>
    </row>
    <row r="1222" spans="1:6">
      <c r="A1222" s="543"/>
      <c r="B1222" s="540"/>
      <c r="C1222" s="541"/>
      <c r="D1222" s="59"/>
      <c r="E1222" s="85"/>
      <c r="F1222" s="7"/>
    </row>
    <row r="1223" spans="1:6">
      <c r="A1223" s="543"/>
      <c r="B1223" s="540"/>
      <c r="C1223" s="541"/>
      <c r="D1223" s="59"/>
      <c r="E1223" s="85"/>
      <c r="F1223" s="7"/>
    </row>
    <row r="1224" spans="1:6">
      <c r="A1224" s="543"/>
      <c r="B1224" s="540"/>
      <c r="C1224" s="541"/>
      <c r="D1224" s="59"/>
      <c r="E1224" s="85"/>
      <c r="F1224" s="7"/>
    </row>
    <row r="1225" spans="1:6">
      <c r="A1225" s="543"/>
      <c r="B1225" s="540"/>
      <c r="C1225" s="541"/>
      <c r="D1225" s="59"/>
      <c r="E1225" s="85"/>
      <c r="F1225" s="7"/>
    </row>
    <row r="1226" spans="1:6">
      <c r="A1226" s="543"/>
      <c r="B1226" s="540"/>
      <c r="C1226" s="541"/>
      <c r="D1226" s="59"/>
      <c r="E1226" s="85"/>
      <c r="F1226" s="7"/>
    </row>
    <row r="1227" spans="1:6">
      <c r="A1227" s="543"/>
      <c r="B1227" s="540"/>
      <c r="C1227" s="541"/>
      <c r="D1227" s="59"/>
      <c r="E1227" s="85"/>
      <c r="F1227" s="7"/>
    </row>
    <row r="1228" spans="1:6">
      <c r="A1228" s="543"/>
      <c r="B1228" s="540"/>
      <c r="C1228" s="541"/>
      <c r="D1228" s="59"/>
      <c r="E1228" s="85"/>
      <c r="F1228" s="7"/>
    </row>
    <row r="1229" spans="1:6">
      <c r="A1229" s="543"/>
      <c r="B1229" s="540"/>
      <c r="C1229" s="541"/>
      <c r="D1229" s="59"/>
      <c r="E1229" s="85"/>
      <c r="F1229" s="7"/>
    </row>
    <row r="1230" spans="1:6">
      <c r="A1230" s="543"/>
      <c r="B1230" s="540"/>
      <c r="C1230" s="541"/>
      <c r="D1230" s="59"/>
      <c r="E1230" s="85"/>
      <c r="F1230" s="7"/>
    </row>
    <row r="1231" spans="1:6">
      <c r="A1231" s="543"/>
      <c r="B1231" s="540"/>
      <c r="C1231" s="541"/>
      <c r="D1231" s="59"/>
      <c r="E1231" s="85"/>
      <c r="F1231" s="7"/>
    </row>
    <row r="1232" spans="1:6">
      <c r="A1232" s="543"/>
      <c r="B1232" s="540"/>
      <c r="C1232" s="541"/>
      <c r="D1232" s="59"/>
      <c r="E1232" s="85"/>
      <c r="F1232" s="7"/>
    </row>
    <row r="1233" spans="1:6">
      <c r="A1233" s="543"/>
      <c r="B1233" s="540"/>
      <c r="C1233" s="541"/>
      <c r="D1233" s="59"/>
      <c r="E1233" s="85"/>
      <c r="F1233" s="7"/>
    </row>
    <row r="1234" spans="1:6">
      <c r="A1234" s="543"/>
      <c r="B1234" s="540"/>
      <c r="C1234" s="541"/>
      <c r="D1234" s="59"/>
      <c r="E1234" s="85"/>
      <c r="F1234" s="7"/>
    </row>
    <row r="1235" spans="1:6">
      <c r="A1235" s="543"/>
      <c r="B1235" s="540"/>
      <c r="C1235" s="541"/>
      <c r="D1235" s="59"/>
      <c r="E1235" s="85"/>
      <c r="F1235" s="7"/>
    </row>
    <row r="1236" spans="1:6">
      <c r="A1236" s="543"/>
      <c r="B1236" s="540"/>
      <c r="C1236" s="541"/>
      <c r="D1236" s="59"/>
      <c r="E1236" s="85"/>
      <c r="F1236" s="7"/>
    </row>
    <row r="1237" spans="1:6">
      <c r="A1237" s="543"/>
      <c r="B1237" s="540"/>
      <c r="C1237" s="541"/>
      <c r="D1237" s="59"/>
      <c r="E1237" s="85"/>
      <c r="F1237" s="7"/>
    </row>
    <row r="1238" spans="1:6">
      <c r="A1238" s="543"/>
      <c r="B1238" s="540"/>
      <c r="C1238" s="541"/>
      <c r="D1238" s="59"/>
      <c r="E1238" s="85"/>
      <c r="F1238" s="7"/>
    </row>
    <row r="1239" spans="1:6">
      <c r="A1239" s="543"/>
      <c r="B1239" s="540"/>
      <c r="C1239" s="541"/>
      <c r="D1239" s="59"/>
      <c r="E1239" s="85"/>
      <c r="F1239" s="7"/>
    </row>
    <row r="1240" spans="1:6">
      <c r="A1240" s="543"/>
      <c r="B1240" s="540"/>
      <c r="C1240" s="541"/>
      <c r="D1240" s="59"/>
      <c r="E1240" s="85"/>
      <c r="F1240" s="7"/>
    </row>
    <row r="1241" spans="1:6">
      <c r="A1241" s="543"/>
      <c r="B1241" s="540"/>
      <c r="C1241" s="541"/>
      <c r="D1241" s="59"/>
      <c r="E1241" s="85"/>
      <c r="F1241" s="7"/>
    </row>
    <row r="1242" spans="1:6">
      <c r="A1242" s="543"/>
      <c r="B1242" s="540"/>
      <c r="C1242" s="541"/>
      <c r="D1242" s="59"/>
      <c r="E1242" s="85"/>
      <c r="F1242" s="7"/>
    </row>
    <row r="1243" spans="1:6">
      <c r="A1243" s="543"/>
      <c r="B1243" s="540"/>
      <c r="C1243" s="541"/>
      <c r="D1243" s="59"/>
      <c r="E1243" s="85"/>
      <c r="F1243" s="7"/>
    </row>
    <row r="1244" spans="1:6">
      <c r="A1244" s="543"/>
      <c r="B1244" s="540"/>
      <c r="C1244" s="541"/>
      <c r="D1244" s="59"/>
      <c r="E1244" s="85"/>
      <c r="F1244" s="7"/>
    </row>
    <row r="1245" spans="1:6">
      <c r="A1245" s="543"/>
      <c r="B1245" s="540"/>
      <c r="C1245" s="541"/>
      <c r="D1245" s="59"/>
      <c r="E1245" s="85"/>
      <c r="F1245" s="7"/>
    </row>
    <row r="1246" spans="1:6">
      <c r="A1246" s="543"/>
      <c r="B1246" s="540"/>
      <c r="C1246" s="541"/>
      <c r="D1246" s="59"/>
      <c r="E1246" s="85"/>
      <c r="F1246" s="7"/>
    </row>
    <row r="1247" spans="1:6">
      <c r="A1247" s="543"/>
      <c r="B1247" s="540"/>
      <c r="C1247" s="541"/>
      <c r="D1247" s="59"/>
      <c r="E1247" s="85"/>
      <c r="F1247" s="7"/>
    </row>
    <row r="1248" spans="1:6">
      <c r="A1248" s="543"/>
      <c r="B1248" s="540"/>
      <c r="C1248" s="541"/>
      <c r="D1248" s="59"/>
      <c r="E1248" s="85"/>
      <c r="F1248" s="7"/>
    </row>
    <row r="1249" spans="1:6">
      <c r="A1249" s="543"/>
      <c r="B1249" s="540"/>
      <c r="C1249" s="541"/>
      <c r="D1249" s="59"/>
      <c r="E1249" s="85"/>
      <c r="F1249" s="7"/>
    </row>
    <row r="1250" spans="1:6">
      <c r="A1250" s="543"/>
      <c r="B1250" s="540"/>
      <c r="C1250" s="541"/>
      <c r="D1250" s="59"/>
      <c r="E1250" s="85"/>
      <c r="F1250" s="7"/>
    </row>
    <row r="1251" spans="1:6">
      <c r="A1251" s="543"/>
      <c r="B1251" s="540"/>
      <c r="C1251" s="541"/>
      <c r="D1251" s="59"/>
      <c r="E1251" s="85"/>
      <c r="F1251" s="7"/>
    </row>
    <row r="1252" spans="1:6">
      <c r="A1252" s="543"/>
      <c r="B1252" s="540"/>
      <c r="C1252" s="541"/>
      <c r="D1252" s="59"/>
      <c r="E1252" s="85"/>
      <c r="F1252" s="7"/>
    </row>
    <row r="1253" spans="1:6">
      <c r="A1253" s="543"/>
      <c r="B1253" s="540"/>
      <c r="C1253" s="541"/>
      <c r="D1253" s="59"/>
      <c r="E1253" s="85"/>
      <c r="F1253" s="7"/>
    </row>
    <row r="1254" spans="1:6">
      <c r="A1254" s="543"/>
      <c r="B1254" s="540"/>
      <c r="C1254" s="541"/>
      <c r="D1254" s="59"/>
      <c r="E1254" s="85"/>
      <c r="F1254" s="7"/>
    </row>
    <row r="1255" spans="1:6">
      <c r="A1255" s="543"/>
      <c r="B1255" s="540"/>
      <c r="C1255" s="541"/>
      <c r="D1255" s="59"/>
      <c r="E1255" s="85"/>
      <c r="F1255" s="7"/>
    </row>
    <row r="1256" spans="1:6">
      <c r="A1256" s="543"/>
      <c r="B1256" s="540"/>
      <c r="C1256" s="541"/>
      <c r="D1256" s="59"/>
      <c r="E1256" s="85"/>
      <c r="F1256" s="7"/>
    </row>
    <row r="1257" spans="1:6">
      <c r="A1257" s="543"/>
      <c r="B1257" s="540"/>
      <c r="C1257" s="541"/>
      <c r="D1257" s="59"/>
      <c r="E1257" s="85"/>
      <c r="F1257" s="7"/>
    </row>
    <row r="1258" spans="1:6">
      <c r="A1258" s="543"/>
      <c r="B1258" s="540"/>
      <c r="C1258" s="541"/>
      <c r="D1258" s="59"/>
      <c r="E1258" s="85"/>
      <c r="F1258" s="7"/>
    </row>
    <row r="1259" spans="1:6">
      <c r="A1259" s="543"/>
      <c r="B1259" s="540"/>
      <c r="C1259" s="541"/>
      <c r="D1259" s="59"/>
      <c r="E1259" s="85"/>
      <c r="F1259" s="7"/>
    </row>
    <row r="1260" spans="1:6">
      <c r="A1260" s="543"/>
      <c r="B1260" s="540"/>
      <c r="C1260" s="541"/>
      <c r="D1260" s="59"/>
      <c r="E1260" s="85"/>
      <c r="F1260" s="7"/>
    </row>
    <row r="1261" spans="1:6">
      <c r="A1261" s="543"/>
      <c r="B1261" s="540"/>
      <c r="C1261" s="541"/>
      <c r="D1261" s="59"/>
      <c r="E1261" s="85"/>
      <c r="F1261" s="7"/>
    </row>
    <row r="1262" spans="1:6">
      <c r="A1262" s="543"/>
      <c r="B1262" s="540"/>
      <c r="C1262" s="541"/>
      <c r="D1262" s="59"/>
      <c r="E1262" s="85"/>
      <c r="F1262" s="7"/>
    </row>
    <row r="1263" spans="1:6">
      <c r="A1263" s="543"/>
      <c r="B1263" s="540"/>
      <c r="C1263" s="541"/>
      <c r="D1263" s="59"/>
      <c r="E1263" s="85"/>
      <c r="F1263" s="7"/>
    </row>
    <row r="1264" spans="1:6">
      <c r="A1264" s="543"/>
      <c r="B1264" s="540"/>
      <c r="C1264" s="541"/>
      <c r="D1264" s="59"/>
      <c r="E1264" s="85"/>
      <c r="F1264" s="7"/>
    </row>
    <row r="1265" spans="1:6">
      <c r="A1265" s="543"/>
      <c r="B1265" s="540"/>
      <c r="C1265" s="541"/>
      <c r="D1265" s="59"/>
      <c r="E1265" s="85"/>
      <c r="F1265" s="7"/>
    </row>
    <row r="1266" spans="1:6">
      <c r="A1266" s="543"/>
      <c r="B1266" s="540"/>
      <c r="C1266" s="541"/>
      <c r="D1266" s="59"/>
      <c r="E1266" s="85"/>
      <c r="F1266" s="7"/>
    </row>
    <row r="1267" spans="1:6">
      <c r="A1267" s="543"/>
      <c r="B1267" s="540"/>
      <c r="C1267" s="541"/>
      <c r="D1267" s="59"/>
      <c r="E1267" s="85"/>
      <c r="F1267" s="7"/>
    </row>
    <row r="1268" spans="1:6">
      <c r="A1268" s="543"/>
      <c r="B1268" s="540"/>
      <c r="C1268" s="541"/>
      <c r="D1268" s="59"/>
      <c r="E1268" s="85"/>
      <c r="F1268" s="7"/>
    </row>
    <row r="1269" spans="1:6">
      <c r="A1269" s="543"/>
      <c r="B1269" s="540"/>
      <c r="C1269" s="541"/>
      <c r="D1269" s="59"/>
      <c r="E1269" s="85"/>
      <c r="F1269" s="7"/>
    </row>
    <row r="1270" spans="1:6">
      <c r="A1270" s="543"/>
      <c r="B1270" s="540"/>
      <c r="C1270" s="541"/>
      <c r="D1270" s="59"/>
      <c r="E1270" s="85"/>
      <c r="F1270" s="7"/>
    </row>
    <row r="1271" spans="1:6">
      <c r="A1271" s="543"/>
      <c r="B1271" s="540"/>
      <c r="C1271" s="541"/>
      <c r="D1271" s="59"/>
      <c r="E1271" s="85"/>
      <c r="F1271" s="7"/>
    </row>
    <row r="1272" spans="1:6">
      <c r="A1272" s="543"/>
      <c r="B1272" s="540"/>
      <c r="C1272" s="541"/>
      <c r="D1272" s="59"/>
      <c r="E1272" s="85"/>
      <c r="F1272" s="7"/>
    </row>
    <row r="1273" spans="1:6">
      <c r="A1273" s="543"/>
      <c r="B1273" s="540"/>
      <c r="C1273" s="541"/>
      <c r="D1273" s="59"/>
      <c r="E1273" s="85"/>
      <c r="F1273" s="7"/>
    </row>
    <row r="1274" spans="1:6">
      <c r="A1274" s="543"/>
      <c r="B1274" s="540"/>
      <c r="C1274" s="541"/>
      <c r="D1274" s="59"/>
      <c r="E1274" s="85"/>
      <c r="F1274" s="7"/>
    </row>
    <row r="1275" spans="1:6">
      <c r="A1275" s="543"/>
      <c r="B1275" s="540"/>
      <c r="C1275" s="541"/>
      <c r="D1275" s="59"/>
      <c r="E1275" s="85"/>
      <c r="F1275" s="7"/>
    </row>
    <row r="1276" spans="1:6">
      <c r="A1276" s="543"/>
      <c r="B1276" s="540"/>
      <c r="C1276" s="541"/>
      <c r="D1276" s="59"/>
      <c r="E1276" s="85"/>
      <c r="F1276" s="7"/>
    </row>
    <row r="1277" spans="1:6">
      <c r="A1277" s="543"/>
      <c r="B1277" s="540"/>
      <c r="C1277" s="541"/>
      <c r="D1277" s="59"/>
      <c r="E1277" s="85"/>
      <c r="F1277" s="7"/>
    </row>
    <row r="1278" spans="1:6">
      <c r="A1278" s="543"/>
      <c r="B1278" s="540"/>
      <c r="C1278" s="541"/>
      <c r="D1278" s="59"/>
      <c r="E1278" s="85"/>
      <c r="F1278" s="7"/>
    </row>
    <row r="1279" spans="1:6">
      <c r="A1279" s="543"/>
      <c r="B1279" s="540"/>
      <c r="C1279" s="541"/>
      <c r="D1279" s="59"/>
      <c r="E1279" s="85"/>
      <c r="F1279" s="7"/>
    </row>
    <row r="1280" spans="1:6">
      <c r="A1280" s="543"/>
      <c r="B1280" s="540"/>
      <c r="C1280" s="541"/>
      <c r="D1280" s="59"/>
      <c r="E1280" s="85"/>
      <c r="F1280" s="7"/>
    </row>
    <row r="1281" spans="1:6">
      <c r="A1281" s="543"/>
      <c r="B1281" s="540"/>
      <c r="C1281" s="541"/>
      <c r="D1281" s="59"/>
      <c r="E1281" s="85"/>
      <c r="F1281" s="7"/>
    </row>
    <row r="1282" spans="1:6">
      <c r="A1282" s="543"/>
      <c r="B1282" s="540"/>
      <c r="C1282" s="541"/>
      <c r="D1282" s="59"/>
      <c r="E1282" s="85"/>
      <c r="F1282" s="7"/>
    </row>
    <row r="1283" spans="1:6">
      <c r="A1283" s="543"/>
      <c r="B1283" s="540"/>
      <c r="C1283" s="541"/>
      <c r="D1283" s="59"/>
      <c r="E1283" s="85"/>
      <c r="F1283" s="7"/>
    </row>
    <row r="1284" spans="1:6">
      <c r="A1284" s="543"/>
      <c r="B1284" s="540"/>
      <c r="C1284" s="541"/>
      <c r="D1284" s="59"/>
      <c r="E1284" s="85"/>
      <c r="F1284" s="7"/>
    </row>
    <row r="1285" spans="1:6">
      <c r="A1285" s="543"/>
      <c r="B1285" s="540"/>
      <c r="C1285" s="541"/>
      <c r="D1285" s="59"/>
      <c r="E1285" s="85"/>
      <c r="F1285" s="7"/>
    </row>
    <row r="1286" spans="1:6">
      <c r="A1286" s="543"/>
      <c r="B1286" s="540"/>
      <c r="C1286" s="541"/>
      <c r="D1286" s="59"/>
      <c r="E1286" s="85"/>
      <c r="F1286" s="7"/>
    </row>
    <row r="1287" spans="1:6">
      <c r="A1287" s="543"/>
      <c r="B1287" s="540"/>
      <c r="C1287" s="541"/>
      <c r="D1287" s="59"/>
      <c r="E1287" s="85"/>
      <c r="F1287" s="7"/>
    </row>
    <row r="1288" spans="1:6">
      <c r="A1288" s="543"/>
      <c r="B1288" s="540"/>
      <c r="C1288" s="541"/>
      <c r="D1288" s="59"/>
      <c r="E1288" s="85"/>
      <c r="F1288" s="7"/>
    </row>
    <row r="1289" spans="1:6">
      <c r="A1289" s="543"/>
      <c r="B1289" s="540"/>
      <c r="C1289" s="541"/>
      <c r="D1289" s="59"/>
      <c r="E1289" s="85"/>
      <c r="F1289" s="7"/>
    </row>
    <row r="1290" spans="1:6">
      <c r="A1290" s="543"/>
      <c r="B1290" s="540"/>
      <c r="C1290" s="541"/>
      <c r="D1290" s="59"/>
      <c r="E1290" s="85"/>
      <c r="F1290" s="7"/>
    </row>
    <row r="1291" spans="1:6">
      <c r="A1291" s="543"/>
      <c r="B1291" s="540"/>
      <c r="C1291" s="541"/>
      <c r="D1291" s="59"/>
      <c r="E1291" s="85"/>
      <c r="F1291" s="7"/>
    </row>
    <row r="1292" spans="1:6">
      <c r="A1292" s="543"/>
      <c r="B1292" s="540"/>
      <c r="C1292" s="541"/>
      <c r="D1292" s="59"/>
      <c r="E1292" s="85"/>
      <c r="F1292" s="7"/>
    </row>
    <row r="1293" spans="1:6">
      <c r="A1293" s="543"/>
      <c r="B1293" s="540"/>
      <c r="C1293" s="541"/>
      <c r="D1293" s="59"/>
      <c r="E1293" s="85"/>
      <c r="F1293" s="7"/>
    </row>
    <row r="1294" spans="1:6">
      <c r="A1294" s="543"/>
      <c r="B1294" s="540"/>
      <c r="C1294" s="541"/>
      <c r="D1294" s="59"/>
      <c r="E1294" s="85"/>
      <c r="F1294" s="7"/>
    </row>
    <row r="1295" spans="1:6">
      <c r="A1295" s="543"/>
      <c r="B1295" s="540"/>
      <c r="C1295" s="541"/>
      <c r="D1295" s="59"/>
      <c r="E1295" s="85"/>
      <c r="F1295" s="7"/>
    </row>
    <row r="1296" spans="1:6">
      <c r="A1296" s="543"/>
      <c r="B1296" s="540"/>
      <c r="C1296" s="541"/>
      <c r="D1296" s="59"/>
      <c r="E1296" s="85"/>
      <c r="F1296" s="7"/>
    </row>
    <row r="1297" spans="1:6">
      <c r="A1297" s="543"/>
      <c r="B1297" s="540"/>
      <c r="C1297" s="541"/>
      <c r="D1297" s="59"/>
      <c r="E1297" s="85"/>
      <c r="F1297" s="7"/>
    </row>
    <row r="1298" spans="1:6">
      <c r="A1298" s="543"/>
      <c r="B1298" s="540"/>
      <c r="C1298" s="541"/>
      <c r="D1298" s="59"/>
      <c r="E1298" s="85"/>
      <c r="F1298" s="7"/>
    </row>
    <row r="1299" spans="1:6">
      <c r="A1299" s="543"/>
      <c r="B1299" s="540"/>
      <c r="C1299" s="541"/>
      <c r="D1299" s="59"/>
      <c r="E1299" s="85"/>
      <c r="F1299" s="7"/>
    </row>
    <row r="1300" spans="1:6">
      <c r="A1300" s="543"/>
      <c r="B1300" s="540"/>
      <c r="C1300" s="541"/>
      <c r="D1300" s="59"/>
      <c r="E1300" s="85"/>
      <c r="F1300" s="7"/>
    </row>
    <row r="1301" spans="1:6">
      <c r="A1301" s="543"/>
      <c r="B1301" s="540"/>
      <c r="C1301" s="541"/>
      <c r="D1301" s="59"/>
      <c r="E1301" s="85"/>
      <c r="F1301" s="7"/>
    </row>
    <row r="1302" spans="1:6">
      <c r="A1302" s="543"/>
      <c r="B1302" s="540"/>
      <c r="C1302" s="541"/>
      <c r="D1302" s="59"/>
      <c r="E1302" s="85"/>
      <c r="F1302" s="7"/>
    </row>
    <row r="1303" spans="1:6">
      <c r="A1303" s="543"/>
      <c r="B1303" s="540"/>
      <c r="C1303" s="541"/>
      <c r="D1303" s="59"/>
      <c r="E1303" s="85"/>
      <c r="F1303" s="7"/>
    </row>
    <row r="1304" spans="1:6">
      <c r="A1304" s="543"/>
      <c r="B1304" s="540"/>
      <c r="C1304" s="541"/>
      <c r="D1304" s="59"/>
      <c r="E1304" s="85"/>
      <c r="F1304" s="7"/>
    </row>
    <row r="1305" spans="1:6">
      <c r="A1305" s="543"/>
      <c r="B1305" s="540"/>
      <c r="C1305" s="541"/>
      <c r="D1305" s="59"/>
      <c r="E1305" s="85"/>
      <c r="F1305" s="7"/>
    </row>
    <row r="1306" spans="1:6">
      <c r="A1306" s="543"/>
      <c r="B1306" s="540"/>
      <c r="C1306" s="541"/>
      <c r="D1306" s="59"/>
      <c r="E1306" s="85"/>
      <c r="F1306" s="7"/>
    </row>
    <row r="1307" spans="1:6">
      <c r="A1307" s="543"/>
      <c r="B1307" s="540"/>
      <c r="C1307" s="541"/>
      <c r="D1307" s="59"/>
      <c r="E1307" s="85"/>
      <c r="F1307" s="7"/>
    </row>
    <row r="1308" spans="1:6">
      <c r="A1308" s="543"/>
      <c r="B1308" s="540"/>
      <c r="C1308" s="541"/>
      <c r="D1308" s="59"/>
      <c r="E1308" s="85"/>
      <c r="F1308" s="7"/>
    </row>
    <row r="1309" spans="1:6">
      <c r="A1309" s="543"/>
      <c r="B1309" s="540"/>
      <c r="C1309" s="541"/>
      <c r="D1309" s="59"/>
      <c r="E1309" s="85"/>
      <c r="F1309" s="7"/>
    </row>
    <row r="1310" spans="1:6">
      <c r="A1310" s="543"/>
      <c r="B1310" s="540"/>
      <c r="C1310" s="541"/>
      <c r="D1310" s="59"/>
      <c r="E1310" s="85"/>
      <c r="F1310" s="7"/>
    </row>
    <row r="1311" spans="1:6">
      <c r="A1311" s="543"/>
      <c r="B1311" s="540"/>
      <c r="C1311" s="541"/>
      <c r="D1311" s="59"/>
      <c r="E1311" s="85"/>
      <c r="F1311" s="7"/>
    </row>
    <row r="1312" spans="1:6">
      <c r="A1312" s="543"/>
      <c r="B1312" s="540"/>
      <c r="C1312" s="541"/>
      <c r="D1312" s="59"/>
      <c r="E1312" s="85"/>
      <c r="F1312" s="7"/>
    </row>
    <row r="1313" spans="1:6">
      <c r="A1313" s="543"/>
      <c r="B1313" s="540"/>
      <c r="C1313" s="541"/>
      <c r="D1313" s="59"/>
      <c r="E1313" s="85"/>
      <c r="F1313" s="7"/>
    </row>
    <row r="1314" spans="1:6">
      <c r="A1314" s="543"/>
      <c r="B1314" s="540"/>
      <c r="C1314" s="541"/>
      <c r="D1314" s="59"/>
      <c r="E1314" s="85"/>
      <c r="F1314" s="7"/>
    </row>
    <row r="1315" spans="1:6">
      <c r="A1315" s="543"/>
      <c r="B1315" s="540"/>
      <c r="C1315" s="541"/>
      <c r="D1315" s="59"/>
      <c r="E1315" s="85"/>
      <c r="F1315" s="7"/>
    </row>
    <row r="1316" spans="1:6">
      <c r="A1316" s="543"/>
      <c r="B1316" s="540"/>
      <c r="C1316" s="541"/>
      <c r="D1316" s="59"/>
      <c r="E1316" s="85"/>
      <c r="F1316" s="7"/>
    </row>
    <row r="1317" spans="1:6">
      <c r="A1317" s="543"/>
      <c r="B1317" s="540"/>
      <c r="C1317" s="541"/>
      <c r="D1317" s="59"/>
      <c r="E1317" s="85"/>
      <c r="F1317" s="7"/>
    </row>
    <row r="1318" spans="1:6">
      <c r="A1318" s="543"/>
      <c r="B1318" s="540"/>
      <c r="C1318" s="541"/>
      <c r="D1318" s="59"/>
      <c r="E1318" s="85"/>
      <c r="F1318" s="7"/>
    </row>
    <row r="1319" spans="1:6">
      <c r="A1319" s="543"/>
      <c r="B1319" s="540"/>
      <c r="C1319" s="541"/>
      <c r="D1319" s="59"/>
      <c r="E1319" s="85"/>
      <c r="F1319" s="7"/>
    </row>
    <row r="1320" spans="1:6">
      <c r="A1320" s="543"/>
      <c r="B1320" s="540"/>
      <c r="C1320" s="541"/>
      <c r="D1320" s="59"/>
      <c r="E1320" s="85"/>
      <c r="F1320" s="7"/>
    </row>
    <row r="1321" spans="1:6">
      <c r="A1321" s="543"/>
      <c r="B1321" s="540"/>
      <c r="C1321" s="541"/>
      <c r="D1321" s="59"/>
      <c r="E1321" s="85"/>
      <c r="F1321" s="7"/>
    </row>
    <row r="1322" spans="1:6">
      <c r="A1322" s="543"/>
      <c r="B1322" s="540"/>
      <c r="C1322" s="541"/>
      <c r="D1322" s="59"/>
      <c r="E1322" s="85"/>
      <c r="F1322" s="7"/>
    </row>
    <row r="1323" spans="1:6">
      <c r="A1323" s="543"/>
      <c r="B1323" s="540"/>
      <c r="C1323" s="541"/>
      <c r="D1323" s="59"/>
      <c r="E1323" s="85"/>
      <c r="F1323" s="7"/>
    </row>
    <row r="1324" spans="1:6">
      <c r="A1324" s="543"/>
      <c r="B1324" s="540"/>
      <c r="C1324" s="541"/>
      <c r="D1324" s="59"/>
      <c r="E1324" s="85"/>
      <c r="F1324" s="7"/>
    </row>
    <row r="1325" spans="1:6">
      <c r="A1325" s="543"/>
      <c r="B1325" s="540"/>
      <c r="C1325" s="541"/>
      <c r="D1325" s="59"/>
      <c r="E1325" s="85"/>
      <c r="F1325" s="7"/>
    </row>
    <row r="1326" spans="1:6">
      <c r="A1326" s="543"/>
      <c r="B1326" s="540"/>
      <c r="C1326" s="541"/>
      <c r="D1326" s="59"/>
      <c r="E1326" s="85"/>
      <c r="F1326" s="7"/>
    </row>
    <row r="1327" spans="1:6">
      <c r="A1327" s="543"/>
      <c r="B1327" s="540"/>
      <c r="C1327" s="541"/>
      <c r="D1327" s="59"/>
      <c r="E1327" s="85"/>
      <c r="F1327" s="7"/>
    </row>
    <row r="1328" spans="1:6">
      <c r="A1328" s="543"/>
      <c r="B1328" s="540"/>
      <c r="C1328" s="541"/>
      <c r="D1328" s="59"/>
      <c r="E1328" s="85"/>
      <c r="F1328" s="7"/>
    </row>
    <row r="1329" spans="1:6">
      <c r="A1329" s="543"/>
      <c r="B1329" s="540"/>
      <c r="C1329" s="541"/>
      <c r="D1329" s="59"/>
      <c r="E1329" s="85"/>
      <c r="F1329" s="7"/>
    </row>
    <row r="1330" spans="1:6">
      <c r="A1330" s="543"/>
      <c r="B1330" s="540"/>
      <c r="C1330" s="541"/>
      <c r="D1330" s="59"/>
      <c r="E1330" s="85"/>
      <c r="F1330" s="7"/>
    </row>
    <row r="1331" spans="1:6">
      <c r="A1331" s="543"/>
      <c r="B1331" s="540"/>
      <c r="C1331" s="541"/>
      <c r="D1331" s="59"/>
      <c r="E1331" s="85"/>
      <c r="F1331" s="7"/>
    </row>
    <row r="1332" spans="1:6">
      <c r="A1332" s="543"/>
      <c r="B1332" s="540"/>
      <c r="C1332" s="541"/>
      <c r="D1332" s="59"/>
      <c r="E1332" s="85"/>
      <c r="F1332" s="7"/>
    </row>
    <row r="1333" spans="1:6">
      <c r="A1333" s="543"/>
      <c r="B1333" s="540"/>
      <c r="C1333" s="541"/>
      <c r="D1333" s="59"/>
      <c r="E1333" s="85"/>
      <c r="F1333" s="7"/>
    </row>
    <row r="1334" spans="1:6">
      <c r="A1334" s="543"/>
      <c r="B1334" s="540"/>
      <c r="C1334" s="541"/>
      <c r="D1334" s="59"/>
      <c r="E1334" s="85"/>
      <c r="F1334" s="7"/>
    </row>
    <row r="1335" spans="1:6">
      <c r="A1335" s="543"/>
      <c r="B1335" s="540"/>
      <c r="C1335" s="541"/>
      <c r="D1335" s="59"/>
      <c r="E1335" s="85"/>
      <c r="F1335" s="7"/>
    </row>
    <row r="1336" spans="1:6">
      <c r="A1336" s="543"/>
      <c r="B1336" s="540"/>
      <c r="C1336" s="541"/>
      <c r="D1336" s="59"/>
      <c r="E1336" s="85"/>
      <c r="F1336" s="7"/>
    </row>
    <row r="1337" spans="1:6">
      <c r="A1337" s="543"/>
      <c r="B1337" s="540"/>
      <c r="C1337" s="541"/>
      <c r="D1337" s="59"/>
      <c r="E1337" s="85"/>
      <c r="F1337" s="7"/>
    </row>
    <row r="1338" spans="1:6">
      <c r="A1338" s="543"/>
      <c r="B1338" s="540"/>
      <c r="C1338" s="541"/>
      <c r="D1338" s="59"/>
      <c r="E1338" s="85"/>
      <c r="F1338" s="7"/>
    </row>
    <row r="1339" spans="1:6">
      <c r="A1339" s="543"/>
      <c r="B1339" s="540"/>
      <c r="C1339" s="541"/>
      <c r="D1339" s="59"/>
      <c r="E1339" s="85"/>
      <c r="F1339" s="7"/>
    </row>
    <row r="1340" spans="1:6">
      <c r="A1340" s="543"/>
      <c r="B1340" s="540"/>
      <c r="C1340" s="541"/>
      <c r="D1340" s="59"/>
      <c r="E1340" s="85"/>
      <c r="F1340" s="7"/>
    </row>
    <row r="1341" spans="1:6">
      <c r="A1341" s="543"/>
      <c r="B1341" s="540"/>
      <c r="C1341" s="541"/>
      <c r="D1341" s="59"/>
      <c r="E1341" s="85"/>
      <c r="F1341" s="7"/>
    </row>
    <row r="1342" spans="1:6">
      <c r="A1342" s="543"/>
      <c r="B1342" s="540"/>
      <c r="C1342" s="541"/>
      <c r="D1342" s="59"/>
      <c r="E1342" s="85"/>
      <c r="F1342" s="7"/>
    </row>
    <row r="1343" spans="1:6">
      <c r="A1343" s="543"/>
      <c r="B1343" s="540"/>
      <c r="C1343" s="541"/>
      <c r="D1343" s="59"/>
      <c r="E1343" s="85"/>
      <c r="F1343" s="7"/>
    </row>
    <row r="1344" spans="1:6">
      <c r="A1344" s="543"/>
      <c r="B1344" s="540"/>
      <c r="C1344" s="541"/>
      <c r="D1344" s="59"/>
      <c r="E1344" s="85"/>
      <c r="F1344" s="7"/>
    </row>
    <row r="1345" spans="1:6">
      <c r="A1345" s="543"/>
      <c r="B1345" s="540"/>
      <c r="C1345" s="541"/>
      <c r="D1345" s="59"/>
      <c r="E1345" s="85"/>
      <c r="F1345" s="7"/>
    </row>
    <row r="1346" spans="1:6">
      <c r="A1346" s="543"/>
      <c r="B1346" s="540"/>
      <c r="C1346" s="541"/>
      <c r="D1346" s="59"/>
      <c r="E1346" s="85"/>
      <c r="F1346" s="7"/>
    </row>
    <row r="1347" spans="1:6">
      <c r="A1347" s="543"/>
      <c r="B1347" s="540"/>
      <c r="C1347" s="541"/>
      <c r="D1347" s="59"/>
      <c r="E1347" s="85"/>
      <c r="F1347" s="7"/>
    </row>
    <row r="1348" spans="1:6">
      <c r="A1348" s="543"/>
      <c r="B1348" s="540"/>
      <c r="C1348" s="541"/>
      <c r="D1348" s="59"/>
      <c r="E1348" s="85"/>
      <c r="F1348" s="7"/>
    </row>
    <row r="1349" spans="1:6">
      <c r="A1349" s="543"/>
      <c r="B1349" s="540"/>
      <c r="C1349" s="541"/>
      <c r="D1349" s="59"/>
      <c r="E1349" s="85"/>
      <c r="F1349" s="7"/>
    </row>
    <row r="1350" spans="1:6">
      <c r="A1350" s="543"/>
      <c r="B1350" s="540"/>
      <c r="C1350" s="541"/>
      <c r="D1350" s="59"/>
      <c r="E1350" s="85"/>
      <c r="F1350" s="7"/>
    </row>
    <row r="1351" spans="1:6">
      <c r="A1351" s="543"/>
      <c r="B1351" s="540"/>
      <c r="C1351" s="541"/>
      <c r="D1351" s="59"/>
      <c r="E1351" s="85"/>
      <c r="F1351" s="7"/>
    </row>
    <row r="1352" spans="1:6">
      <c r="A1352" s="543"/>
      <c r="B1352" s="540"/>
      <c r="C1352" s="541"/>
      <c r="D1352" s="59"/>
      <c r="E1352" s="85"/>
      <c r="F1352" s="7"/>
    </row>
    <row r="1353" spans="1:6">
      <c r="A1353" s="543"/>
      <c r="B1353" s="540"/>
      <c r="C1353" s="541"/>
      <c r="D1353" s="59"/>
      <c r="E1353" s="85"/>
      <c r="F1353" s="7"/>
    </row>
    <row r="1354" spans="1:6">
      <c r="A1354" s="543"/>
      <c r="B1354" s="540"/>
      <c r="C1354" s="541"/>
      <c r="D1354" s="59"/>
      <c r="E1354" s="85"/>
      <c r="F1354" s="7"/>
    </row>
    <row r="1355" spans="1:6">
      <c r="A1355" s="543"/>
      <c r="B1355" s="540"/>
      <c r="C1355" s="541"/>
      <c r="D1355" s="59"/>
      <c r="E1355" s="85"/>
      <c r="F1355" s="7"/>
    </row>
    <row r="1356" spans="1:6">
      <c r="A1356" s="543"/>
      <c r="B1356" s="540"/>
      <c r="C1356" s="541"/>
      <c r="D1356" s="59"/>
      <c r="E1356" s="85"/>
      <c r="F1356" s="7"/>
    </row>
    <row r="1357" spans="1:6">
      <c r="A1357" s="543"/>
      <c r="B1357" s="540"/>
      <c r="C1357" s="541"/>
      <c r="D1357" s="59"/>
      <c r="E1357" s="85"/>
      <c r="F1357" s="7"/>
    </row>
    <row r="1358" spans="1:6">
      <c r="A1358" s="543"/>
      <c r="B1358" s="540"/>
      <c r="C1358" s="541"/>
      <c r="D1358" s="59"/>
      <c r="E1358" s="85"/>
      <c r="F1358" s="7"/>
    </row>
    <row r="1359" spans="1:6">
      <c r="A1359" s="543"/>
      <c r="B1359" s="540"/>
      <c r="C1359" s="541"/>
      <c r="D1359" s="59"/>
      <c r="E1359" s="85"/>
      <c r="F1359" s="7"/>
    </row>
    <row r="1360" spans="1:6">
      <c r="A1360" s="543"/>
      <c r="B1360" s="540"/>
      <c r="C1360" s="541"/>
      <c r="D1360" s="59"/>
      <c r="E1360" s="85"/>
      <c r="F1360" s="7"/>
    </row>
    <row r="1361" spans="1:6">
      <c r="A1361" s="543"/>
      <c r="B1361" s="540"/>
      <c r="C1361" s="541"/>
      <c r="D1361" s="59"/>
      <c r="E1361" s="85"/>
      <c r="F1361" s="7"/>
    </row>
    <row r="1362" spans="1:6">
      <c r="A1362" s="543"/>
      <c r="B1362" s="540"/>
      <c r="C1362" s="541"/>
      <c r="D1362" s="59"/>
      <c r="E1362" s="85"/>
      <c r="F1362" s="7"/>
    </row>
    <row r="1363" spans="1:6">
      <c r="A1363" s="543"/>
      <c r="B1363" s="540"/>
      <c r="C1363" s="541"/>
      <c r="D1363" s="59"/>
      <c r="E1363" s="85"/>
      <c r="F1363" s="7"/>
    </row>
    <row r="1364" spans="1:6">
      <c r="A1364" s="543"/>
      <c r="B1364" s="540"/>
      <c r="C1364" s="541"/>
      <c r="D1364" s="59"/>
      <c r="E1364" s="85"/>
      <c r="F1364" s="7"/>
    </row>
    <row r="1365" spans="1:6">
      <c r="A1365" s="543"/>
      <c r="B1365" s="540"/>
      <c r="C1365" s="541"/>
      <c r="D1365" s="59"/>
      <c r="E1365" s="85"/>
      <c r="F1365" s="7"/>
    </row>
    <row r="1366" spans="1:6">
      <c r="A1366" s="543"/>
      <c r="B1366" s="540"/>
      <c r="C1366" s="541"/>
      <c r="D1366" s="59"/>
      <c r="E1366" s="85"/>
      <c r="F1366" s="7"/>
    </row>
    <row r="1367" spans="1:6">
      <c r="A1367" s="543"/>
      <c r="B1367" s="540"/>
      <c r="C1367" s="541"/>
      <c r="D1367" s="59"/>
      <c r="E1367" s="85"/>
      <c r="F1367" s="7"/>
    </row>
    <row r="1368" spans="1:6">
      <c r="A1368" s="543"/>
      <c r="B1368" s="540"/>
      <c r="C1368" s="541"/>
      <c r="D1368" s="59"/>
      <c r="E1368" s="85"/>
      <c r="F1368" s="7"/>
    </row>
    <row r="1369" spans="1:6">
      <c r="A1369" s="543"/>
      <c r="B1369" s="540"/>
      <c r="C1369" s="541"/>
      <c r="D1369" s="59"/>
      <c r="E1369" s="85"/>
      <c r="F1369" s="7"/>
    </row>
    <row r="1370" spans="1:6">
      <c r="A1370" s="543"/>
      <c r="B1370" s="540"/>
      <c r="C1370" s="541"/>
      <c r="D1370" s="59"/>
      <c r="E1370" s="85"/>
      <c r="F1370" s="7"/>
    </row>
    <row r="1371" spans="1:6">
      <c r="A1371" s="543"/>
      <c r="B1371" s="540"/>
      <c r="C1371" s="541"/>
      <c r="D1371" s="59"/>
      <c r="E1371" s="85"/>
      <c r="F1371" s="7"/>
    </row>
    <row r="1372" spans="1:6">
      <c r="A1372" s="543"/>
      <c r="B1372" s="540"/>
      <c r="C1372" s="541"/>
      <c r="D1372" s="59"/>
      <c r="E1372" s="85"/>
      <c r="F1372" s="7"/>
    </row>
    <row r="1373" spans="1:6">
      <c r="A1373" s="543"/>
      <c r="B1373" s="540"/>
      <c r="C1373" s="541"/>
      <c r="D1373" s="59"/>
      <c r="E1373" s="85"/>
      <c r="F1373" s="7"/>
    </row>
    <row r="1374" spans="1:6">
      <c r="A1374" s="543"/>
      <c r="B1374" s="540"/>
      <c r="C1374" s="541"/>
      <c r="D1374" s="59"/>
      <c r="E1374" s="85"/>
      <c r="F1374" s="7"/>
    </row>
    <row r="1375" spans="1:6">
      <c r="A1375" s="543"/>
      <c r="B1375" s="540"/>
      <c r="C1375" s="541"/>
      <c r="D1375" s="59"/>
      <c r="E1375" s="85"/>
      <c r="F1375" s="7"/>
    </row>
    <row r="1376" spans="1:6">
      <c r="A1376" s="543"/>
      <c r="B1376" s="540"/>
      <c r="C1376" s="541"/>
      <c r="D1376" s="59"/>
      <c r="E1376" s="85"/>
      <c r="F1376" s="7"/>
    </row>
    <row r="1377" spans="1:6">
      <c r="A1377" s="543"/>
      <c r="B1377" s="540"/>
      <c r="C1377" s="541"/>
      <c r="D1377" s="59"/>
      <c r="E1377" s="85"/>
      <c r="F1377" s="7"/>
    </row>
    <row r="1378" spans="1:6">
      <c r="A1378" s="543"/>
      <c r="B1378" s="540"/>
      <c r="C1378" s="541"/>
      <c r="D1378" s="59"/>
      <c r="E1378" s="85"/>
      <c r="F1378" s="7"/>
    </row>
    <row r="1379" spans="1:6">
      <c r="A1379" s="543"/>
      <c r="B1379" s="540"/>
      <c r="C1379" s="541"/>
      <c r="D1379" s="59"/>
      <c r="E1379" s="85"/>
      <c r="F1379" s="7"/>
    </row>
    <row r="1380" spans="1:6">
      <c r="A1380" s="543"/>
      <c r="B1380" s="540"/>
      <c r="C1380" s="541"/>
      <c r="D1380" s="59"/>
      <c r="E1380" s="85"/>
      <c r="F1380" s="7"/>
    </row>
    <row r="1381" spans="1:6">
      <c r="A1381" s="543"/>
      <c r="B1381" s="540"/>
      <c r="C1381" s="541"/>
      <c r="D1381" s="59"/>
      <c r="E1381" s="85"/>
      <c r="F1381" s="7"/>
    </row>
    <row r="1382" spans="1:6">
      <c r="A1382" s="543"/>
      <c r="B1382" s="540"/>
      <c r="C1382" s="541"/>
      <c r="D1382" s="59"/>
      <c r="E1382" s="85"/>
      <c r="F1382" s="7"/>
    </row>
    <row r="1383" spans="1:6">
      <c r="A1383" s="543"/>
      <c r="B1383" s="540"/>
      <c r="C1383" s="541"/>
      <c r="D1383" s="59"/>
      <c r="E1383" s="85"/>
      <c r="F1383" s="7"/>
    </row>
    <row r="1384" spans="1:6">
      <c r="A1384" s="543"/>
      <c r="B1384" s="540"/>
      <c r="C1384" s="541"/>
      <c r="D1384" s="59"/>
      <c r="E1384" s="85"/>
      <c r="F1384" s="7"/>
    </row>
    <row r="1385" spans="1:6">
      <c r="A1385" s="543"/>
      <c r="B1385" s="540"/>
      <c r="C1385" s="541"/>
      <c r="D1385" s="59"/>
      <c r="E1385" s="85"/>
      <c r="F1385" s="7"/>
    </row>
    <row r="1386" spans="1:6">
      <c r="A1386" s="543"/>
      <c r="B1386" s="540"/>
      <c r="C1386" s="541"/>
      <c r="D1386" s="59"/>
      <c r="E1386" s="85"/>
      <c r="F1386" s="7"/>
    </row>
    <row r="1387" spans="1:6">
      <c r="A1387" s="543"/>
      <c r="B1387" s="540"/>
      <c r="C1387" s="541"/>
      <c r="D1387" s="59"/>
      <c r="E1387" s="85"/>
      <c r="F1387" s="7"/>
    </row>
    <row r="1388" spans="1:6">
      <c r="A1388" s="543"/>
      <c r="B1388" s="540"/>
      <c r="C1388" s="541"/>
      <c r="D1388" s="59"/>
      <c r="E1388" s="85"/>
      <c r="F1388" s="7"/>
    </row>
    <row r="1389" spans="1:6">
      <c r="A1389" s="543"/>
      <c r="B1389" s="540"/>
      <c r="C1389" s="541"/>
      <c r="D1389" s="59"/>
      <c r="E1389" s="85"/>
      <c r="F1389" s="7"/>
    </row>
    <row r="1390" spans="1:6">
      <c r="A1390" s="543"/>
      <c r="B1390" s="540"/>
      <c r="C1390" s="541"/>
      <c r="D1390" s="59"/>
      <c r="E1390" s="85"/>
      <c r="F1390" s="7"/>
    </row>
    <row r="1391" spans="1:6">
      <c r="A1391" s="543"/>
      <c r="B1391" s="540"/>
      <c r="C1391" s="541"/>
      <c r="D1391" s="59"/>
      <c r="E1391" s="85"/>
      <c r="F1391" s="7"/>
    </row>
    <row r="1392" spans="1:6">
      <c r="A1392" s="543"/>
      <c r="B1392" s="540"/>
      <c r="C1392" s="541"/>
      <c r="D1392" s="59"/>
      <c r="E1392" s="85"/>
      <c r="F1392" s="7"/>
    </row>
    <row r="1393" spans="1:6">
      <c r="A1393" s="543"/>
      <c r="B1393" s="540"/>
      <c r="C1393" s="541"/>
      <c r="D1393" s="59"/>
      <c r="E1393" s="85"/>
      <c r="F1393" s="7"/>
    </row>
    <row r="1394" spans="1:6">
      <c r="A1394" s="543"/>
      <c r="B1394" s="540"/>
      <c r="C1394" s="541"/>
      <c r="D1394" s="59"/>
      <c r="E1394" s="85"/>
      <c r="F1394" s="7"/>
    </row>
    <row r="1395" spans="1:6">
      <c r="A1395" s="543"/>
      <c r="B1395" s="540"/>
      <c r="C1395" s="541"/>
      <c r="D1395" s="59"/>
      <c r="E1395" s="85"/>
      <c r="F1395" s="7"/>
    </row>
    <row r="1396" spans="1:6">
      <c r="A1396" s="543"/>
      <c r="B1396" s="540"/>
      <c r="C1396" s="541"/>
      <c r="D1396" s="59"/>
      <c r="E1396" s="85"/>
      <c r="F1396" s="7"/>
    </row>
    <row r="1397" spans="1:6">
      <c r="A1397" s="543"/>
      <c r="B1397" s="540"/>
      <c r="C1397" s="541"/>
      <c r="D1397" s="59"/>
      <c r="E1397" s="85"/>
      <c r="F1397" s="7"/>
    </row>
    <row r="1398" spans="1:6">
      <c r="A1398" s="543"/>
      <c r="B1398" s="540"/>
      <c r="C1398" s="541"/>
      <c r="D1398" s="59"/>
      <c r="E1398" s="85"/>
      <c r="F1398" s="7"/>
    </row>
    <row r="1399" spans="1:6">
      <c r="A1399" s="543"/>
      <c r="B1399" s="540"/>
      <c r="C1399" s="541"/>
      <c r="D1399" s="59"/>
      <c r="E1399" s="85"/>
      <c r="F1399" s="7"/>
    </row>
    <row r="1400" spans="1:6">
      <c r="A1400" s="543"/>
      <c r="B1400" s="540"/>
      <c r="C1400" s="541"/>
      <c r="D1400" s="59"/>
      <c r="E1400" s="85"/>
      <c r="F1400" s="7"/>
    </row>
    <row r="1401" spans="1:6">
      <c r="A1401" s="543"/>
      <c r="B1401" s="540"/>
      <c r="C1401" s="541"/>
      <c r="D1401" s="59"/>
      <c r="E1401" s="85"/>
      <c r="F1401" s="7"/>
    </row>
    <row r="1402" spans="1:6">
      <c r="A1402" s="543"/>
      <c r="B1402" s="540"/>
      <c r="C1402" s="541"/>
      <c r="D1402" s="59"/>
      <c r="E1402" s="85"/>
      <c r="F1402" s="7"/>
    </row>
    <row r="1403" spans="1:6">
      <c r="A1403" s="543"/>
      <c r="B1403" s="540"/>
      <c r="C1403" s="541"/>
      <c r="D1403" s="59"/>
      <c r="E1403" s="85"/>
      <c r="F1403" s="7"/>
    </row>
    <row r="1404" spans="1:6">
      <c r="A1404" s="543"/>
      <c r="B1404" s="540"/>
      <c r="C1404" s="541"/>
      <c r="D1404" s="59"/>
      <c r="E1404" s="85"/>
      <c r="F1404" s="7"/>
    </row>
    <row r="1405" spans="1:6">
      <c r="A1405" s="543"/>
      <c r="B1405" s="540"/>
      <c r="C1405" s="541"/>
      <c r="D1405" s="59"/>
      <c r="E1405" s="85"/>
      <c r="F1405" s="7"/>
    </row>
    <row r="1406" spans="1:6">
      <c r="A1406" s="543"/>
      <c r="B1406" s="540"/>
      <c r="C1406" s="541"/>
      <c r="D1406" s="59"/>
      <c r="E1406" s="85"/>
      <c r="F1406" s="7"/>
    </row>
    <row r="1407" spans="1:6">
      <c r="A1407" s="543"/>
      <c r="B1407" s="540"/>
      <c r="C1407" s="541"/>
      <c r="D1407" s="59"/>
      <c r="E1407" s="85"/>
      <c r="F1407" s="7"/>
    </row>
    <row r="1408" spans="1:6">
      <c r="A1408" s="543"/>
      <c r="B1408" s="540"/>
      <c r="C1408" s="541"/>
      <c r="D1408" s="59"/>
      <c r="E1408" s="85"/>
      <c r="F1408" s="7"/>
    </row>
    <row r="1409" spans="1:6">
      <c r="A1409" s="543"/>
      <c r="B1409" s="540"/>
      <c r="C1409" s="541"/>
      <c r="D1409" s="59"/>
      <c r="E1409" s="85"/>
      <c r="F1409" s="7"/>
    </row>
    <row r="1410" spans="1:6">
      <c r="A1410" s="543"/>
      <c r="B1410" s="540"/>
      <c r="C1410" s="541"/>
      <c r="D1410" s="59"/>
      <c r="E1410" s="85"/>
      <c r="F1410" s="7"/>
    </row>
    <row r="1411" spans="1:6">
      <c r="A1411" s="543"/>
      <c r="B1411" s="540"/>
      <c r="C1411" s="541"/>
      <c r="D1411" s="59"/>
      <c r="E1411" s="85"/>
      <c r="F1411" s="7"/>
    </row>
    <row r="1412" spans="1:6">
      <c r="A1412" s="543"/>
      <c r="B1412" s="540"/>
      <c r="C1412" s="541"/>
      <c r="D1412" s="59"/>
      <c r="E1412" s="85"/>
      <c r="F1412" s="7"/>
    </row>
    <row r="1413" spans="1:6">
      <c r="A1413" s="543"/>
      <c r="B1413" s="540"/>
      <c r="C1413" s="541"/>
      <c r="D1413" s="59"/>
      <c r="E1413" s="85"/>
      <c r="F1413" s="7"/>
    </row>
    <row r="1414" spans="1:6">
      <c r="A1414" s="543"/>
      <c r="B1414" s="540"/>
      <c r="C1414" s="541"/>
      <c r="D1414" s="59"/>
      <c r="E1414" s="85"/>
      <c r="F1414" s="7"/>
    </row>
    <row r="1415" spans="1:6">
      <c r="A1415" s="543"/>
      <c r="B1415" s="540"/>
      <c r="C1415" s="541"/>
      <c r="D1415" s="59"/>
      <c r="E1415" s="85"/>
      <c r="F1415" s="7"/>
    </row>
    <row r="1416" spans="1:6">
      <c r="A1416" s="543"/>
      <c r="B1416" s="540"/>
      <c r="C1416" s="541"/>
      <c r="D1416" s="59"/>
      <c r="E1416" s="85"/>
      <c r="F1416" s="7"/>
    </row>
    <row r="1417" spans="1:6">
      <c r="A1417" s="543"/>
      <c r="B1417" s="540"/>
      <c r="C1417" s="541"/>
      <c r="D1417" s="59"/>
      <c r="E1417" s="85"/>
      <c r="F1417" s="7"/>
    </row>
    <row r="1418" spans="1:6">
      <c r="A1418" s="543"/>
      <c r="B1418" s="540"/>
      <c r="C1418" s="541"/>
      <c r="D1418" s="59"/>
      <c r="E1418" s="85"/>
      <c r="F1418" s="7"/>
    </row>
    <row r="1419" spans="1:6">
      <c r="A1419" s="543"/>
      <c r="B1419" s="540"/>
      <c r="C1419" s="541"/>
      <c r="D1419" s="59"/>
      <c r="E1419" s="85"/>
      <c r="F1419" s="7"/>
    </row>
    <row r="1420" spans="1:6">
      <c r="A1420" s="543"/>
      <c r="B1420" s="540"/>
      <c r="C1420" s="541"/>
      <c r="D1420" s="59"/>
      <c r="E1420" s="85"/>
      <c r="F1420" s="7"/>
    </row>
    <row r="1421" spans="1:6">
      <c r="A1421" s="543"/>
      <c r="B1421" s="540"/>
      <c r="C1421" s="541"/>
      <c r="D1421" s="59"/>
      <c r="E1421" s="85"/>
      <c r="F1421" s="7"/>
    </row>
    <row r="1422" spans="1:6">
      <c r="A1422" s="543"/>
      <c r="B1422" s="540"/>
      <c r="C1422" s="541"/>
      <c r="D1422" s="59"/>
      <c r="E1422" s="85"/>
      <c r="F1422" s="7"/>
    </row>
    <row r="1423" spans="1:6">
      <c r="A1423" s="543"/>
      <c r="B1423" s="540"/>
      <c r="C1423" s="541"/>
      <c r="D1423" s="59"/>
      <c r="E1423" s="85"/>
      <c r="F1423" s="7"/>
    </row>
    <row r="1424" spans="1:6">
      <c r="A1424" s="543"/>
      <c r="B1424" s="540"/>
      <c r="C1424" s="541"/>
      <c r="D1424" s="59"/>
      <c r="E1424" s="85"/>
      <c r="F1424" s="7"/>
    </row>
    <row r="1425" spans="1:6">
      <c r="A1425" s="543"/>
      <c r="B1425" s="540"/>
      <c r="C1425" s="541"/>
      <c r="D1425" s="59"/>
      <c r="E1425" s="85"/>
      <c r="F1425" s="7"/>
    </row>
    <row r="1426" spans="1:6">
      <c r="A1426" s="543"/>
      <c r="B1426" s="540"/>
      <c r="C1426" s="541"/>
      <c r="D1426" s="59"/>
      <c r="E1426" s="85"/>
      <c r="F1426" s="7"/>
    </row>
    <row r="1427" spans="1:6">
      <c r="A1427" s="543"/>
      <c r="B1427" s="540"/>
      <c r="C1427" s="541"/>
      <c r="D1427" s="59"/>
      <c r="E1427" s="85"/>
      <c r="F1427" s="7"/>
    </row>
    <row r="1428" spans="1:6">
      <c r="A1428" s="543"/>
      <c r="B1428" s="540"/>
      <c r="C1428" s="541"/>
      <c r="D1428" s="59"/>
      <c r="E1428" s="85"/>
      <c r="F1428" s="7"/>
    </row>
    <row r="1429" spans="1:6">
      <c r="A1429" s="543"/>
      <c r="B1429" s="540"/>
      <c r="C1429" s="541"/>
      <c r="D1429" s="59"/>
      <c r="E1429" s="85"/>
      <c r="F1429" s="7"/>
    </row>
    <row r="1430" spans="1:6">
      <c r="A1430" s="543"/>
      <c r="B1430" s="540"/>
      <c r="C1430" s="541"/>
      <c r="D1430" s="59"/>
      <c r="E1430" s="85"/>
      <c r="F1430" s="7"/>
    </row>
    <row r="1431" spans="1:6">
      <c r="A1431" s="543"/>
      <c r="B1431" s="540"/>
      <c r="C1431" s="541"/>
      <c r="D1431" s="59"/>
      <c r="E1431" s="85"/>
      <c r="F1431" s="7"/>
    </row>
    <row r="1432" spans="1:6">
      <c r="A1432" s="543"/>
      <c r="B1432" s="540"/>
      <c r="C1432" s="541"/>
      <c r="D1432" s="59"/>
      <c r="E1432" s="85"/>
      <c r="F1432" s="7"/>
    </row>
    <row r="1433" spans="1:6">
      <c r="A1433" s="543"/>
      <c r="B1433" s="540"/>
      <c r="C1433" s="541"/>
      <c r="D1433" s="59"/>
      <c r="E1433" s="85"/>
      <c r="F1433" s="7"/>
    </row>
    <row r="1434" spans="1:6">
      <c r="A1434" s="543"/>
      <c r="B1434" s="540"/>
      <c r="C1434" s="541"/>
      <c r="D1434" s="59"/>
      <c r="E1434" s="85"/>
      <c r="F1434" s="7"/>
    </row>
    <row r="1435" spans="1:6">
      <c r="A1435" s="543"/>
      <c r="B1435" s="540"/>
      <c r="C1435" s="541"/>
      <c r="D1435" s="59"/>
      <c r="E1435" s="85"/>
      <c r="F1435" s="7"/>
    </row>
    <row r="1436" spans="1:6">
      <c r="A1436" s="543"/>
      <c r="B1436" s="540"/>
      <c r="C1436" s="541"/>
      <c r="D1436" s="59"/>
      <c r="E1436" s="85"/>
      <c r="F1436" s="7"/>
    </row>
    <row r="1437" spans="1:6">
      <c r="A1437" s="543"/>
      <c r="B1437" s="540"/>
      <c r="C1437" s="541"/>
      <c r="D1437" s="59"/>
      <c r="E1437" s="85"/>
      <c r="F1437" s="7"/>
    </row>
    <row r="1438" spans="1:6">
      <c r="A1438" s="543"/>
      <c r="B1438" s="540"/>
      <c r="C1438" s="541"/>
      <c r="D1438" s="59"/>
      <c r="E1438" s="85"/>
      <c r="F1438" s="7"/>
    </row>
    <row r="1439" spans="1:6">
      <c r="A1439" s="543"/>
      <c r="B1439" s="540"/>
      <c r="C1439" s="541"/>
      <c r="D1439" s="59"/>
      <c r="E1439" s="85"/>
      <c r="F1439" s="7"/>
    </row>
    <row r="1440" spans="1:6">
      <c r="A1440" s="543"/>
      <c r="B1440" s="540"/>
      <c r="C1440" s="541"/>
      <c r="D1440" s="59"/>
      <c r="E1440" s="85"/>
      <c r="F1440" s="7"/>
    </row>
    <row r="1441" spans="1:6">
      <c r="A1441" s="543"/>
      <c r="B1441" s="540"/>
      <c r="C1441" s="541"/>
      <c r="D1441" s="59"/>
      <c r="E1441" s="85"/>
      <c r="F1441" s="7"/>
    </row>
    <row r="1442" spans="1:6">
      <c r="A1442" s="543"/>
      <c r="B1442" s="540"/>
      <c r="C1442" s="541"/>
      <c r="D1442" s="59"/>
      <c r="E1442" s="85"/>
      <c r="F1442" s="7"/>
    </row>
    <row r="1443" spans="1:6">
      <c r="A1443" s="543"/>
      <c r="B1443" s="540"/>
      <c r="C1443" s="541"/>
      <c r="D1443" s="59"/>
      <c r="E1443" s="85"/>
      <c r="F1443" s="7"/>
    </row>
    <row r="1444" spans="1:6">
      <c r="A1444" s="543"/>
      <c r="B1444" s="540"/>
      <c r="C1444" s="541"/>
      <c r="D1444" s="59"/>
      <c r="E1444" s="85"/>
      <c r="F1444" s="7"/>
    </row>
    <row r="1445" spans="1:6">
      <c r="A1445" s="543"/>
      <c r="B1445" s="540"/>
      <c r="C1445" s="541"/>
      <c r="D1445" s="59"/>
      <c r="E1445" s="85"/>
      <c r="F1445" s="7"/>
    </row>
    <row r="1446" spans="1:6">
      <c r="A1446" s="543"/>
      <c r="B1446" s="540"/>
      <c r="C1446" s="541"/>
      <c r="D1446" s="59"/>
      <c r="E1446" s="85"/>
      <c r="F1446" s="7"/>
    </row>
    <row r="1447" spans="1:6">
      <c r="A1447" s="543"/>
      <c r="B1447" s="540"/>
      <c r="C1447" s="541"/>
      <c r="D1447" s="59"/>
      <c r="E1447" s="85"/>
      <c r="F1447" s="7"/>
    </row>
    <row r="1448" spans="1:6">
      <c r="A1448" s="543"/>
      <c r="B1448" s="540"/>
      <c r="C1448" s="541"/>
      <c r="D1448" s="59"/>
      <c r="E1448" s="85"/>
      <c r="F1448" s="7"/>
    </row>
    <row r="1449" spans="1:6">
      <c r="A1449" s="543"/>
      <c r="B1449" s="540"/>
      <c r="C1449" s="541"/>
      <c r="D1449" s="59"/>
      <c r="E1449" s="85"/>
      <c r="F1449" s="7"/>
    </row>
    <row r="1450" spans="1:6">
      <c r="A1450" s="543"/>
      <c r="B1450" s="540"/>
      <c r="C1450" s="541"/>
      <c r="D1450" s="59"/>
      <c r="E1450" s="85"/>
      <c r="F1450" s="7"/>
    </row>
    <row r="1451" spans="1:6">
      <c r="A1451" s="543"/>
      <c r="B1451" s="540"/>
      <c r="C1451" s="541"/>
      <c r="D1451" s="59"/>
      <c r="E1451" s="85"/>
      <c r="F1451" s="7"/>
    </row>
    <row r="1452" spans="1:6">
      <c r="A1452" s="543"/>
      <c r="B1452" s="540"/>
      <c r="C1452" s="541"/>
      <c r="D1452" s="59"/>
      <c r="E1452" s="85"/>
      <c r="F1452" s="7"/>
    </row>
    <row r="1453" spans="1:6">
      <c r="A1453" s="543"/>
      <c r="B1453" s="540"/>
      <c r="C1453" s="541"/>
      <c r="D1453" s="59"/>
      <c r="E1453" s="85"/>
      <c r="F1453" s="7"/>
    </row>
    <row r="1454" spans="1:6">
      <c r="A1454" s="543"/>
      <c r="B1454" s="540"/>
      <c r="C1454" s="541"/>
      <c r="D1454" s="59"/>
      <c r="E1454" s="85"/>
      <c r="F1454" s="7"/>
    </row>
    <row r="1455" spans="1:6">
      <c r="A1455" s="543"/>
      <c r="B1455" s="540"/>
      <c r="C1455" s="541"/>
      <c r="D1455" s="59"/>
      <c r="E1455" s="85"/>
      <c r="F1455" s="7"/>
    </row>
    <row r="1456" spans="1:6">
      <c r="A1456" s="543"/>
      <c r="B1456" s="540"/>
      <c r="C1456" s="541"/>
      <c r="D1456" s="59"/>
      <c r="E1456" s="85"/>
      <c r="F1456" s="7"/>
    </row>
    <row r="1457" spans="1:6">
      <c r="A1457" s="543"/>
      <c r="B1457" s="540"/>
      <c r="C1457" s="541"/>
      <c r="D1457" s="59"/>
      <c r="E1457" s="85"/>
      <c r="F1457" s="7"/>
    </row>
    <row r="1458" spans="1:6">
      <c r="A1458" s="543"/>
      <c r="B1458" s="540"/>
      <c r="C1458" s="541"/>
      <c r="D1458" s="59"/>
      <c r="E1458" s="85"/>
      <c r="F1458" s="7"/>
    </row>
    <row r="1459" spans="1:6">
      <c r="A1459" s="543"/>
      <c r="B1459" s="540"/>
      <c r="C1459" s="541"/>
      <c r="D1459" s="59"/>
      <c r="E1459" s="85"/>
      <c r="F1459" s="7"/>
    </row>
    <row r="1460" spans="1:6">
      <c r="A1460" s="543"/>
      <c r="B1460" s="540"/>
      <c r="C1460" s="541"/>
      <c r="D1460" s="59"/>
      <c r="E1460" s="85"/>
      <c r="F1460" s="7"/>
    </row>
    <row r="1461" spans="1:6">
      <c r="A1461" s="543"/>
      <c r="B1461" s="540"/>
      <c r="C1461" s="541"/>
      <c r="D1461" s="59"/>
      <c r="E1461" s="85"/>
      <c r="F1461" s="7"/>
    </row>
    <row r="1462" spans="1:6">
      <c r="A1462" s="543"/>
      <c r="B1462" s="540"/>
      <c r="C1462" s="541"/>
      <c r="D1462" s="59"/>
      <c r="E1462" s="85"/>
      <c r="F1462" s="7"/>
    </row>
    <row r="1463" spans="1:6">
      <c r="A1463" s="543"/>
      <c r="B1463" s="540"/>
      <c r="C1463" s="541"/>
      <c r="D1463" s="59"/>
      <c r="E1463" s="85"/>
      <c r="F1463" s="7"/>
    </row>
    <row r="1464" spans="1:6">
      <c r="A1464" s="543"/>
      <c r="B1464" s="540"/>
      <c r="C1464" s="541"/>
      <c r="D1464" s="59"/>
      <c r="E1464" s="85"/>
      <c r="F1464" s="7"/>
    </row>
    <row r="1465" spans="1:6">
      <c r="A1465" s="543"/>
      <c r="B1465" s="540"/>
      <c r="C1465" s="541"/>
      <c r="D1465" s="59"/>
      <c r="E1465" s="85"/>
      <c r="F1465" s="7"/>
    </row>
    <row r="1466" spans="1:6">
      <c r="A1466" s="543"/>
      <c r="B1466" s="540"/>
      <c r="C1466" s="541"/>
      <c r="D1466" s="59"/>
      <c r="E1466" s="85"/>
      <c r="F1466" s="7"/>
    </row>
    <row r="1467" spans="1:6">
      <c r="A1467" s="543"/>
      <c r="B1467" s="540"/>
      <c r="C1467" s="541"/>
      <c r="D1467" s="59"/>
      <c r="E1467" s="85"/>
      <c r="F1467" s="7"/>
    </row>
    <row r="1468" spans="1:6">
      <c r="A1468" s="543"/>
      <c r="B1468" s="540"/>
      <c r="C1468" s="541"/>
      <c r="D1468" s="59"/>
      <c r="E1468" s="85"/>
      <c r="F1468" s="7"/>
    </row>
    <row r="1469" spans="1:6">
      <c r="A1469" s="543"/>
      <c r="B1469" s="540"/>
      <c r="C1469" s="541"/>
      <c r="D1469" s="59"/>
      <c r="E1469" s="85"/>
      <c r="F1469" s="7"/>
    </row>
    <row r="1470" spans="1:6">
      <c r="A1470" s="543"/>
      <c r="B1470" s="540"/>
      <c r="C1470" s="541"/>
      <c r="D1470" s="59"/>
      <c r="E1470" s="85"/>
      <c r="F1470" s="7"/>
    </row>
    <row r="1471" spans="1:6">
      <c r="A1471" s="543"/>
      <c r="B1471" s="540"/>
      <c r="C1471" s="541"/>
      <c r="D1471" s="59"/>
      <c r="E1471" s="85"/>
      <c r="F1471" s="7"/>
    </row>
    <row r="1472" spans="1:6">
      <c r="A1472" s="543"/>
      <c r="B1472" s="540"/>
      <c r="C1472" s="541"/>
      <c r="D1472" s="59"/>
      <c r="E1472" s="85"/>
      <c r="F1472" s="7"/>
    </row>
    <row r="1473" spans="1:6">
      <c r="A1473" s="543"/>
      <c r="B1473" s="540"/>
      <c r="C1473" s="541"/>
      <c r="D1473" s="59"/>
      <c r="E1473" s="85"/>
      <c r="F1473" s="7"/>
    </row>
    <row r="1474" spans="1:6">
      <c r="A1474" s="543"/>
      <c r="B1474" s="540"/>
      <c r="C1474" s="541"/>
      <c r="D1474" s="59"/>
      <c r="E1474" s="85"/>
      <c r="F1474" s="7"/>
    </row>
    <row r="1475" spans="1:6">
      <c r="A1475" s="543"/>
      <c r="B1475" s="540"/>
      <c r="C1475" s="541"/>
      <c r="D1475" s="59"/>
      <c r="E1475" s="85"/>
      <c r="F1475" s="7"/>
    </row>
    <row r="1476" spans="1:6">
      <c r="A1476" s="543"/>
      <c r="B1476" s="540"/>
      <c r="C1476" s="541"/>
      <c r="D1476" s="59"/>
      <c r="E1476" s="85"/>
      <c r="F1476" s="7"/>
    </row>
    <row r="1477" spans="1:6">
      <c r="A1477" s="543"/>
      <c r="B1477" s="540"/>
      <c r="C1477" s="541"/>
      <c r="D1477" s="59"/>
      <c r="E1477" s="85"/>
      <c r="F1477" s="7"/>
    </row>
    <row r="1478" spans="1:6">
      <c r="A1478" s="543"/>
      <c r="B1478" s="540"/>
      <c r="C1478" s="541"/>
      <c r="D1478" s="59"/>
      <c r="E1478" s="85"/>
      <c r="F1478" s="7"/>
    </row>
    <row r="1479" spans="1:6">
      <c r="A1479" s="543"/>
      <c r="B1479" s="540"/>
      <c r="C1479" s="541"/>
      <c r="D1479" s="59"/>
      <c r="E1479" s="85"/>
      <c r="F1479" s="7"/>
    </row>
    <row r="1480" spans="1:6">
      <c r="A1480" s="543"/>
      <c r="B1480" s="540"/>
      <c r="C1480" s="541"/>
      <c r="D1480" s="59"/>
      <c r="E1480" s="85"/>
      <c r="F1480" s="7"/>
    </row>
    <row r="1481" spans="1:6">
      <c r="A1481" s="543"/>
      <c r="B1481" s="540"/>
      <c r="C1481" s="541"/>
      <c r="D1481" s="59"/>
      <c r="E1481" s="85"/>
      <c r="F1481" s="7"/>
    </row>
    <row r="1482" spans="1:6">
      <c r="A1482" s="543"/>
      <c r="B1482" s="540"/>
      <c r="C1482" s="541"/>
      <c r="D1482" s="59"/>
      <c r="E1482" s="85"/>
      <c r="F1482" s="7"/>
    </row>
    <row r="1483" spans="1:6">
      <c r="A1483" s="543"/>
      <c r="B1483" s="540"/>
      <c r="C1483" s="541"/>
      <c r="D1483" s="59"/>
      <c r="E1483" s="85"/>
      <c r="F1483" s="7"/>
    </row>
    <row r="1484" spans="1:6">
      <c r="A1484" s="543"/>
      <c r="B1484" s="540"/>
      <c r="C1484" s="541"/>
      <c r="D1484" s="59"/>
      <c r="E1484" s="85"/>
      <c r="F1484" s="7"/>
    </row>
    <row r="1485" spans="1:6">
      <c r="A1485" s="543"/>
      <c r="B1485" s="540"/>
      <c r="C1485" s="541"/>
      <c r="D1485" s="59"/>
      <c r="E1485" s="85"/>
      <c r="F1485" s="7"/>
    </row>
    <row r="1486" spans="1:6">
      <c r="A1486" s="543"/>
      <c r="B1486" s="540"/>
      <c r="C1486" s="541"/>
      <c r="D1486" s="59"/>
      <c r="E1486" s="85"/>
      <c r="F1486" s="7"/>
    </row>
    <row r="1487" spans="1:6">
      <c r="A1487" s="543"/>
      <c r="B1487" s="540"/>
      <c r="C1487" s="541"/>
      <c r="D1487" s="59"/>
      <c r="E1487" s="85"/>
      <c r="F1487" s="7"/>
    </row>
    <row r="1488" spans="1:6">
      <c r="A1488" s="543"/>
      <c r="B1488" s="540"/>
      <c r="C1488" s="541"/>
      <c r="D1488" s="59"/>
      <c r="E1488" s="85"/>
      <c r="F1488" s="7"/>
    </row>
    <row r="1489" spans="1:6">
      <c r="A1489" s="543"/>
      <c r="B1489" s="540"/>
      <c r="C1489" s="541"/>
      <c r="D1489" s="59"/>
      <c r="E1489" s="85"/>
      <c r="F1489" s="7"/>
    </row>
    <row r="1490" spans="1:6">
      <c r="A1490" s="543"/>
      <c r="B1490" s="540"/>
      <c r="C1490" s="541"/>
      <c r="D1490" s="59"/>
      <c r="E1490" s="85"/>
      <c r="F1490" s="7"/>
    </row>
    <row r="1491" spans="1:6">
      <c r="A1491" s="543"/>
      <c r="B1491" s="540"/>
      <c r="C1491" s="541"/>
      <c r="D1491" s="59"/>
      <c r="E1491" s="85"/>
      <c r="F1491" s="7"/>
    </row>
    <row r="1492" spans="1:6">
      <c r="A1492" s="543"/>
      <c r="B1492" s="540"/>
      <c r="C1492" s="541"/>
      <c r="D1492" s="59"/>
      <c r="E1492" s="85"/>
      <c r="F1492" s="7"/>
    </row>
    <row r="1493" spans="1:6">
      <c r="A1493" s="543"/>
      <c r="B1493" s="540"/>
      <c r="C1493" s="541"/>
      <c r="D1493" s="59"/>
      <c r="E1493" s="85"/>
      <c r="F1493" s="7"/>
    </row>
    <row r="1494" spans="1:6">
      <c r="A1494" s="543"/>
      <c r="B1494" s="540"/>
      <c r="C1494" s="541"/>
      <c r="D1494" s="59"/>
      <c r="E1494" s="85"/>
      <c r="F1494" s="7"/>
    </row>
    <row r="1495" spans="1:6">
      <c r="A1495" s="543"/>
      <c r="B1495" s="540"/>
      <c r="C1495" s="541"/>
      <c r="D1495" s="59"/>
      <c r="E1495" s="85"/>
      <c r="F1495" s="7"/>
    </row>
    <row r="1496" spans="1:6">
      <c r="A1496" s="543"/>
      <c r="B1496" s="540"/>
      <c r="C1496" s="541"/>
      <c r="D1496" s="59"/>
      <c r="E1496" s="85"/>
      <c r="F1496" s="7"/>
    </row>
    <row r="1497" spans="1:6">
      <c r="A1497" s="543"/>
      <c r="B1497" s="540"/>
      <c r="C1497" s="541"/>
      <c r="D1497" s="59"/>
      <c r="E1497" s="85"/>
      <c r="F1497" s="7"/>
    </row>
    <row r="1498" spans="1:6">
      <c r="A1498" s="543"/>
      <c r="B1498" s="540"/>
      <c r="C1498" s="541"/>
      <c r="D1498" s="59"/>
      <c r="E1498" s="85"/>
      <c r="F1498" s="7"/>
    </row>
    <row r="1499" spans="1:6">
      <c r="A1499" s="543"/>
      <c r="B1499" s="540"/>
      <c r="C1499" s="541"/>
      <c r="D1499" s="59"/>
      <c r="E1499" s="85"/>
      <c r="F1499" s="7"/>
    </row>
    <row r="1500" spans="1:6">
      <c r="A1500" s="543"/>
      <c r="B1500" s="540"/>
      <c r="C1500" s="541"/>
      <c r="D1500" s="59"/>
      <c r="E1500" s="85"/>
      <c r="F1500" s="7"/>
    </row>
    <row r="1501" spans="1:6">
      <c r="A1501" s="543"/>
      <c r="B1501" s="540"/>
      <c r="C1501" s="541"/>
      <c r="D1501" s="59"/>
      <c r="E1501" s="85"/>
      <c r="F1501" s="7"/>
    </row>
    <row r="1502" spans="1:6">
      <c r="A1502" s="543"/>
      <c r="B1502" s="540"/>
      <c r="C1502" s="541"/>
      <c r="D1502" s="59"/>
      <c r="E1502" s="85"/>
      <c r="F1502" s="7"/>
    </row>
    <row r="1503" spans="1:6">
      <c r="A1503" s="543"/>
      <c r="B1503" s="540"/>
      <c r="C1503" s="541"/>
      <c r="D1503" s="59"/>
      <c r="E1503" s="85"/>
      <c r="F1503" s="7"/>
    </row>
    <row r="1504" spans="1:6">
      <c r="A1504" s="543"/>
      <c r="B1504" s="540"/>
      <c r="C1504" s="541"/>
      <c r="D1504" s="59"/>
      <c r="E1504" s="85"/>
      <c r="F1504" s="7"/>
    </row>
    <row r="1505" spans="1:6">
      <c r="A1505" s="543"/>
      <c r="B1505" s="540"/>
      <c r="C1505" s="541"/>
      <c r="D1505" s="59"/>
      <c r="E1505" s="85"/>
      <c r="F1505" s="7"/>
    </row>
    <row r="1506" spans="1:6">
      <c r="A1506" s="543"/>
      <c r="B1506" s="540"/>
      <c r="C1506" s="541"/>
      <c r="D1506" s="59"/>
      <c r="E1506" s="85"/>
      <c r="F1506" s="7"/>
    </row>
    <row r="1507" spans="1:6">
      <c r="A1507" s="543"/>
      <c r="B1507" s="540"/>
      <c r="C1507" s="541"/>
      <c r="D1507" s="59"/>
      <c r="E1507" s="85"/>
      <c r="F1507" s="7"/>
    </row>
    <row r="1508" spans="1:6">
      <c r="A1508" s="543"/>
      <c r="B1508" s="540"/>
      <c r="C1508" s="541"/>
      <c r="D1508" s="59"/>
      <c r="E1508" s="85"/>
      <c r="F1508" s="7"/>
    </row>
    <row r="1509" spans="1:6">
      <c r="A1509" s="543"/>
      <c r="B1509" s="540"/>
      <c r="C1509" s="541"/>
      <c r="D1509" s="59"/>
      <c r="E1509" s="85"/>
      <c r="F1509" s="7"/>
    </row>
    <row r="1510" spans="1:6">
      <c r="A1510" s="543"/>
      <c r="B1510" s="540"/>
      <c r="C1510" s="541"/>
      <c r="D1510" s="59"/>
      <c r="E1510" s="85"/>
      <c r="F1510" s="7"/>
    </row>
    <row r="1511" spans="1:6">
      <c r="A1511" s="543"/>
      <c r="B1511" s="540"/>
      <c r="C1511" s="541"/>
      <c r="D1511" s="59"/>
      <c r="E1511" s="85"/>
      <c r="F1511" s="7"/>
    </row>
    <row r="1512" spans="1:6">
      <c r="A1512" s="543"/>
      <c r="B1512" s="540"/>
      <c r="C1512" s="541"/>
      <c r="D1512" s="59"/>
      <c r="E1512" s="85"/>
      <c r="F1512" s="7"/>
    </row>
    <row r="1513" spans="1:6">
      <c r="A1513" s="543"/>
      <c r="B1513" s="540"/>
      <c r="C1513" s="541"/>
      <c r="D1513" s="59"/>
      <c r="E1513" s="85"/>
      <c r="F1513" s="7"/>
    </row>
    <row r="1514" spans="1:6">
      <c r="A1514" s="543"/>
      <c r="B1514" s="540"/>
      <c r="C1514" s="541"/>
      <c r="D1514" s="59"/>
      <c r="E1514" s="85"/>
      <c r="F1514" s="7"/>
    </row>
    <row r="1515" spans="1:6">
      <c r="A1515" s="543"/>
      <c r="B1515" s="540"/>
      <c r="C1515" s="541"/>
      <c r="D1515" s="59"/>
      <c r="E1515" s="85"/>
      <c r="F1515" s="7"/>
    </row>
    <row r="1516" spans="1:6">
      <c r="A1516" s="543"/>
      <c r="B1516" s="540"/>
      <c r="C1516" s="541"/>
      <c r="D1516" s="59"/>
      <c r="E1516" s="85"/>
      <c r="F1516" s="7"/>
    </row>
    <row r="1517" spans="1:6">
      <c r="A1517" s="543"/>
      <c r="B1517" s="540"/>
      <c r="C1517" s="541"/>
      <c r="D1517" s="59"/>
      <c r="E1517" s="85"/>
      <c r="F1517" s="7"/>
    </row>
    <row r="1518" spans="1:6">
      <c r="A1518" s="543"/>
      <c r="B1518" s="540"/>
      <c r="C1518" s="541"/>
      <c r="D1518" s="59"/>
      <c r="E1518" s="85"/>
      <c r="F1518" s="7"/>
    </row>
    <row r="1519" spans="1:6">
      <c r="A1519" s="543"/>
      <c r="B1519" s="540"/>
      <c r="C1519" s="541"/>
      <c r="D1519" s="59"/>
      <c r="E1519" s="85"/>
      <c r="F1519" s="7"/>
    </row>
    <row r="1520" spans="1:6">
      <c r="A1520" s="543"/>
      <c r="B1520" s="540"/>
      <c r="C1520" s="541"/>
      <c r="D1520" s="59"/>
      <c r="E1520" s="85"/>
      <c r="F1520" s="7"/>
    </row>
    <row r="1521" spans="1:6">
      <c r="A1521" s="543"/>
      <c r="B1521" s="540"/>
      <c r="C1521" s="541"/>
      <c r="D1521" s="59"/>
      <c r="E1521" s="85"/>
      <c r="F1521" s="7"/>
    </row>
    <row r="1522" spans="1:6">
      <c r="A1522" s="543"/>
      <c r="B1522" s="540"/>
      <c r="C1522" s="541"/>
      <c r="D1522" s="59"/>
      <c r="E1522" s="85"/>
      <c r="F1522" s="7"/>
    </row>
    <row r="1523" spans="1:6">
      <c r="A1523" s="543"/>
      <c r="B1523" s="540"/>
      <c r="C1523" s="541"/>
      <c r="D1523" s="59"/>
      <c r="E1523" s="85"/>
      <c r="F1523" s="7"/>
    </row>
    <row r="1524" spans="1:6">
      <c r="A1524" s="543"/>
      <c r="B1524" s="540"/>
      <c r="C1524" s="541"/>
      <c r="D1524" s="59"/>
      <c r="E1524" s="85"/>
      <c r="F1524" s="7"/>
    </row>
    <row r="1525" spans="1:6">
      <c r="A1525" s="543"/>
      <c r="B1525" s="540"/>
      <c r="C1525" s="541"/>
      <c r="D1525" s="59"/>
      <c r="E1525" s="85"/>
      <c r="F1525" s="7"/>
    </row>
    <row r="1526" spans="1:6">
      <c r="A1526" s="543"/>
      <c r="B1526" s="540"/>
      <c r="C1526" s="541"/>
      <c r="D1526" s="59"/>
      <c r="E1526" s="85"/>
      <c r="F1526" s="7"/>
    </row>
    <row r="1527" spans="1:6">
      <c r="A1527" s="543"/>
      <c r="B1527" s="540"/>
      <c r="C1527" s="541"/>
      <c r="D1527" s="59"/>
      <c r="E1527" s="85"/>
      <c r="F1527" s="7"/>
    </row>
    <row r="1528" spans="1:6">
      <c r="A1528" s="543"/>
      <c r="B1528" s="540"/>
      <c r="C1528" s="541"/>
      <c r="D1528" s="59"/>
      <c r="E1528" s="85"/>
      <c r="F1528" s="7"/>
    </row>
    <row r="1529" spans="1:6">
      <c r="A1529" s="543"/>
      <c r="B1529" s="540"/>
      <c r="C1529" s="541"/>
      <c r="D1529" s="59"/>
      <c r="E1529" s="85"/>
      <c r="F1529" s="7"/>
    </row>
    <row r="1530" spans="1:6">
      <c r="A1530" s="543"/>
      <c r="B1530" s="540"/>
      <c r="C1530" s="541"/>
      <c r="D1530" s="59"/>
      <c r="E1530" s="85"/>
      <c r="F1530" s="7"/>
    </row>
    <row r="1531" spans="1:6">
      <c r="A1531" s="543"/>
      <c r="B1531" s="540"/>
      <c r="C1531" s="541"/>
      <c r="D1531" s="59"/>
      <c r="E1531" s="85"/>
      <c r="F1531" s="7"/>
    </row>
    <row r="1532" spans="1:6">
      <c r="A1532" s="543"/>
      <c r="B1532" s="540"/>
      <c r="C1532" s="541"/>
      <c r="D1532" s="59"/>
      <c r="E1532" s="85"/>
      <c r="F1532" s="7"/>
    </row>
    <row r="1533" spans="1:6">
      <c r="A1533" s="543"/>
      <c r="B1533" s="540"/>
      <c r="C1533" s="541"/>
      <c r="D1533" s="59"/>
      <c r="E1533" s="85"/>
      <c r="F1533" s="7"/>
    </row>
    <row r="1534" spans="1:6">
      <c r="A1534" s="543"/>
      <c r="B1534" s="540"/>
      <c r="C1534" s="541"/>
      <c r="D1534" s="59"/>
      <c r="E1534" s="85"/>
      <c r="F1534" s="7"/>
    </row>
    <row r="1535" spans="1:6">
      <c r="A1535" s="543"/>
      <c r="B1535" s="540"/>
      <c r="C1535" s="541"/>
      <c r="D1535" s="59"/>
      <c r="E1535" s="85"/>
      <c r="F1535" s="7"/>
    </row>
    <row r="1536" spans="1:6">
      <c r="A1536" s="543"/>
      <c r="B1536" s="540"/>
      <c r="C1536" s="541"/>
      <c r="D1536" s="59"/>
      <c r="E1536" s="85"/>
      <c r="F1536" s="7"/>
    </row>
    <row r="1537" spans="1:6">
      <c r="A1537" s="543"/>
      <c r="B1537" s="540"/>
      <c r="C1537" s="541"/>
      <c r="D1537" s="59"/>
      <c r="E1537" s="85"/>
      <c r="F1537" s="7"/>
    </row>
    <row r="1538" spans="1:6">
      <c r="A1538" s="543"/>
      <c r="B1538" s="540"/>
      <c r="C1538" s="541"/>
      <c r="D1538" s="59"/>
      <c r="E1538" s="85"/>
      <c r="F1538" s="7"/>
    </row>
    <row r="1539" spans="1:6">
      <c r="A1539" s="543"/>
      <c r="B1539" s="540"/>
      <c r="C1539" s="541"/>
      <c r="D1539" s="59"/>
      <c r="E1539" s="85"/>
      <c r="F1539" s="7"/>
    </row>
    <row r="1540" spans="1:6">
      <c r="A1540" s="543"/>
      <c r="B1540" s="540"/>
      <c r="C1540" s="541"/>
      <c r="D1540" s="59"/>
      <c r="E1540" s="85"/>
      <c r="F1540" s="7"/>
    </row>
    <row r="1541" spans="1:6">
      <c r="A1541" s="543"/>
      <c r="B1541" s="540"/>
      <c r="C1541" s="541"/>
      <c r="D1541" s="59"/>
      <c r="E1541" s="85"/>
      <c r="F1541" s="7"/>
    </row>
    <row r="1542" spans="1:6">
      <c r="A1542" s="543"/>
      <c r="B1542" s="540"/>
      <c r="C1542" s="541"/>
      <c r="D1542" s="59"/>
      <c r="E1542" s="85"/>
      <c r="F1542" s="7"/>
    </row>
    <row r="1543" spans="1:6">
      <c r="A1543" s="543"/>
      <c r="B1543" s="540"/>
      <c r="C1543" s="541"/>
      <c r="D1543" s="59"/>
      <c r="E1543" s="85"/>
      <c r="F1543" s="7"/>
    </row>
    <row r="1544" spans="1:6">
      <c r="A1544" s="543"/>
      <c r="B1544" s="540"/>
      <c r="C1544" s="541"/>
      <c r="D1544" s="59"/>
      <c r="E1544" s="85"/>
      <c r="F1544" s="7"/>
    </row>
    <row r="1545" spans="1:6">
      <c r="A1545" s="543"/>
      <c r="B1545" s="540"/>
      <c r="C1545" s="541"/>
      <c r="D1545" s="59"/>
      <c r="E1545" s="85"/>
      <c r="F1545" s="7"/>
    </row>
    <row r="1546" spans="1:6">
      <c r="A1546" s="543"/>
      <c r="B1546" s="540"/>
      <c r="C1546" s="541"/>
      <c r="D1546" s="59"/>
      <c r="E1546" s="85"/>
      <c r="F1546" s="7"/>
    </row>
    <row r="1547" spans="1:6">
      <c r="A1547" s="543"/>
      <c r="B1547" s="540"/>
      <c r="C1547" s="541"/>
      <c r="D1547" s="59"/>
      <c r="E1547" s="85"/>
      <c r="F1547" s="7"/>
    </row>
    <row r="1548" spans="1:6">
      <c r="A1548" s="543"/>
      <c r="B1548" s="540"/>
      <c r="C1548" s="541"/>
      <c r="D1548" s="59"/>
      <c r="E1548" s="85"/>
      <c r="F1548" s="7"/>
    </row>
    <row r="1549" spans="1:6">
      <c r="A1549" s="543"/>
      <c r="B1549" s="540"/>
      <c r="C1549" s="541"/>
      <c r="D1549" s="59"/>
      <c r="E1549" s="85"/>
      <c r="F1549" s="7"/>
    </row>
    <row r="1550" spans="1:6">
      <c r="A1550" s="543"/>
      <c r="B1550" s="540"/>
      <c r="C1550" s="541"/>
      <c r="D1550" s="59"/>
      <c r="E1550" s="85"/>
      <c r="F1550" s="7"/>
    </row>
    <row r="1551" spans="1:6">
      <c r="A1551" s="543"/>
      <c r="B1551" s="540"/>
      <c r="C1551" s="541"/>
      <c r="D1551" s="59"/>
      <c r="E1551" s="85"/>
      <c r="F1551" s="7"/>
    </row>
    <row r="1552" spans="1:6">
      <c r="A1552" s="543"/>
      <c r="B1552" s="540"/>
      <c r="C1552" s="541"/>
      <c r="D1552" s="59"/>
      <c r="E1552" s="85"/>
      <c r="F1552" s="7"/>
    </row>
    <row r="1553" spans="1:6">
      <c r="A1553" s="543"/>
      <c r="B1553" s="540"/>
      <c r="C1553" s="541"/>
      <c r="D1553" s="59"/>
      <c r="E1553" s="85"/>
      <c r="F1553" s="7"/>
    </row>
    <row r="1554" spans="1:6">
      <c r="A1554" s="543"/>
      <c r="B1554" s="540"/>
      <c r="C1554" s="541"/>
      <c r="D1554" s="59"/>
      <c r="E1554" s="85"/>
      <c r="F1554" s="7"/>
    </row>
    <row r="1555" spans="1:6">
      <c r="A1555" s="543"/>
      <c r="B1555" s="540"/>
      <c r="C1555" s="541"/>
      <c r="D1555" s="59"/>
      <c r="E1555" s="85"/>
      <c r="F1555" s="7"/>
    </row>
    <row r="1556" spans="1:6">
      <c r="A1556" s="543"/>
      <c r="B1556" s="540"/>
      <c r="C1556" s="541"/>
      <c r="D1556" s="59"/>
      <c r="E1556" s="85"/>
      <c r="F1556" s="7"/>
    </row>
    <row r="1557" spans="1:6">
      <c r="A1557" s="543"/>
      <c r="B1557" s="540"/>
      <c r="C1557" s="541"/>
      <c r="D1557" s="59"/>
      <c r="E1557" s="85"/>
      <c r="F1557" s="7"/>
    </row>
    <row r="1558" spans="1:6">
      <c r="A1558" s="543"/>
      <c r="B1558" s="540"/>
      <c r="C1558" s="541"/>
      <c r="D1558" s="59"/>
      <c r="E1558" s="85"/>
      <c r="F1558" s="7"/>
    </row>
    <row r="1559" spans="1:6">
      <c r="A1559" s="543"/>
      <c r="B1559" s="540"/>
      <c r="C1559" s="541"/>
      <c r="D1559" s="59"/>
      <c r="E1559" s="85"/>
      <c r="F1559" s="7"/>
    </row>
    <row r="1560" spans="1:6">
      <c r="A1560" s="543"/>
      <c r="B1560" s="540"/>
      <c r="C1560" s="541"/>
      <c r="D1560" s="59"/>
      <c r="E1560" s="85"/>
      <c r="F1560" s="7"/>
    </row>
    <row r="1561" spans="1:6">
      <c r="A1561" s="543"/>
      <c r="B1561" s="540"/>
      <c r="C1561" s="541"/>
      <c r="D1561" s="59"/>
      <c r="E1561" s="85"/>
      <c r="F1561" s="7"/>
    </row>
    <row r="1562" spans="1:6">
      <c r="A1562" s="543"/>
      <c r="B1562" s="540"/>
      <c r="C1562" s="541"/>
      <c r="D1562" s="59"/>
      <c r="E1562" s="85"/>
      <c r="F1562" s="7"/>
    </row>
    <row r="1563" spans="1:6">
      <c r="A1563" s="543"/>
      <c r="B1563" s="540"/>
      <c r="C1563" s="541"/>
      <c r="D1563" s="59"/>
      <c r="E1563" s="85"/>
      <c r="F1563" s="7"/>
    </row>
    <row r="1564" spans="1:6">
      <c r="A1564" s="543"/>
      <c r="B1564" s="540"/>
      <c r="C1564" s="541"/>
      <c r="D1564" s="59"/>
      <c r="E1564" s="85"/>
      <c r="F1564" s="7"/>
    </row>
    <row r="1565" spans="1:6">
      <c r="A1565" s="543"/>
      <c r="B1565" s="540"/>
      <c r="C1565" s="541"/>
      <c r="D1565" s="59"/>
      <c r="E1565" s="85"/>
      <c r="F1565" s="7"/>
    </row>
    <row r="1566" spans="1:6">
      <c r="A1566" s="543"/>
      <c r="B1566" s="540"/>
      <c r="C1566" s="541"/>
      <c r="D1566" s="59"/>
      <c r="E1566" s="85"/>
      <c r="F1566" s="7"/>
    </row>
    <row r="1567" spans="1:6">
      <c r="A1567" s="543"/>
      <c r="B1567" s="540"/>
      <c r="C1567" s="541"/>
      <c r="D1567" s="59"/>
      <c r="E1567" s="85"/>
      <c r="F1567" s="7"/>
    </row>
    <row r="1568" spans="1:6">
      <c r="A1568" s="543"/>
      <c r="B1568" s="540"/>
      <c r="C1568" s="541"/>
      <c r="D1568" s="59"/>
      <c r="E1568" s="85"/>
      <c r="F1568" s="7"/>
    </row>
    <row r="1569" spans="1:6">
      <c r="A1569" s="543"/>
      <c r="B1569" s="540"/>
      <c r="C1569" s="541"/>
      <c r="D1569" s="59"/>
      <c r="E1569" s="85"/>
      <c r="F1569" s="7"/>
    </row>
    <row r="1570" spans="1:6">
      <c r="A1570" s="543"/>
      <c r="B1570" s="540"/>
      <c r="C1570" s="541"/>
      <c r="D1570" s="59"/>
      <c r="E1570" s="85"/>
      <c r="F1570" s="7"/>
    </row>
    <row r="1571" spans="1:6">
      <c r="A1571" s="543"/>
      <c r="B1571" s="540"/>
      <c r="C1571" s="541"/>
      <c r="D1571" s="59"/>
      <c r="E1571" s="85"/>
      <c r="F1571" s="7"/>
    </row>
    <row r="1572" spans="1:6">
      <c r="A1572" s="543"/>
      <c r="B1572" s="540"/>
      <c r="C1572" s="541"/>
      <c r="D1572" s="59"/>
      <c r="E1572" s="85"/>
      <c r="F1572" s="7"/>
    </row>
    <row r="1573" spans="1:6">
      <c r="A1573" s="543"/>
      <c r="B1573" s="540"/>
      <c r="C1573" s="541"/>
      <c r="D1573" s="59"/>
      <c r="E1573" s="85"/>
      <c r="F1573" s="7"/>
    </row>
    <row r="1574" spans="1:6">
      <c r="A1574" s="543"/>
      <c r="B1574" s="540"/>
      <c r="C1574" s="541"/>
      <c r="D1574" s="59"/>
      <c r="E1574" s="85"/>
      <c r="F1574" s="7"/>
    </row>
    <row r="1575" spans="1:6">
      <c r="A1575" s="543"/>
      <c r="B1575" s="540"/>
      <c r="C1575" s="541"/>
      <c r="D1575" s="59"/>
      <c r="E1575" s="85"/>
      <c r="F1575" s="7"/>
    </row>
    <row r="1576" spans="1:6">
      <c r="A1576" s="543"/>
      <c r="B1576" s="540"/>
      <c r="C1576" s="541"/>
      <c r="D1576" s="59"/>
      <c r="E1576" s="85"/>
      <c r="F1576" s="7"/>
    </row>
    <row r="1577" spans="1:6">
      <c r="A1577" s="543"/>
      <c r="B1577" s="540"/>
      <c r="C1577" s="541"/>
      <c r="D1577" s="59"/>
      <c r="E1577" s="85"/>
      <c r="F1577" s="7"/>
    </row>
    <row r="1578" spans="1:6">
      <c r="A1578" s="543"/>
      <c r="B1578" s="540"/>
      <c r="C1578" s="541"/>
      <c r="D1578" s="59"/>
      <c r="E1578" s="85"/>
      <c r="F1578" s="7"/>
    </row>
    <row r="1579" spans="1:6">
      <c r="A1579" s="543"/>
      <c r="B1579" s="540"/>
      <c r="C1579" s="541"/>
      <c r="D1579" s="59"/>
      <c r="E1579" s="85"/>
      <c r="F1579" s="7"/>
    </row>
    <row r="1580" spans="1:6">
      <c r="A1580" s="543"/>
      <c r="B1580" s="540"/>
      <c r="C1580" s="541"/>
      <c r="D1580" s="59"/>
      <c r="E1580" s="85"/>
      <c r="F1580" s="7"/>
    </row>
    <row r="1581" spans="1:6">
      <c r="A1581" s="543"/>
      <c r="B1581" s="540"/>
      <c r="C1581" s="541"/>
      <c r="D1581" s="59"/>
      <c r="E1581" s="85"/>
      <c r="F1581" s="7"/>
    </row>
    <row r="1582" spans="1:6">
      <c r="A1582" s="543"/>
      <c r="B1582" s="540"/>
      <c r="C1582" s="541"/>
      <c r="D1582" s="59"/>
      <c r="E1582" s="85"/>
      <c r="F1582" s="7"/>
    </row>
    <row r="1583" spans="1:6">
      <c r="A1583" s="543"/>
      <c r="B1583" s="540"/>
      <c r="C1583" s="541"/>
      <c r="D1583" s="59"/>
      <c r="E1583" s="85"/>
      <c r="F1583" s="7"/>
    </row>
    <row r="1584" spans="1:6">
      <c r="A1584" s="543"/>
      <c r="B1584" s="540"/>
      <c r="C1584" s="541"/>
      <c r="D1584" s="59"/>
      <c r="E1584" s="85"/>
      <c r="F1584" s="7"/>
    </row>
    <row r="1585" spans="1:6">
      <c r="A1585" s="543"/>
      <c r="B1585" s="540"/>
      <c r="C1585" s="541"/>
      <c r="D1585" s="59"/>
      <c r="E1585" s="85"/>
      <c r="F1585" s="7"/>
    </row>
    <row r="1586" spans="1:6">
      <c r="A1586" s="543"/>
      <c r="B1586" s="540"/>
      <c r="C1586" s="541"/>
      <c r="D1586" s="59"/>
      <c r="E1586" s="85"/>
      <c r="F1586" s="7"/>
    </row>
    <row r="1587" spans="1:6">
      <c r="A1587" s="543"/>
      <c r="B1587" s="540"/>
      <c r="C1587" s="541"/>
      <c r="D1587" s="59"/>
      <c r="E1587" s="85"/>
      <c r="F1587" s="7"/>
    </row>
    <row r="1588" spans="1:6">
      <c r="A1588" s="543"/>
      <c r="B1588" s="540"/>
      <c r="C1588" s="541"/>
      <c r="D1588" s="59"/>
      <c r="E1588" s="85"/>
      <c r="F1588" s="7"/>
    </row>
    <row r="1589" spans="1:6">
      <c r="A1589" s="543"/>
      <c r="B1589" s="540"/>
      <c r="C1589" s="541"/>
      <c r="D1589" s="59"/>
      <c r="E1589" s="85"/>
      <c r="F1589" s="7"/>
    </row>
    <row r="1590" spans="1:6">
      <c r="A1590" s="543"/>
      <c r="B1590" s="540"/>
      <c r="C1590" s="541"/>
      <c r="D1590" s="59"/>
      <c r="E1590" s="85"/>
      <c r="F1590" s="7"/>
    </row>
    <row r="1591" spans="1:6">
      <c r="A1591" s="543"/>
      <c r="B1591" s="540"/>
      <c r="C1591" s="541"/>
      <c r="D1591" s="59"/>
      <c r="E1591" s="85"/>
      <c r="F1591" s="7"/>
    </row>
    <row r="1592" spans="1:6">
      <c r="A1592" s="543"/>
      <c r="B1592" s="540"/>
      <c r="C1592" s="541"/>
      <c r="D1592" s="59"/>
      <c r="E1592" s="85"/>
      <c r="F1592" s="7"/>
    </row>
    <row r="1593" spans="1:6">
      <c r="A1593" s="543"/>
      <c r="B1593" s="540"/>
      <c r="C1593" s="541"/>
      <c r="D1593" s="59"/>
      <c r="E1593" s="85"/>
      <c r="F1593" s="7"/>
    </row>
    <row r="1594" spans="1:6">
      <c r="A1594" s="543"/>
      <c r="B1594" s="540"/>
      <c r="C1594" s="541"/>
      <c r="D1594" s="59"/>
      <c r="E1594" s="85"/>
      <c r="F1594" s="7"/>
    </row>
    <row r="1595" spans="1:6">
      <c r="A1595" s="543"/>
      <c r="B1595" s="540"/>
      <c r="C1595" s="541"/>
      <c r="D1595" s="59"/>
      <c r="E1595" s="85"/>
      <c r="F1595" s="7"/>
    </row>
    <row r="1596" spans="1:6">
      <c r="A1596" s="543"/>
      <c r="B1596" s="540"/>
      <c r="C1596" s="541"/>
      <c r="D1596" s="59"/>
      <c r="E1596" s="85"/>
      <c r="F1596" s="7"/>
    </row>
    <row r="1597" spans="1:6">
      <c r="A1597" s="543"/>
      <c r="B1597" s="540"/>
      <c r="C1597" s="541"/>
      <c r="D1597" s="59"/>
      <c r="E1597" s="85"/>
      <c r="F1597" s="7"/>
    </row>
    <row r="1598" spans="1:6">
      <c r="A1598" s="543"/>
      <c r="B1598" s="540"/>
      <c r="C1598" s="541"/>
      <c r="D1598" s="59"/>
      <c r="E1598" s="85"/>
      <c r="F1598" s="7"/>
    </row>
    <row r="1599" spans="1:6">
      <c r="A1599" s="543"/>
      <c r="B1599" s="540"/>
      <c r="C1599" s="541"/>
      <c r="D1599" s="59"/>
      <c r="E1599" s="85"/>
      <c r="F1599" s="7"/>
    </row>
    <row r="1600" spans="1:6">
      <c r="A1600" s="543"/>
      <c r="B1600" s="540"/>
      <c r="C1600" s="541"/>
      <c r="D1600" s="59"/>
      <c r="E1600" s="85"/>
      <c r="F1600" s="7"/>
    </row>
    <row r="1601" spans="1:6">
      <c r="A1601" s="543"/>
      <c r="B1601" s="540"/>
      <c r="C1601" s="541"/>
      <c r="D1601" s="59"/>
      <c r="E1601" s="85"/>
      <c r="F1601" s="7"/>
    </row>
    <row r="1602" spans="1:6">
      <c r="A1602" s="543"/>
      <c r="B1602" s="540"/>
      <c r="C1602" s="541"/>
      <c r="D1602" s="59"/>
      <c r="E1602" s="85"/>
      <c r="F1602" s="7"/>
    </row>
    <row r="1603" spans="1:6">
      <c r="A1603" s="543"/>
      <c r="B1603" s="540"/>
      <c r="C1603" s="541"/>
      <c r="D1603" s="59"/>
      <c r="E1603" s="85"/>
      <c r="F1603" s="7"/>
    </row>
    <row r="1604" spans="1:6">
      <c r="A1604" s="543"/>
      <c r="B1604" s="540"/>
      <c r="C1604" s="541"/>
      <c r="D1604" s="59"/>
      <c r="E1604" s="85"/>
      <c r="F1604" s="7"/>
    </row>
    <row r="1605" spans="1:6">
      <c r="A1605" s="543"/>
      <c r="B1605" s="540"/>
      <c r="C1605" s="541"/>
      <c r="D1605" s="59"/>
      <c r="E1605" s="85"/>
      <c r="F1605" s="7"/>
    </row>
    <row r="1606" spans="1:6">
      <c r="A1606" s="543"/>
      <c r="B1606" s="540"/>
      <c r="C1606" s="541"/>
      <c r="D1606" s="59"/>
      <c r="E1606" s="85"/>
      <c r="F1606" s="7"/>
    </row>
    <row r="1607" spans="1:6">
      <c r="A1607" s="543"/>
      <c r="B1607" s="540"/>
      <c r="C1607" s="541"/>
      <c r="D1607" s="59"/>
      <c r="E1607" s="85"/>
      <c r="F1607" s="7"/>
    </row>
    <row r="1608" spans="1:6">
      <c r="A1608" s="543"/>
      <c r="B1608" s="540"/>
      <c r="C1608" s="541"/>
      <c r="D1608" s="59"/>
      <c r="E1608" s="85"/>
      <c r="F1608" s="7"/>
    </row>
    <row r="1609" spans="1:6">
      <c r="A1609" s="543"/>
      <c r="B1609" s="540"/>
      <c r="C1609" s="541"/>
      <c r="D1609" s="59"/>
      <c r="E1609" s="85"/>
      <c r="F1609" s="7"/>
    </row>
    <row r="1610" spans="1:6">
      <c r="A1610" s="543"/>
      <c r="B1610" s="540"/>
      <c r="C1610" s="541"/>
      <c r="D1610" s="59"/>
      <c r="E1610" s="85"/>
      <c r="F1610" s="7"/>
    </row>
    <row r="1611" spans="1:6">
      <c r="A1611" s="543"/>
      <c r="B1611" s="540"/>
      <c r="C1611" s="541"/>
      <c r="D1611" s="59"/>
      <c r="E1611" s="85"/>
      <c r="F1611" s="7"/>
    </row>
    <row r="1612" spans="1:6">
      <c r="A1612" s="543"/>
      <c r="B1612" s="540"/>
      <c r="C1612" s="541"/>
      <c r="D1612" s="59"/>
      <c r="E1612" s="85"/>
      <c r="F1612" s="7"/>
    </row>
    <row r="1613" spans="1:6">
      <c r="A1613" s="543"/>
      <c r="B1613" s="540"/>
      <c r="C1613" s="541"/>
      <c r="D1613" s="59"/>
      <c r="E1613" s="85"/>
      <c r="F1613" s="7"/>
    </row>
    <row r="1614" spans="1:6">
      <c r="A1614" s="543"/>
      <c r="B1614" s="540"/>
      <c r="C1614" s="541"/>
      <c r="D1614" s="59"/>
      <c r="E1614" s="85"/>
      <c r="F1614" s="7"/>
    </row>
    <row r="1615" spans="1:6">
      <c r="A1615" s="543"/>
      <c r="B1615" s="540"/>
      <c r="C1615" s="541"/>
      <c r="D1615" s="59"/>
      <c r="E1615" s="85"/>
      <c r="F1615" s="7"/>
    </row>
    <row r="1616" spans="1:6">
      <c r="A1616" s="543"/>
      <c r="B1616" s="540"/>
      <c r="C1616" s="541"/>
      <c r="D1616" s="59"/>
      <c r="E1616" s="85"/>
      <c r="F1616" s="7"/>
    </row>
    <row r="1617" spans="1:6">
      <c r="A1617" s="543"/>
      <c r="B1617" s="540"/>
      <c r="C1617" s="541"/>
      <c r="D1617" s="59"/>
      <c r="E1617" s="85"/>
      <c r="F1617" s="7"/>
    </row>
    <row r="1618" spans="1:6">
      <c r="A1618" s="543"/>
      <c r="B1618" s="540"/>
      <c r="C1618" s="541"/>
      <c r="D1618" s="59"/>
      <c r="E1618" s="85"/>
      <c r="F1618" s="7"/>
    </row>
    <row r="1619" spans="1:6">
      <c r="A1619" s="543"/>
      <c r="B1619" s="540"/>
      <c r="C1619" s="541"/>
      <c r="D1619" s="59"/>
      <c r="E1619" s="85"/>
      <c r="F1619" s="7"/>
    </row>
    <row r="1620" spans="1:6">
      <c r="A1620" s="543"/>
      <c r="B1620" s="540"/>
      <c r="C1620" s="541"/>
      <c r="D1620" s="59"/>
      <c r="E1620" s="85"/>
      <c r="F1620" s="7"/>
    </row>
    <row r="1621" spans="1:6">
      <c r="A1621" s="543"/>
      <c r="B1621" s="540"/>
      <c r="C1621" s="541"/>
      <c r="D1621" s="59"/>
      <c r="E1621" s="85"/>
      <c r="F1621" s="7"/>
    </row>
    <row r="1622" spans="1:6">
      <c r="A1622" s="543"/>
      <c r="B1622" s="540"/>
      <c r="C1622" s="541"/>
      <c r="D1622" s="59"/>
      <c r="E1622" s="85"/>
      <c r="F1622" s="7"/>
    </row>
    <row r="1623" spans="1:6">
      <c r="A1623" s="543"/>
      <c r="B1623" s="540"/>
      <c r="C1623" s="541"/>
      <c r="D1623" s="59"/>
      <c r="E1623" s="85"/>
      <c r="F1623" s="7"/>
    </row>
    <row r="1624" spans="1:6">
      <c r="A1624" s="543"/>
      <c r="B1624" s="540"/>
      <c r="C1624" s="541"/>
      <c r="D1624" s="59"/>
      <c r="E1624" s="85"/>
      <c r="F1624" s="7"/>
    </row>
    <row r="1625" spans="1:6">
      <c r="A1625" s="543"/>
      <c r="B1625" s="540"/>
      <c r="C1625" s="541"/>
      <c r="D1625" s="59"/>
      <c r="E1625" s="85"/>
      <c r="F1625" s="7"/>
    </row>
    <row r="1626" spans="1:6">
      <c r="A1626" s="543"/>
      <c r="B1626" s="540"/>
      <c r="C1626" s="541"/>
      <c r="D1626" s="59"/>
      <c r="E1626" s="85"/>
      <c r="F1626" s="7"/>
    </row>
    <row r="1627" spans="1:6">
      <c r="A1627" s="543"/>
      <c r="B1627" s="540"/>
      <c r="C1627" s="541"/>
      <c r="D1627" s="59"/>
      <c r="E1627" s="85"/>
      <c r="F1627" s="7"/>
    </row>
    <row r="1628" spans="1:6">
      <c r="A1628" s="543"/>
      <c r="B1628" s="540"/>
      <c r="C1628" s="541"/>
      <c r="D1628" s="59"/>
      <c r="E1628" s="85"/>
      <c r="F1628" s="7"/>
    </row>
    <row r="1629" spans="1:6">
      <c r="A1629" s="543"/>
      <c r="B1629" s="540"/>
      <c r="C1629" s="541"/>
      <c r="D1629" s="59"/>
      <c r="E1629" s="85"/>
      <c r="F1629" s="7"/>
    </row>
    <row r="1630" spans="1:6">
      <c r="A1630" s="543"/>
      <c r="B1630" s="540"/>
      <c r="C1630" s="541"/>
      <c r="D1630" s="59"/>
      <c r="E1630" s="85"/>
      <c r="F1630" s="7"/>
    </row>
    <row r="1631" spans="1:6">
      <c r="A1631" s="543"/>
      <c r="B1631" s="540"/>
      <c r="C1631" s="541"/>
      <c r="D1631" s="59"/>
      <c r="E1631" s="85"/>
      <c r="F1631" s="7"/>
    </row>
    <row r="1632" spans="1:6">
      <c r="A1632" s="543"/>
      <c r="B1632" s="540"/>
      <c r="C1632" s="541"/>
      <c r="D1632" s="59"/>
      <c r="E1632" s="85"/>
      <c r="F1632" s="7"/>
    </row>
    <row r="1633" spans="1:6">
      <c r="A1633" s="543"/>
      <c r="B1633" s="540"/>
      <c r="C1633" s="541"/>
      <c r="D1633" s="59"/>
      <c r="E1633" s="85"/>
      <c r="F1633" s="7"/>
    </row>
    <row r="1634" spans="1:6">
      <c r="A1634" s="543"/>
      <c r="B1634" s="540"/>
      <c r="C1634" s="541"/>
      <c r="D1634" s="59"/>
      <c r="E1634" s="85"/>
      <c r="F1634" s="7"/>
    </row>
    <row r="1635" spans="1:6">
      <c r="A1635" s="543"/>
      <c r="B1635" s="540"/>
      <c r="C1635" s="541"/>
      <c r="D1635" s="59"/>
      <c r="E1635" s="85"/>
      <c r="F1635" s="7"/>
    </row>
    <row r="1636" spans="1:6">
      <c r="A1636" s="543"/>
      <c r="B1636" s="540"/>
      <c r="C1636" s="541"/>
      <c r="D1636" s="59"/>
      <c r="E1636" s="85"/>
      <c r="F1636" s="7"/>
    </row>
    <row r="1637" spans="1:6">
      <c r="A1637" s="543"/>
      <c r="B1637" s="540"/>
      <c r="C1637" s="541"/>
      <c r="D1637" s="59"/>
      <c r="E1637" s="85"/>
      <c r="F1637" s="7"/>
    </row>
    <row r="1638" spans="1:6">
      <c r="A1638" s="543"/>
      <c r="B1638" s="540"/>
      <c r="C1638" s="541"/>
      <c r="D1638" s="59"/>
      <c r="E1638" s="85"/>
      <c r="F1638" s="7"/>
    </row>
    <row r="1639" spans="1:6">
      <c r="A1639" s="543"/>
      <c r="B1639" s="540"/>
      <c r="C1639" s="541"/>
      <c r="D1639" s="59"/>
      <c r="E1639" s="85"/>
      <c r="F1639" s="7"/>
    </row>
    <row r="1640" spans="1:6">
      <c r="A1640" s="543"/>
      <c r="B1640" s="540"/>
      <c r="C1640" s="541"/>
      <c r="D1640" s="59"/>
      <c r="E1640" s="85"/>
      <c r="F1640" s="7"/>
    </row>
    <row r="1641" spans="1:6">
      <c r="A1641" s="543"/>
      <c r="B1641" s="540"/>
      <c r="C1641" s="541"/>
      <c r="D1641" s="59"/>
      <c r="E1641" s="85"/>
      <c r="F1641" s="7"/>
    </row>
    <row r="1642" spans="1:6">
      <c r="A1642" s="543"/>
      <c r="B1642" s="540"/>
      <c r="C1642" s="541"/>
      <c r="D1642" s="59"/>
      <c r="E1642" s="85"/>
      <c r="F1642" s="7"/>
    </row>
    <row r="1643" spans="1:6">
      <c r="A1643" s="543"/>
      <c r="B1643" s="540"/>
      <c r="C1643" s="541"/>
      <c r="D1643" s="59"/>
      <c r="E1643" s="85"/>
      <c r="F1643" s="7"/>
    </row>
    <row r="1644" spans="1:6">
      <c r="A1644" s="543"/>
      <c r="B1644" s="540"/>
      <c r="C1644" s="541"/>
      <c r="D1644" s="59"/>
      <c r="E1644" s="85"/>
      <c r="F1644" s="7"/>
    </row>
    <row r="1645" spans="1:6">
      <c r="A1645" s="543"/>
      <c r="B1645" s="540"/>
      <c r="C1645" s="541"/>
      <c r="D1645" s="59"/>
      <c r="E1645" s="85"/>
      <c r="F1645" s="7"/>
    </row>
    <row r="1646" spans="1:6">
      <c r="A1646" s="543"/>
      <c r="B1646" s="540"/>
      <c r="C1646" s="541"/>
      <c r="D1646" s="59"/>
      <c r="E1646" s="85"/>
      <c r="F1646" s="7"/>
    </row>
    <row r="1647" spans="1:6">
      <c r="A1647" s="543"/>
      <c r="B1647" s="540"/>
      <c r="C1647" s="541"/>
      <c r="D1647" s="59"/>
      <c r="E1647" s="85"/>
      <c r="F1647" s="7"/>
    </row>
    <row r="1648" spans="1:6">
      <c r="A1648" s="543"/>
      <c r="B1648" s="540"/>
      <c r="C1648" s="541"/>
      <c r="D1648" s="59"/>
      <c r="E1648" s="85"/>
      <c r="F1648" s="7"/>
    </row>
    <row r="1649" spans="1:6">
      <c r="A1649" s="543"/>
      <c r="B1649" s="540"/>
      <c r="C1649" s="541"/>
      <c r="D1649" s="59"/>
      <c r="E1649" s="85"/>
      <c r="F1649" s="7"/>
    </row>
    <row r="1650" spans="1:6">
      <c r="A1650" s="543"/>
      <c r="B1650" s="540"/>
      <c r="C1650" s="541"/>
      <c r="D1650" s="59"/>
      <c r="E1650" s="85"/>
      <c r="F1650" s="7"/>
    </row>
    <row r="1651" spans="1:6">
      <c r="A1651" s="543"/>
      <c r="B1651" s="540"/>
      <c r="C1651" s="541"/>
      <c r="D1651" s="59"/>
      <c r="E1651" s="85"/>
      <c r="F1651" s="7"/>
    </row>
    <row r="1652" spans="1:6">
      <c r="A1652" s="543"/>
      <c r="B1652" s="540"/>
      <c r="C1652" s="541"/>
      <c r="D1652" s="59"/>
      <c r="E1652" s="85"/>
      <c r="F1652" s="7"/>
    </row>
    <row r="1653" spans="1:6">
      <c r="A1653" s="543"/>
      <c r="B1653" s="540"/>
      <c r="C1653" s="541"/>
      <c r="D1653" s="59"/>
      <c r="E1653" s="85"/>
      <c r="F1653" s="7"/>
    </row>
    <row r="1654" spans="1:6">
      <c r="A1654" s="543"/>
      <c r="B1654" s="540"/>
      <c r="C1654" s="541"/>
      <c r="D1654" s="59"/>
      <c r="E1654" s="85"/>
      <c r="F1654" s="7"/>
    </row>
    <row r="1655" spans="1:6">
      <c r="A1655" s="543"/>
      <c r="B1655" s="540"/>
      <c r="C1655" s="541"/>
      <c r="D1655" s="59"/>
      <c r="E1655" s="85"/>
      <c r="F1655" s="7"/>
    </row>
    <row r="1656" spans="1:6">
      <c r="A1656" s="543"/>
      <c r="B1656" s="540"/>
      <c r="C1656" s="541"/>
      <c r="D1656" s="59"/>
      <c r="E1656" s="85"/>
      <c r="F1656" s="7"/>
    </row>
    <row r="1657" spans="1:6">
      <c r="A1657" s="543"/>
      <c r="B1657" s="540"/>
      <c r="C1657" s="541"/>
      <c r="D1657" s="59"/>
      <c r="E1657" s="85"/>
      <c r="F1657" s="7"/>
    </row>
    <row r="1658" spans="1:6">
      <c r="A1658" s="543"/>
      <c r="B1658" s="540"/>
      <c r="C1658" s="541"/>
      <c r="D1658" s="59"/>
      <c r="E1658" s="85"/>
      <c r="F1658" s="7"/>
    </row>
    <row r="1659" spans="1:6">
      <c r="A1659" s="543"/>
      <c r="B1659" s="540"/>
      <c r="C1659" s="541"/>
      <c r="D1659" s="59"/>
      <c r="E1659" s="85"/>
      <c r="F1659" s="7"/>
    </row>
    <row r="1660" spans="1:6">
      <c r="A1660" s="543"/>
      <c r="B1660" s="540"/>
      <c r="C1660" s="541"/>
      <c r="D1660" s="59"/>
      <c r="E1660" s="85"/>
      <c r="F1660" s="7"/>
    </row>
    <row r="1661" spans="1:6">
      <c r="A1661" s="543"/>
      <c r="B1661" s="540"/>
      <c r="C1661" s="541"/>
      <c r="D1661" s="59"/>
      <c r="E1661" s="85"/>
      <c r="F1661" s="7"/>
    </row>
    <row r="1662" spans="1:6">
      <c r="A1662" s="543"/>
      <c r="B1662" s="540"/>
      <c r="C1662" s="541"/>
      <c r="D1662" s="59"/>
      <c r="E1662" s="85"/>
      <c r="F1662" s="7"/>
    </row>
    <row r="1663" spans="1:6">
      <c r="A1663" s="543"/>
      <c r="B1663" s="540"/>
      <c r="C1663" s="541"/>
      <c r="D1663" s="59"/>
      <c r="E1663" s="85"/>
      <c r="F1663" s="7"/>
    </row>
    <row r="1664" spans="1:6">
      <c r="A1664" s="543"/>
      <c r="B1664" s="540"/>
      <c r="C1664" s="541"/>
      <c r="D1664" s="59"/>
      <c r="E1664" s="85"/>
      <c r="F1664" s="7"/>
    </row>
    <row r="1665" spans="1:6">
      <c r="A1665" s="543"/>
      <c r="B1665" s="540"/>
      <c r="C1665" s="541"/>
      <c r="D1665" s="59"/>
      <c r="E1665" s="85"/>
      <c r="F1665" s="7"/>
    </row>
    <row r="1666" spans="1:6">
      <c r="A1666" s="543"/>
      <c r="B1666" s="540"/>
      <c r="C1666" s="541"/>
      <c r="D1666" s="59"/>
      <c r="E1666" s="85"/>
      <c r="F1666" s="7"/>
    </row>
    <row r="1667" spans="1:6">
      <c r="A1667" s="543"/>
      <c r="B1667" s="540"/>
      <c r="C1667" s="541"/>
      <c r="D1667" s="59"/>
      <c r="E1667" s="85"/>
      <c r="F1667" s="7"/>
    </row>
    <row r="1668" spans="1:6">
      <c r="A1668" s="543"/>
      <c r="B1668" s="540"/>
      <c r="C1668" s="541"/>
      <c r="D1668" s="59"/>
      <c r="E1668" s="85"/>
      <c r="F1668" s="7"/>
    </row>
    <row r="1669" spans="1:6">
      <c r="A1669" s="543"/>
      <c r="B1669" s="540"/>
      <c r="C1669" s="541"/>
      <c r="D1669" s="59"/>
      <c r="E1669" s="85"/>
      <c r="F1669" s="7"/>
    </row>
    <row r="1670" spans="1:6">
      <c r="A1670" s="543"/>
      <c r="B1670" s="540"/>
      <c r="C1670" s="541"/>
      <c r="D1670" s="59"/>
      <c r="E1670" s="85"/>
      <c r="F1670" s="7"/>
    </row>
    <row r="1671" spans="1:6">
      <c r="A1671" s="543"/>
      <c r="B1671" s="540"/>
      <c r="C1671" s="541"/>
      <c r="D1671" s="59"/>
      <c r="E1671" s="85"/>
      <c r="F1671" s="7"/>
    </row>
    <row r="1672" spans="1:6">
      <c r="A1672" s="543"/>
      <c r="B1672" s="540"/>
      <c r="C1672" s="541"/>
      <c r="D1672" s="59"/>
      <c r="E1672" s="85"/>
      <c r="F1672" s="7"/>
    </row>
    <row r="1673" spans="1:6">
      <c r="A1673" s="543"/>
      <c r="B1673" s="540"/>
      <c r="C1673" s="541"/>
      <c r="D1673" s="59"/>
      <c r="E1673" s="85"/>
      <c r="F1673" s="7"/>
    </row>
    <row r="1674" spans="1:6">
      <c r="A1674" s="543"/>
      <c r="B1674" s="540"/>
      <c r="C1674" s="541"/>
      <c r="D1674" s="59"/>
      <c r="E1674" s="85"/>
      <c r="F1674" s="7"/>
    </row>
    <row r="1675" spans="1:6">
      <c r="A1675" s="543"/>
      <c r="B1675" s="540"/>
      <c r="C1675" s="541"/>
      <c r="D1675" s="59"/>
      <c r="E1675" s="85"/>
      <c r="F1675" s="7"/>
    </row>
    <row r="1676" spans="1:6">
      <c r="A1676" s="543"/>
      <c r="B1676" s="540"/>
      <c r="C1676" s="541"/>
      <c r="D1676" s="59"/>
      <c r="E1676" s="85"/>
      <c r="F1676" s="7"/>
    </row>
    <row r="1677" spans="1:6">
      <c r="A1677" s="543"/>
      <c r="B1677" s="540"/>
      <c r="C1677" s="541"/>
      <c r="D1677" s="59"/>
      <c r="E1677" s="85"/>
      <c r="F1677" s="7"/>
    </row>
    <row r="1678" spans="1:6">
      <c r="A1678" s="543"/>
      <c r="B1678" s="540"/>
      <c r="C1678" s="541"/>
      <c r="D1678" s="59"/>
      <c r="E1678" s="85"/>
      <c r="F1678" s="7"/>
    </row>
    <row r="1679" spans="1:6">
      <c r="A1679" s="543"/>
      <c r="B1679" s="540"/>
      <c r="C1679" s="541"/>
      <c r="D1679" s="59"/>
      <c r="E1679" s="85"/>
      <c r="F1679" s="7"/>
    </row>
    <row r="1680" spans="1:6">
      <c r="A1680" s="543"/>
      <c r="B1680" s="540"/>
      <c r="C1680" s="541"/>
      <c r="D1680" s="59"/>
      <c r="E1680" s="85"/>
      <c r="F1680" s="7"/>
    </row>
    <row r="1681" spans="1:6">
      <c r="A1681" s="543"/>
      <c r="B1681" s="540"/>
      <c r="C1681" s="541"/>
      <c r="D1681" s="59"/>
      <c r="E1681" s="85"/>
      <c r="F1681" s="7"/>
    </row>
    <row r="1682" spans="1:6">
      <c r="A1682" s="543"/>
      <c r="B1682" s="540"/>
      <c r="C1682" s="541"/>
      <c r="D1682" s="59"/>
      <c r="E1682" s="85"/>
      <c r="F1682" s="7"/>
    </row>
    <row r="1683" spans="1:6">
      <c r="A1683" s="543"/>
      <c r="B1683" s="540"/>
      <c r="C1683" s="541"/>
      <c r="D1683" s="59"/>
      <c r="E1683" s="85"/>
      <c r="F1683" s="7"/>
    </row>
    <row r="1684" spans="1:6">
      <c r="A1684" s="543"/>
      <c r="B1684" s="540"/>
      <c r="C1684" s="541"/>
      <c r="D1684" s="59"/>
      <c r="E1684" s="85"/>
      <c r="F1684" s="7"/>
    </row>
    <row r="1685" spans="1:6">
      <c r="A1685" s="543"/>
      <c r="B1685" s="540"/>
      <c r="C1685" s="541"/>
      <c r="D1685" s="59"/>
      <c r="E1685" s="85"/>
      <c r="F1685" s="7"/>
    </row>
    <row r="1686" spans="1:6">
      <c r="A1686" s="543"/>
      <c r="B1686" s="540"/>
      <c r="C1686" s="541"/>
      <c r="D1686" s="59"/>
      <c r="E1686" s="85"/>
      <c r="F1686" s="7"/>
    </row>
    <row r="1687" spans="1:6">
      <c r="A1687" s="543"/>
      <c r="B1687" s="540"/>
      <c r="C1687" s="541"/>
      <c r="D1687" s="59"/>
      <c r="E1687" s="85"/>
      <c r="F1687" s="7"/>
    </row>
    <row r="1688" spans="1:6">
      <c r="A1688" s="543"/>
      <c r="B1688" s="540"/>
      <c r="C1688" s="541"/>
      <c r="D1688" s="59"/>
      <c r="E1688" s="85"/>
      <c r="F1688" s="7"/>
    </row>
    <row r="1689" spans="1:6">
      <c r="A1689" s="543"/>
      <c r="B1689" s="540"/>
      <c r="C1689" s="541"/>
      <c r="D1689" s="59"/>
      <c r="E1689" s="85"/>
      <c r="F1689" s="7"/>
    </row>
    <row r="1690" spans="1:6">
      <c r="A1690" s="543"/>
      <c r="B1690" s="540"/>
      <c r="C1690" s="541"/>
      <c r="D1690" s="59"/>
      <c r="E1690" s="85"/>
      <c r="F1690" s="7"/>
    </row>
    <row r="1691" spans="1:6">
      <c r="A1691" s="543"/>
      <c r="B1691" s="540"/>
      <c r="C1691" s="541"/>
      <c r="D1691" s="59"/>
      <c r="E1691" s="85"/>
      <c r="F1691" s="7"/>
    </row>
    <row r="1692" spans="1:6">
      <c r="A1692" s="543"/>
      <c r="B1692" s="540"/>
      <c r="C1692" s="541"/>
      <c r="D1692" s="59"/>
      <c r="E1692" s="85"/>
      <c r="F1692" s="7"/>
    </row>
    <row r="1693" spans="1:6">
      <c r="A1693" s="543"/>
      <c r="B1693" s="540"/>
      <c r="C1693" s="541"/>
      <c r="D1693" s="59"/>
      <c r="E1693" s="85"/>
      <c r="F1693" s="7"/>
    </row>
    <row r="1694" spans="1:6">
      <c r="A1694" s="543"/>
      <c r="B1694" s="540"/>
      <c r="C1694" s="541"/>
      <c r="D1694" s="59"/>
      <c r="E1694" s="85"/>
      <c r="F1694" s="7"/>
    </row>
    <row r="1695" spans="1:6">
      <c r="A1695" s="543"/>
      <c r="B1695" s="540"/>
      <c r="C1695" s="541"/>
      <c r="D1695" s="59"/>
      <c r="E1695" s="85"/>
      <c r="F1695" s="7"/>
    </row>
    <row r="1696" spans="1:6">
      <c r="A1696" s="543"/>
      <c r="B1696" s="540"/>
      <c r="C1696" s="541"/>
      <c r="D1696" s="59"/>
      <c r="E1696" s="85"/>
      <c r="F1696" s="7"/>
    </row>
    <row r="1697" spans="1:6">
      <c r="A1697" s="543"/>
      <c r="B1697" s="540"/>
      <c r="C1697" s="541"/>
      <c r="D1697" s="59"/>
      <c r="E1697" s="85"/>
      <c r="F1697" s="7"/>
    </row>
    <row r="1698" spans="1:6">
      <c r="A1698" s="543"/>
      <c r="B1698" s="540"/>
      <c r="C1698" s="541"/>
      <c r="D1698" s="59"/>
      <c r="E1698" s="85"/>
      <c r="F1698" s="7"/>
    </row>
    <row r="1699" spans="1:6">
      <c r="A1699" s="543"/>
      <c r="B1699" s="540"/>
      <c r="C1699" s="541"/>
      <c r="D1699" s="59"/>
      <c r="E1699" s="85"/>
      <c r="F1699" s="7"/>
    </row>
    <row r="1700" spans="1:6">
      <c r="A1700" s="543"/>
      <c r="B1700" s="540"/>
      <c r="C1700" s="541"/>
      <c r="D1700" s="59"/>
      <c r="E1700" s="85"/>
      <c r="F1700" s="7"/>
    </row>
    <row r="1701" spans="1:6">
      <c r="A1701" s="543"/>
      <c r="B1701" s="540"/>
      <c r="C1701" s="541"/>
      <c r="D1701" s="59"/>
      <c r="E1701" s="85"/>
      <c r="F1701" s="7"/>
    </row>
    <row r="1702" spans="1:6">
      <c r="A1702" s="543"/>
      <c r="B1702" s="540"/>
      <c r="C1702" s="541"/>
      <c r="D1702" s="59"/>
      <c r="E1702" s="85"/>
      <c r="F1702" s="7"/>
    </row>
    <row r="1703" spans="1:6">
      <c r="A1703" s="543"/>
      <c r="B1703" s="540"/>
      <c r="C1703" s="541"/>
      <c r="D1703" s="59"/>
      <c r="E1703" s="85"/>
      <c r="F1703" s="7"/>
    </row>
    <row r="1704" spans="1:6">
      <c r="A1704" s="543"/>
      <c r="B1704" s="540"/>
      <c r="C1704" s="541"/>
      <c r="D1704" s="59"/>
      <c r="E1704" s="85"/>
      <c r="F1704" s="7"/>
    </row>
    <row r="1705" spans="1:6">
      <c r="A1705" s="543"/>
      <c r="B1705" s="540"/>
      <c r="C1705" s="541"/>
      <c r="D1705" s="59"/>
      <c r="E1705" s="85"/>
      <c r="F1705" s="7"/>
    </row>
    <row r="1706" spans="1:6">
      <c r="A1706" s="543"/>
      <c r="B1706" s="540"/>
      <c r="C1706" s="541"/>
      <c r="D1706" s="59"/>
      <c r="E1706" s="85"/>
      <c r="F1706" s="7"/>
    </row>
    <row r="1707" spans="1:6">
      <c r="A1707" s="543"/>
      <c r="B1707" s="540"/>
      <c r="C1707" s="541"/>
      <c r="D1707" s="59"/>
      <c r="E1707" s="85"/>
      <c r="F1707" s="7"/>
    </row>
    <row r="1708" spans="1:6">
      <c r="A1708" s="543"/>
      <c r="B1708" s="540"/>
      <c r="C1708" s="541"/>
      <c r="D1708" s="59"/>
      <c r="E1708" s="85"/>
      <c r="F1708" s="7"/>
    </row>
    <row r="1709" spans="1:6">
      <c r="A1709" s="543"/>
      <c r="B1709" s="540"/>
      <c r="C1709" s="541"/>
      <c r="D1709" s="59"/>
      <c r="E1709" s="85"/>
      <c r="F1709" s="7"/>
    </row>
    <row r="1710" spans="1:6">
      <c r="A1710" s="543"/>
      <c r="B1710" s="540"/>
      <c r="C1710" s="541"/>
      <c r="D1710" s="59"/>
      <c r="E1710" s="85"/>
      <c r="F1710" s="7"/>
    </row>
    <row r="1711" spans="1:6">
      <c r="A1711" s="543"/>
      <c r="B1711" s="540"/>
      <c r="C1711" s="541"/>
      <c r="D1711" s="59"/>
      <c r="E1711" s="85"/>
      <c r="F1711" s="7"/>
    </row>
    <row r="1712" spans="1:6">
      <c r="A1712" s="543"/>
      <c r="B1712" s="540"/>
      <c r="C1712" s="541"/>
      <c r="D1712" s="59"/>
      <c r="E1712" s="85"/>
      <c r="F1712" s="7"/>
    </row>
    <row r="1713" spans="1:6">
      <c r="A1713" s="543"/>
      <c r="B1713" s="540"/>
      <c r="C1713" s="541"/>
      <c r="D1713" s="59"/>
      <c r="E1713" s="85"/>
      <c r="F1713" s="7"/>
    </row>
    <row r="1714" spans="1:6">
      <c r="A1714" s="543"/>
      <c r="B1714" s="540"/>
      <c r="C1714" s="541"/>
      <c r="D1714" s="59"/>
      <c r="E1714" s="85"/>
      <c r="F1714" s="7"/>
    </row>
    <row r="1715" spans="1:6">
      <c r="A1715" s="543"/>
      <c r="B1715" s="540"/>
      <c r="C1715" s="541"/>
      <c r="D1715" s="59"/>
      <c r="E1715" s="85"/>
      <c r="F1715" s="7"/>
    </row>
    <row r="1716" spans="1:6">
      <c r="A1716" s="543"/>
      <c r="B1716" s="540"/>
      <c r="C1716" s="541"/>
      <c r="D1716" s="59"/>
      <c r="E1716" s="85"/>
      <c r="F1716" s="7"/>
    </row>
    <row r="1717" spans="1:6">
      <c r="A1717" s="543"/>
      <c r="B1717" s="540"/>
      <c r="C1717" s="541"/>
      <c r="D1717" s="59"/>
      <c r="E1717" s="85"/>
      <c r="F1717" s="7"/>
    </row>
    <row r="1718" spans="1:6">
      <c r="A1718" s="543"/>
      <c r="B1718" s="540"/>
      <c r="C1718" s="541"/>
      <c r="D1718" s="59"/>
      <c r="E1718" s="85"/>
      <c r="F1718" s="7"/>
    </row>
    <row r="1719" spans="1:6">
      <c r="A1719" s="543"/>
      <c r="B1719" s="540"/>
      <c r="C1719" s="541"/>
      <c r="D1719" s="59"/>
      <c r="E1719" s="85"/>
      <c r="F1719" s="7"/>
    </row>
    <row r="1720" spans="1:6">
      <c r="A1720" s="543"/>
      <c r="B1720" s="540"/>
      <c r="C1720" s="541"/>
      <c r="D1720" s="59"/>
      <c r="E1720" s="85"/>
      <c r="F1720" s="7"/>
    </row>
    <row r="1721" spans="1:6">
      <c r="A1721" s="543"/>
      <c r="B1721" s="540"/>
      <c r="C1721" s="541"/>
      <c r="D1721" s="59"/>
      <c r="E1721" s="85"/>
      <c r="F1721" s="7"/>
    </row>
    <row r="1722" spans="1:6">
      <c r="A1722" s="543"/>
      <c r="B1722" s="540"/>
      <c r="C1722" s="541"/>
      <c r="D1722" s="59"/>
      <c r="E1722" s="85"/>
      <c r="F1722" s="7"/>
    </row>
    <row r="1723" spans="1:6">
      <c r="A1723" s="543"/>
      <c r="B1723" s="540"/>
      <c r="C1723" s="541"/>
      <c r="D1723" s="59"/>
      <c r="E1723" s="85"/>
      <c r="F1723" s="7"/>
    </row>
    <row r="1724" spans="1:6">
      <c r="A1724" s="543"/>
      <c r="B1724" s="540"/>
      <c r="C1724" s="541"/>
      <c r="D1724" s="59"/>
      <c r="E1724" s="85"/>
      <c r="F1724" s="7"/>
    </row>
    <row r="1725" spans="1:6">
      <c r="A1725" s="543"/>
      <c r="B1725" s="540"/>
      <c r="C1725" s="541"/>
      <c r="D1725" s="59"/>
      <c r="E1725" s="85"/>
      <c r="F1725" s="7"/>
    </row>
    <row r="1726" spans="1:6">
      <c r="A1726" s="543"/>
      <c r="B1726" s="540"/>
      <c r="C1726" s="541"/>
      <c r="D1726" s="59"/>
      <c r="E1726" s="85"/>
      <c r="F1726" s="7"/>
    </row>
    <row r="1727" spans="1:6">
      <c r="A1727" s="543"/>
      <c r="B1727" s="540"/>
      <c r="C1727" s="541"/>
      <c r="D1727" s="59"/>
      <c r="E1727" s="85"/>
      <c r="F1727" s="7"/>
    </row>
    <row r="1728" spans="1:6">
      <c r="A1728" s="543"/>
      <c r="B1728" s="540"/>
      <c r="C1728" s="541"/>
      <c r="D1728" s="59"/>
      <c r="E1728" s="85"/>
      <c r="F1728" s="7"/>
    </row>
    <row r="1729" spans="1:6">
      <c r="A1729" s="543"/>
      <c r="B1729" s="540"/>
      <c r="C1729" s="541"/>
      <c r="D1729" s="59"/>
      <c r="E1729" s="85"/>
      <c r="F1729" s="7"/>
    </row>
    <row r="1730" spans="1:6">
      <c r="A1730" s="543"/>
      <c r="B1730" s="540"/>
      <c r="C1730" s="541"/>
      <c r="D1730" s="59"/>
      <c r="E1730" s="85"/>
      <c r="F1730" s="7"/>
    </row>
    <row r="1731" spans="1:6">
      <c r="A1731" s="543"/>
      <c r="B1731" s="540"/>
      <c r="C1731" s="541"/>
      <c r="D1731" s="59"/>
      <c r="E1731" s="85"/>
      <c r="F1731" s="7"/>
    </row>
    <row r="1732" spans="1:6">
      <c r="A1732" s="543"/>
      <c r="B1732" s="540"/>
      <c r="C1732" s="541"/>
      <c r="D1732" s="59"/>
      <c r="E1732" s="85"/>
      <c r="F1732" s="7"/>
    </row>
    <row r="1733" spans="1:6">
      <c r="A1733" s="543"/>
      <c r="B1733" s="540"/>
      <c r="C1733" s="541"/>
      <c r="D1733" s="59"/>
      <c r="E1733" s="85"/>
      <c r="F1733" s="7"/>
    </row>
    <row r="1734" spans="1:6">
      <c r="A1734" s="543"/>
      <c r="B1734" s="540"/>
      <c r="C1734" s="541"/>
      <c r="D1734" s="59"/>
      <c r="E1734" s="85"/>
      <c r="F1734" s="7"/>
    </row>
    <row r="1735" spans="1:6">
      <c r="A1735" s="543"/>
      <c r="B1735" s="540"/>
      <c r="C1735" s="541"/>
      <c r="D1735" s="59"/>
      <c r="E1735" s="85"/>
      <c r="F1735" s="7"/>
    </row>
    <row r="1736" spans="1:6">
      <c r="A1736" s="543"/>
      <c r="B1736" s="540"/>
      <c r="C1736" s="541"/>
      <c r="D1736" s="59"/>
      <c r="E1736" s="85"/>
      <c r="F1736" s="7"/>
    </row>
    <row r="1737" spans="1:6">
      <c r="A1737" s="543"/>
      <c r="B1737" s="540"/>
      <c r="C1737" s="541"/>
      <c r="D1737" s="59"/>
      <c r="E1737" s="85"/>
      <c r="F1737" s="7"/>
    </row>
    <row r="1738" spans="1:6">
      <c r="A1738" s="543"/>
      <c r="B1738" s="540"/>
      <c r="C1738" s="541"/>
      <c r="D1738" s="59"/>
      <c r="E1738" s="85"/>
      <c r="F1738" s="7"/>
    </row>
    <row r="1739" spans="1:6">
      <c r="A1739" s="543"/>
      <c r="B1739" s="540"/>
      <c r="C1739" s="541"/>
      <c r="D1739" s="59"/>
      <c r="E1739" s="85"/>
      <c r="F1739" s="7"/>
    </row>
    <row r="1740" spans="1:6">
      <c r="A1740" s="543"/>
      <c r="B1740" s="540"/>
      <c r="C1740" s="541"/>
      <c r="D1740" s="59"/>
      <c r="E1740" s="85"/>
      <c r="F1740" s="7"/>
    </row>
    <row r="1741" spans="1:6">
      <c r="A1741" s="543"/>
      <c r="B1741" s="540"/>
      <c r="C1741" s="541"/>
      <c r="D1741" s="59"/>
      <c r="E1741" s="85"/>
      <c r="F1741" s="7"/>
    </row>
    <row r="1742" spans="1:6">
      <c r="A1742" s="543"/>
      <c r="B1742" s="540"/>
      <c r="C1742" s="541"/>
      <c r="D1742" s="59"/>
      <c r="E1742" s="85"/>
      <c r="F1742" s="7"/>
    </row>
    <row r="1743" spans="1:6">
      <c r="A1743" s="543"/>
      <c r="B1743" s="540"/>
      <c r="C1743" s="541"/>
      <c r="D1743" s="59"/>
      <c r="E1743" s="85"/>
      <c r="F1743" s="7"/>
    </row>
    <row r="1744" spans="1:6">
      <c r="A1744" s="543"/>
      <c r="B1744" s="540"/>
      <c r="C1744" s="541"/>
      <c r="D1744" s="59"/>
      <c r="E1744" s="85"/>
      <c r="F1744" s="7"/>
    </row>
    <row r="1745" spans="1:6">
      <c r="A1745" s="543"/>
      <c r="B1745" s="540"/>
      <c r="C1745" s="541"/>
      <c r="D1745" s="59"/>
      <c r="E1745" s="85"/>
      <c r="F1745" s="7"/>
    </row>
    <row r="1746" spans="1:6">
      <c r="A1746" s="543"/>
      <c r="B1746" s="540"/>
      <c r="C1746" s="541"/>
      <c r="D1746" s="59"/>
      <c r="E1746" s="85"/>
      <c r="F1746" s="7"/>
    </row>
    <row r="1747" spans="1:6">
      <c r="A1747" s="543"/>
      <c r="B1747" s="540"/>
      <c r="C1747" s="541"/>
      <c r="D1747" s="59"/>
      <c r="E1747" s="85"/>
      <c r="F1747" s="7"/>
    </row>
    <row r="1748" spans="1:6">
      <c r="A1748" s="543"/>
      <c r="B1748" s="540"/>
      <c r="C1748" s="541"/>
      <c r="D1748" s="59"/>
      <c r="E1748" s="85"/>
      <c r="F1748" s="7"/>
    </row>
    <row r="1749" spans="1:6">
      <c r="A1749" s="543"/>
      <c r="B1749" s="540"/>
      <c r="C1749" s="541"/>
      <c r="D1749" s="59"/>
      <c r="E1749" s="85"/>
      <c r="F1749" s="7"/>
    </row>
    <row r="1750" spans="1:6">
      <c r="A1750" s="543"/>
      <c r="B1750" s="540"/>
      <c r="C1750" s="541"/>
      <c r="D1750" s="59"/>
      <c r="E1750" s="85"/>
      <c r="F1750" s="7"/>
    </row>
    <row r="1751" spans="1:6">
      <c r="A1751" s="543"/>
      <c r="B1751" s="540"/>
      <c r="C1751" s="541"/>
      <c r="D1751" s="59"/>
      <c r="E1751" s="85"/>
      <c r="F1751" s="7"/>
    </row>
    <row r="1752" spans="1:6">
      <c r="A1752" s="543"/>
      <c r="B1752" s="540"/>
      <c r="C1752" s="541"/>
      <c r="D1752" s="59"/>
      <c r="E1752" s="85"/>
      <c r="F1752" s="7"/>
    </row>
    <row r="1753" spans="1:6">
      <c r="A1753" s="543"/>
      <c r="B1753" s="540"/>
      <c r="C1753" s="541"/>
      <c r="D1753" s="59"/>
      <c r="E1753" s="85"/>
      <c r="F1753" s="7"/>
    </row>
    <row r="1754" spans="1:6">
      <c r="A1754" s="543"/>
      <c r="B1754" s="540"/>
      <c r="C1754" s="541"/>
      <c r="D1754" s="59"/>
      <c r="E1754" s="85"/>
      <c r="F1754" s="7"/>
    </row>
    <row r="1755" spans="1:6">
      <c r="A1755" s="543"/>
      <c r="B1755" s="540"/>
      <c r="C1755" s="541"/>
      <c r="D1755" s="59"/>
      <c r="E1755" s="85"/>
      <c r="F1755" s="7"/>
    </row>
    <row r="1756" spans="1:6">
      <c r="A1756" s="543"/>
      <c r="B1756" s="540"/>
      <c r="C1756" s="541"/>
      <c r="D1756" s="59"/>
      <c r="E1756" s="85"/>
      <c r="F1756" s="7"/>
    </row>
    <row r="1757" spans="1:6">
      <c r="A1757" s="543"/>
      <c r="B1757" s="540"/>
      <c r="C1757" s="541"/>
      <c r="D1757" s="59"/>
      <c r="E1757" s="85"/>
      <c r="F1757" s="7"/>
    </row>
    <row r="1758" spans="1:6">
      <c r="A1758" s="543"/>
      <c r="B1758" s="540"/>
      <c r="C1758" s="541"/>
      <c r="D1758" s="59"/>
      <c r="E1758" s="85"/>
      <c r="F1758" s="7"/>
    </row>
    <row r="1759" spans="1:6">
      <c r="A1759" s="543"/>
      <c r="B1759" s="540"/>
      <c r="C1759" s="541"/>
      <c r="D1759" s="59"/>
      <c r="E1759" s="85"/>
      <c r="F1759" s="7"/>
    </row>
    <row r="1760" spans="1:6">
      <c r="A1760" s="543"/>
      <c r="B1760" s="540"/>
      <c r="C1760" s="541"/>
      <c r="D1760" s="59"/>
      <c r="E1760" s="85"/>
      <c r="F1760" s="7"/>
    </row>
    <row r="1761" spans="1:6">
      <c r="A1761" s="543"/>
      <c r="B1761" s="540"/>
      <c r="C1761" s="541"/>
      <c r="D1761" s="59"/>
      <c r="E1761" s="85"/>
      <c r="F1761" s="7"/>
    </row>
    <row r="1762" spans="1:6">
      <c r="A1762" s="543"/>
      <c r="B1762" s="540"/>
      <c r="C1762" s="541"/>
      <c r="D1762" s="59"/>
      <c r="E1762" s="85"/>
      <c r="F1762" s="7"/>
    </row>
    <row r="1763" spans="1:6">
      <c r="A1763" s="543"/>
      <c r="B1763" s="540"/>
      <c r="C1763" s="541"/>
      <c r="D1763" s="59"/>
      <c r="E1763" s="85"/>
      <c r="F1763" s="7"/>
    </row>
    <row r="1764" spans="1:6">
      <c r="A1764" s="543"/>
      <c r="B1764" s="540"/>
      <c r="C1764" s="541"/>
      <c r="D1764" s="59"/>
      <c r="E1764" s="85"/>
      <c r="F1764" s="7"/>
    </row>
    <row r="1765" spans="1:6">
      <c r="A1765" s="543"/>
      <c r="B1765" s="540"/>
      <c r="C1765" s="541"/>
      <c r="D1765" s="59"/>
      <c r="E1765" s="85"/>
      <c r="F1765" s="7"/>
    </row>
    <row r="1766" spans="1:6">
      <c r="A1766" s="543"/>
      <c r="B1766" s="540"/>
      <c r="C1766" s="541"/>
      <c r="D1766" s="59"/>
      <c r="E1766" s="85"/>
      <c r="F1766" s="7"/>
    </row>
    <row r="1767" spans="1:6">
      <c r="A1767" s="543"/>
      <c r="B1767" s="540"/>
      <c r="C1767" s="541"/>
      <c r="D1767" s="59"/>
      <c r="E1767" s="85"/>
      <c r="F1767" s="7"/>
    </row>
    <row r="1768" spans="1:6">
      <c r="A1768" s="543"/>
      <c r="B1768" s="540"/>
      <c r="C1768" s="541"/>
      <c r="D1768" s="59"/>
      <c r="E1768" s="85"/>
      <c r="F1768" s="7"/>
    </row>
    <row r="1769" spans="1:6">
      <c r="A1769" s="543"/>
      <c r="B1769" s="540"/>
      <c r="C1769" s="541"/>
      <c r="D1769" s="59"/>
      <c r="E1769" s="85"/>
      <c r="F1769" s="7"/>
    </row>
    <row r="1770" spans="1:6">
      <c r="A1770" s="543"/>
      <c r="B1770" s="540"/>
      <c r="C1770" s="541"/>
      <c r="D1770" s="59"/>
      <c r="E1770" s="85"/>
      <c r="F1770" s="7"/>
    </row>
    <row r="1771" spans="1:6">
      <c r="A1771" s="543"/>
      <c r="B1771" s="540"/>
      <c r="C1771" s="541"/>
      <c r="D1771" s="59"/>
      <c r="E1771" s="85"/>
      <c r="F1771" s="7"/>
    </row>
    <row r="1772" spans="1:6">
      <c r="A1772" s="543"/>
      <c r="B1772" s="540"/>
      <c r="C1772" s="541"/>
      <c r="D1772" s="59"/>
      <c r="E1772" s="85"/>
      <c r="F1772" s="7"/>
    </row>
    <row r="1773" spans="1:6">
      <c r="A1773" s="543"/>
      <c r="B1773" s="540"/>
      <c r="C1773" s="541"/>
      <c r="D1773" s="59"/>
      <c r="E1773" s="85"/>
      <c r="F1773" s="7"/>
    </row>
    <row r="1774" spans="1:6">
      <c r="A1774" s="543"/>
      <c r="B1774" s="540"/>
      <c r="C1774" s="541"/>
      <c r="D1774" s="59"/>
      <c r="E1774" s="85"/>
      <c r="F1774" s="7"/>
    </row>
    <row r="1775" spans="1:6">
      <c r="A1775" s="543"/>
      <c r="B1775" s="540"/>
      <c r="C1775" s="541"/>
      <c r="D1775" s="59"/>
      <c r="E1775" s="85"/>
      <c r="F1775" s="7"/>
    </row>
    <row r="1776" spans="1:6">
      <c r="A1776" s="543"/>
      <c r="B1776" s="540"/>
      <c r="C1776" s="541"/>
      <c r="D1776" s="59"/>
      <c r="E1776" s="85"/>
      <c r="F1776" s="7"/>
    </row>
    <row r="1777" spans="1:6">
      <c r="A1777" s="543"/>
      <c r="B1777" s="540"/>
      <c r="C1777" s="541"/>
      <c r="D1777" s="59"/>
      <c r="E1777" s="85"/>
      <c r="F1777" s="7"/>
    </row>
    <row r="1778" spans="1:6">
      <c r="A1778" s="543"/>
      <c r="B1778" s="540"/>
      <c r="C1778" s="541"/>
      <c r="D1778" s="59"/>
      <c r="E1778" s="85"/>
      <c r="F1778" s="7"/>
    </row>
    <row r="1779" spans="1:6">
      <c r="A1779" s="543"/>
      <c r="B1779" s="540"/>
      <c r="C1779" s="541"/>
      <c r="D1779" s="59"/>
      <c r="E1779" s="85"/>
      <c r="F1779" s="7"/>
    </row>
    <row r="1780" spans="1:6">
      <c r="A1780" s="543"/>
      <c r="B1780" s="540"/>
      <c r="C1780" s="541"/>
      <c r="D1780" s="59"/>
      <c r="E1780" s="85"/>
      <c r="F1780" s="7"/>
    </row>
    <row r="1781" spans="1:6">
      <c r="A1781" s="543"/>
      <c r="B1781" s="540"/>
      <c r="C1781" s="541"/>
      <c r="D1781" s="59"/>
      <c r="E1781" s="85"/>
      <c r="F1781" s="7"/>
    </row>
    <row r="1782" spans="1:6">
      <c r="A1782" s="543"/>
      <c r="B1782" s="540"/>
      <c r="C1782" s="541"/>
      <c r="D1782" s="59"/>
      <c r="E1782" s="85"/>
      <c r="F1782" s="7"/>
    </row>
    <row r="1783" spans="1:6">
      <c r="A1783" s="543"/>
      <c r="B1783" s="540"/>
      <c r="C1783" s="541"/>
      <c r="D1783" s="59"/>
      <c r="E1783" s="85"/>
      <c r="F1783" s="7"/>
    </row>
    <row r="1784" spans="1:6">
      <c r="A1784" s="543"/>
      <c r="B1784" s="540"/>
      <c r="C1784" s="541"/>
      <c r="D1784" s="59"/>
      <c r="E1784" s="85"/>
      <c r="F1784" s="7"/>
    </row>
    <row r="1785" spans="1:6">
      <c r="A1785" s="543"/>
      <c r="B1785" s="540"/>
      <c r="C1785" s="541"/>
      <c r="D1785" s="59"/>
      <c r="E1785" s="85"/>
      <c r="F1785" s="7"/>
    </row>
    <row r="1786" spans="1:6">
      <c r="A1786" s="543"/>
      <c r="B1786" s="540"/>
      <c r="C1786" s="541"/>
      <c r="D1786" s="59"/>
      <c r="E1786" s="85"/>
      <c r="F1786" s="7"/>
    </row>
    <row r="1787" spans="1:6">
      <c r="A1787" s="543"/>
      <c r="B1787" s="540"/>
      <c r="C1787" s="541"/>
      <c r="D1787" s="59"/>
      <c r="E1787" s="85"/>
      <c r="F1787" s="7"/>
    </row>
    <row r="1788" spans="1:6">
      <c r="A1788" s="543"/>
      <c r="B1788" s="540"/>
      <c r="C1788" s="541"/>
      <c r="D1788" s="59"/>
      <c r="E1788" s="85"/>
      <c r="F1788" s="7"/>
    </row>
    <row r="1789" spans="1:6">
      <c r="A1789" s="543"/>
      <c r="B1789" s="540"/>
      <c r="C1789" s="541"/>
      <c r="D1789" s="59"/>
      <c r="E1789" s="85"/>
      <c r="F1789" s="7"/>
    </row>
    <row r="1790" spans="1:6">
      <c r="A1790" s="543"/>
      <c r="B1790" s="540"/>
      <c r="C1790" s="541"/>
      <c r="D1790" s="59"/>
      <c r="E1790" s="85"/>
      <c r="F1790" s="7"/>
    </row>
    <row r="1791" spans="1:6">
      <c r="A1791" s="543"/>
      <c r="B1791" s="540"/>
      <c r="C1791" s="541"/>
      <c r="D1791" s="59"/>
      <c r="E1791" s="85"/>
      <c r="F1791" s="7"/>
    </row>
    <row r="1792" spans="1:6">
      <c r="A1792" s="543"/>
      <c r="B1792" s="540"/>
      <c r="C1792" s="541"/>
      <c r="D1792" s="59"/>
      <c r="E1792" s="85"/>
      <c r="F1792" s="7"/>
    </row>
    <row r="1793" spans="1:6">
      <c r="A1793" s="543"/>
      <c r="B1793" s="540"/>
      <c r="C1793" s="541"/>
      <c r="D1793" s="59"/>
      <c r="E1793" s="85"/>
      <c r="F1793" s="7"/>
    </row>
    <row r="1794" spans="1:6">
      <c r="A1794" s="543"/>
      <c r="B1794" s="540"/>
      <c r="C1794" s="541"/>
      <c r="D1794" s="59"/>
      <c r="E1794" s="85"/>
      <c r="F1794" s="7"/>
    </row>
    <row r="1795" spans="1:6">
      <c r="A1795" s="543"/>
      <c r="B1795" s="540"/>
      <c r="C1795" s="541"/>
      <c r="D1795" s="59"/>
      <c r="E1795" s="85"/>
      <c r="F1795" s="7"/>
    </row>
    <row r="1796" spans="1:6">
      <c r="A1796" s="543"/>
      <c r="B1796" s="540"/>
      <c r="C1796" s="541"/>
      <c r="D1796" s="59"/>
      <c r="E1796" s="85"/>
      <c r="F1796" s="7"/>
    </row>
    <row r="1797" spans="1:6">
      <c r="A1797" s="543"/>
      <c r="B1797" s="540"/>
      <c r="C1797" s="541"/>
      <c r="D1797" s="59"/>
      <c r="E1797" s="85"/>
      <c r="F1797" s="7"/>
    </row>
    <row r="1798" spans="1:6">
      <c r="A1798" s="543"/>
      <c r="B1798" s="540"/>
      <c r="C1798" s="541"/>
      <c r="D1798" s="59"/>
      <c r="E1798" s="85"/>
      <c r="F1798" s="7"/>
    </row>
    <row r="1799" spans="1:6">
      <c r="A1799" s="543"/>
      <c r="B1799" s="540"/>
      <c r="C1799" s="541"/>
      <c r="D1799" s="59"/>
      <c r="E1799" s="85"/>
      <c r="F1799" s="7"/>
    </row>
    <row r="1800" spans="1:6">
      <c r="A1800" s="543"/>
      <c r="B1800" s="540"/>
      <c r="C1800" s="541"/>
      <c r="D1800" s="59"/>
      <c r="E1800" s="85"/>
      <c r="F1800" s="7"/>
    </row>
    <row r="1801" spans="1:6">
      <c r="A1801" s="543"/>
      <c r="B1801" s="540"/>
      <c r="C1801" s="541"/>
      <c r="D1801" s="59"/>
      <c r="E1801" s="85"/>
      <c r="F1801" s="7"/>
    </row>
    <row r="1802" spans="1:6">
      <c r="A1802" s="543"/>
      <c r="B1802" s="540"/>
      <c r="C1802" s="541"/>
      <c r="D1802" s="59"/>
      <c r="E1802" s="85"/>
      <c r="F1802" s="7"/>
    </row>
    <row r="1803" spans="1:6">
      <c r="A1803" s="543"/>
      <c r="B1803" s="540"/>
      <c r="C1803" s="541"/>
      <c r="D1803" s="59"/>
      <c r="E1803" s="85"/>
      <c r="F1803" s="7"/>
    </row>
    <row r="1804" spans="1:6">
      <c r="A1804" s="543"/>
      <c r="B1804" s="540"/>
      <c r="C1804" s="541"/>
      <c r="D1804" s="59"/>
      <c r="E1804" s="85"/>
      <c r="F1804" s="7"/>
    </row>
    <row r="1805" spans="1:6">
      <c r="A1805" s="543"/>
      <c r="B1805" s="540"/>
      <c r="C1805" s="541"/>
      <c r="D1805" s="59"/>
      <c r="E1805" s="85"/>
      <c r="F1805" s="7"/>
    </row>
    <row r="1806" spans="1:6">
      <c r="A1806" s="543"/>
      <c r="B1806" s="540"/>
      <c r="C1806" s="541"/>
      <c r="D1806" s="59"/>
      <c r="E1806" s="85"/>
      <c r="F1806" s="7"/>
    </row>
    <row r="1807" spans="1:6">
      <c r="A1807" s="543"/>
      <c r="B1807" s="540"/>
      <c r="C1807" s="541"/>
      <c r="D1807" s="59"/>
      <c r="E1807" s="85"/>
      <c r="F1807" s="7"/>
    </row>
    <row r="1808" spans="1:6">
      <c r="A1808" s="543"/>
      <c r="B1808" s="540"/>
      <c r="C1808" s="541"/>
      <c r="D1808" s="59"/>
      <c r="E1808" s="85"/>
      <c r="F1808" s="7"/>
    </row>
    <row r="1809" spans="1:6">
      <c r="A1809" s="543"/>
      <c r="B1809" s="540"/>
      <c r="C1809" s="541"/>
      <c r="D1809" s="59"/>
      <c r="E1809" s="85"/>
      <c r="F1809" s="7"/>
    </row>
    <row r="1810" spans="1:6">
      <c r="A1810" s="543"/>
      <c r="B1810" s="540"/>
      <c r="C1810" s="541"/>
      <c r="D1810" s="59"/>
      <c r="E1810" s="85"/>
      <c r="F1810" s="7"/>
    </row>
    <row r="1811" spans="1:6">
      <c r="A1811" s="543"/>
      <c r="B1811" s="540"/>
      <c r="C1811" s="541"/>
      <c r="D1811" s="59"/>
      <c r="E1811" s="85"/>
      <c r="F1811" s="7"/>
    </row>
    <row r="1812" spans="1:6">
      <c r="A1812" s="543"/>
      <c r="B1812" s="540"/>
      <c r="C1812" s="541"/>
      <c r="D1812" s="59"/>
      <c r="E1812" s="85"/>
      <c r="F1812" s="7"/>
    </row>
    <row r="1813" spans="1:6">
      <c r="A1813" s="543"/>
      <c r="B1813" s="540"/>
      <c r="C1813" s="541"/>
      <c r="D1813" s="59"/>
      <c r="E1813" s="85"/>
      <c r="F1813" s="7"/>
    </row>
    <row r="1814" spans="1:6">
      <c r="A1814" s="543"/>
      <c r="B1814" s="540"/>
      <c r="C1814" s="541"/>
      <c r="D1814" s="59"/>
      <c r="E1814" s="85"/>
      <c r="F1814" s="7"/>
    </row>
    <row r="1815" spans="1:6">
      <c r="A1815" s="543"/>
      <c r="B1815" s="540"/>
      <c r="C1815" s="541"/>
      <c r="D1815" s="59"/>
      <c r="E1815" s="85"/>
      <c r="F1815" s="7"/>
    </row>
    <row r="1816" spans="1:6">
      <c r="A1816" s="543"/>
      <c r="B1816" s="540"/>
      <c r="C1816" s="541"/>
      <c r="D1816" s="59"/>
      <c r="E1816" s="85"/>
      <c r="F1816" s="7"/>
    </row>
    <row r="1817" spans="1:6">
      <c r="A1817" s="543"/>
      <c r="B1817" s="540"/>
      <c r="C1817" s="541"/>
      <c r="D1817" s="59"/>
      <c r="E1817" s="85"/>
      <c r="F1817" s="7"/>
    </row>
    <row r="1818" spans="1:6">
      <c r="A1818" s="543"/>
      <c r="B1818" s="540"/>
      <c r="C1818" s="541"/>
      <c r="D1818" s="59"/>
      <c r="E1818" s="85"/>
      <c r="F1818" s="7"/>
    </row>
    <row r="1819" spans="1:6">
      <c r="A1819" s="543"/>
      <c r="B1819" s="540"/>
      <c r="C1819" s="541"/>
      <c r="D1819" s="59"/>
      <c r="E1819" s="85"/>
      <c r="F1819" s="7"/>
    </row>
    <row r="1820" spans="1:6">
      <c r="A1820" s="543"/>
      <c r="B1820" s="540"/>
      <c r="C1820" s="541"/>
      <c r="D1820" s="59"/>
      <c r="E1820" s="85"/>
      <c r="F1820" s="7"/>
    </row>
    <row r="1821" spans="1:6">
      <c r="A1821" s="543"/>
      <c r="B1821" s="540"/>
      <c r="C1821" s="541"/>
      <c r="D1821" s="59"/>
      <c r="E1821" s="85"/>
      <c r="F1821" s="7"/>
    </row>
    <row r="1822" spans="1:6">
      <c r="A1822" s="543"/>
      <c r="B1822" s="540"/>
      <c r="C1822" s="541"/>
      <c r="D1822" s="59"/>
      <c r="E1822" s="85"/>
      <c r="F1822" s="7"/>
    </row>
    <row r="1823" spans="1:6">
      <c r="A1823" s="543"/>
      <c r="B1823" s="540"/>
      <c r="C1823" s="541"/>
      <c r="D1823" s="59"/>
      <c r="E1823" s="85"/>
      <c r="F1823" s="7"/>
    </row>
    <row r="1824" spans="1:6">
      <c r="A1824" s="543"/>
      <c r="B1824" s="540"/>
      <c r="C1824" s="541"/>
      <c r="D1824" s="59"/>
      <c r="E1824" s="85"/>
      <c r="F1824" s="7"/>
    </row>
    <row r="1825" spans="1:6">
      <c r="A1825" s="543"/>
      <c r="B1825" s="540"/>
      <c r="C1825" s="541"/>
      <c r="D1825" s="59"/>
      <c r="E1825" s="85"/>
      <c r="F1825" s="7"/>
    </row>
    <row r="1826" spans="1:6">
      <c r="A1826" s="543"/>
      <c r="B1826" s="540"/>
      <c r="C1826" s="541"/>
      <c r="D1826" s="59"/>
      <c r="E1826" s="85"/>
      <c r="F1826" s="7"/>
    </row>
    <row r="1827" spans="1:6">
      <c r="A1827" s="543"/>
      <c r="B1827" s="540"/>
      <c r="C1827" s="541"/>
      <c r="D1827" s="59"/>
      <c r="E1827" s="85"/>
      <c r="F1827" s="7"/>
    </row>
    <row r="1828" spans="1:6">
      <c r="A1828" s="543"/>
      <c r="B1828" s="540"/>
      <c r="C1828" s="541"/>
      <c r="D1828" s="59"/>
      <c r="E1828" s="85"/>
      <c r="F1828" s="7"/>
    </row>
    <row r="1829" spans="1:6">
      <c r="A1829" s="543"/>
      <c r="B1829" s="540"/>
      <c r="C1829" s="541"/>
      <c r="D1829" s="59"/>
      <c r="E1829" s="85"/>
      <c r="F1829" s="7"/>
    </row>
    <row r="1830" spans="1:6">
      <c r="A1830" s="543"/>
      <c r="B1830" s="540"/>
      <c r="C1830" s="541"/>
      <c r="D1830" s="59"/>
      <c r="E1830" s="85"/>
      <c r="F1830" s="7"/>
    </row>
    <row r="1831" spans="1:6">
      <c r="A1831" s="543"/>
      <c r="B1831" s="540"/>
      <c r="C1831" s="541"/>
      <c r="D1831" s="59"/>
      <c r="E1831" s="85"/>
      <c r="F1831" s="7"/>
    </row>
    <row r="1832" spans="1:6">
      <c r="A1832" s="543"/>
      <c r="B1832" s="540"/>
      <c r="C1832" s="541"/>
      <c r="D1832" s="59"/>
      <c r="E1832" s="85"/>
      <c r="F1832" s="7"/>
    </row>
    <row r="1833" spans="1:6">
      <c r="A1833" s="543"/>
      <c r="B1833" s="540"/>
      <c r="C1833" s="541"/>
      <c r="D1833" s="59"/>
      <c r="E1833" s="85"/>
      <c r="F1833" s="7"/>
    </row>
    <row r="1834" spans="1:6">
      <c r="A1834" s="543"/>
      <c r="B1834" s="540"/>
      <c r="C1834" s="541"/>
      <c r="D1834" s="59"/>
      <c r="E1834" s="85"/>
      <c r="F1834" s="7"/>
    </row>
    <row r="1835" spans="1:6">
      <c r="A1835" s="543"/>
      <c r="B1835" s="540"/>
      <c r="C1835" s="541"/>
      <c r="D1835" s="59"/>
      <c r="E1835" s="85"/>
      <c r="F1835" s="7"/>
    </row>
    <row r="1836" spans="1:6">
      <c r="A1836" s="543"/>
      <c r="B1836" s="540"/>
      <c r="C1836" s="541"/>
      <c r="D1836" s="59"/>
      <c r="E1836" s="85"/>
      <c r="F1836" s="7"/>
    </row>
    <row r="1837" spans="1:6">
      <c r="A1837" s="543"/>
      <c r="B1837" s="540"/>
      <c r="C1837" s="541"/>
      <c r="D1837" s="59"/>
      <c r="E1837" s="85"/>
      <c r="F1837" s="7"/>
    </row>
    <row r="1838" spans="1:6">
      <c r="A1838" s="543"/>
      <c r="B1838" s="540"/>
      <c r="C1838" s="541"/>
      <c r="D1838" s="59"/>
      <c r="E1838" s="85"/>
      <c r="F1838" s="7"/>
    </row>
    <row r="1839" spans="1:6">
      <c r="A1839" s="543"/>
      <c r="B1839" s="540"/>
      <c r="C1839" s="541"/>
      <c r="D1839" s="59"/>
      <c r="E1839" s="85"/>
      <c r="F1839" s="7"/>
    </row>
    <row r="1840" spans="1:6">
      <c r="A1840" s="543"/>
      <c r="B1840" s="540"/>
      <c r="C1840" s="541"/>
      <c r="D1840" s="59"/>
      <c r="E1840" s="85"/>
      <c r="F1840" s="7"/>
    </row>
    <row r="1841" spans="1:6">
      <c r="A1841" s="543"/>
      <c r="B1841" s="540"/>
      <c r="C1841" s="541"/>
      <c r="D1841" s="59"/>
      <c r="E1841" s="85"/>
      <c r="F1841" s="7"/>
    </row>
    <row r="1842" spans="1:6">
      <c r="A1842" s="543"/>
      <c r="B1842" s="540"/>
      <c r="C1842" s="541"/>
      <c r="D1842" s="59"/>
      <c r="E1842" s="85"/>
      <c r="F1842" s="7"/>
    </row>
    <row r="1843" spans="1:6">
      <c r="A1843" s="543"/>
      <c r="B1843" s="540"/>
      <c r="C1843" s="541"/>
      <c r="D1843" s="59"/>
      <c r="E1843" s="85"/>
      <c r="F1843" s="7"/>
    </row>
    <row r="1844" spans="1:6">
      <c r="A1844" s="543"/>
      <c r="B1844" s="540"/>
      <c r="C1844" s="541"/>
      <c r="D1844" s="59"/>
      <c r="E1844" s="85"/>
      <c r="F1844" s="7"/>
    </row>
    <row r="1845" spans="1:6">
      <c r="A1845" s="543"/>
      <c r="B1845" s="540"/>
      <c r="C1845" s="541"/>
      <c r="D1845" s="59"/>
      <c r="E1845" s="85"/>
      <c r="F1845" s="7"/>
    </row>
    <row r="1846" spans="1:6">
      <c r="A1846" s="543"/>
      <c r="B1846" s="540"/>
      <c r="C1846" s="541"/>
      <c r="D1846" s="59"/>
      <c r="E1846" s="85"/>
      <c r="F1846" s="7"/>
    </row>
    <row r="1847" spans="1:6">
      <c r="A1847" s="543"/>
      <c r="B1847" s="540"/>
      <c r="C1847" s="541"/>
      <c r="D1847" s="59"/>
      <c r="E1847" s="85"/>
      <c r="F1847" s="7"/>
    </row>
    <row r="1848" spans="1:6">
      <c r="A1848" s="543"/>
      <c r="B1848" s="540"/>
      <c r="C1848" s="541"/>
      <c r="D1848" s="59"/>
      <c r="E1848" s="85"/>
      <c r="F1848" s="7"/>
    </row>
    <row r="1849" spans="1:6">
      <c r="A1849" s="543"/>
      <c r="B1849" s="540"/>
      <c r="C1849" s="541"/>
      <c r="D1849" s="59"/>
      <c r="E1849" s="85"/>
      <c r="F1849" s="7"/>
    </row>
    <row r="1850" spans="1:6">
      <c r="A1850" s="543"/>
      <c r="B1850" s="540"/>
      <c r="C1850" s="541"/>
      <c r="D1850" s="59"/>
      <c r="E1850" s="85"/>
      <c r="F1850" s="7"/>
    </row>
    <row r="1851" spans="1:6">
      <c r="A1851" s="543"/>
      <c r="B1851" s="540"/>
      <c r="C1851" s="541"/>
      <c r="D1851" s="59"/>
      <c r="E1851" s="85"/>
      <c r="F1851" s="7"/>
    </row>
    <row r="1852" spans="1:6">
      <c r="A1852" s="543"/>
      <c r="B1852" s="540"/>
      <c r="C1852" s="541"/>
      <c r="D1852" s="59"/>
      <c r="E1852" s="85"/>
      <c r="F1852" s="7"/>
    </row>
    <row r="1853" spans="1:6">
      <c r="A1853" s="543"/>
      <c r="B1853" s="540"/>
      <c r="C1853" s="541"/>
      <c r="D1853" s="59"/>
      <c r="E1853" s="85"/>
      <c r="F1853" s="7"/>
    </row>
    <row r="1854" spans="1:6">
      <c r="A1854" s="543"/>
      <c r="B1854" s="540"/>
      <c r="C1854" s="541"/>
      <c r="D1854" s="59"/>
      <c r="E1854" s="85"/>
      <c r="F1854" s="7"/>
    </row>
    <row r="1855" spans="1:6">
      <c r="A1855" s="543"/>
      <c r="B1855" s="540"/>
      <c r="C1855" s="541"/>
      <c r="D1855" s="59"/>
      <c r="E1855" s="85"/>
      <c r="F1855" s="7"/>
    </row>
    <row r="1856" spans="1:6">
      <c r="A1856" s="543"/>
      <c r="B1856" s="540"/>
      <c r="C1856" s="541"/>
      <c r="D1856" s="59"/>
      <c r="E1856" s="85"/>
      <c r="F1856" s="7"/>
    </row>
    <row r="1857" spans="1:6">
      <c r="A1857" s="543"/>
      <c r="B1857" s="540"/>
      <c r="C1857" s="541"/>
      <c r="D1857" s="59"/>
      <c r="E1857" s="85"/>
      <c r="F1857" s="7"/>
    </row>
    <row r="1858" spans="1:6">
      <c r="A1858" s="543"/>
      <c r="B1858" s="540"/>
      <c r="C1858" s="541"/>
      <c r="D1858" s="59"/>
      <c r="E1858" s="85"/>
      <c r="F1858" s="7"/>
    </row>
    <row r="1859" spans="1:6">
      <c r="A1859" s="543"/>
      <c r="B1859" s="540"/>
      <c r="C1859" s="541"/>
      <c r="D1859" s="59"/>
      <c r="E1859" s="85"/>
      <c r="F1859" s="7"/>
    </row>
    <row r="1860" spans="1:6">
      <c r="A1860" s="543"/>
      <c r="B1860" s="540"/>
      <c r="C1860" s="541"/>
      <c r="D1860" s="59"/>
      <c r="E1860" s="85"/>
      <c r="F1860" s="7"/>
    </row>
    <row r="1861" spans="1:6">
      <c r="A1861" s="543"/>
      <c r="B1861" s="540"/>
      <c r="C1861" s="541"/>
      <c r="D1861" s="59"/>
      <c r="E1861" s="85"/>
      <c r="F1861" s="7"/>
    </row>
    <row r="1862" spans="1:6">
      <c r="A1862" s="543"/>
      <c r="B1862" s="540"/>
      <c r="C1862" s="541"/>
      <c r="D1862" s="59"/>
      <c r="E1862" s="85"/>
      <c r="F1862" s="7"/>
    </row>
    <row r="1863" spans="1:6">
      <c r="A1863" s="543"/>
      <c r="B1863" s="540"/>
      <c r="C1863" s="541"/>
      <c r="D1863" s="59"/>
      <c r="E1863" s="85"/>
      <c r="F1863" s="7"/>
    </row>
    <row r="1864" spans="1:6">
      <c r="A1864" s="543"/>
      <c r="B1864" s="540"/>
      <c r="C1864" s="541"/>
      <c r="D1864" s="59"/>
      <c r="E1864" s="85"/>
      <c r="F1864" s="7"/>
    </row>
    <row r="1865" spans="1:6">
      <c r="A1865" s="543"/>
      <c r="B1865" s="540"/>
      <c r="C1865" s="541"/>
      <c r="D1865" s="59"/>
      <c r="E1865" s="85"/>
      <c r="F1865" s="7"/>
    </row>
    <row r="1866" spans="1:6">
      <c r="A1866" s="543"/>
      <c r="B1866" s="540"/>
      <c r="C1866" s="541"/>
      <c r="D1866" s="59"/>
      <c r="E1866" s="85"/>
      <c r="F1866" s="7"/>
    </row>
    <row r="1867" spans="1:6">
      <c r="A1867" s="543"/>
      <c r="B1867" s="540"/>
      <c r="C1867" s="541"/>
      <c r="D1867" s="59"/>
      <c r="E1867" s="85"/>
      <c r="F1867" s="7"/>
    </row>
    <row r="1868" spans="1:6">
      <c r="A1868" s="543"/>
      <c r="B1868" s="540"/>
      <c r="C1868" s="541"/>
      <c r="D1868" s="59"/>
      <c r="E1868" s="85"/>
      <c r="F1868" s="7"/>
    </row>
    <row r="1869" spans="1:6">
      <c r="A1869" s="543"/>
      <c r="B1869" s="540"/>
      <c r="C1869" s="541"/>
      <c r="D1869" s="59"/>
      <c r="E1869" s="85"/>
      <c r="F1869" s="7"/>
    </row>
    <row r="1870" spans="1:6">
      <c r="A1870" s="543"/>
      <c r="B1870" s="540"/>
      <c r="C1870" s="541"/>
      <c r="D1870" s="59"/>
      <c r="E1870" s="85"/>
      <c r="F1870" s="7"/>
    </row>
    <row r="1871" spans="1:6">
      <c r="A1871" s="543"/>
      <c r="B1871" s="540"/>
      <c r="C1871" s="541"/>
      <c r="D1871" s="59"/>
      <c r="E1871" s="85"/>
      <c r="F1871" s="7"/>
    </row>
    <row r="1872" spans="1:6">
      <c r="A1872" s="543"/>
      <c r="B1872" s="540"/>
      <c r="C1872" s="541"/>
      <c r="D1872" s="59"/>
      <c r="E1872" s="85"/>
      <c r="F1872" s="7"/>
    </row>
    <row r="1873" spans="1:6">
      <c r="A1873" s="543"/>
      <c r="B1873" s="540"/>
      <c r="C1873" s="541"/>
      <c r="D1873" s="59"/>
      <c r="E1873" s="85"/>
      <c r="F1873" s="7"/>
    </row>
    <row r="1874" spans="1:6">
      <c r="A1874" s="543"/>
      <c r="B1874" s="540"/>
      <c r="C1874" s="541"/>
      <c r="D1874" s="59"/>
      <c r="E1874" s="85"/>
      <c r="F1874" s="7"/>
    </row>
    <row r="1875" spans="1:6">
      <c r="A1875" s="543"/>
      <c r="B1875" s="540"/>
      <c r="C1875" s="541"/>
      <c r="D1875" s="59"/>
      <c r="E1875" s="85"/>
      <c r="F1875" s="7"/>
    </row>
    <row r="1876" spans="1:6">
      <c r="A1876" s="543"/>
      <c r="B1876" s="540"/>
      <c r="C1876" s="541"/>
      <c r="D1876" s="59"/>
      <c r="E1876" s="85"/>
      <c r="F1876" s="7"/>
    </row>
    <row r="1877" spans="1:6">
      <c r="A1877" s="543"/>
      <c r="B1877" s="540"/>
      <c r="C1877" s="541"/>
      <c r="D1877" s="59"/>
      <c r="E1877" s="85"/>
      <c r="F1877" s="7"/>
    </row>
    <row r="1878" spans="1:6">
      <c r="A1878" s="543"/>
      <c r="B1878" s="540"/>
      <c r="C1878" s="541"/>
      <c r="D1878" s="59"/>
      <c r="E1878" s="85"/>
      <c r="F1878" s="7"/>
    </row>
    <row r="1879" spans="1:6">
      <c r="A1879" s="543"/>
      <c r="B1879" s="540"/>
      <c r="C1879" s="541"/>
      <c r="D1879" s="59"/>
      <c r="E1879" s="85"/>
      <c r="F1879" s="7"/>
    </row>
    <row r="1880" spans="1:6">
      <c r="A1880" s="543"/>
      <c r="B1880" s="540"/>
      <c r="C1880" s="541"/>
      <c r="D1880" s="59"/>
      <c r="E1880" s="85"/>
      <c r="F1880" s="7"/>
    </row>
    <row r="1881" spans="1:6">
      <c r="A1881" s="543"/>
      <c r="B1881" s="540"/>
      <c r="C1881" s="541"/>
      <c r="D1881" s="59"/>
      <c r="E1881" s="85"/>
      <c r="F1881" s="7"/>
    </row>
    <row r="1882" spans="1:6">
      <c r="A1882" s="543"/>
      <c r="B1882" s="540"/>
      <c r="C1882" s="541"/>
      <c r="D1882" s="59"/>
      <c r="E1882" s="85"/>
      <c r="F1882" s="7"/>
    </row>
    <row r="1883" spans="1:6">
      <c r="A1883" s="543"/>
      <c r="B1883" s="540"/>
      <c r="C1883" s="541"/>
      <c r="D1883" s="59"/>
      <c r="E1883" s="85"/>
      <c r="F1883" s="7"/>
    </row>
    <row r="1884" spans="1:6">
      <c r="A1884" s="543"/>
      <c r="B1884" s="540"/>
      <c r="C1884" s="541"/>
      <c r="D1884" s="59"/>
      <c r="E1884" s="85"/>
      <c r="F1884" s="7"/>
    </row>
    <row r="1885" spans="1:6">
      <c r="A1885" s="543"/>
      <c r="B1885" s="540"/>
      <c r="C1885" s="541"/>
      <c r="D1885" s="59"/>
      <c r="E1885" s="85"/>
      <c r="F1885" s="7"/>
    </row>
    <row r="1886" spans="1:6">
      <c r="A1886" s="543"/>
      <c r="B1886" s="540"/>
      <c r="C1886" s="541"/>
      <c r="D1886" s="59"/>
      <c r="E1886" s="85"/>
      <c r="F1886" s="7"/>
    </row>
    <row r="1887" spans="1:6">
      <c r="A1887" s="543"/>
      <c r="B1887" s="540"/>
      <c r="C1887" s="541"/>
      <c r="D1887" s="59"/>
      <c r="E1887" s="85"/>
      <c r="F1887" s="7"/>
    </row>
    <row r="1888" spans="1:6">
      <c r="A1888" s="543"/>
      <c r="B1888" s="540"/>
      <c r="C1888" s="541"/>
      <c r="D1888" s="59"/>
      <c r="E1888" s="85"/>
      <c r="F1888" s="7"/>
    </row>
    <row r="1889" spans="1:6">
      <c r="A1889" s="543"/>
      <c r="B1889" s="540"/>
      <c r="C1889" s="541"/>
      <c r="D1889" s="59"/>
      <c r="E1889" s="85"/>
      <c r="F1889" s="7"/>
    </row>
    <row r="1890" spans="1:6">
      <c r="A1890" s="543"/>
      <c r="B1890" s="540"/>
      <c r="C1890" s="541"/>
      <c r="D1890" s="59"/>
      <c r="E1890" s="85"/>
      <c r="F1890" s="7"/>
    </row>
    <row r="1891" spans="1:6">
      <c r="A1891" s="543"/>
      <c r="B1891" s="540"/>
      <c r="C1891" s="541"/>
      <c r="D1891" s="59"/>
      <c r="E1891" s="85"/>
      <c r="F1891" s="7"/>
    </row>
    <row r="1892" spans="1:6">
      <c r="A1892" s="543"/>
      <c r="B1892" s="540"/>
      <c r="C1892" s="541"/>
      <c r="D1892" s="59"/>
      <c r="E1892" s="85"/>
      <c r="F1892" s="7"/>
    </row>
    <row r="1893" spans="1:6">
      <c r="A1893" s="543"/>
      <c r="B1893" s="540"/>
      <c r="C1893" s="541"/>
      <c r="D1893" s="59"/>
      <c r="E1893" s="85"/>
      <c r="F1893" s="7"/>
    </row>
    <row r="1894" spans="1:6">
      <c r="A1894" s="543"/>
      <c r="B1894" s="540"/>
      <c r="C1894" s="541"/>
      <c r="D1894" s="59"/>
      <c r="E1894" s="85"/>
      <c r="F1894" s="7"/>
    </row>
    <row r="1895" spans="1:6">
      <c r="A1895" s="543"/>
      <c r="B1895" s="540"/>
      <c r="C1895" s="541"/>
      <c r="D1895" s="59"/>
      <c r="E1895" s="85"/>
      <c r="F1895" s="7"/>
    </row>
    <row r="1896" spans="1:6">
      <c r="A1896" s="543"/>
      <c r="B1896" s="540"/>
      <c r="C1896" s="541"/>
      <c r="D1896" s="59"/>
      <c r="E1896" s="85"/>
      <c r="F1896" s="7"/>
    </row>
    <row r="1897" spans="1:6">
      <c r="A1897" s="543"/>
      <c r="B1897" s="540"/>
      <c r="C1897" s="541"/>
      <c r="D1897" s="59"/>
      <c r="E1897" s="85"/>
      <c r="F1897" s="7"/>
    </row>
    <row r="1898" spans="1:6">
      <c r="A1898" s="543"/>
      <c r="B1898" s="540"/>
      <c r="C1898" s="541"/>
      <c r="D1898" s="59"/>
      <c r="E1898" s="85"/>
      <c r="F1898" s="7"/>
    </row>
    <row r="1899" spans="1:6">
      <c r="A1899" s="543"/>
      <c r="B1899" s="540"/>
      <c r="C1899" s="541"/>
      <c r="D1899" s="59"/>
      <c r="E1899" s="85"/>
      <c r="F1899" s="7"/>
    </row>
    <row r="1900" spans="1:6">
      <c r="A1900" s="543"/>
      <c r="B1900" s="540"/>
      <c r="C1900" s="541"/>
      <c r="D1900" s="59"/>
      <c r="E1900" s="85"/>
      <c r="F1900" s="7"/>
    </row>
    <row r="1901" spans="1:6">
      <c r="A1901" s="543"/>
      <c r="B1901" s="540"/>
      <c r="C1901" s="541"/>
      <c r="D1901" s="59"/>
      <c r="E1901" s="85"/>
      <c r="F1901" s="7"/>
    </row>
    <row r="1902" spans="1:6">
      <c r="A1902" s="543"/>
      <c r="B1902" s="540"/>
      <c r="C1902" s="541"/>
      <c r="D1902" s="59"/>
      <c r="E1902" s="85"/>
      <c r="F1902" s="7"/>
    </row>
    <row r="1903" spans="1:6">
      <c r="A1903" s="543"/>
      <c r="B1903" s="540"/>
      <c r="C1903" s="541"/>
      <c r="D1903" s="59"/>
      <c r="E1903" s="85"/>
      <c r="F1903" s="7"/>
    </row>
    <row r="1904" spans="1:6">
      <c r="A1904" s="543"/>
      <c r="B1904" s="540"/>
      <c r="C1904" s="541"/>
      <c r="D1904" s="59"/>
      <c r="E1904" s="85"/>
      <c r="F1904" s="7"/>
    </row>
    <row r="1905" spans="1:6">
      <c r="A1905" s="543"/>
      <c r="B1905" s="540"/>
      <c r="C1905" s="541"/>
      <c r="D1905" s="59"/>
      <c r="E1905" s="85"/>
      <c r="F1905" s="7"/>
    </row>
    <row r="1906" spans="1:6">
      <c r="A1906" s="543"/>
      <c r="B1906" s="540"/>
      <c r="C1906" s="541"/>
      <c r="D1906" s="59"/>
      <c r="E1906" s="85"/>
      <c r="F1906" s="7"/>
    </row>
    <row r="1907" spans="1:6">
      <c r="A1907" s="543"/>
      <c r="B1907" s="540"/>
      <c r="C1907" s="541"/>
      <c r="D1907" s="59"/>
      <c r="E1907" s="85"/>
      <c r="F1907" s="7"/>
    </row>
    <row r="1908" spans="1:6">
      <c r="A1908" s="543"/>
      <c r="B1908" s="540"/>
      <c r="C1908" s="541"/>
      <c r="D1908" s="59"/>
      <c r="E1908" s="85"/>
      <c r="F1908" s="7"/>
    </row>
    <row r="1909" spans="1:6">
      <c r="A1909" s="543"/>
      <c r="B1909" s="540"/>
      <c r="C1909" s="541"/>
      <c r="D1909" s="59"/>
      <c r="E1909" s="85"/>
      <c r="F1909" s="7"/>
    </row>
    <row r="1910" spans="1:6">
      <c r="A1910" s="543"/>
      <c r="B1910" s="540"/>
      <c r="C1910" s="541"/>
      <c r="D1910" s="59"/>
      <c r="E1910" s="85"/>
      <c r="F1910" s="7"/>
    </row>
    <row r="1911" spans="1:6">
      <c r="A1911" s="543"/>
      <c r="B1911" s="540"/>
      <c r="C1911" s="541"/>
      <c r="D1911" s="59"/>
      <c r="E1911" s="85"/>
      <c r="F1911" s="7"/>
    </row>
    <row r="1912" spans="1:6">
      <c r="A1912" s="543"/>
      <c r="B1912" s="540"/>
      <c r="C1912" s="541"/>
      <c r="D1912" s="59"/>
      <c r="E1912" s="85"/>
      <c r="F1912" s="7"/>
    </row>
    <row r="1913" spans="1:6">
      <c r="A1913" s="543"/>
      <c r="B1913" s="540"/>
      <c r="C1913" s="541"/>
      <c r="D1913" s="59"/>
      <c r="E1913" s="85"/>
      <c r="F1913" s="7"/>
    </row>
    <row r="1914" spans="1:6">
      <c r="A1914" s="543"/>
      <c r="B1914" s="540"/>
      <c r="C1914" s="541"/>
      <c r="D1914" s="59"/>
      <c r="E1914" s="85"/>
      <c r="F1914" s="7"/>
    </row>
    <row r="1915" spans="1:6">
      <c r="A1915" s="543"/>
      <c r="B1915" s="540"/>
      <c r="C1915" s="541"/>
      <c r="D1915" s="59"/>
      <c r="E1915" s="85"/>
      <c r="F1915" s="7"/>
    </row>
    <row r="1916" spans="1:6">
      <c r="A1916" s="543"/>
      <c r="B1916" s="540"/>
      <c r="C1916" s="541"/>
      <c r="D1916" s="59"/>
      <c r="E1916" s="85"/>
      <c r="F1916" s="7"/>
    </row>
    <row r="1917" spans="1:6">
      <c r="A1917" s="543"/>
      <c r="B1917" s="540"/>
      <c r="C1917" s="541"/>
      <c r="D1917" s="59"/>
      <c r="E1917" s="85"/>
      <c r="F1917" s="7"/>
    </row>
    <row r="1918" spans="1:6">
      <c r="A1918" s="543"/>
      <c r="B1918" s="540"/>
      <c r="C1918" s="541"/>
      <c r="D1918" s="59"/>
      <c r="E1918" s="85"/>
      <c r="F1918" s="7"/>
    </row>
    <row r="1919" spans="1:6">
      <c r="A1919" s="543"/>
      <c r="B1919" s="540"/>
      <c r="C1919" s="541"/>
      <c r="D1919" s="59"/>
      <c r="E1919" s="85"/>
      <c r="F1919" s="7"/>
    </row>
    <row r="1920" spans="1:6">
      <c r="A1920" s="543"/>
      <c r="B1920" s="540"/>
      <c r="C1920" s="541"/>
      <c r="D1920" s="59"/>
      <c r="E1920" s="85"/>
      <c r="F1920" s="7"/>
    </row>
    <row r="1921" spans="1:6">
      <c r="A1921" s="543"/>
      <c r="B1921" s="540"/>
      <c r="C1921" s="541"/>
      <c r="D1921" s="59"/>
      <c r="E1921" s="85"/>
      <c r="F1921" s="7"/>
    </row>
    <row r="1922" spans="1:6">
      <c r="A1922" s="543"/>
      <c r="B1922" s="540"/>
      <c r="C1922" s="541"/>
      <c r="D1922" s="59"/>
      <c r="E1922" s="85"/>
      <c r="F1922" s="7"/>
    </row>
    <row r="1923" spans="1:6">
      <c r="A1923" s="543"/>
      <c r="B1923" s="540"/>
      <c r="C1923" s="541"/>
      <c r="D1923" s="59"/>
      <c r="E1923" s="85"/>
      <c r="F1923" s="7"/>
    </row>
    <row r="1924" spans="1:6">
      <c r="A1924" s="543"/>
      <c r="B1924" s="540"/>
      <c r="C1924" s="541"/>
      <c r="D1924" s="59"/>
      <c r="E1924" s="85"/>
      <c r="F1924" s="7"/>
    </row>
    <row r="1925" spans="1:6">
      <c r="A1925" s="543"/>
      <c r="B1925" s="540"/>
      <c r="C1925" s="541"/>
      <c r="D1925" s="59"/>
      <c r="E1925" s="85"/>
      <c r="F1925" s="7"/>
    </row>
    <row r="1926" spans="1:6">
      <c r="A1926" s="543"/>
      <c r="B1926" s="540"/>
      <c r="C1926" s="541"/>
      <c r="D1926" s="59"/>
      <c r="E1926" s="85"/>
      <c r="F1926" s="7"/>
    </row>
    <row r="1927" spans="1:6">
      <c r="A1927" s="543"/>
      <c r="B1927" s="540"/>
      <c r="C1927" s="541"/>
      <c r="D1927" s="59"/>
      <c r="E1927" s="85"/>
      <c r="F1927" s="7"/>
    </row>
    <row r="1928" spans="1:6">
      <c r="A1928" s="543"/>
      <c r="B1928" s="540"/>
      <c r="C1928" s="541"/>
      <c r="D1928" s="59"/>
      <c r="E1928" s="85"/>
      <c r="F1928" s="7"/>
    </row>
    <row r="1929" spans="1:6">
      <c r="A1929" s="543"/>
      <c r="B1929" s="540"/>
      <c r="C1929" s="541"/>
      <c r="D1929" s="59"/>
      <c r="E1929" s="85"/>
      <c r="F1929" s="7"/>
    </row>
    <row r="1930" spans="1:6">
      <c r="A1930" s="543"/>
      <c r="B1930" s="540"/>
      <c r="C1930" s="541"/>
      <c r="D1930" s="59"/>
      <c r="E1930" s="85"/>
      <c r="F1930" s="7"/>
    </row>
    <row r="1931" spans="1:6">
      <c r="A1931" s="543"/>
      <c r="B1931" s="540"/>
      <c r="C1931" s="541"/>
      <c r="D1931" s="59"/>
      <c r="E1931" s="85"/>
      <c r="F1931" s="7"/>
    </row>
    <row r="1932" spans="1:6">
      <c r="A1932" s="543"/>
      <c r="B1932" s="540"/>
      <c r="C1932" s="541"/>
      <c r="D1932" s="59"/>
      <c r="E1932" s="85"/>
      <c r="F1932" s="7"/>
    </row>
    <row r="1933" spans="1:6">
      <c r="A1933" s="543"/>
      <c r="B1933" s="540"/>
      <c r="C1933" s="541"/>
      <c r="D1933" s="59"/>
      <c r="E1933" s="85"/>
      <c r="F1933" s="7"/>
    </row>
    <row r="1934" spans="1:6">
      <c r="A1934" s="543"/>
      <c r="B1934" s="540"/>
      <c r="C1934" s="541"/>
      <c r="D1934" s="59"/>
      <c r="E1934" s="85"/>
      <c r="F1934" s="7"/>
    </row>
    <row r="1935" spans="1:6">
      <c r="A1935" s="543"/>
      <c r="B1935" s="540"/>
      <c r="C1935" s="541"/>
      <c r="D1935" s="59"/>
      <c r="E1935" s="85"/>
      <c r="F1935" s="7"/>
    </row>
    <row r="1936" spans="1:6">
      <c r="A1936" s="543"/>
      <c r="B1936" s="540"/>
      <c r="C1936" s="541"/>
      <c r="D1936" s="59"/>
      <c r="E1936" s="85"/>
      <c r="F1936" s="7"/>
    </row>
    <row r="1937" spans="1:6">
      <c r="A1937" s="543"/>
      <c r="B1937" s="540"/>
      <c r="C1937" s="541"/>
      <c r="D1937" s="59"/>
      <c r="E1937" s="85"/>
      <c r="F1937" s="7"/>
    </row>
    <row r="1938" spans="1:6">
      <c r="A1938" s="543"/>
      <c r="B1938" s="540"/>
      <c r="C1938" s="541"/>
      <c r="D1938" s="59"/>
      <c r="E1938" s="85"/>
      <c r="F1938" s="7"/>
    </row>
    <row r="1939" spans="1:6">
      <c r="A1939" s="543"/>
      <c r="B1939" s="540"/>
      <c r="C1939" s="541"/>
      <c r="D1939" s="59"/>
      <c r="E1939" s="85"/>
      <c r="F1939" s="7"/>
    </row>
    <row r="1940" spans="1:6">
      <c r="A1940" s="543"/>
      <c r="B1940" s="540"/>
      <c r="C1940" s="541"/>
      <c r="D1940" s="59"/>
      <c r="E1940" s="85"/>
      <c r="F1940" s="7"/>
    </row>
    <row r="1941" spans="1:6">
      <c r="A1941" s="543"/>
      <c r="B1941" s="540"/>
      <c r="C1941" s="541"/>
      <c r="D1941" s="59"/>
      <c r="E1941" s="85"/>
      <c r="F1941" s="7"/>
    </row>
    <row r="1942" spans="1:6">
      <c r="A1942" s="543"/>
      <c r="B1942" s="540"/>
      <c r="C1942" s="541"/>
      <c r="D1942" s="59"/>
      <c r="E1942" s="85"/>
      <c r="F1942" s="7"/>
    </row>
    <row r="1943" spans="1:6">
      <c r="A1943" s="543"/>
      <c r="B1943" s="540"/>
      <c r="C1943" s="541"/>
      <c r="D1943" s="59"/>
      <c r="E1943" s="85"/>
      <c r="F1943" s="7"/>
    </row>
    <row r="1944" spans="1:6">
      <c r="A1944" s="543"/>
      <c r="B1944" s="540"/>
      <c r="C1944" s="541"/>
      <c r="D1944" s="59"/>
      <c r="E1944" s="85"/>
      <c r="F1944" s="7"/>
    </row>
    <row r="1945" spans="1:6">
      <c r="A1945" s="543"/>
      <c r="B1945" s="540"/>
      <c r="C1945" s="541"/>
      <c r="D1945" s="59"/>
      <c r="E1945" s="85"/>
      <c r="F1945" s="7"/>
    </row>
    <row r="1946" spans="1:6">
      <c r="A1946" s="543"/>
      <c r="B1946" s="540"/>
      <c r="C1946" s="541"/>
      <c r="D1946" s="59"/>
      <c r="E1946" s="85"/>
      <c r="F1946" s="7"/>
    </row>
    <row r="1947" spans="1:6">
      <c r="A1947" s="543"/>
      <c r="B1947" s="540"/>
      <c r="C1947" s="541"/>
      <c r="D1947" s="59"/>
      <c r="E1947" s="85"/>
      <c r="F1947" s="7"/>
    </row>
    <row r="1948" spans="1:6">
      <c r="A1948" s="543"/>
      <c r="B1948" s="540"/>
      <c r="C1948" s="541"/>
      <c r="D1948" s="59"/>
      <c r="E1948" s="85"/>
      <c r="F1948" s="7"/>
    </row>
    <row r="1949" spans="1:6">
      <c r="A1949" s="543"/>
      <c r="B1949" s="540"/>
      <c r="C1949" s="541"/>
      <c r="D1949" s="59"/>
      <c r="E1949" s="85"/>
      <c r="F1949" s="7"/>
    </row>
    <row r="1950" spans="1:6">
      <c r="A1950" s="543"/>
      <c r="B1950" s="540"/>
      <c r="C1950" s="541"/>
      <c r="D1950" s="59"/>
      <c r="E1950" s="85"/>
      <c r="F1950" s="7"/>
    </row>
    <row r="1951" spans="1:6">
      <c r="A1951" s="543"/>
      <c r="B1951" s="540"/>
      <c r="C1951" s="541"/>
      <c r="D1951" s="59"/>
      <c r="E1951" s="85"/>
      <c r="F1951" s="7"/>
    </row>
    <row r="1952" spans="1:6">
      <c r="A1952" s="543"/>
      <c r="B1952" s="540"/>
      <c r="C1952" s="541"/>
      <c r="D1952" s="59"/>
      <c r="E1952" s="85"/>
      <c r="F1952" s="7"/>
    </row>
    <row r="1953" spans="1:6">
      <c r="A1953" s="543"/>
      <c r="B1953" s="540"/>
      <c r="C1953" s="541"/>
      <c r="D1953" s="59"/>
      <c r="E1953" s="85"/>
      <c r="F1953" s="7"/>
    </row>
  </sheetData>
  <sheetProtection algorithmName="SHA-512" hashValue="EuhczHMhmP5eGGsSQ6FVqYnSh+bY4JAe0/TqMREvyiluOC6IFuZn0v43ESOSxfadsw0aJDba3Sk2X5KOU/fx8g==" saltValue="5K7XipV22myMvPtpRwaBtg==" spinCount="100000" sheet="1" objects="1" scenarios="1" selectLockedCells="1"/>
  <mergeCells count="15">
    <mergeCell ref="A127:F127"/>
    <mergeCell ref="A128:E128"/>
    <mergeCell ref="A15:E15"/>
    <mergeCell ref="A18:E18"/>
    <mergeCell ref="A54:E54"/>
    <mergeCell ref="A84:E84"/>
    <mergeCell ref="A122:E122"/>
    <mergeCell ref="A125:E125"/>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70" fitToHeight="0" orientation="portrait" r:id="rId1"/>
  <headerFooter>
    <oddFooter>&amp;R&amp;P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B39C9-A11A-41A0-A692-56CA73E17C3E}">
  <sheetPr codeName="List40">
    <tabColor rgb="FFFF0000"/>
  </sheetPr>
  <dimension ref="A1:G19"/>
  <sheetViews>
    <sheetView workbookViewId="0">
      <selection activeCell="E11" sqref="E11:E16"/>
    </sheetView>
  </sheetViews>
  <sheetFormatPr defaultRowHeight="12.75"/>
  <cols>
    <col min="1" max="1" width="9.42578125" style="624" customWidth="1"/>
    <col min="2" max="2" width="78" style="625" customWidth="1"/>
    <col min="3" max="3" width="9.140625" style="626"/>
    <col min="4" max="4" width="11.42578125" style="627" customWidth="1"/>
    <col min="5" max="5" width="12.7109375" style="628" customWidth="1"/>
    <col min="6" max="6" width="13.5703125" style="629" customWidth="1"/>
    <col min="7" max="16384" width="9.140625" style="625"/>
  </cols>
  <sheetData>
    <row r="1" spans="1:6" s="540" customFormat="1">
      <c r="A1" s="543"/>
      <c r="C1" s="541"/>
      <c r="D1" s="59"/>
      <c r="E1" s="85"/>
      <c r="F1" s="7"/>
    </row>
    <row r="2" spans="1:6" s="540" customFormat="1">
      <c r="A2" s="543"/>
      <c r="C2" s="541"/>
      <c r="D2" s="59"/>
      <c r="E2" s="85"/>
      <c r="F2" s="7"/>
    </row>
    <row r="3" spans="1:6" s="540" customFormat="1">
      <c r="A3" s="543"/>
      <c r="C3" s="541"/>
      <c r="D3" s="59"/>
      <c r="E3" s="85"/>
      <c r="F3" s="7"/>
    </row>
    <row r="4" spans="1:6" s="540" customFormat="1">
      <c r="A4" s="11"/>
      <c r="B4" s="12"/>
      <c r="C4" s="13"/>
      <c r="D4" s="60"/>
      <c r="E4" s="86"/>
      <c r="F4" s="15"/>
    </row>
    <row r="5" spans="1:6" s="540" customFormat="1" ht="15.95" customHeight="1">
      <c r="A5" s="19"/>
      <c r="B5" s="868"/>
      <c r="C5" s="868"/>
      <c r="D5" s="868"/>
      <c r="E5" s="868"/>
      <c r="F5" s="868"/>
    </row>
    <row r="6" spans="1:6" s="540" customFormat="1" ht="18.75" thickBot="1">
      <c r="A6" s="51" t="s">
        <v>14</v>
      </c>
      <c r="B6" s="50" t="s">
        <v>1313</v>
      </c>
      <c r="C6" s="8"/>
      <c r="D6" s="61"/>
      <c r="E6" s="87"/>
      <c r="F6" s="17"/>
    </row>
    <row r="7" spans="1:6" s="541" customFormat="1" ht="12.75" customHeight="1">
      <c r="A7" s="869" t="s">
        <v>3</v>
      </c>
      <c r="B7" s="871" t="s">
        <v>0</v>
      </c>
      <c r="C7" s="871" t="s">
        <v>1</v>
      </c>
      <c r="D7" s="871" t="s">
        <v>2</v>
      </c>
      <c r="E7" s="873" t="s">
        <v>42</v>
      </c>
      <c r="F7" s="875" t="s">
        <v>55</v>
      </c>
    </row>
    <row r="8" spans="1:6" s="540" customFormat="1" ht="26.25" customHeight="1" thickBot="1">
      <c r="A8" s="870"/>
      <c r="B8" s="872"/>
      <c r="C8" s="872"/>
      <c r="D8" s="872"/>
      <c r="E8" s="874"/>
      <c r="F8" s="876"/>
    </row>
    <row r="9" spans="1:6" s="540" customFormat="1">
      <c r="A9" s="551"/>
      <c r="B9" s="552" t="s">
        <v>71</v>
      </c>
      <c r="C9" s="93"/>
      <c r="D9" s="94"/>
      <c r="E9" s="84"/>
      <c r="F9" s="546"/>
    </row>
    <row r="10" spans="1:6" s="540" customFormat="1">
      <c r="A10" s="113" t="s">
        <v>14</v>
      </c>
      <c r="B10" s="553" t="s">
        <v>1314</v>
      </c>
      <c r="C10" s="114"/>
      <c r="D10" s="114"/>
      <c r="E10" s="630"/>
      <c r="F10" s="116"/>
    </row>
    <row r="11" spans="1:6" s="540" customFormat="1" ht="14.25">
      <c r="A11" s="113" t="s">
        <v>919</v>
      </c>
      <c r="B11" s="554" t="s">
        <v>1315</v>
      </c>
      <c r="C11" s="114" t="s">
        <v>13</v>
      </c>
      <c r="D11" s="114">
        <v>600</v>
      </c>
      <c r="E11" s="115"/>
      <c r="F11" s="116">
        <f>+E11*D11</f>
        <v>0</v>
      </c>
    </row>
    <row r="12" spans="1:6" s="540" customFormat="1" ht="14.25">
      <c r="A12" s="113" t="s">
        <v>922</v>
      </c>
      <c r="B12" s="554" t="s">
        <v>1316</v>
      </c>
      <c r="C12" s="114" t="s">
        <v>13</v>
      </c>
      <c r="D12" s="114">
        <v>800</v>
      </c>
      <c r="E12" s="115"/>
      <c r="F12" s="116">
        <f t="shared" ref="F12:F16" si="0">+E12*D12</f>
        <v>0</v>
      </c>
    </row>
    <row r="13" spans="1:6" s="540" customFormat="1" ht="14.25">
      <c r="A13" s="113" t="s">
        <v>929</v>
      </c>
      <c r="B13" s="554" t="s">
        <v>1317</v>
      </c>
      <c r="C13" s="114" t="s">
        <v>13</v>
      </c>
      <c r="D13" s="114">
        <v>400</v>
      </c>
      <c r="E13" s="115"/>
      <c r="F13" s="116">
        <f t="shared" si="0"/>
        <v>0</v>
      </c>
    </row>
    <row r="14" spans="1:6" s="540" customFormat="1" ht="14.25">
      <c r="A14" s="113" t="s">
        <v>500</v>
      </c>
      <c r="B14" s="554" t="s">
        <v>1318</v>
      </c>
      <c r="C14" s="114" t="s">
        <v>13</v>
      </c>
      <c r="D14" s="114">
        <v>600</v>
      </c>
      <c r="E14" s="115"/>
      <c r="F14" s="116">
        <f t="shared" si="0"/>
        <v>0</v>
      </c>
    </row>
    <row r="15" spans="1:6" s="540" customFormat="1">
      <c r="A15" s="113" t="s">
        <v>15</v>
      </c>
      <c r="B15" s="554" t="s">
        <v>1319</v>
      </c>
      <c r="C15" s="114" t="s">
        <v>13</v>
      </c>
      <c r="D15" s="114">
        <v>600</v>
      </c>
      <c r="E15" s="115"/>
      <c r="F15" s="116">
        <f t="shared" si="0"/>
        <v>0</v>
      </c>
    </row>
    <row r="16" spans="1:6" s="540" customFormat="1">
      <c r="A16" s="113" t="s">
        <v>16</v>
      </c>
      <c r="B16" s="128" t="s">
        <v>1320</v>
      </c>
      <c r="C16" s="114" t="s">
        <v>13</v>
      </c>
      <c r="D16" s="114">
        <v>120</v>
      </c>
      <c r="E16" s="115"/>
      <c r="F16" s="116">
        <f t="shared" si="0"/>
        <v>0</v>
      </c>
    </row>
    <row r="17" spans="1:7" s="540" customFormat="1" ht="13.5" thickBot="1">
      <c r="A17" s="555"/>
      <c r="B17" s="556"/>
      <c r="C17" s="119"/>
      <c r="D17" s="120"/>
      <c r="E17" s="121"/>
      <c r="F17" s="101"/>
    </row>
    <row r="18" spans="1:7" s="540" customFormat="1" ht="18.75" thickBot="1">
      <c r="A18" s="877" t="s">
        <v>1341</v>
      </c>
      <c r="B18" s="878"/>
      <c r="C18" s="878"/>
      <c r="D18" s="878"/>
      <c r="E18" s="879"/>
      <c r="F18" s="98">
        <f>SUM(F10:F16)</f>
        <v>0</v>
      </c>
      <c r="G18" s="16"/>
    </row>
    <row r="19" spans="1:7" s="540" customFormat="1" ht="18">
      <c r="A19" s="25"/>
      <c r="B19" s="25"/>
      <c r="C19" s="29"/>
      <c r="D19" s="59"/>
      <c r="E19" s="85"/>
      <c r="F19" s="7"/>
      <c r="G19" s="16"/>
    </row>
  </sheetData>
  <sheetProtection algorithmName="SHA-512" hashValue="bvb5/aulQuPOOxsZY7RglL1hYVsB3j1czAlybP+UmowkEtAYV70I2Rm1hKqkPnsMhF6Utper0vfdML4irMFwAQ==" saltValue="gXW+H6CSVxE7C6zu3bSamw==" spinCount="100000" sheet="1" objects="1" scenarios="1" selectLockedCells="1"/>
  <mergeCells count="8">
    <mergeCell ref="A18:E18"/>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70" fitToHeight="0" orientation="portrait"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4B70E-A9FD-4825-87D6-84E9E3258F35}">
  <sheetPr codeName="List4">
    <tabColor indexed="53"/>
  </sheetPr>
  <dimension ref="A1:L39"/>
  <sheetViews>
    <sheetView workbookViewId="0">
      <selection activeCell="I8" sqref="I8:K8"/>
    </sheetView>
  </sheetViews>
  <sheetFormatPr defaultRowHeight="12.75"/>
  <cols>
    <col min="1" max="1" width="7" style="617" customWidth="1"/>
    <col min="2" max="2" width="13.42578125" style="617" bestFit="1" customWidth="1"/>
    <col min="3" max="10" width="9.140625" style="617"/>
    <col min="11" max="11" width="9.140625" style="617" customWidth="1"/>
    <col min="12" max="12" width="12.28515625" style="617" customWidth="1"/>
    <col min="13" max="13" width="2.5703125" style="617" customWidth="1"/>
    <col min="14" max="15" width="9.140625" style="617"/>
    <col min="16" max="16" width="9.42578125" style="617" bestFit="1" customWidth="1"/>
    <col min="17" max="16384" width="9.140625" style="617"/>
  </cols>
  <sheetData>
    <row r="1" spans="1:12">
      <c r="A1" s="620"/>
      <c r="F1" s="618"/>
      <c r="G1" s="6"/>
      <c r="H1" s="7"/>
      <c r="I1" s="7"/>
    </row>
    <row r="2" spans="1:12">
      <c r="A2" s="620"/>
      <c r="F2" s="618"/>
      <c r="G2" s="6"/>
      <c r="H2" s="7"/>
      <c r="I2" s="7"/>
    </row>
    <row r="3" spans="1:12">
      <c r="A3" s="620"/>
      <c r="F3" s="618"/>
      <c r="G3" s="6"/>
      <c r="H3" s="7"/>
      <c r="I3" s="7"/>
    </row>
    <row r="4" spans="1:12">
      <c r="E4" s="49"/>
      <c r="F4" s="49"/>
    </row>
    <row r="5" spans="1:12" ht="35.25">
      <c r="B5" s="774" t="s">
        <v>10</v>
      </c>
      <c r="C5" s="774"/>
      <c r="D5" s="774"/>
      <c r="E5" s="774"/>
      <c r="F5" s="774"/>
      <c r="G5" s="774"/>
      <c r="H5" s="774"/>
      <c r="I5" s="774"/>
      <c r="J5" s="774"/>
      <c r="K5" s="774"/>
      <c r="L5" s="774"/>
    </row>
    <row r="6" spans="1:12" ht="31.5" customHeight="1">
      <c r="B6" s="738" t="s">
        <v>1344</v>
      </c>
      <c r="C6" s="738"/>
      <c r="D6" s="738"/>
      <c r="E6" s="738"/>
      <c r="F6" s="738"/>
      <c r="G6" s="738"/>
      <c r="H6" s="738"/>
      <c r="I6" s="738"/>
      <c r="J6" s="738"/>
      <c r="K6" s="738"/>
      <c r="L6" s="738"/>
    </row>
    <row r="7" spans="1:12" ht="30" customHeight="1" thickBot="1">
      <c r="B7" s="775"/>
      <c r="C7" s="775"/>
      <c r="D7" s="775"/>
      <c r="E7" s="775"/>
      <c r="F7" s="775"/>
      <c r="G7" s="775"/>
      <c r="H7" s="775"/>
      <c r="I7" s="775"/>
      <c r="J7" s="775"/>
      <c r="K7" s="775"/>
      <c r="L7" s="775"/>
    </row>
    <row r="8" spans="1:12" ht="30" customHeight="1" thickBot="1">
      <c r="B8" s="67" t="s">
        <v>14</v>
      </c>
      <c r="C8" s="759" t="s">
        <v>1344</v>
      </c>
      <c r="D8" s="760"/>
      <c r="E8" s="760"/>
      <c r="F8" s="760"/>
      <c r="G8" s="760"/>
      <c r="H8" s="761"/>
      <c r="I8" s="762">
        <f>+'EM-1 - MD'!F18</f>
        <v>0</v>
      </c>
      <c r="J8" s="762"/>
      <c r="K8" s="762"/>
      <c r="L8" s="68" t="s">
        <v>5</v>
      </c>
    </row>
    <row r="9" spans="1:12" ht="18.75" customHeight="1" thickBot="1">
      <c r="B9" s="619"/>
      <c r="C9" s="764" t="s">
        <v>6</v>
      </c>
      <c r="D9" s="764"/>
      <c r="E9" s="764"/>
      <c r="F9" s="764"/>
      <c r="G9" s="764"/>
      <c r="H9" s="764"/>
      <c r="I9" s="765">
        <f>SUM(I8:K8)</f>
        <v>0</v>
      </c>
      <c r="J9" s="765"/>
      <c r="K9" s="765"/>
      <c r="L9" s="70" t="s">
        <v>5</v>
      </c>
    </row>
    <row r="10" spans="1:12" ht="28.5" customHeight="1"/>
    <row r="11" spans="1:12" ht="15.95" customHeight="1">
      <c r="B11" s="758" t="s">
        <v>52</v>
      </c>
      <c r="C11" s="758"/>
      <c r="D11" s="109"/>
      <c r="E11" s="109"/>
      <c r="F11" s="109"/>
      <c r="G11" s="109"/>
      <c r="H11" s="109"/>
      <c r="I11" s="755"/>
      <c r="J11" s="755"/>
      <c r="K11" s="755"/>
      <c r="L11" s="56"/>
    </row>
    <row r="12" spans="1:12" ht="15.95" customHeight="1">
      <c r="B12" s="756" t="s">
        <v>50</v>
      </c>
      <c r="C12" s="756"/>
      <c r="D12" s="756"/>
      <c r="E12" s="756"/>
      <c r="F12" s="756"/>
      <c r="G12" s="756"/>
      <c r="H12" s="756"/>
      <c r="I12" s="755"/>
      <c r="J12" s="755"/>
      <c r="K12" s="755"/>
      <c r="L12" s="56"/>
    </row>
    <row r="13" spans="1:12" ht="15.95" customHeight="1">
      <c r="B13" s="756" t="s">
        <v>51</v>
      </c>
      <c r="C13" s="756"/>
      <c r="D13" s="756"/>
      <c r="E13" s="756"/>
      <c r="F13" s="756"/>
      <c r="G13" s="756"/>
      <c r="H13" s="756"/>
      <c r="I13" s="755"/>
      <c r="J13" s="755"/>
      <c r="K13" s="755"/>
      <c r="L13" s="56"/>
    </row>
    <row r="14" spans="1:12" ht="15.95" customHeight="1">
      <c r="B14" s="107"/>
      <c r="C14" s="757"/>
      <c r="D14" s="757"/>
      <c r="E14" s="757"/>
      <c r="F14" s="757"/>
      <c r="G14" s="757"/>
      <c r="H14" s="757"/>
      <c r="I14" s="755"/>
      <c r="J14" s="755"/>
      <c r="K14" s="755"/>
      <c r="L14" s="56"/>
    </row>
    <row r="15" spans="1:12" ht="15.95" customHeight="1">
      <c r="B15" s="107"/>
      <c r="C15" s="735"/>
      <c r="D15" s="735"/>
      <c r="E15" s="735"/>
      <c r="F15" s="735"/>
      <c r="G15" s="735"/>
      <c r="H15" s="735"/>
      <c r="I15" s="755"/>
      <c r="J15" s="755"/>
      <c r="K15" s="755"/>
      <c r="L15" s="56"/>
    </row>
    <row r="16" spans="1:12" ht="15.95" customHeight="1">
      <c r="B16" s="107"/>
      <c r="C16" s="735"/>
      <c r="D16" s="735"/>
      <c r="E16" s="735"/>
      <c r="F16" s="735"/>
      <c r="G16" s="735"/>
      <c r="H16" s="735"/>
      <c r="I16" s="755"/>
      <c r="J16" s="755"/>
      <c r="K16" s="755"/>
      <c r="L16" s="56"/>
    </row>
    <row r="17" spans="2:12" ht="15.95" customHeight="1">
      <c r="B17" s="107"/>
      <c r="C17" s="735"/>
      <c r="D17" s="735"/>
      <c r="E17" s="735"/>
      <c r="F17" s="735"/>
      <c r="G17" s="735"/>
      <c r="H17" s="735"/>
      <c r="I17" s="755"/>
      <c r="J17" s="755"/>
      <c r="K17" s="755"/>
      <c r="L17" s="56"/>
    </row>
    <row r="18" spans="2:12" ht="16.5" customHeight="1">
      <c r="B18" s="753"/>
      <c r="C18" s="747"/>
      <c r="D18" s="747"/>
      <c r="E18" s="747"/>
      <c r="F18" s="747"/>
      <c r="G18" s="747"/>
      <c r="H18" s="747"/>
      <c r="I18" s="748"/>
      <c r="J18" s="748"/>
      <c r="K18" s="748"/>
      <c r="L18" s="108"/>
    </row>
    <row r="19" spans="2:12" ht="16.5" customHeight="1">
      <c r="B19" s="753"/>
      <c r="C19" s="747"/>
      <c r="D19" s="747"/>
      <c r="E19" s="747"/>
      <c r="F19" s="747"/>
      <c r="G19" s="747"/>
      <c r="H19" s="747"/>
      <c r="I19" s="754"/>
      <c r="J19" s="754"/>
      <c r="K19" s="754"/>
      <c r="L19" s="108"/>
    </row>
    <row r="20" spans="2:12" ht="16.5" customHeight="1">
      <c r="B20" s="753"/>
      <c r="C20" s="745"/>
      <c r="D20" s="745"/>
      <c r="E20" s="745"/>
      <c r="F20" s="745"/>
      <c r="G20" s="745"/>
      <c r="H20" s="745"/>
      <c r="I20" s="744"/>
      <c r="J20" s="744"/>
      <c r="K20" s="744"/>
      <c r="L20" s="108"/>
    </row>
    <row r="21" spans="2:12" ht="16.5" customHeight="1">
      <c r="B21" s="753"/>
      <c r="C21" s="745"/>
      <c r="D21" s="745"/>
      <c r="E21" s="745"/>
      <c r="F21" s="745"/>
      <c r="G21" s="745"/>
      <c r="H21" s="745"/>
      <c r="I21" s="744"/>
      <c r="J21" s="744"/>
      <c r="K21" s="744"/>
      <c r="L21" s="108"/>
    </row>
    <row r="22" spans="2:12" ht="24" customHeight="1"/>
    <row r="23" spans="2:12" ht="30" customHeight="1">
      <c r="B23" s="746"/>
      <c r="C23" s="746"/>
      <c r="D23" s="746"/>
      <c r="E23" s="746"/>
      <c r="F23" s="746"/>
      <c r="G23" s="746"/>
      <c r="H23" s="746"/>
      <c r="I23" s="746"/>
      <c r="J23" s="746"/>
      <c r="K23" s="746"/>
      <c r="L23" s="746"/>
    </row>
    <row r="24" spans="2:12" ht="20.100000000000001" customHeight="1">
      <c r="B24" s="747"/>
      <c r="C24" s="747"/>
      <c r="D24" s="747"/>
      <c r="E24" s="747"/>
      <c r="F24" s="747"/>
      <c r="G24" s="747"/>
      <c r="H24" s="747"/>
      <c r="I24" s="748"/>
      <c r="J24" s="748"/>
      <c r="K24" s="748"/>
      <c r="L24" s="108"/>
    </row>
    <row r="25" spans="2:12" ht="4.5" customHeight="1">
      <c r="B25" s="749"/>
      <c r="C25" s="749"/>
      <c r="D25" s="749"/>
      <c r="E25" s="749"/>
      <c r="F25" s="749"/>
      <c r="G25" s="749"/>
      <c r="H25" s="749"/>
      <c r="I25" s="749"/>
      <c r="J25" s="749"/>
      <c r="K25" s="749"/>
      <c r="L25" s="749"/>
    </row>
    <row r="26" spans="2:12" ht="13.5" customHeight="1">
      <c r="B26" s="750"/>
      <c r="C26" s="751"/>
      <c r="D26" s="751"/>
      <c r="E26" s="751"/>
      <c r="F26" s="751"/>
      <c r="G26" s="751"/>
      <c r="H26" s="751"/>
      <c r="I26" s="618"/>
      <c r="J26" s="618"/>
      <c r="K26" s="618"/>
      <c r="L26" s="618"/>
    </row>
    <row r="27" spans="2:12" ht="6.75" customHeight="1">
      <c r="B27" s="618"/>
      <c r="C27" s="618"/>
      <c r="D27" s="618"/>
      <c r="E27" s="618"/>
      <c r="F27" s="618"/>
      <c r="G27" s="618"/>
      <c r="H27" s="618"/>
      <c r="I27" s="618"/>
      <c r="J27" s="618"/>
      <c r="K27" s="618"/>
      <c r="L27" s="618"/>
    </row>
    <row r="28" spans="2:12" ht="18" customHeight="1">
      <c r="B28" s="752"/>
      <c r="C28" s="752"/>
      <c r="D28" s="752"/>
      <c r="E28" s="752"/>
      <c r="F28" s="752"/>
      <c r="G28" s="752"/>
      <c r="H28" s="752"/>
      <c r="I28" s="752"/>
      <c r="J28" s="752"/>
      <c r="K28" s="752"/>
      <c r="L28" s="752"/>
    </row>
    <row r="29" spans="2:12" ht="12.75" customHeight="1">
      <c r="B29" s="743"/>
      <c r="C29" s="743"/>
      <c r="D29" s="743"/>
      <c r="E29" s="743"/>
      <c r="F29" s="743"/>
      <c r="G29" s="743"/>
      <c r="H29" s="743"/>
      <c r="I29" s="743"/>
      <c r="J29" s="743"/>
      <c r="K29" s="743"/>
    </row>
    <row r="30" spans="2:12" ht="12.75" customHeight="1">
      <c r="B30" s="743"/>
      <c r="C30" s="743"/>
      <c r="D30" s="743"/>
      <c r="E30" s="743"/>
      <c r="F30" s="743"/>
      <c r="G30" s="743"/>
      <c r="H30" s="743"/>
      <c r="I30" s="743"/>
      <c r="J30" s="743"/>
      <c r="K30" s="743"/>
    </row>
    <row r="31" spans="2:12" ht="12.75" customHeight="1">
      <c r="B31" s="743"/>
      <c r="C31" s="743"/>
      <c r="D31" s="743"/>
      <c r="E31" s="743"/>
      <c r="F31" s="743"/>
      <c r="G31" s="743"/>
      <c r="H31" s="743"/>
      <c r="I31" s="743"/>
      <c r="J31" s="743"/>
      <c r="K31" s="743"/>
    </row>
    <row r="32" spans="2:12" ht="41.25" customHeight="1">
      <c r="B32" s="740"/>
      <c r="C32" s="740"/>
      <c r="D32" s="740"/>
      <c r="E32" s="740"/>
      <c r="F32" s="740"/>
      <c r="G32" s="740"/>
      <c r="H32" s="740"/>
      <c r="I32" s="740"/>
      <c r="J32" s="740"/>
      <c r="K32" s="740"/>
      <c r="L32" s="740"/>
    </row>
    <row r="33" spans="2:12" ht="23.25" customHeight="1">
      <c r="B33" s="741"/>
      <c r="C33" s="741"/>
      <c r="D33" s="741"/>
      <c r="E33" s="741"/>
      <c r="F33" s="741"/>
      <c r="G33" s="741"/>
      <c r="H33" s="741"/>
      <c r="I33" s="741"/>
      <c r="J33" s="741"/>
      <c r="K33" s="741"/>
      <c r="L33" s="741"/>
    </row>
    <row r="34" spans="2:12" ht="12.75" customHeight="1">
      <c r="B34" s="741"/>
      <c r="C34" s="741"/>
      <c r="D34" s="741"/>
      <c r="E34" s="741"/>
      <c r="F34" s="741"/>
      <c r="G34" s="741"/>
      <c r="H34" s="741"/>
      <c r="I34" s="741"/>
      <c r="J34" s="741"/>
      <c r="K34" s="741"/>
      <c r="L34" s="741"/>
    </row>
    <row r="35" spans="2:12" ht="12.75" customHeight="1">
      <c r="B35" s="741"/>
      <c r="C35" s="741"/>
      <c r="D35" s="741"/>
      <c r="E35" s="741"/>
      <c r="F35" s="741"/>
      <c r="G35" s="741"/>
      <c r="H35" s="741"/>
      <c r="I35" s="741"/>
      <c r="J35" s="741"/>
      <c r="K35" s="741"/>
      <c r="L35" s="741"/>
    </row>
    <row r="36" spans="2:12" ht="38.25" customHeight="1">
      <c r="B36" s="741"/>
      <c r="C36" s="741"/>
      <c r="D36" s="741"/>
      <c r="E36" s="741"/>
      <c r="F36" s="741"/>
      <c r="G36" s="741"/>
      <c r="H36" s="741"/>
      <c r="I36" s="741"/>
      <c r="J36" s="741"/>
      <c r="K36" s="741"/>
      <c r="L36" s="741"/>
    </row>
    <row r="37" spans="2:12" ht="12.75" customHeight="1">
      <c r="B37" s="742"/>
      <c r="C37" s="742"/>
      <c r="D37" s="742"/>
      <c r="E37" s="742"/>
      <c r="F37" s="742"/>
      <c r="G37" s="742"/>
      <c r="H37" s="742"/>
      <c r="I37" s="742"/>
      <c r="J37" s="742"/>
      <c r="K37" s="742"/>
      <c r="L37" s="742"/>
    </row>
    <row r="38" spans="2:12" ht="12.75" customHeight="1">
      <c r="B38" s="741"/>
      <c r="C38" s="741"/>
      <c r="D38" s="741"/>
      <c r="E38" s="741"/>
      <c r="F38" s="741"/>
      <c r="G38" s="741"/>
      <c r="H38" s="741"/>
      <c r="I38" s="741"/>
      <c r="J38" s="741"/>
      <c r="K38" s="741"/>
      <c r="L38" s="741"/>
    </row>
    <row r="39" spans="2:12" ht="12.75" customHeight="1">
      <c r="B39" s="742"/>
      <c r="C39" s="742"/>
      <c r="D39" s="742"/>
      <c r="E39" s="742"/>
      <c r="F39" s="742"/>
      <c r="G39" s="742"/>
      <c r="H39" s="742"/>
      <c r="I39" s="742"/>
      <c r="J39" s="742"/>
      <c r="K39" s="742"/>
      <c r="L39" s="742"/>
    </row>
  </sheetData>
  <sheetProtection algorithmName="SHA-512" hashValue="GsngwgFXkLi6e4Jxe+p8xCf1NAyoQQXAy3CAqI92QJOTxbbw9yoxFJ9RpQvcgHq/g4/Nvb7wsRE/BLw4FznWiw==" saltValue="bjeluxu75MGRHZissCBy/A==" spinCount="100000" sheet="1" objects="1" scenarios="1" selectLockedCells="1"/>
  <mergeCells count="47">
    <mergeCell ref="C9:H9"/>
    <mergeCell ref="I9:K9"/>
    <mergeCell ref="B5:L5"/>
    <mergeCell ref="B6:L6"/>
    <mergeCell ref="B7:L7"/>
    <mergeCell ref="C8:H8"/>
    <mergeCell ref="I8:K8"/>
    <mergeCell ref="B11:C11"/>
    <mergeCell ref="I11:K11"/>
    <mergeCell ref="B12:H12"/>
    <mergeCell ref="I12:K12"/>
    <mergeCell ref="B13:H13"/>
    <mergeCell ref="I13:K13"/>
    <mergeCell ref="C14:H14"/>
    <mergeCell ref="I14:K14"/>
    <mergeCell ref="C15:H15"/>
    <mergeCell ref="I15:K15"/>
    <mergeCell ref="C16:H16"/>
    <mergeCell ref="I16:K16"/>
    <mergeCell ref="B26:H26"/>
    <mergeCell ref="C17:H17"/>
    <mergeCell ref="I17:K17"/>
    <mergeCell ref="B18:B21"/>
    <mergeCell ref="C18:H18"/>
    <mergeCell ref="I18:K18"/>
    <mergeCell ref="C19:H19"/>
    <mergeCell ref="I19:K19"/>
    <mergeCell ref="C20:H20"/>
    <mergeCell ref="I20:K20"/>
    <mergeCell ref="C21:H21"/>
    <mergeCell ref="I21:K21"/>
    <mergeCell ref="B23:L23"/>
    <mergeCell ref="B24:H24"/>
    <mergeCell ref="I24:K24"/>
    <mergeCell ref="B25:L25"/>
    <mergeCell ref="B39:L39"/>
    <mergeCell ref="B28:L28"/>
    <mergeCell ref="B29:K29"/>
    <mergeCell ref="B30:K30"/>
    <mergeCell ref="B31:K31"/>
    <mergeCell ref="B32:L32"/>
    <mergeCell ref="B33:L33"/>
    <mergeCell ref="B34:L34"/>
    <mergeCell ref="B35:L35"/>
    <mergeCell ref="B36:L36"/>
    <mergeCell ref="B37:L37"/>
    <mergeCell ref="B38:L38"/>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D094-1859-4A66-80BE-F50B095E955C}">
  <sheetPr codeName="List5">
    <tabColor theme="9" tint="-0.249977111117893"/>
  </sheetPr>
  <dimension ref="A1:L33"/>
  <sheetViews>
    <sheetView topLeftCell="A4" workbookViewId="0"/>
  </sheetViews>
  <sheetFormatPr defaultRowHeight="12.75"/>
  <cols>
    <col min="1" max="1" width="2.85546875" style="300" customWidth="1"/>
    <col min="2" max="2" width="13.42578125" style="300" customWidth="1"/>
    <col min="3" max="11" width="9.140625" style="300"/>
    <col min="12" max="12" width="8.7109375" style="300" customWidth="1"/>
    <col min="13" max="13" width="3.85546875" style="300" customWidth="1"/>
    <col min="14" max="15" width="9.140625" style="300"/>
    <col min="16" max="16" width="9.42578125" style="300" customWidth="1"/>
    <col min="17" max="16384" width="9.140625" style="300"/>
  </cols>
  <sheetData>
    <row r="1" spans="1:12">
      <c r="A1" s="299"/>
      <c r="F1" s="301"/>
      <c r="G1" s="302"/>
      <c r="H1" s="303"/>
      <c r="I1" s="303"/>
    </row>
    <row r="2" spans="1:12">
      <c r="A2" s="299"/>
      <c r="F2" s="301"/>
      <c r="G2" s="302"/>
      <c r="H2" s="303"/>
      <c r="I2" s="303"/>
    </row>
    <row r="3" spans="1:12">
      <c r="A3" s="299"/>
      <c r="F3" s="301"/>
      <c r="G3" s="302"/>
      <c r="H3" s="303"/>
      <c r="I3" s="303"/>
    </row>
    <row r="5" spans="1:12" ht="35.25" customHeight="1">
      <c r="B5" s="780" t="s">
        <v>10</v>
      </c>
      <c r="C5" s="780"/>
      <c r="D5" s="780"/>
      <c r="E5" s="780"/>
      <c r="F5" s="780"/>
      <c r="G5" s="780"/>
      <c r="H5" s="780"/>
      <c r="I5" s="780"/>
      <c r="J5" s="780"/>
      <c r="K5" s="780"/>
      <c r="L5" s="780"/>
    </row>
    <row r="6" spans="1:12" ht="21" customHeight="1"/>
    <row r="7" spans="1:12" ht="21" customHeight="1" thickBot="1">
      <c r="C7" s="781" t="s">
        <v>480</v>
      </c>
      <c r="D7" s="781"/>
      <c r="E7" s="781"/>
      <c r="F7" s="781"/>
      <c r="G7" s="781"/>
      <c r="H7" s="781"/>
    </row>
    <row r="8" spans="1:12" ht="15.75" customHeight="1" thickBot="1">
      <c r="B8" s="304" t="s">
        <v>481</v>
      </c>
      <c r="C8" s="782" t="str">
        <f>'1 pripravljalna d'!B6</f>
        <v>PRIPRAVLJALNA DELA</v>
      </c>
      <c r="D8" s="782"/>
      <c r="E8" s="782"/>
      <c r="F8" s="782"/>
      <c r="G8" s="782"/>
      <c r="H8" s="782"/>
      <c r="I8" s="783">
        <f>'1 pripravljalna d'!F22</f>
        <v>0</v>
      </c>
      <c r="J8" s="783"/>
      <c r="K8" s="783"/>
      <c r="L8" s="305" t="s">
        <v>5</v>
      </c>
    </row>
    <row r="9" spans="1:12" ht="15.75" customHeight="1" thickBot="1">
      <c r="B9" s="304" t="s">
        <v>482</v>
      </c>
      <c r="C9" s="782" t="str">
        <f>'2 rušitvena d'!B6</f>
        <v>RUŠITVENA DELA</v>
      </c>
      <c r="D9" s="782"/>
      <c r="E9" s="782"/>
      <c r="F9" s="782"/>
      <c r="G9" s="782"/>
      <c r="H9" s="782"/>
      <c r="I9" s="783">
        <f>'2 rušitvena d'!F118</f>
        <v>0</v>
      </c>
      <c r="J9" s="783"/>
      <c r="K9" s="783"/>
      <c r="L9" s="305" t="s">
        <v>5</v>
      </c>
    </row>
    <row r="10" spans="1:12" ht="15.75" customHeight="1" thickBot="1">
      <c r="B10" s="304" t="s">
        <v>483</v>
      </c>
      <c r="C10" s="782" t="str">
        <f>'3 zemeljska dela'!B6</f>
        <v>ZEMELJSKA DELA</v>
      </c>
      <c r="D10" s="782"/>
      <c r="E10" s="782"/>
      <c r="F10" s="782"/>
      <c r="G10" s="782"/>
      <c r="H10" s="782"/>
      <c r="I10" s="783">
        <f>'3 zemeljska dela'!F75</f>
        <v>0</v>
      </c>
      <c r="J10" s="783"/>
      <c r="K10" s="783"/>
      <c r="L10" s="305" t="s">
        <v>5</v>
      </c>
    </row>
    <row r="11" spans="1:12" ht="15.75" customHeight="1" thickBot="1">
      <c r="B11" s="304" t="s">
        <v>484</v>
      </c>
      <c r="C11" s="782" t="str">
        <f>'4 armiranobetonska d'!B6</f>
        <v>ARMIRANOBETONSKA DELA</v>
      </c>
      <c r="D11" s="782"/>
      <c r="E11" s="782"/>
      <c r="F11" s="782"/>
      <c r="G11" s="782"/>
      <c r="H11" s="782"/>
      <c r="I11" s="783">
        <f>'4 armiranobetonska d'!F56</f>
        <v>0</v>
      </c>
      <c r="J11" s="783"/>
      <c r="K11" s="783"/>
      <c r="L11" s="305" t="s">
        <v>5</v>
      </c>
    </row>
    <row r="12" spans="1:12" ht="15.75" customHeight="1" thickBot="1">
      <c r="B12" s="304" t="s">
        <v>485</v>
      </c>
      <c r="C12" s="782" t="str">
        <f>'5 tesarska d'!B6</f>
        <v>TESARSKA DELA</v>
      </c>
      <c r="D12" s="782"/>
      <c r="E12" s="782"/>
      <c r="F12" s="782"/>
      <c r="G12" s="782"/>
      <c r="H12" s="782"/>
      <c r="I12" s="783">
        <f>'5 tesarska d'!F63</f>
        <v>0</v>
      </c>
      <c r="J12" s="783"/>
      <c r="K12" s="783"/>
      <c r="L12" s="305" t="s">
        <v>5</v>
      </c>
    </row>
    <row r="13" spans="1:12" ht="15.75" customHeight="1" thickBot="1">
      <c r="B13" s="304" t="s">
        <v>486</v>
      </c>
      <c r="C13" s="782" t="str">
        <f>'6 zidarska d'!B6</f>
        <v>ZIDARSKA DELA</v>
      </c>
      <c r="D13" s="782"/>
      <c r="E13" s="782"/>
      <c r="F13" s="782"/>
      <c r="G13" s="782"/>
      <c r="H13" s="782"/>
      <c r="I13" s="783">
        <f>'6 zidarska d'!F111</f>
        <v>0</v>
      </c>
      <c r="J13" s="783"/>
      <c r="K13" s="783"/>
      <c r="L13" s="305" t="s">
        <v>5</v>
      </c>
    </row>
    <row r="14" spans="1:12" ht="15.75" customHeight="1" thickBot="1">
      <c r="B14" s="304" t="s">
        <v>487</v>
      </c>
      <c r="C14" s="782" t="str">
        <f>'7 krovsko kleparska d'!B6</f>
        <v>KROVSKO KLEPARSKA DELA</v>
      </c>
      <c r="D14" s="782"/>
      <c r="E14" s="782"/>
      <c r="F14" s="782"/>
      <c r="G14" s="782"/>
      <c r="H14" s="782"/>
      <c r="I14" s="783">
        <f>'7 krovsko kleparska d'!F25</f>
        <v>0</v>
      </c>
      <c r="J14" s="783"/>
      <c r="K14" s="783"/>
      <c r="L14" s="305" t="s">
        <v>5</v>
      </c>
    </row>
    <row r="15" spans="1:12" ht="15.75" customHeight="1" thickBot="1">
      <c r="B15" s="304" t="s">
        <v>488</v>
      </c>
      <c r="C15" s="782" t="str">
        <f>'8 fasaderska d'!B6</f>
        <v>FASADERSKA DELA</v>
      </c>
      <c r="D15" s="782"/>
      <c r="E15" s="782"/>
      <c r="F15" s="782"/>
      <c r="G15" s="782"/>
      <c r="H15" s="782"/>
      <c r="I15" s="783">
        <f>'8 fasaderska d'!F32</f>
        <v>0</v>
      </c>
      <c r="J15" s="783"/>
      <c r="K15" s="783"/>
      <c r="L15" s="305" t="s">
        <v>5</v>
      </c>
    </row>
    <row r="16" spans="1:12" ht="18.75" customHeight="1" thickBot="1">
      <c r="B16" s="306"/>
      <c r="C16" s="785" t="s">
        <v>6</v>
      </c>
      <c r="D16" s="785"/>
      <c r="E16" s="785"/>
      <c r="F16" s="785"/>
      <c r="G16" s="785"/>
      <c r="H16" s="785"/>
      <c r="I16" s="786">
        <f>SUM(I8:I15)</f>
        <v>0</v>
      </c>
      <c r="J16" s="786"/>
      <c r="K16" s="786"/>
      <c r="L16" s="307" t="s">
        <v>5</v>
      </c>
    </row>
    <row r="17" spans="2:12" ht="39.75" customHeight="1"/>
    <row r="18" spans="2:12" ht="21" customHeight="1" thickBot="1">
      <c r="C18" s="781" t="s">
        <v>489</v>
      </c>
      <c r="D18" s="781"/>
      <c r="E18" s="781"/>
      <c r="F18" s="781"/>
      <c r="G18" s="781"/>
      <c r="H18" s="781"/>
    </row>
    <row r="19" spans="2:12" ht="15.75" customHeight="1" thickBot="1">
      <c r="B19" s="304" t="s">
        <v>481</v>
      </c>
      <c r="C19" s="782" t="str">
        <f>'1 ključavničarska d'!B6</f>
        <v>KLJUČAVNIČARSKA DELA</v>
      </c>
      <c r="D19" s="782"/>
      <c r="E19" s="782"/>
      <c r="F19" s="782"/>
      <c r="G19" s="782"/>
      <c r="H19" s="782"/>
      <c r="I19" s="784">
        <f>'1 ključavničarska d'!F63</f>
        <v>0</v>
      </c>
      <c r="J19" s="784"/>
      <c r="K19" s="784"/>
      <c r="L19" s="305" t="s">
        <v>5</v>
      </c>
    </row>
    <row r="20" spans="2:12" ht="15.75" customHeight="1" thickBot="1">
      <c r="B20" s="304" t="s">
        <v>482</v>
      </c>
      <c r="C20" s="782" t="str">
        <f>'2 vrata okna in senčila'!B6</f>
        <v>VRATA IN OKNA</v>
      </c>
      <c r="D20" s="782"/>
      <c r="E20" s="782"/>
      <c r="F20" s="782"/>
      <c r="G20" s="782"/>
      <c r="H20" s="782"/>
      <c r="I20" s="784">
        <f>'2 vrata okna in senčila'!F190</f>
        <v>0</v>
      </c>
      <c r="J20" s="784"/>
      <c r="K20" s="784"/>
      <c r="L20" s="305" t="s">
        <v>5</v>
      </c>
    </row>
    <row r="21" spans="2:12" ht="15.75" customHeight="1" thickBot="1">
      <c r="B21" s="304" t="s">
        <v>483</v>
      </c>
      <c r="C21" s="782" t="str">
        <f>'3 suhomontažne stene in stropov'!B6</f>
        <v>SUHOMONTAŽNE STENE IN STROPOVI</v>
      </c>
      <c r="D21" s="782"/>
      <c r="E21" s="782"/>
      <c r="F21" s="782"/>
      <c r="G21" s="782"/>
      <c r="H21" s="782"/>
      <c r="I21" s="784">
        <f>'3 suhomontažne stene in stropov'!F31</f>
        <v>0</v>
      </c>
      <c r="J21" s="784"/>
      <c r="K21" s="784"/>
      <c r="L21" s="305" t="s">
        <v>5</v>
      </c>
    </row>
    <row r="22" spans="2:12" ht="15.75" customHeight="1" thickBot="1">
      <c r="B22" s="304" t="s">
        <v>484</v>
      </c>
      <c r="C22" s="782" t="str">
        <f>'4 tlakarska d'!B6</f>
        <v>TLAKARSKA DELA</v>
      </c>
      <c r="D22" s="782"/>
      <c r="E22" s="782"/>
      <c r="F22" s="782"/>
      <c r="G22" s="782"/>
      <c r="H22" s="782"/>
      <c r="I22" s="784">
        <f>'4 tlakarska d'!F29</f>
        <v>0</v>
      </c>
      <c r="J22" s="784"/>
      <c r="K22" s="784"/>
      <c r="L22" s="305" t="s">
        <v>5</v>
      </c>
    </row>
    <row r="23" spans="2:12" ht="15.75" customHeight="1" thickBot="1">
      <c r="B23" s="304" t="s">
        <v>485</v>
      </c>
      <c r="C23" s="782" t="str">
        <f>'5 keramičarska d'!B6</f>
        <v>KERAMIČARSKA DELA</v>
      </c>
      <c r="D23" s="782"/>
      <c r="E23" s="782"/>
      <c r="F23" s="782"/>
      <c r="G23" s="782"/>
      <c r="H23" s="782"/>
      <c r="I23" s="784">
        <f>'5 keramičarska d'!F28</f>
        <v>0</v>
      </c>
      <c r="J23" s="784"/>
      <c r="K23" s="784"/>
      <c r="L23" s="305" t="s">
        <v>5</v>
      </c>
    </row>
    <row r="24" spans="2:12" ht="15.75" customHeight="1" thickBot="1">
      <c r="B24" s="304" t="s">
        <v>486</v>
      </c>
      <c r="C24" s="782" t="str">
        <f>'6 slikopleskarska d'!B6</f>
        <v>SLIKOPLESKARSKA DELA</v>
      </c>
      <c r="D24" s="782"/>
      <c r="E24" s="782"/>
      <c r="F24" s="782"/>
      <c r="G24" s="782"/>
      <c r="H24" s="782"/>
      <c r="I24" s="784">
        <f>'6 slikopleskarska d'!F36</f>
        <v>0</v>
      </c>
      <c r="J24" s="784"/>
      <c r="K24" s="784"/>
      <c r="L24" s="305" t="s">
        <v>5</v>
      </c>
    </row>
    <row r="25" spans="2:12" ht="15.75" customHeight="1" thickBot="1">
      <c r="B25" s="304" t="s">
        <v>20</v>
      </c>
      <c r="C25" s="916" t="s">
        <v>1167</v>
      </c>
      <c r="D25" s="917"/>
      <c r="E25" s="917"/>
      <c r="F25" s="917"/>
      <c r="G25" s="917"/>
      <c r="H25" s="918"/>
      <c r="I25" s="784">
        <f>+'7 opremaA'!F32</f>
        <v>0</v>
      </c>
      <c r="J25" s="784"/>
      <c r="K25" s="784"/>
      <c r="L25" s="305" t="s">
        <v>5</v>
      </c>
    </row>
    <row r="26" spans="2:12" ht="15.75" customHeight="1" thickBot="1">
      <c r="B26" s="304" t="s">
        <v>21</v>
      </c>
      <c r="C26" s="782" t="str">
        <f>'8 zunanja ureditev'!B6</f>
        <v>ZUNANJA UREDITEV</v>
      </c>
      <c r="D26" s="782"/>
      <c r="E26" s="782"/>
      <c r="F26" s="782"/>
      <c r="G26" s="782"/>
      <c r="H26" s="782"/>
      <c r="I26" s="784">
        <f>'8 zunanja ureditev'!F39</f>
        <v>0</v>
      </c>
      <c r="J26" s="784"/>
      <c r="K26" s="784"/>
      <c r="L26" s="305" t="s">
        <v>5</v>
      </c>
    </row>
    <row r="27" spans="2:12" ht="16.5" customHeight="1" thickBot="1">
      <c r="B27" s="308"/>
      <c r="C27" s="785" t="s">
        <v>6</v>
      </c>
      <c r="D27" s="785"/>
      <c r="E27" s="785"/>
      <c r="F27" s="785"/>
      <c r="G27" s="785"/>
      <c r="H27" s="785"/>
      <c r="I27" s="789">
        <f>SUM(I19:K26)</f>
        <v>0</v>
      </c>
      <c r="J27" s="789"/>
      <c r="K27" s="789"/>
      <c r="L27" s="307" t="s">
        <v>5</v>
      </c>
    </row>
    <row r="28" spans="2:12" ht="18.75" customHeight="1" thickBot="1"/>
    <row r="29" spans="2:12" ht="20.100000000000001" customHeight="1" thickBot="1">
      <c r="B29" s="787" t="s">
        <v>490</v>
      </c>
      <c r="C29" s="787"/>
      <c r="D29" s="787"/>
      <c r="E29" s="787"/>
      <c r="F29" s="787"/>
      <c r="G29" s="787"/>
      <c r="H29" s="787"/>
      <c r="I29" s="786">
        <f>I27+I16</f>
        <v>0</v>
      </c>
      <c r="J29" s="786"/>
      <c r="K29" s="786"/>
      <c r="L29" s="307" t="s">
        <v>5</v>
      </c>
    </row>
    <row r="31" spans="2:12" ht="18" customHeight="1">
      <c r="B31" s="788"/>
      <c r="C31" s="788"/>
      <c r="D31" s="788"/>
      <c r="E31" s="788"/>
      <c r="F31" s="788"/>
      <c r="G31" s="788"/>
      <c r="H31" s="788"/>
    </row>
    <row r="33" ht="13.5" customHeight="1"/>
  </sheetData>
  <sheetProtection algorithmName="SHA-512" hashValue="BWX+dv8qJgEaAfQn/5M1DgLwXw6fd20cuSXXnH5yUiS/OUiPYJGDPT/9/euE0othS8OxqLsZAqxTb9gwjsq2+w==" saltValue="n3XGGZJ80xEOjOrSPx0QOQ==" spinCount="100000" sheet="1" objects="1" scenarios="1" selectLockedCells="1"/>
  <mergeCells count="42">
    <mergeCell ref="B29:H29"/>
    <mergeCell ref="I29:K29"/>
    <mergeCell ref="B31:H31"/>
    <mergeCell ref="C24:H24"/>
    <mergeCell ref="I24:K24"/>
    <mergeCell ref="C26:H26"/>
    <mergeCell ref="I26:K26"/>
    <mergeCell ref="C27:H27"/>
    <mergeCell ref="I27:K27"/>
    <mergeCell ref="C25:H25"/>
    <mergeCell ref="I25:K25"/>
    <mergeCell ref="C21:H21"/>
    <mergeCell ref="I21:K21"/>
    <mergeCell ref="C22:H22"/>
    <mergeCell ref="I22:K22"/>
    <mergeCell ref="C23:H23"/>
    <mergeCell ref="I23:K23"/>
    <mergeCell ref="C20:H20"/>
    <mergeCell ref="I20:K20"/>
    <mergeCell ref="C13:H13"/>
    <mergeCell ref="I13:K13"/>
    <mergeCell ref="C14:H14"/>
    <mergeCell ref="I14:K14"/>
    <mergeCell ref="C15:H15"/>
    <mergeCell ref="I15:K15"/>
    <mergeCell ref="C16:H16"/>
    <mergeCell ref="I16:K16"/>
    <mergeCell ref="C18:H18"/>
    <mergeCell ref="C19:H19"/>
    <mergeCell ref="I19:K19"/>
    <mergeCell ref="C10:H10"/>
    <mergeCell ref="I10:K10"/>
    <mergeCell ref="C11:H11"/>
    <mergeCell ref="I11:K11"/>
    <mergeCell ref="C12:H12"/>
    <mergeCell ref="I12:K12"/>
    <mergeCell ref="B5:L5"/>
    <mergeCell ref="C7:H7"/>
    <mergeCell ref="C8:H8"/>
    <mergeCell ref="I8:K8"/>
    <mergeCell ref="C9:H9"/>
    <mergeCell ref="I9:K9"/>
  </mergeCells>
  <conditionalFormatting sqref="I8:K8">
    <cfRule type="cellIs" dxfId="4" priority="2" stopIfTrue="1" operator="equal">
      <formula>0</formula>
    </cfRule>
  </conditionalFormatting>
  <conditionalFormatting sqref="I9:K16">
    <cfRule type="cellIs" dxfId="3" priority="3" stopIfTrue="1" operator="equal">
      <formula>0</formula>
    </cfRule>
  </conditionalFormatting>
  <conditionalFormatting sqref="I19:K24 I26:K27">
    <cfRule type="cellIs" dxfId="2" priority="4" stopIfTrue="1" operator="equal">
      <formula>0</formula>
    </cfRule>
  </conditionalFormatting>
  <conditionalFormatting sqref="I29:K29">
    <cfRule type="cellIs" dxfId="1" priority="5" stopIfTrue="1" operator="equal">
      <formula>0</formula>
    </cfRule>
  </conditionalFormatting>
  <conditionalFormatting sqref="I25:K25">
    <cfRule type="cellIs" dxfId="0" priority="1" stopIfTrue="1" operator="equal">
      <formula>0</formula>
    </cfRule>
  </conditionalFormatting>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69C99-04A4-4503-BB19-E1AB30BB36E1}">
  <sheetPr codeName="List6">
    <tabColor theme="9" tint="-0.249977111117893"/>
  </sheetPr>
  <dimension ref="B1:J27"/>
  <sheetViews>
    <sheetView workbookViewId="0"/>
  </sheetViews>
  <sheetFormatPr defaultColWidth="9.140625" defaultRowHeight="12.75"/>
  <cols>
    <col min="1" max="1" width="4.28515625" style="109" customWidth="1"/>
    <col min="2" max="2" width="9.140625" style="109"/>
    <col min="3" max="3" width="8.7109375" style="109" customWidth="1"/>
    <col min="4" max="7" width="10.7109375" style="109" customWidth="1"/>
    <col min="8" max="8" width="20.7109375" style="109" customWidth="1"/>
    <col min="9" max="9" width="8.7109375" style="109" customWidth="1"/>
    <col min="10" max="10" width="3.7109375" style="109" customWidth="1"/>
    <col min="11" max="16384" width="9.140625" style="109"/>
  </cols>
  <sheetData>
    <row r="1" spans="2:10">
      <c r="F1" s="182"/>
      <c r="G1" s="183"/>
      <c r="H1" s="183"/>
    </row>
    <row r="2" spans="2:10">
      <c r="F2" s="182"/>
      <c r="G2" s="183"/>
      <c r="H2" s="183"/>
    </row>
    <row r="3" spans="2:10">
      <c r="F3" s="182"/>
      <c r="G3" s="183"/>
      <c r="H3" s="183"/>
    </row>
    <row r="4" spans="2:10">
      <c r="B4" s="184"/>
      <c r="C4" s="184"/>
      <c r="D4" s="184"/>
      <c r="E4" s="184"/>
      <c r="F4" s="185"/>
      <c r="G4" s="186"/>
      <c r="H4" s="186"/>
      <c r="I4" s="184"/>
      <c r="J4" s="723"/>
    </row>
    <row r="8" spans="2:10" ht="30" customHeight="1">
      <c r="B8" s="790" t="s">
        <v>10</v>
      </c>
      <c r="C8" s="790"/>
      <c r="D8" s="790"/>
      <c r="E8" s="790"/>
      <c r="F8" s="790"/>
      <c r="G8" s="790"/>
      <c r="H8" s="790"/>
      <c r="I8" s="790"/>
      <c r="J8" s="721"/>
    </row>
    <row r="9" spans="2:10" ht="26.25" customHeight="1">
      <c r="B9" s="790"/>
      <c r="C9" s="790"/>
      <c r="D9" s="790"/>
      <c r="E9" s="790"/>
      <c r="F9" s="790"/>
      <c r="G9" s="790"/>
      <c r="H9" s="790"/>
      <c r="I9" s="790"/>
      <c r="J9" s="721"/>
    </row>
    <row r="10" spans="2:10" ht="27" customHeight="1">
      <c r="B10" s="794" t="s">
        <v>1220</v>
      </c>
      <c r="C10" s="795"/>
      <c r="D10" s="795"/>
      <c r="E10" s="795"/>
      <c r="F10" s="795"/>
      <c r="G10" s="795"/>
      <c r="H10" s="795"/>
      <c r="I10" s="795"/>
      <c r="J10" s="722"/>
    </row>
    <row r="11" spans="2:10" ht="12.75" customHeight="1">
      <c r="B11" s="187"/>
      <c r="C11" s="187"/>
      <c r="D11" s="187"/>
      <c r="E11" s="187"/>
      <c r="F11" s="187"/>
      <c r="G11" s="187"/>
      <c r="H11" s="187"/>
      <c r="I11" s="187"/>
      <c r="J11" s="187"/>
    </row>
    <row r="15" spans="2:10" ht="30" customHeight="1" thickBot="1">
      <c r="H15" s="188"/>
    </row>
    <row r="16" spans="2:10" ht="14.25">
      <c r="B16" s="189" t="s">
        <v>14</v>
      </c>
      <c r="C16" s="791" t="str">
        <f>'1-pripr-STR'!B4</f>
        <v>PRIPRAVLJALNA DELA</v>
      </c>
      <c r="D16" s="791"/>
      <c r="E16" s="791"/>
      <c r="F16" s="791"/>
      <c r="G16" s="791"/>
      <c r="H16" s="190">
        <f>'1-pripr-STR'!F73</f>
        <v>0</v>
      </c>
      <c r="I16" s="191" t="s">
        <v>5</v>
      </c>
      <c r="J16" s="724"/>
    </row>
    <row r="17" spans="2:10" ht="14.25">
      <c r="B17" s="192" t="s">
        <v>15</v>
      </c>
      <c r="C17" s="792" t="str">
        <f>'2-ogr-hl-STR'!B4</f>
        <v>OGREVANJE IN HLAJENJE</v>
      </c>
      <c r="D17" s="792"/>
      <c r="E17" s="792"/>
      <c r="F17" s="792"/>
      <c r="G17" s="792"/>
      <c r="H17" s="193">
        <f>'2-ogr-hl-STR'!F248</f>
        <v>0</v>
      </c>
      <c r="I17" s="194" t="s">
        <v>5</v>
      </c>
      <c r="J17" s="724"/>
    </row>
    <row r="18" spans="2:10" ht="14.25">
      <c r="B18" s="192" t="s">
        <v>16</v>
      </c>
      <c r="C18" s="792" t="str">
        <f>'3-prezr-STR'!B4</f>
        <v>PREZRAČEVANJE</v>
      </c>
      <c r="D18" s="793"/>
      <c r="E18" s="793"/>
      <c r="F18" s="793"/>
      <c r="G18" s="793"/>
      <c r="H18" s="193">
        <f>'3-prezr-STR'!F71</f>
        <v>0</v>
      </c>
      <c r="I18" s="194" t="s">
        <v>5</v>
      </c>
      <c r="J18" s="724"/>
    </row>
    <row r="19" spans="2:10" ht="14.25">
      <c r="B19" s="192" t="s">
        <v>17</v>
      </c>
      <c r="C19" s="792" t="str">
        <f>'4-zun voda-STR'!B4</f>
        <v>ZUNANJA VODOVODNA INSTALACIJA</v>
      </c>
      <c r="D19" s="793"/>
      <c r="E19" s="793"/>
      <c r="F19" s="793"/>
      <c r="G19" s="793"/>
      <c r="H19" s="193">
        <f>'4-zun voda-STR'!F60</f>
        <v>0</v>
      </c>
      <c r="I19" s="194" t="s">
        <v>5</v>
      </c>
      <c r="J19" s="724"/>
    </row>
    <row r="20" spans="2:10" ht="14.25">
      <c r="B20" s="192" t="s">
        <v>18</v>
      </c>
      <c r="C20" s="792" t="str">
        <f>'5-int voda-STR'!B4</f>
        <v>INTERNA VODOVODNA INSTALACIJA</v>
      </c>
      <c r="D20" s="793"/>
      <c r="E20" s="793"/>
      <c r="F20" s="793"/>
      <c r="G20" s="793"/>
      <c r="H20" s="193">
        <f>'5-int voda-STR'!F68</f>
        <v>0</v>
      </c>
      <c r="I20" s="194" t="s">
        <v>5</v>
      </c>
      <c r="J20" s="724"/>
    </row>
    <row r="21" spans="2:10" ht="15" thickBot="1">
      <c r="B21" s="192" t="s">
        <v>19</v>
      </c>
      <c r="C21" s="792" t="str">
        <f>'6-spl-STR'!B4</f>
        <v>SPLOŠNO</v>
      </c>
      <c r="D21" s="793"/>
      <c r="E21" s="793"/>
      <c r="F21" s="793"/>
      <c r="G21" s="793"/>
      <c r="H21" s="193">
        <f>'6-spl-STR'!F18</f>
        <v>0</v>
      </c>
      <c r="I21" s="194" t="s">
        <v>5</v>
      </c>
      <c r="J21" s="724"/>
    </row>
    <row r="22" spans="2:10" ht="15">
      <c r="B22" s="728"/>
      <c r="C22" s="796" t="s">
        <v>222</v>
      </c>
      <c r="D22" s="796"/>
      <c r="E22" s="796"/>
      <c r="F22" s="796"/>
      <c r="G22" s="796"/>
      <c r="H22" s="195">
        <f>SUM(H16:H21)</f>
        <v>0</v>
      </c>
      <c r="I22" s="196" t="s">
        <v>5</v>
      </c>
      <c r="J22" s="725"/>
    </row>
    <row r="24" spans="2:10">
      <c r="B24" s="758" t="s">
        <v>52</v>
      </c>
      <c r="C24" s="758"/>
    </row>
    <row r="25" spans="2:10">
      <c r="B25" s="756" t="s">
        <v>50</v>
      </c>
      <c r="C25" s="758"/>
      <c r="D25" s="758"/>
      <c r="E25" s="758"/>
      <c r="F25" s="758"/>
      <c r="G25" s="758"/>
      <c r="H25" s="758"/>
    </row>
    <row r="26" spans="2:10">
      <c r="B26" s="756" t="s">
        <v>51</v>
      </c>
      <c r="C26" s="758"/>
      <c r="D26" s="758"/>
      <c r="E26" s="758"/>
      <c r="F26" s="758"/>
      <c r="G26" s="758"/>
      <c r="H26" s="758"/>
    </row>
    <row r="27" spans="2:10" ht="16.5" customHeight="1">
      <c r="B27" s="756"/>
      <c r="C27" s="756"/>
      <c r="D27" s="756"/>
      <c r="E27" s="756"/>
      <c r="F27" s="756"/>
      <c r="G27" s="756"/>
      <c r="H27" s="756"/>
      <c r="I27" s="756"/>
      <c r="J27" s="720"/>
    </row>
  </sheetData>
  <sheetProtection algorithmName="SHA-512" hashValue="Jq8l3g4PcIC99+BEg0Gqix5IpPwb3tPv3JTuKw0GBdQw6KPGuZF501CcYxKLQGDptn403qw39PncttkTqkIhiw==" saltValue="UbpguWI+JGl8JHP8glXk4A==" spinCount="100000" sheet="1" objects="1" scenarios="1" selectLockedCells="1"/>
  <mergeCells count="13">
    <mergeCell ref="B24:C24"/>
    <mergeCell ref="B25:H25"/>
    <mergeCell ref="B26:H26"/>
    <mergeCell ref="B27:I27"/>
    <mergeCell ref="B10:I10"/>
    <mergeCell ref="C21:G21"/>
    <mergeCell ref="C22:G22"/>
    <mergeCell ref="C20:G20"/>
    <mergeCell ref="B8:I9"/>
    <mergeCell ref="C16:G16"/>
    <mergeCell ref="C17:G17"/>
    <mergeCell ref="C18:G18"/>
    <mergeCell ref="C19:G19"/>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legacyDrawing r:id="rId3"/>
  <oleObjects>
    <mc:AlternateContent xmlns:mc="http://schemas.openxmlformats.org/markup-compatibility/2006">
      <mc:Choice Requires="x14">
        <oleObject progId="CDraw5" shapeId="13313" r:id="rId4">
          <objectPr defaultSize="0" autoPict="0" r:id="rId5">
            <anchor moveWithCells="1" sizeWithCells="1">
              <from>
                <xdr:col>7</xdr:col>
                <xdr:colOff>781050</xdr:colOff>
                <xdr:row>0</xdr:row>
                <xdr:rowOff>123825</xdr:rowOff>
              </from>
              <to>
                <xdr:col>8</xdr:col>
                <xdr:colOff>457200</xdr:colOff>
                <xdr:row>2</xdr:row>
                <xdr:rowOff>104775</xdr:rowOff>
              </to>
            </anchor>
          </objectPr>
        </oleObject>
      </mc:Choice>
      <mc:Fallback>
        <oleObject progId="CDraw5" shapeId="1331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L48"/>
  <sheetViews>
    <sheetView workbookViewId="0">
      <selection activeCell="C17" sqref="C17:H17"/>
    </sheetView>
  </sheetViews>
  <sheetFormatPr defaultRowHeight="12.75"/>
  <cols>
    <col min="1" max="1" width="7" style="633" customWidth="1"/>
    <col min="2" max="2" width="13.42578125" style="633" bestFit="1" customWidth="1"/>
    <col min="3" max="10" width="9.140625" style="633"/>
    <col min="11" max="11" width="9.140625" style="633" customWidth="1"/>
    <col min="12" max="12" width="12.28515625" style="633" customWidth="1"/>
    <col min="13" max="13" width="2.5703125" style="633" customWidth="1"/>
    <col min="14" max="15" width="9.140625" style="633"/>
    <col min="16" max="16" width="9.42578125" style="633" bestFit="1" customWidth="1"/>
    <col min="17" max="16384" width="9.140625" style="633"/>
  </cols>
  <sheetData>
    <row r="1" spans="1:12">
      <c r="A1" s="632"/>
      <c r="F1" s="634"/>
      <c r="G1" s="710"/>
      <c r="H1" s="637"/>
      <c r="I1" s="637"/>
    </row>
    <row r="2" spans="1:12">
      <c r="A2" s="632"/>
      <c r="F2" s="634"/>
      <c r="G2" s="710"/>
      <c r="H2" s="637"/>
      <c r="I2" s="637"/>
    </row>
    <row r="3" spans="1:12">
      <c r="A3" s="632"/>
      <c r="F3" s="634"/>
      <c r="G3" s="710"/>
      <c r="H3" s="637"/>
      <c r="I3" s="637"/>
    </row>
    <row r="4" spans="1:12">
      <c r="E4" s="711"/>
      <c r="F4" s="711"/>
    </row>
    <row r="5" spans="1:12" ht="35.25">
      <c r="B5" s="805" t="s">
        <v>10</v>
      </c>
      <c r="C5" s="805"/>
      <c r="D5" s="805"/>
      <c r="E5" s="805"/>
      <c r="F5" s="805"/>
      <c r="G5" s="805"/>
      <c r="H5" s="805"/>
      <c r="I5" s="805"/>
      <c r="J5" s="805"/>
      <c r="K5" s="805"/>
      <c r="L5" s="805"/>
    </row>
    <row r="6" spans="1:12" ht="31.5" customHeight="1">
      <c r="B6" s="816" t="s">
        <v>87</v>
      </c>
      <c r="C6" s="816"/>
      <c r="D6" s="816"/>
      <c r="E6" s="816"/>
      <c r="F6" s="816"/>
      <c r="G6" s="816"/>
      <c r="H6" s="816"/>
      <c r="I6" s="816"/>
      <c r="J6" s="816"/>
      <c r="K6" s="816"/>
      <c r="L6" s="816"/>
    </row>
    <row r="7" spans="1:12" ht="30" customHeight="1" thickBot="1">
      <c r="B7" s="810"/>
      <c r="C7" s="810"/>
      <c r="D7" s="810"/>
      <c r="E7" s="810"/>
      <c r="F7" s="810"/>
      <c r="G7" s="810"/>
      <c r="H7" s="810"/>
      <c r="I7" s="810"/>
      <c r="J7" s="810"/>
      <c r="K7" s="810"/>
      <c r="L7" s="810"/>
    </row>
    <row r="8" spans="1:12" ht="30" customHeight="1" thickBot="1">
      <c r="B8" s="712" t="s">
        <v>14</v>
      </c>
      <c r="C8" s="806" t="str">
        <f>'F1-OM-1'!B6</f>
        <v>RAZDELILNIKI</v>
      </c>
      <c r="D8" s="807"/>
      <c r="E8" s="807"/>
      <c r="F8" s="807"/>
      <c r="G8" s="807"/>
      <c r="H8" s="808"/>
      <c r="I8" s="809">
        <f>'F1-OM-1'!F15</f>
        <v>0</v>
      </c>
      <c r="J8" s="809"/>
      <c r="K8" s="809"/>
      <c r="L8" s="713" t="s">
        <v>5</v>
      </c>
    </row>
    <row r="9" spans="1:12" ht="30" customHeight="1" thickBot="1">
      <c r="B9" s="712" t="s">
        <v>15</v>
      </c>
      <c r="C9" s="806" t="str">
        <f>'F2-RAZ-1'!B6</f>
        <v>MALA MOČ IN RAZSVETLJAVA</v>
      </c>
      <c r="D9" s="807"/>
      <c r="E9" s="807"/>
      <c r="F9" s="807"/>
      <c r="G9" s="807"/>
      <c r="H9" s="808"/>
      <c r="I9" s="809">
        <f>'F2-RAZ-1'!F55</f>
        <v>0</v>
      </c>
      <c r="J9" s="809"/>
      <c r="K9" s="809"/>
      <c r="L9" s="713" t="s">
        <v>5</v>
      </c>
    </row>
    <row r="10" spans="1:12" ht="15.95" customHeight="1" thickBot="1">
      <c r="B10" s="712" t="s">
        <v>16</v>
      </c>
      <c r="C10" s="806" t="str">
        <f>'F3-POZ-1'!B6</f>
        <v xml:space="preserve">POŽARNO JAVLJANJE </v>
      </c>
      <c r="D10" s="807"/>
      <c r="E10" s="807"/>
      <c r="F10" s="807"/>
      <c r="G10" s="807"/>
      <c r="H10" s="808"/>
      <c r="I10" s="809">
        <f>'F3-POZ-1'!F47</f>
        <v>0</v>
      </c>
      <c r="J10" s="809"/>
      <c r="K10" s="809"/>
      <c r="L10" s="713" t="s">
        <v>5</v>
      </c>
    </row>
    <row r="11" spans="1:12" ht="15.95" customHeight="1" thickBot="1">
      <c r="B11" s="712" t="s">
        <v>17</v>
      </c>
      <c r="C11" s="806" t="str">
        <f>'F4-VIDEO-1'!B6</f>
        <v>VIDEO NADZOR</v>
      </c>
      <c r="D11" s="807"/>
      <c r="E11" s="807"/>
      <c r="F11" s="807"/>
      <c r="G11" s="807"/>
      <c r="H11" s="808"/>
      <c r="I11" s="809">
        <f>'F4-VIDEO-1'!F17</f>
        <v>0</v>
      </c>
      <c r="J11" s="809"/>
      <c r="K11" s="809"/>
      <c r="L11" s="713" t="s">
        <v>5</v>
      </c>
    </row>
    <row r="12" spans="1:12" ht="15.95" customHeight="1" thickBot="1">
      <c r="B12" s="712" t="s">
        <v>18</v>
      </c>
      <c r="C12" s="806" t="str">
        <f>'F5 Vlom 1'!B6</f>
        <v xml:space="preserve">JAVLJANJE VLOMA </v>
      </c>
      <c r="D12" s="807"/>
      <c r="E12" s="807"/>
      <c r="F12" s="807"/>
      <c r="G12" s="807"/>
      <c r="H12" s="808"/>
      <c r="I12" s="809">
        <f>'F5 Vlom 1'!F34</f>
        <v>0</v>
      </c>
      <c r="J12" s="809"/>
      <c r="K12" s="809"/>
      <c r="L12" s="713" t="s">
        <v>5</v>
      </c>
    </row>
    <row r="13" spans="1:12" ht="15.95" customHeight="1" thickBot="1">
      <c r="B13" s="712" t="s">
        <v>19</v>
      </c>
      <c r="C13" s="828" t="s">
        <v>106</v>
      </c>
      <c r="D13" s="828"/>
      <c r="E13" s="828"/>
      <c r="F13" s="828"/>
      <c r="G13" s="828"/>
      <c r="H13" s="828"/>
      <c r="I13" s="813">
        <f>'F6 Pristop 1'!F39</f>
        <v>0</v>
      </c>
      <c r="J13" s="829"/>
      <c r="K13" s="830"/>
      <c r="L13" s="713" t="s">
        <v>5</v>
      </c>
    </row>
    <row r="14" spans="1:12" ht="15.95" customHeight="1" thickBot="1">
      <c r="B14" s="712" t="s">
        <v>20</v>
      </c>
      <c r="C14" s="806" t="s">
        <v>73</v>
      </c>
      <c r="D14" s="831"/>
      <c r="E14" s="831"/>
      <c r="F14" s="831"/>
      <c r="G14" s="831"/>
      <c r="H14" s="832"/>
      <c r="I14" s="813">
        <f>'F7-OZEM-1'!F35</f>
        <v>0</v>
      </c>
      <c r="J14" s="814"/>
      <c r="K14" s="815"/>
      <c r="L14" s="713" t="s">
        <v>5</v>
      </c>
    </row>
    <row r="15" spans="1:12" ht="15.95" customHeight="1" thickBot="1">
      <c r="B15" s="712" t="s">
        <v>21</v>
      </c>
      <c r="C15" s="806" t="s">
        <v>74</v>
      </c>
      <c r="D15" s="831"/>
      <c r="E15" s="831"/>
      <c r="F15" s="831"/>
      <c r="G15" s="831"/>
      <c r="H15" s="832"/>
      <c r="I15" s="813">
        <f>'F8-strelovod'!F25</f>
        <v>0</v>
      </c>
      <c r="J15" s="814"/>
      <c r="K15" s="815"/>
      <c r="L15" s="713" t="s">
        <v>5</v>
      </c>
    </row>
    <row r="16" spans="1:12" ht="15.95" customHeight="1" thickBot="1">
      <c r="B16" s="712" t="s">
        <v>22</v>
      </c>
      <c r="C16" s="828" t="s">
        <v>138</v>
      </c>
      <c r="D16" s="828"/>
      <c r="E16" s="828"/>
      <c r="F16" s="828"/>
      <c r="G16" s="828"/>
      <c r="H16" s="828"/>
      <c r="I16" s="813">
        <f>'F9-EMD'!F17</f>
        <v>0</v>
      </c>
      <c r="J16" s="814"/>
      <c r="K16" s="815"/>
      <c r="L16" s="713" t="s">
        <v>5</v>
      </c>
    </row>
    <row r="17" spans="2:12" ht="15.95" customHeight="1" thickBot="1">
      <c r="B17" s="712" t="s">
        <v>26</v>
      </c>
      <c r="C17" s="828" t="s">
        <v>212</v>
      </c>
      <c r="D17" s="828"/>
      <c r="E17" s="828"/>
      <c r="F17" s="828"/>
      <c r="G17" s="828"/>
      <c r="H17" s="828"/>
      <c r="I17" s="813">
        <f>'F10-TK'!F39</f>
        <v>0</v>
      </c>
      <c r="J17" s="829"/>
      <c r="K17" s="830"/>
      <c r="L17" s="713" t="s">
        <v>5</v>
      </c>
    </row>
    <row r="18" spans="2:12" ht="18.75" customHeight="1" thickBot="1">
      <c r="B18" s="714"/>
      <c r="C18" s="811" t="s">
        <v>6</v>
      </c>
      <c r="D18" s="811"/>
      <c r="E18" s="811"/>
      <c r="F18" s="811"/>
      <c r="G18" s="811"/>
      <c r="H18" s="811"/>
      <c r="I18" s="812">
        <f>SUM(I8:K17)</f>
        <v>0</v>
      </c>
      <c r="J18" s="812"/>
      <c r="K18" s="812"/>
      <c r="L18" s="715" t="s">
        <v>5</v>
      </c>
    </row>
    <row r="19" spans="2:12" ht="28.5" customHeight="1"/>
    <row r="20" spans="2:12" ht="15.95" customHeight="1">
      <c r="B20" s="833" t="s">
        <v>52</v>
      </c>
      <c r="C20" s="833"/>
      <c r="D20" s="716"/>
      <c r="E20" s="716"/>
      <c r="F20" s="716"/>
      <c r="G20" s="716"/>
      <c r="H20" s="716"/>
      <c r="I20" s="817"/>
      <c r="J20" s="817"/>
      <c r="K20" s="817"/>
      <c r="L20" s="717"/>
    </row>
    <row r="21" spans="2:12" ht="15.95" customHeight="1">
      <c r="B21" s="820" t="s">
        <v>50</v>
      </c>
      <c r="C21" s="820"/>
      <c r="D21" s="820"/>
      <c r="E21" s="820"/>
      <c r="F21" s="820"/>
      <c r="G21" s="820"/>
      <c r="H21" s="820"/>
      <c r="I21" s="817"/>
      <c r="J21" s="817"/>
      <c r="K21" s="817"/>
      <c r="L21" s="717"/>
    </row>
    <row r="22" spans="2:12" ht="15.95" customHeight="1">
      <c r="B22" s="820" t="s">
        <v>51</v>
      </c>
      <c r="C22" s="820"/>
      <c r="D22" s="820"/>
      <c r="E22" s="820"/>
      <c r="F22" s="820"/>
      <c r="G22" s="820"/>
      <c r="H22" s="820"/>
      <c r="I22" s="817"/>
      <c r="J22" s="817"/>
      <c r="K22" s="817"/>
      <c r="L22" s="717"/>
    </row>
    <row r="23" spans="2:12" ht="15.95" customHeight="1">
      <c r="B23" s="718"/>
      <c r="C23" s="819"/>
      <c r="D23" s="819"/>
      <c r="E23" s="819"/>
      <c r="F23" s="819"/>
      <c r="G23" s="819"/>
      <c r="H23" s="819"/>
      <c r="I23" s="817"/>
      <c r="J23" s="817"/>
      <c r="K23" s="817"/>
      <c r="L23" s="717"/>
    </row>
    <row r="24" spans="2:12" ht="15.95" customHeight="1">
      <c r="B24" s="718"/>
      <c r="C24" s="818"/>
      <c r="D24" s="818"/>
      <c r="E24" s="818"/>
      <c r="F24" s="818"/>
      <c r="G24" s="818"/>
      <c r="H24" s="818"/>
      <c r="I24" s="817"/>
      <c r="J24" s="817"/>
      <c r="K24" s="817"/>
      <c r="L24" s="717"/>
    </row>
    <row r="25" spans="2:12" ht="15.95" customHeight="1">
      <c r="B25" s="718"/>
      <c r="C25" s="818"/>
      <c r="D25" s="818"/>
      <c r="E25" s="818"/>
      <c r="F25" s="818"/>
      <c r="G25" s="818"/>
      <c r="H25" s="818"/>
      <c r="I25" s="817"/>
      <c r="J25" s="817"/>
      <c r="K25" s="817"/>
      <c r="L25" s="717"/>
    </row>
    <row r="26" spans="2:12" ht="15.95" customHeight="1">
      <c r="B26" s="718"/>
      <c r="C26" s="818"/>
      <c r="D26" s="818"/>
      <c r="E26" s="818"/>
      <c r="F26" s="818"/>
      <c r="G26" s="818"/>
      <c r="H26" s="818"/>
      <c r="I26" s="817"/>
      <c r="J26" s="817"/>
      <c r="K26" s="817"/>
      <c r="L26" s="717"/>
    </row>
    <row r="27" spans="2:12" ht="16.5" customHeight="1">
      <c r="B27" s="822"/>
      <c r="C27" s="823"/>
      <c r="D27" s="823"/>
      <c r="E27" s="823"/>
      <c r="F27" s="823"/>
      <c r="G27" s="823"/>
      <c r="H27" s="823"/>
      <c r="I27" s="824"/>
      <c r="J27" s="824"/>
      <c r="K27" s="824"/>
      <c r="L27" s="719"/>
    </row>
    <row r="28" spans="2:12" ht="16.5" customHeight="1">
      <c r="B28" s="822"/>
      <c r="C28" s="823"/>
      <c r="D28" s="823"/>
      <c r="E28" s="823"/>
      <c r="F28" s="823"/>
      <c r="G28" s="823"/>
      <c r="H28" s="823"/>
      <c r="I28" s="827"/>
      <c r="J28" s="827"/>
      <c r="K28" s="827"/>
      <c r="L28" s="719"/>
    </row>
    <row r="29" spans="2:12" ht="16.5" customHeight="1">
      <c r="B29" s="822"/>
      <c r="C29" s="825"/>
      <c r="D29" s="825"/>
      <c r="E29" s="825"/>
      <c r="F29" s="825"/>
      <c r="G29" s="825"/>
      <c r="H29" s="825"/>
      <c r="I29" s="826"/>
      <c r="J29" s="826"/>
      <c r="K29" s="826"/>
      <c r="L29" s="719"/>
    </row>
    <row r="30" spans="2:12" ht="16.5" customHeight="1">
      <c r="B30" s="822"/>
      <c r="C30" s="825"/>
      <c r="D30" s="825"/>
      <c r="E30" s="825"/>
      <c r="F30" s="825"/>
      <c r="G30" s="825"/>
      <c r="H30" s="825"/>
      <c r="I30" s="826"/>
      <c r="J30" s="826"/>
      <c r="K30" s="826"/>
      <c r="L30" s="719"/>
    </row>
    <row r="31" spans="2:12" ht="24" customHeight="1"/>
    <row r="32" spans="2:12" ht="30" customHeight="1">
      <c r="B32" s="821"/>
      <c r="C32" s="821"/>
      <c r="D32" s="821"/>
      <c r="E32" s="821"/>
      <c r="F32" s="821"/>
      <c r="G32" s="821"/>
      <c r="H32" s="821"/>
      <c r="I32" s="821"/>
      <c r="J32" s="821"/>
      <c r="K32" s="821"/>
      <c r="L32" s="821"/>
    </row>
    <row r="33" spans="2:12" ht="20.100000000000001" customHeight="1">
      <c r="B33" s="823"/>
      <c r="C33" s="823"/>
      <c r="D33" s="823"/>
      <c r="E33" s="823"/>
      <c r="F33" s="823"/>
      <c r="G33" s="823"/>
      <c r="H33" s="823"/>
      <c r="I33" s="824"/>
      <c r="J33" s="824"/>
      <c r="K33" s="824"/>
      <c r="L33" s="719"/>
    </row>
    <row r="34" spans="2:12" ht="4.5" customHeight="1">
      <c r="B34" s="798"/>
      <c r="C34" s="798"/>
      <c r="D34" s="798"/>
      <c r="E34" s="798"/>
      <c r="F34" s="798"/>
      <c r="G34" s="798"/>
      <c r="H34" s="798"/>
      <c r="I34" s="798"/>
      <c r="J34" s="798"/>
      <c r="K34" s="798"/>
      <c r="L34" s="798"/>
    </row>
    <row r="35" spans="2:12" ht="13.5" customHeight="1">
      <c r="B35" s="803"/>
      <c r="C35" s="804"/>
      <c r="D35" s="804"/>
      <c r="E35" s="804"/>
      <c r="F35" s="804"/>
      <c r="G35" s="804"/>
      <c r="H35" s="804"/>
      <c r="I35" s="634"/>
      <c r="J35" s="634"/>
      <c r="K35" s="634"/>
      <c r="L35" s="634"/>
    </row>
    <row r="36" spans="2:12" ht="6.75" customHeight="1">
      <c r="B36" s="634"/>
      <c r="C36" s="634"/>
      <c r="D36" s="634"/>
      <c r="E36" s="634"/>
      <c r="F36" s="634"/>
      <c r="G36" s="634"/>
      <c r="H36" s="634"/>
      <c r="I36" s="634"/>
      <c r="J36" s="634"/>
      <c r="K36" s="634"/>
      <c r="L36" s="634"/>
    </row>
    <row r="37" spans="2:12" ht="18" customHeight="1">
      <c r="B37" s="799"/>
      <c r="C37" s="799"/>
      <c r="D37" s="799"/>
      <c r="E37" s="799"/>
      <c r="F37" s="799"/>
      <c r="G37" s="799"/>
      <c r="H37" s="799"/>
      <c r="I37" s="799"/>
      <c r="J37" s="799"/>
      <c r="K37" s="799"/>
      <c r="L37" s="799"/>
    </row>
    <row r="38" spans="2:12" ht="12.75" customHeight="1">
      <c r="B38" s="800"/>
      <c r="C38" s="800"/>
      <c r="D38" s="800"/>
      <c r="E38" s="800"/>
      <c r="F38" s="800"/>
      <c r="G38" s="800"/>
      <c r="H38" s="800"/>
      <c r="I38" s="800"/>
      <c r="J38" s="800"/>
      <c r="K38" s="800"/>
    </row>
    <row r="39" spans="2:12" ht="12.75" customHeight="1">
      <c r="B39" s="800"/>
      <c r="C39" s="800"/>
      <c r="D39" s="800"/>
      <c r="E39" s="800"/>
      <c r="F39" s="800"/>
      <c r="G39" s="800"/>
      <c r="H39" s="800"/>
      <c r="I39" s="800"/>
      <c r="J39" s="800"/>
      <c r="K39" s="800"/>
    </row>
    <row r="40" spans="2:12" ht="12.75" customHeight="1">
      <c r="B40" s="800"/>
      <c r="C40" s="800"/>
      <c r="D40" s="800"/>
      <c r="E40" s="800"/>
      <c r="F40" s="800"/>
      <c r="G40" s="800"/>
      <c r="H40" s="800"/>
      <c r="I40" s="800"/>
      <c r="J40" s="800"/>
      <c r="K40" s="800"/>
    </row>
    <row r="41" spans="2:12" ht="41.25" customHeight="1">
      <c r="B41" s="802"/>
      <c r="C41" s="802"/>
      <c r="D41" s="802"/>
      <c r="E41" s="802"/>
      <c r="F41" s="802"/>
      <c r="G41" s="802"/>
      <c r="H41" s="802"/>
      <c r="I41" s="802"/>
      <c r="J41" s="802"/>
      <c r="K41" s="802"/>
      <c r="L41" s="802"/>
    </row>
    <row r="42" spans="2:12" ht="23.25" customHeight="1">
      <c r="B42" s="801"/>
      <c r="C42" s="801"/>
      <c r="D42" s="801"/>
      <c r="E42" s="801"/>
      <c r="F42" s="801"/>
      <c r="G42" s="801"/>
      <c r="H42" s="801"/>
      <c r="I42" s="801"/>
      <c r="J42" s="801"/>
      <c r="K42" s="801"/>
      <c r="L42" s="801"/>
    </row>
    <row r="43" spans="2:12" ht="12.75" customHeight="1">
      <c r="B43" s="801"/>
      <c r="C43" s="801"/>
      <c r="D43" s="801"/>
      <c r="E43" s="801"/>
      <c r="F43" s="801"/>
      <c r="G43" s="801"/>
      <c r="H43" s="801"/>
      <c r="I43" s="801"/>
      <c r="J43" s="801"/>
      <c r="K43" s="801"/>
      <c r="L43" s="801"/>
    </row>
    <row r="44" spans="2:12" ht="12.75" customHeight="1">
      <c r="B44" s="801"/>
      <c r="C44" s="801"/>
      <c r="D44" s="801"/>
      <c r="E44" s="801"/>
      <c r="F44" s="801"/>
      <c r="G44" s="801"/>
      <c r="H44" s="801"/>
      <c r="I44" s="801"/>
      <c r="J44" s="801"/>
      <c r="K44" s="801"/>
      <c r="L44" s="801"/>
    </row>
    <row r="45" spans="2:12" ht="38.25" customHeight="1">
      <c r="B45" s="801"/>
      <c r="C45" s="801"/>
      <c r="D45" s="801"/>
      <c r="E45" s="801"/>
      <c r="F45" s="801"/>
      <c r="G45" s="801"/>
      <c r="H45" s="801"/>
      <c r="I45" s="801"/>
      <c r="J45" s="801"/>
      <c r="K45" s="801"/>
      <c r="L45" s="801"/>
    </row>
    <row r="46" spans="2:12" ht="12.75" customHeight="1">
      <c r="B46" s="797"/>
      <c r="C46" s="797"/>
      <c r="D46" s="797"/>
      <c r="E46" s="797"/>
      <c r="F46" s="797"/>
      <c r="G46" s="797"/>
      <c r="H46" s="797"/>
      <c r="I46" s="797"/>
      <c r="J46" s="797"/>
      <c r="K46" s="797"/>
      <c r="L46" s="797"/>
    </row>
    <row r="47" spans="2:12" ht="12.75" customHeight="1">
      <c r="B47" s="801"/>
      <c r="C47" s="801"/>
      <c r="D47" s="801"/>
      <c r="E47" s="801"/>
      <c r="F47" s="801"/>
      <c r="G47" s="801"/>
      <c r="H47" s="801"/>
      <c r="I47" s="801"/>
      <c r="J47" s="801"/>
      <c r="K47" s="801"/>
      <c r="L47" s="801"/>
    </row>
    <row r="48" spans="2:12" ht="12.75" customHeight="1">
      <c r="B48" s="797"/>
      <c r="C48" s="797"/>
      <c r="D48" s="797"/>
      <c r="E48" s="797"/>
      <c r="F48" s="797"/>
      <c r="G48" s="797"/>
      <c r="H48" s="797"/>
      <c r="I48" s="797"/>
      <c r="J48" s="797"/>
      <c r="K48" s="797"/>
      <c r="L48" s="797"/>
    </row>
  </sheetData>
  <sheetProtection algorithmName="SHA-512" hashValue="TYUvrzBnDBXs0yxKpPL2KqgH3IU1dMn+13llFiGG+kPlgTSlOWZwMQpeLwn4qba548/Q5XeW2ujiv31W2HuHHA==" saltValue="9YwbLVtsd3INg99wtJl2iw==" spinCount="100000" sheet="1" objects="1" scenarios="1" selectLockedCells="1"/>
  <mergeCells count="65">
    <mergeCell ref="I21:K21"/>
    <mergeCell ref="C13:H13"/>
    <mergeCell ref="I13:K13"/>
    <mergeCell ref="B21:H21"/>
    <mergeCell ref="C14:H14"/>
    <mergeCell ref="C15:H15"/>
    <mergeCell ref="I14:K14"/>
    <mergeCell ref="I15:K15"/>
    <mergeCell ref="C16:H16"/>
    <mergeCell ref="I20:K20"/>
    <mergeCell ref="B20:C20"/>
    <mergeCell ref="C17:H17"/>
    <mergeCell ref="I17:K17"/>
    <mergeCell ref="B32:L32"/>
    <mergeCell ref="B27:B30"/>
    <mergeCell ref="C25:H25"/>
    <mergeCell ref="B33:H33"/>
    <mergeCell ref="I33:K33"/>
    <mergeCell ref="C30:H30"/>
    <mergeCell ref="I30:K30"/>
    <mergeCell ref="I26:K26"/>
    <mergeCell ref="I29:K29"/>
    <mergeCell ref="C27:H27"/>
    <mergeCell ref="I27:K27"/>
    <mergeCell ref="C29:H29"/>
    <mergeCell ref="C26:H26"/>
    <mergeCell ref="C28:H28"/>
    <mergeCell ref="I28:K28"/>
    <mergeCell ref="I22:K22"/>
    <mergeCell ref="I24:K24"/>
    <mergeCell ref="C24:H24"/>
    <mergeCell ref="I25:K25"/>
    <mergeCell ref="C23:H23"/>
    <mergeCell ref="I23:K23"/>
    <mergeCell ref="B22:H22"/>
    <mergeCell ref="B5:L5"/>
    <mergeCell ref="C10:H10"/>
    <mergeCell ref="I10:K10"/>
    <mergeCell ref="B7:L7"/>
    <mergeCell ref="C18:H18"/>
    <mergeCell ref="I18:K18"/>
    <mergeCell ref="C11:H11"/>
    <mergeCell ref="I11:K11"/>
    <mergeCell ref="C8:H8"/>
    <mergeCell ref="I8:K8"/>
    <mergeCell ref="C9:H9"/>
    <mergeCell ref="I9:K9"/>
    <mergeCell ref="C12:H12"/>
    <mergeCell ref="I16:K16"/>
    <mergeCell ref="I12:K12"/>
    <mergeCell ref="B6:L6"/>
    <mergeCell ref="B48:L48"/>
    <mergeCell ref="B34:L34"/>
    <mergeCell ref="B37:L37"/>
    <mergeCell ref="B38:K38"/>
    <mergeCell ref="B39:K39"/>
    <mergeCell ref="B40:K40"/>
    <mergeCell ref="B45:L45"/>
    <mergeCell ref="B46:L46"/>
    <mergeCell ref="B47:L47"/>
    <mergeCell ref="B41:L41"/>
    <mergeCell ref="B42:L42"/>
    <mergeCell ref="B43:L43"/>
    <mergeCell ref="B44:L44"/>
    <mergeCell ref="B35:H35"/>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C95E-E443-4BF9-8B17-5136D059E311}">
  <sheetPr codeName="List7">
    <tabColor indexed="11"/>
  </sheetPr>
  <dimension ref="A1:H151"/>
  <sheetViews>
    <sheetView workbookViewId="0">
      <selection activeCell="E20" sqref="E20"/>
    </sheetView>
  </sheetViews>
  <sheetFormatPr defaultRowHeight="12.75"/>
  <cols>
    <col min="1" max="1" width="9.42578125" style="373" customWidth="1"/>
    <col min="2" max="2" width="57.7109375" style="374" customWidth="1"/>
    <col min="3" max="3" width="9.140625" style="375"/>
    <col min="4" max="4" width="11.42578125" style="376" customWidth="1"/>
    <col min="5" max="5" width="12.7109375" style="377" customWidth="1"/>
    <col min="6" max="6" width="12.140625" style="335" customWidth="1"/>
    <col min="7" max="7" width="9.140625" style="310"/>
    <col min="8" max="8" width="9.140625" style="314"/>
    <col min="9" max="16384" width="9.140625" style="310"/>
  </cols>
  <sheetData>
    <row r="1" spans="1:8">
      <c r="A1" s="309"/>
      <c r="B1" s="310"/>
      <c r="C1" s="311"/>
      <c r="D1" s="312"/>
      <c r="E1" s="313"/>
      <c r="F1" s="312"/>
    </row>
    <row r="2" spans="1:8">
      <c r="A2" s="309"/>
      <c r="B2" s="310"/>
      <c r="C2" s="311"/>
      <c r="D2" s="312"/>
      <c r="E2" s="313"/>
      <c r="F2" s="312"/>
    </row>
    <row r="3" spans="1:8">
      <c r="A3" s="309"/>
      <c r="B3" s="310"/>
      <c r="C3" s="311"/>
      <c r="D3" s="312"/>
      <c r="E3" s="313"/>
      <c r="F3" s="312"/>
    </row>
    <row r="4" spans="1:8">
      <c r="A4" s="315"/>
      <c r="B4" s="316"/>
      <c r="C4" s="317"/>
      <c r="D4" s="318"/>
      <c r="E4" s="319"/>
      <c r="F4" s="318"/>
    </row>
    <row r="5" spans="1:8" ht="12.75" customHeight="1">
      <c r="A5" s="320"/>
      <c r="B5" s="834"/>
      <c r="C5" s="834"/>
      <c r="D5" s="834"/>
      <c r="E5" s="834"/>
      <c r="F5" s="834"/>
    </row>
    <row r="6" spans="1:8" ht="13.5" thickBot="1">
      <c r="A6" s="320" t="s">
        <v>481</v>
      </c>
      <c r="B6" s="321" t="s">
        <v>223</v>
      </c>
      <c r="C6" s="322"/>
      <c r="D6" s="323"/>
      <c r="E6" s="324"/>
      <c r="F6" s="325"/>
    </row>
    <row r="7" spans="1:8" s="326" customFormat="1" ht="12.75" customHeight="1" thickBot="1">
      <c r="A7" s="835" t="s">
        <v>3</v>
      </c>
      <c r="B7" s="836" t="s">
        <v>0</v>
      </c>
      <c r="C7" s="836" t="s">
        <v>1</v>
      </c>
      <c r="D7" s="836" t="s">
        <v>2</v>
      </c>
      <c r="E7" s="837" t="s">
        <v>4</v>
      </c>
      <c r="F7" s="838" t="s">
        <v>491</v>
      </c>
      <c r="H7" s="327"/>
    </row>
    <row r="8" spans="1:8" s="328" customFormat="1" ht="13.5" thickBot="1">
      <c r="A8" s="835"/>
      <c r="B8" s="836"/>
      <c r="C8" s="836"/>
      <c r="D8" s="836"/>
      <c r="E8" s="837"/>
      <c r="F8" s="838"/>
      <c r="H8" s="329"/>
    </row>
    <row r="9" spans="1:8">
      <c r="A9" s="330"/>
      <c r="B9" s="331" t="s">
        <v>492</v>
      </c>
      <c r="C9" s="332"/>
      <c r="D9" s="333"/>
      <c r="E9" s="590"/>
    </row>
    <row r="10" spans="1:8" ht="51">
      <c r="A10" s="336" t="s">
        <v>493</v>
      </c>
      <c r="B10" s="337" t="s">
        <v>494</v>
      </c>
      <c r="C10" s="338" t="s">
        <v>25</v>
      </c>
      <c r="D10" s="339">
        <v>1</v>
      </c>
      <c r="E10" s="340"/>
      <c r="F10" s="335">
        <f>E10*D10</f>
        <v>0</v>
      </c>
    </row>
    <row r="11" spans="1:8">
      <c r="A11" s="336"/>
      <c r="B11" s="337"/>
      <c r="C11" s="338"/>
      <c r="D11" s="339"/>
      <c r="E11" s="590"/>
    </row>
    <row r="12" spans="1:8" ht="51">
      <c r="A12" s="336" t="s">
        <v>495</v>
      </c>
      <c r="B12" s="337" t="s">
        <v>496</v>
      </c>
      <c r="C12" s="338" t="s">
        <v>25</v>
      </c>
      <c r="D12" s="339">
        <v>1</v>
      </c>
      <c r="E12" s="340"/>
      <c r="F12" s="335">
        <f>E12*D12</f>
        <v>0</v>
      </c>
    </row>
    <row r="13" spans="1:8">
      <c r="A13" s="336"/>
      <c r="B13" s="341"/>
      <c r="C13" s="338"/>
      <c r="D13" s="339"/>
      <c r="E13" s="590"/>
    </row>
    <row r="14" spans="1:8" ht="51">
      <c r="A14" s="336" t="s">
        <v>497</v>
      </c>
      <c r="B14" s="342" t="s">
        <v>498</v>
      </c>
      <c r="C14" s="338" t="s">
        <v>499</v>
      </c>
      <c r="D14" s="339">
        <v>210</v>
      </c>
      <c r="E14" s="343"/>
      <c r="F14" s="335">
        <f>E14*D14</f>
        <v>0</v>
      </c>
    </row>
    <row r="15" spans="1:8">
      <c r="A15" s="336"/>
      <c r="B15" s="344"/>
      <c r="C15" s="338"/>
      <c r="D15" s="339"/>
      <c r="E15" s="595"/>
    </row>
    <row r="16" spans="1:8">
      <c r="A16" s="336" t="s">
        <v>500</v>
      </c>
      <c r="B16" s="342" t="s">
        <v>501</v>
      </c>
      <c r="C16" s="338" t="s">
        <v>12</v>
      </c>
      <c r="D16" s="339">
        <v>1</v>
      </c>
      <c r="E16" s="345"/>
      <c r="F16" s="335">
        <f>E16*D16</f>
        <v>0</v>
      </c>
    </row>
    <row r="17" spans="1:6">
      <c r="A17" s="336"/>
      <c r="B17" s="344"/>
      <c r="C17" s="338"/>
      <c r="D17" s="339"/>
      <c r="E17" s="595"/>
    </row>
    <row r="18" spans="1:6" ht="38.25">
      <c r="A18" s="336" t="s">
        <v>502</v>
      </c>
      <c r="B18" s="342" t="s">
        <v>503</v>
      </c>
      <c r="C18" s="338" t="s">
        <v>499</v>
      </c>
      <c r="D18" s="339">
        <v>400</v>
      </c>
      <c r="E18" s="345"/>
      <c r="F18" s="335">
        <f>E18*D18</f>
        <v>0</v>
      </c>
    </row>
    <row r="19" spans="1:6">
      <c r="A19" s="336"/>
      <c r="B19" s="341"/>
      <c r="C19" s="338"/>
      <c r="D19" s="339"/>
      <c r="E19" s="590"/>
    </row>
    <row r="20" spans="1:6" ht="25.5">
      <c r="A20" s="336" t="s">
        <v>504</v>
      </c>
      <c r="B20" s="341" t="s">
        <v>505</v>
      </c>
      <c r="C20" s="338" t="s">
        <v>25</v>
      </c>
      <c r="D20" s="339">
        <v>1</v>
      </c>
      <c r="E20" s="340"/>
      <c r="F20" s="335">
        <f>E20*D20</f>
        <v>0</v>
      </c>
    </row>
    <row r="21" spans="1:6" ht="13.5" thickBot="1">
      <c r="A21" s="336"/>
      <c r="B21" s="341"/>
      <c r="C21" s="338"/>
      <c r="D21" s="339"/>
      <c r="E21" s="590"/>
    </row>
    <row r="22" spans="1:6" ht="13.5" thickBot="1">
      <c r="A22" s="346"/>
      <c r="B22" s="347" t="s">
        <v>506</v>
      </c>
      <c r="C22" s="348"/>
      <c r="D22" s="349"/>
      <c r="E22" s="350"/>
      <c r="F22" s="351">
        <f>SUM(F9:F21)</f>
        <v>0</v>
      </c>
    </row>
    <row r="23" spans="1:6">
      <c r="A23" s="352"/>
      <c r="B23" s="353"/>
      <c r="C23" s="354"/>
      <c r="D23" s="355"/>
      <c r="E23" s="356"/>
      <c r="F23" s="355"/>
    </row>
    <row r="24" spans="1:6">
      <c r="A24" s="357"/>
      <c r="B24" s="358"/>
      <c r="C24" s="359"/>
      <c r="D24" s="312"/>
      <c r="E24" s="313"/>
      <c r="F24" s="312"/>
    </row>
    <row r="25" spans="1:6">
      <c r="A25" s="357"/>
      <c r="B25" s="357"/>
      <c r="C25" s="360"/>
      <c r="D25" s="312"/>
      <c r="E25" s="313"/>
      <c r="F25" s="312"/>
    </row>
    <row r="26" spans="1:6">
      <c r="A26" s="357"/>
      <c r="B26" s="314"/>
      <c r="C26" s="360"/>
      <c r="D26" s="312"/>
      <c r="E26" s="313"/>
      <c r="F26" s="312"/>
    </row>
    <row r="27" spans="1:6">
      <c r="A27" s="357"/>
      <c r="B27" s="357"/>
      <c r="C27" s="360"/>
      <c r="D27" s="312"/>
      <c r="E27" s="313"/>
      <c r="F27" s="312"/>
    </row>
    <row r="28" spans="1:6">
      <c r="A28" s="357"/>
      <c r="B28" s="361"/>
      <c r="C28" s="360"/>
      <c r="D28" s="312"/>
      <c r="E28" s="313"/>
      <c r="F28" s="312"/>
    </row>
    <row r="29" spans="1:6">
      <c r="A29" s="357"/>
      <c r="B29" s="361"/>
      <c r="C29" s="360"/>
      <c r="D29" s="312"/>
      <c r="E29" s="313"/>
      <c r="F29" s="312"/>
    </row>
    <row r="30" spans="1:6">
      <c r="A30" s="357"/>
      <c r="B30" s="357"/>
      <c r="C30" s="360"/>
      <c r="D30" s="312"/>
      <c r="E30" s="313"/>
      <c r="F30" s="312"/>
    </row>
    <row r="31" spans="1:6">
      <c r="A31" s="357"/>
      <c r="B31" s="357"/>
      <c r="C31" s="360"/>
      <c r="D31" s="312"/>
      <c r="E31" s="313"/>
      <c r="F31" s="312"/>
    </row>
    <row r="32" spans="1:6" ht="12.75" customHeight="1">
      <c r="A32" s="840"/>
      <c r="B32" s="840"/>
      <c r="C32" s="840"/>
      <c r="D32" s="840"/>
      <c r="E32" s="840"/>
      <c r="F32" s="312"/>
    </row>
    <row r="33" spans="1:6">
      <c r="A33" s="357"/>
      <c r="B33" s="361"/>
      <c r="C33" s="360"/>
      <c r="D33" s="312"/>
      <c r="E33" s="313"/>
      <c r="F33" s="312"/>
    </row>
    <row r="34" spans="1:6">
      <c r="A34" s="362"/>
      <c r="B34" s="363"/>
      <c r="C34" s="309"/>
      <c r="D34" s="312"/>
      <c r="E34" s="313"/>
      <c r="F34" s="312"/>
    </row>
    <row r="35" spans="1:6">
      <c r="A35" s="357"/>
      <c r="B35" s="364"/>
      <c r="C35" s="309"/>
      <c r="D35" s="312"/>
      <c r="E35" s="313"/>
      <c r="F35" s="312"/>
    </row>
    <row r="36" spans="1:6">
      <c r="A36" s="357"/>
      <c r="B36" s="364"/>
      <c r="C36" s="309"/>
      <c r="D36" s="312"/>
      <c r="E36" s="313"/>
      <c r="F36" s="312"/>
    </row>
    <row r="37" spans="1:6">
      <c r="A37" s="357"/>
      <c r="B37" s="364"/>
      <c r="C37" s="309"/>
      <c r="D37" s="312"/>
      <c r="E37" s="313"/>
      <c r="F37" s="312"/>
    </row>
    <row r="38" spans="1:6">
      <c r="A38" s="357"/>
      <c r="B38" s="364"/>
      <c r="C38" s="309"/>
      <c r="D38" s="312"/>
      <c r="E38" s="313"/>
      <c r="F38" s="312"/>
    </row>
    <row r="39" spans="1:6">
      <c r="A39" s="357"/>
      <c r="B39" s="364"/>
      <c r="C39" s="309"/>
      <c r="D39" s="312"/>
      <c r="E39" s="313"/>
      <c r="F39" s="312"/>
    </row>
    <row r="40" spans="1:6">
      <c r="A40" s="357"/>
      <c r="B40" s="364"/>
      <c r="C40" s="309"/>
      <c r="D40" s="312"/>
      <c r="E40" s="313"/>
      <c r="F40" s="312"/>
    </row>
    <row r="41" spans="1:6">
      <c r="A41" s="357"/>
      <c r="B41" s="364"/>
      <c r="C41" s="309"/>
      <c r="D41" s="312"/>
      <c r="E41" s="313"/>
      <c r="F41" s="312"/>
    </row>
    <row r="42" spans="1:6">
      <c r="A42" s="357"/>
      <c r="B42" s="364"/>
      <c r="C42" s="309"/>
      <c r="D42" s="312"/>
      <c r="E42" s="313"/>
      <c r="F42" s="312"/>
    </row>
    <row r="43" spans="1:6">
      <c r="A43" s="357"/>
      <c r="B43" s="361"/>
      <c r="C43" s="360"/>
      <c r="D43" s="312"/>
      <c r="E43" s="313"/>
      <c r="F43" s="312"/>
    </row>
    <row r="44" spans="1:6">
      <c r="A44" s="357"/>
      <c r="B44" s="357"/>
      <c r="C44" s="309"/>
      <c r="D44" s="312"/>
      <c r="E44" s="313"/>
      <c r="F44" s="312"/>
    </row>
    <row r="45" spans="1:6">
      <c r="A45" s="357"/>
      <c r="B45" s="365"/>
      <c r="C45" s="309"/>
      <c r="D45" s="312"/>
      <c r="E45" s="313"/>
      <c r="F45" s="312"/>
    </row>
    <row r="46" spans="1:6">
      <c r="A46" s="357"/>
      <c r="B46" s="361"/>
      <c r="C46" s="309"/>
      <c r="D46" s="312"/>
      <c r="E46" s="313"/>
      <c r="F46" s="312"/>
    </row>
    <row r="47" spans="1:6">
      <c r="A47" s="357"/>
      <c r="B47" s="361"/>
      <c r="C47" s="309"/>
      <c r="D47" s="312"/>
      <c r="E47" s="313"/>
      <c r="F47" s="312"/>
    </row>
    <row r="48" spans="1:6">
      <c r="A48" s="357"/>
      <c r="B48" s="357"/>
      <c r="C48" s="309"/>
      <c r="D48" s="312"/>
      <c r="E48" s="313"/>
      <c r="F48" s="312"/>
    </row>
    <row r="49" spans="1:6">
      <c r="A49" s="357"/>
      <c r="B49" s="361"/>
      <c r="C49" s="360"/>
      <c r="D49" s="312"/>
      <c r="E49" s="313"/>
      <c r="F49" s="312"/>
    </row>
    <row r="50" spans="1:6">
      <c r="A50" s="357"/>
      <c r="B50" s="361"/>
      <c r="C50" s="309"/>
      <c r="D50" s="312"/>
      <c r="E50" s="313"/>
      <c r="F50" s="312"/>
    </row>
    <row r="51" spans="1:6">
      <c r="A51" s="357"/>
      <c r="B51" s="361"/>
      <c r="C51" s="309"/>
      <c r="D51" s="312"/>
      <c r="E51" s="313"/>
      <c r="F51" s="312"/>
    </row>
    <row r="52" spans="1:6">
      <c r="A52" s="357"/>
      <c r="B52" s="366"/>
      <c r="C52" s="309"/>
      <c r="D52" s="312"/>
      <c r="E52" s="313"/>
      <c r="F52" s="312"/>
    </row>
    <row r="53" spans="1:6">
      <c r="A53" s="357"/>
      <c r="B53" s="361"/>
      <c r="C53" s="360"/>
      <c r="D53" s="312"/>
      <c r="E53" s="313"/>
      <c r="F53" s="312"/>
    </row>
    <row r="54" spans="1:6">
      <c r="A54" s="357"/>
      <c r="B54" s="361"/>
      <c r="C54" s="309"/>
      <c r="D54" s="312"/>
      <c r="E54" s="313"/>
      <c r="F54" s="312"/>
    </row>
    <row r="55" spans="1:6">
      <c r="A55" s="357"/>
      <c r="B55" s="361"/>
      <c r="C55" s="309"/>
      <c r="D55" s="312"/>
      <c r="E55" s="313"/>
      <c r="F55" s="312"/>
    </row>
    <row r="56" spans="1:6">
      <c r="A56" s="360"/>
      <c r="B56" s="367"/>
      <c r="C56" s="359"/>
      <c r="D56" s="339"/>
      <c r="E56" s="313"/>
      <c r="F56" s="312"/>
    </row>
    <row r="57" spans="1:6">
      <c r="A57" s="357"/>
      <c r="B57" s="361"/>
      <c r="C57" s="309"/>
      <c r="D57" s="312"/>
      <c r="E57" s="313"/>
      <c r="F57" s="312"/>
    </row>
    <row r="58" spans="1:6">
      <c r="A58" s="357"/>
      <c r="B58" s="357"/>
      <c r="C58" s="309"/>
      <c r="D58" s="312"/>
      <c r="E58" s="313"/>
      <c r="F58" s="312"/>
    </row>
    <row r="59" spans="1:6">
      <c r="A59" s="357"/>
      <c r="B59" s="361"/>
      <c r="C59" s="360"/>
      <c r="D59" s="312"/>
      <c r="E59" s="313"/>
      <c r="F59" s="312"/>
    </row>
    <row r="60" spans="1:6">
      <c r="A60" s="357"/>
      <c r="B60" s="310"/>
      <c r="C60" s="309"/>
      <c r="D60" s="312"/>
      <c r="E60" s="313"/>
      <c r="F60" s="312"/>
    </row>
    <row r="61" spans="1:6">
      <c r="A61" s="357"/>
      <c r="B61" s="361"/>
      <c r="C61" s="309"/>
      <c r="D61" s="312"/>
      <c r="E61" s="313"/>
      <c r="F61" s="312"/>
    </row>
    <row r="62" spans="1:6">
      <c r="A62" s="357"/>
      <c r="B62" s="357"/>
      <c r="C62" s="309"/>
      <c r="D62" s="312"/>
      <c r="E62" s="313"/>
      <c r="F62" s="312"/>
    </row>
    <row r="63" spans="1:6">
      <c r="A63" s="357"/>
      <c r="B63" s="357"/>
      <c r="C63" s="309"/>
      <c r="D63" s="312"/>
      <c r="E63" s="313"/>
      <c r="F63" s="312"/>
    </row>
    <row r="64" spans="1:6">
      <c r="A64" s="357"/>
      <c r="B64" s="357"/>
      <c r="C64" s="309"/>
      <c r="D64" s="312"/>
      <c r="E64" s="313"/>
      <c r="F64" s="312"/>
    </row>
    <row r="65" spans="1:6">
      <c r="A65" s="357"/>
      <c r="B65" s="361"/>
      <c r="C65" s="360"/>
      <c r="D65" s="312"/>
      <c r="E65" s="313"/>
      <c r="F65" s="312"/>
    </row>
    <row r="66" spans="1:6">
      <c r="A66" s="357"/>
      <c r="B66" s="361"/>
      <c r="C66" s="309"/>
      <c r="D66" s="312"/>
      <c r="E66" s="313"/>
      <c r="F66" s="312"/>
    </row>
    <row r="67" spans="1:6">
      <c r="A67" s="357"/>
      <c r="B67" s="365"/>
      <c r="C67" s="309"/>
      <c r="D67" s="312"/>
      <c r="E67" s="313"/>
      <c r="F67" s="312"/>
    </row>
    <row r="68" spans="1:6">
      <c r="A68" s="357"/>
      <c r="B68" s="361"/>
      <c r="C68" s="309"/>
      <c r="D68" s="312"/>
      <c r="E68" s="313"/>
      <c r="F68" s="312"/>
    </row>
    <row r="69" spans="1:6">
      <c r="A69" s="357"/>
      <c r="B69" s="361"/>
      <c r="C69" s="309"/>
      <c r="D69" s="312"/>
      <c r="E69" s="313"/>
      <c r="F69" s="312"/>
    </row>
    <row r="70" spans="1:6" ht="12.75" customHeight="1">
      <c r="A70" s="840"/>
      <c r="B70" s="840"/>
      <c r="C70" s="840"/>
      <c r="D70" s="840"/>
      <c r="E70" s="840"/>
      <c r="F70" s="312"/>
    </row>
    <row r="71" spans="1:6">
      <c r="A71" s="357"/>
      <c r="B71" s="361"/>
      <c r="C71" s="360"/>
      <c r="D71" s="312"/>
      <c r="E71" s="313"/>
      <c r="F71" s="312"/>
    </row>
    <row r="72" spans="1:6">
      <c r="A72" s="362"/>
      <c r="B72" s="363"/>
      <c r="C72" s="360"/>
      <c r="D72" s="312"/>
      <c r="E72" s="313"/>
      <c r="F72" s="312"/>
    </row>
    <row r="73" spans="1:6">
      <c r="A73" s="357"/>
      <c r="B73" s="361"/>
      <c r="C73" s="360"/>
      <c r="D73" s="312"/>
      <c r="E73" s="313"/>
      <c r="F73" s="312"/>
    </row>
    <row r="74" spans="1:6">
      <c r="A74" s="357"/>
      <c r="B74" s="357"/>
      <c r="C74" s="360"/>
      <c r="D74" s="312"/>
      <c r="E74" s="313"/>
      <c r="F74" s="312"/>
    </row>
    <row r="75" spans="1:6">
      <c r="A75" s="357"/>
      <c r="B75" s="365"/>
      <c r="C75" s="360"/>
      <c r="D75" s="312"/>
      <c r="E75" s="313"/>
      <c r="F75" s="312"/>
    </row>
    <row r="76" spans="1:6">
      <c r="A76" s="357"/>
      <c r="B76" s="365"/>
      <c r="C76" s="360"/>
      <c r="D76" s="312"/>
      <c r="E76" s="313"/>
      <c r="F76" s="312"/>
    </row>
    <row r="77" spans="1:6">
      <c r="A77" s="357"/>
      <c r="B77" s="365"/>
      <c r="C77" s="360"/>
      <c r="D77" s="312"/>
      <c r="E77" s="313"/>
      <c r="F77" s="312"/>
    </row>
    <row r="78" spans="1:6">
      <c r="A78" s="357"/>
      <c r="B78" s="364"/>
      <c r="C78" s="360"/>
      <c r="D78" s="312"/>
      <c r="E78" s="313"/>
      <c r="F78" s="312"/>
    </row>
    <row r="79" spans="1:6">
      <c r="A79" s="357"/>
      <c r="B79" s="366"/>
      <c r="C79" s="360"/>
      <c r="D79" s="312"/>
      <c r="E79" s="313"/>
      <c r="F79" s="312"/>
    </row>
    <row r="80" spans="1:6">
      <c r="A80" s="357"/>
      <c r="B80" s="366"/>
      <c r="C80" s="360"/>
      <c r="D80" s="312"/>
      <c r="E80" s="313"/>
      <c r="F80" s="312"/>
    </row>
    <row r="81" spans="1:6">
      <c r="A81" s="357"/>
      <c r="B81" s="366"/>
      <c r="C81" s="360"/>
      <c r="D81" s="312"/>
      <c r="E81" s="313"/>
      <c r="F81" s="312"/>
    </row>
    <row r="82" spans="1:6">
      <c r="A82" s="357"/>
      <c r="B82" s="366"/>
      <c r="C82" s="360"/>
      <c r="D82" s="312"/>
      <c r="E82" s="313"/>
      <c r="F82" s="312"/>
    </row>
    <row r="83" spans="1:6">
      <c r="A83" s="357"/>
      <c r="B83" s="361"/>
      <c r="C83" s="360"/>
      <c r="D83" s="312"/>
      <c r="E83" s="313"/>
      <c r="F83" s="312"/>
    </row>
    <row r="84" spans="1:6">
      <c r="A84" s="357"/>
      <c r="B84" s="361"/>
      <c r="C84" s="360"/>
      <c r="D84" s="312"/>
      <c r="E84" s="313"/>
      <c r="F84" s="312"/>
    </row>
    <row r="85" spans="1:6">
      <c r="A85" s="357"/>
      <c r="B85" s="357"/>
      <c r="C85" s="360"/>
      <c r="D85" s="312"/>
      <c r="E85" s="313"/>
      <c r="F85" s="312"/>
    </row>
    <row r="86" spans="1:6">
      <c r="A86" s="357"/>
      <c r="B86" s="366"/>
      <c r="C86" s="360"/>
      <c r="D86" s="312"/>
      <c r="E86" s="313"/>
      <c r="F86" s="312"/>
    </row>
    <row r="87" spans="1:6">
      <c r="A87" s="357"/>
      <c r="B87" s="361"/>
      <c r="C87" s="360"/>
      <c r="D87" s="312"/>
      <c r="E87" s="313"/>
      <c r="F87" s="312"/>
    </row>
    <row r="88" spans="1:6">
      <c r="A88" s="357"/>
      <c r="B88" s="365"/>
      <c r="C88" s="360"/>
      <c r="D88" s="312"/>
      <c r="E88" s="313"/>
      <c r="F88" s="312"/>
    </row>
    <row r="89" spans="1:6">
      <c r="A89" s="361"/>
      <c r="B89" s="310"/>
      <c r="C89" s="311"/>
      <c r="D89" s="312"/>
      <c r="E89" s="313"/>
      <c r="F89" s="312"/>
    </row>
    <row r="90" spans="1:6">
      <c r="A90" s="361"/>
      <c r="B90" s="310"/>
      <c r="C90" s="311"/>
      <c r="D90" s="312"/>
      <c r="E90" s="313"/>
      <c r="F90" s="312"/>
    </row>
    <row r="91" spans="1:6">
      <c r="A91" s="361"/>
      <c r="B91" s="310"/>
      <c r="C91" s="311"/>
      <c r="D91" s="312"/>
      <c r="E91" s="313"/>
      <c r="F91" s="312"/>
    </row>
    <row r="92" spans="1:6">
      <c r="A92" s="361"/>
      <c r="B92" s="310"/>
      <c r="C92" s="311"/>
      <c r="D92" s="312"/>
      <c r="E92" s="313"/>
      <c r="F92" s="312"/>
    </row>
    <row r="93" spans="1:6">
      <c r="A93" s="361"/>
      <c r="B93" s="310"/>
      <c r="C93" s="311"/>
      <c r="D93" s="312"/>
      <c r="E93" s="313"/>
      <c r="F93" s="312"/>
    </row>
    <row r="94" spans="1:6">
      <c r="A94" s="357"/>
      <c r="B94" s="361"/>
      <c r="C94" s="360"/>
      <c r="D94" s="312"/>
      <c r="E94" s="313"/>
      <c r="F94" s="312"/>
    </row>
    <row r="95" spans="1:6">
      <c r="A95" s="357"/>
      <c r="B95" s="357"/>
      <c r="C95" s="360"/>
      <c r="D95" s="312"/>
      <c r="E95" s="313"/>
      <c r="F95" s="312"/>
    </row>
    <row r="96" spans="1:6">
      <c r="A96" s="357"/>
      <c r="B96" s="365"/>
      <c r="C96" s="360"/>
      <c r="D96" s="312"/>
      <c r="E96" s="313"/>
      <c r="F96" s="312"/>
    </row>
    <row r="97" spans="1:6">
      <c r="A97" s="357"/>
      <c r="B97" s="361"/>
      <c r="C97" s="360"/>
      <c r="D97" s="312"/>
      <c r="E97" s="313"/>
      <c r="F97" s="312"/>
    </row>
    <row r="98" spans="1:6">
      <c r="A98" s="357"/>
      <c r="B98" s="361"/>
      <c r="C98" s="360"/>
      <c r="D98" s="312"/>
      <c r="E98" s="313"/>
      <c r="F98" s="312"/>
    </row>
    <row r="99" spans="1:6">
      <c r="A99" s="357"/>
      <c r="B99" s="357"/>
      <c r="C99" s="360"/>
      <c r="D99" s="312"/>
      <c r="E99" s="313"/>
      <c r="F99" s="312"/>
    </row>
    <row r="100" spans="1:6">
      <c r="A100" s="357"/>
      <c r="B100" s="361"/>
      <c r="C100" s="360"/>
      <c r="D100" s="312"/>
      <c r="E100" s="313"/>
      <c r="F100" s="312"/>
    </row>
    <row r="101" spans="1:6" ht="12.75" customHeight="1">
      <c r="A101" s="840"/>
      <c r="B101" s="840"/>
      <c r="C101" s="840"/>
      <c r="D101" s="840"/>
      <c r="E101" s="840"/>
      <c r="F101" s="312"/>
    </row>
    <row r="102" spans="1:6">
      <c r="A102" s="357"/>
      <c r="B102" s="361"/>
      <c r="C102" s="360"/>
      <c r="D102" s="312"/>
      <c r="E102" s="313"/>
      <c r="F102" s="312"/>
    </row>
    <row r="103" spans="1:6">
      <c r="A103" s="362"/>
      <c r="B103" s="363"/>
      <c r="C103" s="360"/>
      <c r="D103" s="312"/>
      <c r="E103" s="313"/>
      <c r="F103" s="312"/>
    </row>
    <row r="104" spans="1:6">
      <c r="A104" s="357"/>
      <c r="B104" s="361"/>
      <c r="C104" s="360"/>
      <c r="D104" s="312"/>
      <c r="E104" s="313"/>
      <c r="F104" s="312"/>
    </row>
    <row r="105" spans="1:6">
      <c r="A105" s="357"/>
      <c r="B105" s="364"/>
      <c r="C105" s="359"/>
      <c r="D105" s="312"/>
      <c r="E105" s="313"/>
      <c r="F105" s="312"/>
    </row>
    <row r="106" spans="1:6">
      <c r="A106" s="357"/>
      <c r="B106" s="364"/>
      <c r="C106" s="359"/>
      <c r="D106" s="312"/>
      <c r="E106" s="313"/>
      <c r="F106" s="312"/>
    </row>
    <row r="107" spans="1:6">
      <c r="A107" s="357"/>
      <c r="B107" s="364"/>
      <c r="C107" s="359"/>
      <c r="D107" s="312"/>
      <c r="E107" s="313"/>
      <c r="F107" s="312"/>
    </row>
    <row r="108" spans="1:6">
      <c r="A108" s="357"/>
      <c r="B108" s="364"/>
      <c r="C108" s="359"/>
      <c r="D108" s="312"/>
      <c r="E108" s="313"/>
      <c r="F108" s="312"/>
    </row>
    <row r="109" spans="1:6">
      <c r="A109" s="357"/>
      <c r="B109" s="361"/>
      <c r="C109" s="359"/>
      <c r="D109" s="312"/>
      <c r="E109" s="313"/>
      <c r="F109" s="312"/>
    </row>
    <row r="110" spans="1:6">
      <c r="A110" s="357"/>
      <c r="B110" s="361"/>
      <c r="C110" s="360"/>
      <c r="D110" s="312"/>
      <c r="E110" s="313"/>
      <c r="F110" s="312"/>
    </row>
    <row r="111" spans="1:6">
      <c r="A111" s="357"/>
      <c r="B111" s="368"/>
      <c r="C111" s="359"/>
      <c r="D111" s="312"/>
      <c r="E111" s="313"/>
      <c r="F111" s="312"/>
    </row>
    <row r="112" spans="1:6">
      <c r="A112" s="357"/>
      <c r="B112" s="365"/>
      <c r="C112" s="359"/>
      <c r="D112" s="312"/>
      <c r="E112" s="313"/>
      <c r="F112" s="312"/>
    </row>
    <row r="113" spans="1:6">
      <c r="A113" s="357"/>
      <c r="B113" s="369"/>
      <c r="C113" s="359"/>
      <c r="D113" s="312"/>
      <c r="E113" s="313"/>
      <c r="F113" s="312"/>
    </row>
    <row r="114" spans="1:6">
      <c r="A114" s="357"/>
      <c r="B114" s="369"/>
      <c r="C114" s="359"/>
      <c r="D114" s="312"/>
      <c r="E114" s="313"/>
      <c r="F114" s="312"/>
    </row>
    <row r="115" spans="1:6">
      <c r="A115" s="357"/>
      <c r="B115" s="369"/>
      <c r="C115" s="359"/>
      <c r="D115" s="312"/>
      <c r="E115" s="313"/>
      <c r="F115" s="312"/>
    </row>
    <row r="116" spans="1:6">
      <c r="A116" s="357"/>
      <c r="B116" s="361"/>
      <c r="C116" s="360"/>
      <c r="D116" s="312"/>
      <c r="E116" s="313"/>
      <c r="F116" s="312"/>
    </row>
    <row r="117" spans="1:6">
      <c r="A117" s="357"/>
      <c r="B117" s="368"/>
      <c r="C117" s="360"/>
      <c r="D117" s="312"/>
      <c r="E117" s="313"/>
      <c r="F117" s="312"/>
    </row>
    <row r="118" spans="1:6">
      <c r="A118" s="357"/>
      <c r="B118" s="361"/>
      <c r="C118" s="360"/>
      <c r="D118" s="312"/>
      <c r="E118" s="313"/>
      <c r="F118" s="312"/>
    </row>
    <row r="119" spans="1:6">
      <c r="A119" s="357"/>
      <c r="B119" s="369"/>
      <c r="C119" s="359"/>
      <c r="D119" s="312"/>
      <c r="E119" s="313"/>
      <c r="F119" s="312"/>
    </row>
    <row r="120" spans="1:6">
      <c r="A120" s="357"/>
      <c r="B120" s="369"/>
      <c r="C120" s="359"/>
      <c r="D120" s="312"/>
      <c r="E120" s="313"/>
      <c r="F120" s="312"/>
    </row>
    <row r="121" spans="1:6">
      <c r="A121" s="357"/>
      <c r="B121" s="369"/>
      <c r="C121" s="359"/>
      <c r="D121" s="312"/>
      <c r="E121" s="313"/>
      <c r="F121" s="312"/>
    </row>
    <row r="122" spans="1:6">
      <c r="A122" s="357"/>
      <c r="B122" s="369"/>
      <c r="C122" s="359"/>
      <c r="D122" s="312"/>
      <c r="E122" s="313"/>
      <c r="F122" s="312"/>
    </row>
    <row r="123" spans="1:6">
      <c r="A123" s="357"/>
      <c r="B123" s="369"/>
      <c r="C123" s="359"/>
      <c r="D123" s="312"/>
      <c r="E123" s="313"/>
      <c r="F123" s="312"/>
    </row>
    <row r="124" spans="1:6">
      <c r="A124" s="357"/>
      <c r="B124" s="369"/>
      <c r="C124" s="359"/>
      <c r="D124" s="312"/>
      <c r="E124" s="313"/>
      <c r="F124" s="312"/>
    </row>
    <row r="125" spans="1:6">
      <c r="A125" s="357"/>
      <c r="B125" s="369"/>
      <c r="C125" s="359"/>
      <c r="D125" s="312"/>
      <c r="E125" s="313"/>
      <c r="F125" s="312"/>
    </row>
    <row r="126" spans="1:6">
      <c r="A126" s="357"/>
      <c r="B126" s="369"/>
      <c r="C126" s="359"/>
      <c r="D126" s="312"/>
      <c r="E126" s="313"/>
      <c r="F126" s="312"/>
    </row>
    <row r="127" spans="1:6">
      <c r="A127" s="357"/>
      <c r="B127" s="369"/>
      <c r="C127" s="359"/>
      <c r="D127" s="312"/>
      <c r="E127" s="313"/>
      <c r="F127" s="312"/>
    </row>
    <row r="128" spans="1:6">
      <c r="A128" s="357"/>
      <c r="B128" s="369"/>
      <c r="C128" s="359"/>
      <c r="D128" s="312"/>
      <c r="E128" s="313"/>
      <c r="F128" s="312"/>
    </row>
    <row r="129" spans="1:6">
      <c r="A129" s="357"/>
      <c r="B129" s="369"/>
      <c r="C129" s="359"/>
      <c r="D129" s="312"/>
      <c r="E129" s="313"/>
      <c r="F129" s="312"/>
    </row>
    <row r="130" spans="1:6">
      <c r="A130" s="357"/>
      <c r="B130" s="369"/>
      <c r="C130" s="359"/>
      <c r="D130" s="312"/>
      <c r="E130" s="313"/>
      <c r="F130" s="312"/>
    </row>
    <row r="131" spans="1:6">
      <c r="A131" s="357"/>
      <c r="B131" s="361"/>
      <c r="C131" s="359"/>
      <c r="D131" s="312"/>
      <c r="E131" s="313"/>
      <c r="F131" s="312"/>
    </row>
    <row r="132" spans="1:6">
      <c r="A132" s="357"/>
      <c r="B132" s="361"/>
      <c r="C132" s="359"/>
      <c r="D132" s="312"/>
      <c r="E132" s="313"/>
      <c r="F132" s="312"/>
    </row>
    <row r="133" spans="1:6">
      <c r="A133" s="357"/>
      <c r="B133" s="361"/>
      <c r="C133" s="359"/>
      <c r="D133" s="312"/>
      <c r="E133" s="313"/>
      <c r="F133" s="312"/>
    </row>
    <row r="134" spans="1:6">
      <c r="A134" s="357"/>
      <c r="B134" s="361"/>
      <c r="C134" s="359"/>
      <c r="D134" s="312"/>
      <c r="E134" s="313"/>
      <c r="F134" s="312"/>
    </row>
    <row r="135" spans="1:6">
      <c r="A135" s="357"/>
      <c r="B135" s="361"/>
      <c r="C135" s="359"/>
      <c r="D135" s="312"/>
      <c r="E135" s="313"/>
      <c r="F135" s="312"/>
    </row>
    <row r="136" spans="1:6">
      <c r="A136" s="357"/>
      <c r="B136" s="361"/>
      <c r="C136" s="359"/>
      <c r="D136" s="312"/>
      <c r="E136" s="313"/>
      <c r="F136" s="312"/>
    </row>
    <row r="137" spans="1:6">
      <c r="A137" s="357"/>
      <c r="B137" s="361"/>
      <c r="C137" s="359"/>
      <c r="D137" s="312"/>
      <c r="E137" s="313"/>
      <c r="F137" s="312"/>
    </row>
    <row r="138" spans="1:6">
      <c r="A138" s="357"/>
      <c r="B138" s="361"/>
      <c r="C138" s="359"/>
      <c r="D138" s="312"/>
      <c r="E138" s="313"/>
      <c r="F138" s="312"/>
    </row>
    <row r="139" spans="1:6" ht="12.75" customHeight="1">
      <c r="A139" s="840"/>
      <c r="B139" s="840"/>
      <c r="C139" s="840"/>
      <c r="D139" s="840"/>
      <c r="E139" s="840"/>
      <c r="F139" s="312"/>
    </row>
    <row r="140" spans="1:6">
      <c r="A140" s="370"/>
      <c r="B140" s="371"/>
      <c r="C140" s="333"/>
      <c r="D140" s="333"/>
      <c r="E140" s="372"/>
      <c r="F140" s="312"/>
    </row>
    <row r="141" spans="1:6">
      <c r="A141" s="370"/>
      <c r="B141" s="371"/>
      <c r="C141" s="333"/>
      <c r="D141" s="333"/>
      <c r="E141" s="372"/>
      <c r="F141" s="312"/>
    </row>
    <row r="142" spans="1:6" ht="12.75" customHeight="1">
      <c r="A142" s="840"/>
      <c r="B142" s="840"/>
      <c r="C142" s="840"/>
      <c r="D142" s="840"/>
      <c r="E142" s="840"/>
      <c r="F142" s="312"/>
    </row>
    <row r="143" spans="1:6">
      <c r="A143" s="361"/>
      <c r="B143" s="310"/>
      <c r="C143" s="311"/>
      <c r="D143" s="312"/>
      <c r="E143" s="313"/>
      <c r="F143" s="312"/>
    </row>
    <row r="144" spans="1:6" ht="12.75" customHeight="1">
      <c r="A144" s="841"/>
      <c r="B144" s="841"/>
      <c r="C144" s="841"/>
      <c r="D144" s="841"/>
      <c r="E144" s="841"/>
      <c r="F144" s="841"/>
    </row>
    <row r="145" spans="1:6" ht="12.75" customHeight="1">
      <c r="A145" s="839"/>
      <c r="B145" s="839"/>
      <c r="C145" s="839"/>
      <c r="D145" s="839"/>
      <c r="E145" s="839"/>
      <c r="F145" s="312"/>
    </row>
    <row r="146" spans="1:6">
      <c r="A146" s="309"/>
      <c r="B146" s="310"/>
      <c r="C146" s="311"/>
      <c r="D146" s="312"/>
      <c r="E146" s="313"/>
      <c r="F146" s="312"/>
    </row>
    <row r="147" spans="1:6">
      <c r="A147" s="309"/>
      <c r="B147" s="310"/>
      <c r="C147" s="311"/>
      <c r="D147" s="312"/>
      <c r="E147" s="313"/>
      <c r="F147" s="312"/>
    </row>
    <row r="148" spans="1:6">
      <c r="A148" s="309"/>
      <c r="B148" s="310"/>
      <c r="C148" s="311"/>
      <c r="D148" s="312"/>
      <c r="E148" s="313"/>
      <c r="F148" s="312"/>
    </row>
    <row r="149" spans="1:6">
      <c r="A149" s="309"/>
      <c r="B149" s="310"/>
      <c r="C149" s="311"/>
      <c r="D149" s="312"/>
      <c r="E149" s="313"/>
      <c r="F149" s="312"/>
    </row>
    <row r="150" spans="1:6">
      <c r="A150" s="309"/>
      <c r="B150" s="310"/>
      <c r="C150" s="311"/>
      <c r="D150" s="312"/>
      <c r="E150" s="313"/>
      <c r="F150" s="312"/>
    </row>
    <row r="151" spans="1:6">
      <c r="A151" s="309"/>
      <c r="B151" s="310"/>
      <c r="C151" s="311"/>
      <c r="D151" s="312"/>
      <c r="E151" s="313"/>
      <c r="F151" s="312"/>
    </row>
  </sheetData>
  <sheetProtection algorithmName="SHA-512" hashValue="uV0aZJ/sWgYtPhdESBRsAf2OCztyJEoMd+MG1AYyhFMDDH+oWD4p8S6xhvOrjZarbrgT9t4QhgwDPbQ0qA2zBg==" saltValue="mIS7GpAimqsCJwyv6LXnWw==" spinCount="100000" sheet="1" objects="1" scenarios="1" selectLockedCells="1"/>
  <mergeCells count="14">
    <mergeCell ref="A145:E145"/>
    <mergeCell ref="A32:E32"/>
    <mergeCell ref="A70:E70"/>
    <mergeCell ref="A101:E101"/>
    <mergeCell ref="A139:E139"/>
    <mergeCell ref="A142:E142"/>
    <mergeCell ref="A144:F144"/>
    <mergeCell ref="B5:F5"/>
    <mergeCell ref="A7:A8"/>
    <mergeCell ref="B7:B8"/>
    <mergeCell ref="C7:C8"/>
    <mergeCell ref="D7:D8"/>
    <mergeCell ref="E7:E8"/>
    <mergeCell ref="F7:F8"/>
  </mergeCells>
  <pageMargins left="0.62992125984251968" right="0.39370078740157483" top="0.19685039370078741" bottom="0.98425196850393704" header="0.51181102362204722" footer="0.19685039370078741"/>
  <pageSetup paperSize="9" scale="75" orientation="portrait" r:id="rId1"/>
  <headerFooter>
    <oddFooter>&amp;R&amp;P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Nacrt" ma:contentTypeID="0x010100C3D6AD2D131FEE438CB4A1FD7C2F0E9F0081B4A23BBCA3734EBF80AEC87365C41F" ma:contentTypeVersion="0" ma:contentTypeDescription="" ma:contentTypeScope="" ma:versionID="45f32bf3859330d57ddc97a34d197782">
  <xsd:schema xmlns:xsd="http://www.w3.org/2001/XMLSchema" xmlns:xs="http://www.w3.org/2001/XMLSchema" xmlns:p="http://schemas.microsoft.com/office/2006/metadata/properties" xmlns:ns2="fd2f04ff-1129-4294-8ee9-0bbd2d43f373" targetNamespace="http://schemas.microsoft.com/office/2006/metadata/properties" ma:root="true" ma:fieldsID="6f9b4027a8b3c88cf0a76c18f4551091" ns2:_="">
    <xsd:import namespace="fd2f04ff-1129-4294-8ee9-0bbd2d43f373"/>
    <xsd:element name="properties">
      <xsd:complexType>
        <xsd:sequence>
          <xsd:element name="documentManagement">
            <xsd:complexType>
              <xsd:all>
                <xsd:element ref="ns2:Avtor" minOccurs="0"/>
                <xsd:element ref="ns2:Datum" minOccurs="0"/>
                <xsd:element ref="ns2:Del_x0020_dokumentacije" minOccurs="0"/>
                <xsd:element ref="ns2:Del_x0020_objekta" minOccurs="0"/>
                <xsd:element ref="ns2:Identifikacijska_x0020_št." minOccurs="0"/>
                <xsd:element ref="ns2:Jezik" minOccurs="0"/>
                <xsd:element ref="ns2:Klasifikacijska_x0020_oz." minOccurs="0"/>
                <xsd:element ref="ns2:Komentar" minOccurs="0"/>
                <xsd:element ref="ns2:Lot" minOccurs="0"/>
                <xsd:element ref="ns2:Naročnik" minOccurs="0"/>
                <xsd:element ref="ns2:Objekt" minOccurs="0"/>
                <xsd:element ref="ns2:Projekt._x0020_podjetje" minOccurs="0"/>
                <xsd:element ref="ns2:Št._x0020_vrste_x0020_nač." minOccurs="0"/>
                <xsd:element ref="ns2:Številka_x0020_projekta" minOccurs="0"/>
                <xsd:element ref="ns2:Vrsta_x0020_gradnje" minOccurs="0"/>
                <xsd:element ref="ns2:Vrsta_x0020_načrta" minOccurs="0"/>
                <xsd:element ref="ns2:Vrsta_x0020_proj._x0020_dokum." minOccurs="0"/>
                <xsd:element ref="ns2:Vsebin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2f04ff-1129-4294-8ee9-0bbd2d43f373" elementFormDefault="qualified">
    <xsd:import namespace="http://schemas.microsoft.com/office/2006/documentManagement/types"/>
    <xsd:import namespace="http://schemas.microsoft.com/office/infopath/2007/PartnerControls"/>
    <xsd:element name="Avtor" ma:index="2" nillable="true" ma:displayName="Avtor" ma:internalName="Avtor">
      <xsd:simpleType>
        <xsd:restriction base="dms:Text">
          <xsd:maxLength value="255"/>
        </xsd:restriction>
      </xsd:simpleType>
    </xsd:element>
    <xsd:element name="Datum" ma:index="3" nillable="true" ma:displayName="Datum" ma:default="[today]" ma:format="DateOnly" ma:internalName="Datum">
      <xsd:simpleType>
        <xsd:restriction base="dms:DateTime"/>
      </xsd:simpleType>
    </xsd:element>
    <xsd:element name="Del_x0020_dokumentacije" ma:index="4" nillable="true" ma:displayName="Del dokumentacije" ma:default="Načrt" ma:format="Dropdown" ma:internalName="Del_x0020_dokumentacije">
      <xsd:simpleType>
        <xsd:restriction base="dms:Choice">
          <xsd:enumeration value="Vodilna mapa"/>
          <xsd:enumeration value="Načrt"/>
          <xsd:enumeration value="Elaborat"/>
        </xsd:restriction>
      </xsd:simpleType>
    </xsd:element>
    <xsd:element name="Del_x0020_objekta" ma:index="5" nillable="true" ma:displayName="Del objekta" ma:internalName="Del_x0020_objekta">
      <xsd:simpleType>
        <xsd:restriction base="dms:Text">
          <xsd:maxLength value="255"/>
        </xsd:restriction>
      </xsd:simpleType>
    </xsd:element>
    <xsd:element name="Identifikacijska_x0020_št." ma:index="6" nillable="true" ma:displayName="Identifikacijska št." ma:internalName="Identifikacijska_x0020__x0161_t_x002e_">
      <xsd:simpleType>
        <xsd:restriction base="dms:Text">
          <xsd:maxLength value="255"/>
        </xsd:restriction>
      </xsd:simpleType>
    </xsd:element>
    <xsd:element name="Jezik" ma:index="7" nillable="true" ma:displayName="Jezik" ma:default="Slovenski" ma:format="Dropdown" ma:internalName="Jezik">
      <xsd:simpleType>
        <xsd:restriction base="dms:Choice">
          <xsd:enumeration value="Slovenski"/>
          <xsd:enumeration value="Hrvaški"/>
          <xsd:enumeration value="Angleški"/>
          <xsd:enumeration value="Nemški"/>
        </xsd:restriction>
      </xsd:simpleType>
    </xsd:element>
    <xsd:element name="Klasifikacijska_x0020_oz." ma:index="8" nillable="true" ma:displayName="Klasifikacijska oz." ma:internalName="Klasifikacijska_x0020_oz_x002e_">
      <xsd:simpleType>
        <xsd:restriction base="dms:Text">
          <xsd:maxLength value="255"/>
        </xsd:restriction>
      </xsd:simpleType>
    </xsd:element>
    <xsd:element name="Komentar" ma:index="9" nillable="true" ma:displayName="Komentar" ma:internalName="Komentar">
      <xsd:simpleType>
        <xsd:restriction base="dms:Note">
          <xsd:maxLength value="255"/>
        </xsd:restriction>
      </xsd:simpleType>
    </xsd:element>
    <xsd:element name="Lot" ma:index="10" nillable="true" ma:displayName="Lot" ma:internalName="Lot">
      <xsd:simpleType>
        <xsd:restriction base="dms:Text">
          <xsd:maxLength value="255"/>
        </xsd:restriction>
      </xsd:simpleType>
    </xsd:element>
    <xsd:element name="Naročnik" ma:index="11" nillable="true" ma:displayName="Naročnik" ma:internalName="Naro_x010d_nik">
      <xsd:simpleType>
        <xsd:restriction base="dms:Text">
          <xsd:maxLength value="255"/>
        </xsd:restriction>
      </xsd:simpleType>
    </xsd:element>
    <xsd:element name="Objekt" ma:index="12" nillable="true" ma:displayName="Objekt" ma:internalName="Objekt">
      <xsd:simpleType>
        <xsd:restriction base="dms:Text">
          <xsd:maxLength value="255"/>
        </xsd:restriction>
      </xsd:simpleType>
    </xsd:element>
    <xsd:element name="Projekt._x0020_podjetje" ma:index="13" nillable="true" ma:displayName="Projekt. podjetje" ma:internalName="Projekt_x002e__x0020_podjetje">
      <xsd:simpleType>
        <xsd:restriction base="dms:Text">
          <xsd:maxLength value="255"/>
        </xsd:restriction>
      </xsd:simpleType>
    </xsd:element>
    <xsd:element name="Št._x0020_vrste_x0020_nač." ma:index="14" nillable="true" ma:displayName="Št. vrste nač." ma:decimals="0" ma:description="kreirano pred migracijo v O365" ma:internalName="_x0160_t_x002e__x0020_vrste_x0020_na_x010d__x002e_" ma:percentage="FALSE">
      <xsd:simpleType>
        <xsd:restriction base="dms:Number">
          <xsd:maxInclusive value="10"/>
          <xsd:minInclusive value="1"/>
        </xsd:restriction>
      </xsd:simpleType>
    </xsd:element>
    <xsd:element name="Številka_x0020_projekta" ma:index="15" nillable="true" ma:displayName="Številka projekta" ma:internalName="_x0160_tevilka_x0020_projekta">
      <xsd:simpleType>
        <xsd:restriction base="dms:Text">
          <xsd:maxLength value="255"/>
        </xsd:restriction>
      </xsd:simpleType>
    </xsd:element>
    <xsd:element name="Vrsta_x0020_gradnje" ma:index="16" nillable="true" ma:displayName="Vrsta gradnje" ma:format="Dropdown" ma:internalName="Vrsta_x0020_gradnje">
      <xsd:simpleType>
        <xsd:restriction base="dms:Choice">
          <xsd:enumeration value="Nova gradnja"/>
          <xsd:enumeration value="Dozidava"/>
          <xsd:enumeration value="Nadzidava"/>
          <xsd:enumeration value="Rekonstrukcija"/>
          <xsd:enumeration value="Odstranitev objekta"/>
          <xsd:enumeration value="Sprememba namembnosti"/>
          <xsd:enumeration value="Odstranitev objekta"/>
          <xsd:enumeration value="Sprememba namembnosti"/>
        </xsd:restriction>
      </xsd:simpleType>
    </xsd:element>
    <xsd:element name="Vrsta_x0020_načrta" ma:index="17" nillable="true" ma:displayName="Vrsta načrta" ma:format="Dropdown" ma:internalName="Vrsta_x0020_na_x010d_rta">
      <xsd:simpleType>
        <xsd:restriction base="dms:Choice">
          <xsd:enumeration value="Dokumentacija za razpis"/>
          <xsd:enumeration value="Elaborat"/>
          <xsd:enumeration value="Načrt arhitekture"/>
          <xsd:enumeration value="Načrt krajinske arhitekture"/>
          <xsd:enumeration value="Načrt gradbenih konstrukcij in drugi gradbeni načrti"/>
          <xsd:enumeration value="Načrt električnih inštalacij in električne opreme"/>
          <xsd:enumeration value="Načrt strojnih inštalacij in strojne opreme"/>
          <xsd:enumeration value="Načrt telekomunikacij"/>
          <xsd:enumeration value="Načrt izkopov in osnovne podgradnje"/>
          <xsd:enumeration value="Tehnološki načrt"/>
        </xsd:restriction>
      </xsd:simpleType>
    </xsd:element>
    <xsd:element name="Vrsta_x0020_proj._x0020_dokum." ma:index="18" nillable="true" ma:displayName="Vrsta proj. dokum." ma:format="Dropdown" ma:internalName="Vrsta_x0020_proj_x002e__x0020_dokum_x002e_">
      <xsd:simpleType>
        <xsd:restriction base="dms:Choice">
          <xsd:enumeration value="Idejna zasnova"/>
          <xsd:enumeration value="Idejni projekt"/>
          <xsd:enumeration value="Projekt za pridobitev gradbenega dovoljenja"/>
          <xsd:enumeration value="Projekt za izvedbo"/>
          <xsd:enumeration value="Projekt izvedenih del"/>
          <xsd:enumeration value="Navodilo za obratovanje in vzdrževanje"/>
        </xsd:restriction>
      </xsd:simpleType>
    </xsd:element>
    <xsd:element name="Vsebina" ma:index="19" nillable="true" ma:displayName="Vsebina" ma:internalName="Vsebin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23" ma:displayName="Opomba."/>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Komentar xmlns="fd2f04ff-1129-4294-8ee9-0bbd2d43f373" xsi:nil="true"/>
    <Avtor xmlns="fd2f04ff-1129-4294-8ee9-0bbd2d43f373" xsi:nil="true"/>
    <Vsebina xmlns="fd2f04ff-1129-4294-8ee9-0bbd2d43f373" xsi:nil="true"/>
    <Datum xmlns="fd2f04ff-1129-4294-8ee9-0bbd2d43f373">2012-03-27T12:47:16+00:00</Datum>
    <Projekt._x0020_podjetje xmlns="fd2f04ff-1129-4294-8ee9-0bbd2d43f373" xsi:nil="true"/>
    <Del_x0020_dokumentacije xmlns="fd2f04ff-1129-4294-8ee9-0bbd2d43f373">Načrt</Del_x0020_dokumentacije>
    <Št._x0020_vrste_x0020_nač. xmlns="fd2f04ff-1129-4294-8ee9-0bbd2d43f373" xsi:nil="true"/>
    <Jezik xmlns="fd2f04ff-1129-4294-8ee9-0bbd2d43f373">Slovenski</Jezik>
    <Vrsta_x0020_proj._x0020_dokum. xmlns="fd2f04ff-1129-4294-8ee9-0bbd2d43f373" xsi:nil="true"/>
    <Klasifikacijska_x0020_oz. xmlns="fd2f04ff-1129-4294-8ee9-0bbd2d43f373" xsi:nil="true"/>
    <Objekt xmlns="fd2f04ff-1129-4294-8ee9-0bbd2d43f373" xsi:nil="true"/>
    <Identifikacijska_x0020_št. xmlns="fd2f04ff-1129-4294-8ee9-0bbd2d43f373" xsi:nil="true"/>
    <Vrsta_x0020_gradnje xmlns="fd2f04ff-1129-4294-8ee9-0bbd2d43f373" xsi:nil="true"/>
    <Lot xmlns="fd2f04ff-1129-4294-8ee9-0bbd2d43f373" xsi:nil="true"/>
    <Naročnik xmlns="fd2f04ff-1129-4294-8ee9-0bbd2d43f373" xsi:nil="true"/>
    <Del_x0020_objekta xmlns="fd2f04ff-1129-4294-8ee9-0bbd2d43f373" xsi:nil="true"/>
    <Številka_x0020_projekta xmlns="fd2f04ff-1129-4294-8ee9-0bbd2d43f373" xsi:nil="true"/>
    <Vrsta_x0020_načrta xmlns="fd2f04ff-1129-4294-8ee9-0bbd2d43f373" xsi:nil="true"/>
  </documentManagement>
</p:properties>
</file>

<file path=customXml/itemProps1.xml><?xml version="1.0" encoding="utf-8"?>
<ds:datastoreItem xmlns:ds="http://schemas.openxmlformats.org/officeDocument/2006/customXml" ds:itemID="{F0B86061-721B-46F2-AB9E-A1883B175E2E}">
  <ds:schemaRefs>
    <ds:schemaRef ds:uri="http://schemas.microsoft.com/sharepoint/v3/contenttype/forms"/>
  </ds:schemaRefs>
</ds:datastoreItem>
</file>

<file path=customXml/itemProps2.xml><?xml version="1.0" encoding="utf-8"?>
<ds:datastoreItem xmlns:ds="http://schemas.openxmlformats.org/officeDocument/2006/customXml" ds:itemID="{09B10C4B-FAB9-4FB7-9788-F14F7DF35C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2f04ff-1129-4294-8ee9-0bbd2d43f3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10B01F-C1AD-408B-A9A6-63C48E3CFBDB}">
  <ds:schemaRefs>
    <ds:schemaRef ds:uri="http://schemas.microsoft.com/office/2006/documentManagement/types"/>
    <ds:schemaRef ds:uri="http://purl.org/dc/terms/"/>
    <ds:schemaRef ds:uri="fd2f04ff-1129-4294-8ee9-0bbd2d43f373"/>
    <ds:schemaRef ds:uri="http://schemas.microsoft.com/office/2006/metadata/properties"/>
    <ds:schemaRef ds:uri="http://www.w3.org/XML/1998/namespace"/>
    <ds:schemaRef ds:uri="http://schemas.microsoft.com/office/infopath/2007/PartnerControls"/>
    <ds:schemaRef ds:uri="http://purl.org/dc/elements/1.1/"/>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46</vt:i4>
      </vt:variant>
      <vt:variant>
        <vt:lpstr>Imenovani obsegi</vt:lpstr>
      </vt:variant>
      <vt:variant>
        <vt:i4>92</vt:i4>
      </vt:variant>
    </vt:vector>
  </HeadingPairs>
  <TitlesOfParts>
    <vt:vector size="138" baseType="lpstr">
      <vt:lpstr>Prva stran</vt:lpstr>
      <vt:lpstr>Rekapitulacija</vt:lpstr>
      <vt:lpstr>Rekapitulacija-GD</vt:lpstr>
      <vt:lpstr>Rekapitulacija-EEO</vt:lpstr>
      <vt:lpstr>Rekapitulacija-EM</vt:lpstr>
      <vt:lpstr>Rekapitulacija-GO</vt:lpstr>
      <vt:lpstr>Rekapitulacija-STR</vt:lpstr>
      <vt:lpstr>Rekapitulacija-EL</vt:lpstr>
      <vt:lpstr>1 pripravljalna d</vt:lpstr>
      <vt:lpstr>2 rušitvena d</vt:lpstr>
      <vt:lpstr>3 zemeljska dela</vt:lpstr>
      <vt:lpstr>4 armiranobetonska d</vt:lpstr>
      <vt:lpstr>5 tesarska d</vt:lpstr>
      <vt:lpstr>6 zidarska d</vt:lpstr>
      <vt:lpstr>7 krovsko kleparska d</vt:lpstr>
      <vt:lpstr>8 fasaderska d</vt:lpstr>
      <vt:lpstr>1 ključavničarska d</vt:lpstr>
      <vt:lpstr>2 vrata okna in senčila</vt:lpstr>
      <vt:lpstr>3 suhomontažne stene in stropov</vt:lpstr>
      <vt:lpstr>4 tlakarska d</vt:lpstr>
      <vt:lpstr>5 keramičarska d</vt:lpstr>
      <vt:lpstr>6 slikopleskarska d</vt:lpstr>
      <vt:lpstr>7 opremaA</vt:lpstr>
      <vt:lpstr>8 zunanja ureditev</vt:lpstr>
      <vt:lpstr>1-pripr-STR</vt:lpstr>
      <vt:lpstr>2-ogr-hl-STR</vt:lpstr>
      <vt:lpstr>3-prezr-STR</vt:lpstr>
      <vt:lpstr>4-zun voda-STR</vt:lpstr>
      <vt:lpstr>5-int voda-STR</vt:lpstr>
      <vt:lpstr>6-spl-STR</vt:lpstr>
      <vt:lpstr>F1-OM-1</vt:lpstr>
      <vt:lpstr>F2-RAZ-1</vt:lpstr>
      <vt:lpstr>F3-POZ-1</vt:lpstr>
      <vt:lpstr>F4-VIDEO-1</vt:lpstr>
      <vt:lpstr>F5 Vlom 1</vt:lpstr>
      <vt:lpstr>F6 Pristop 1</vt:lpstr>
      <vt:lpstr>F7-OZEM-1</vt:lpstr>
      <vt:lpstr>F8-strelovod</vt:lpstr>
      <vt:lpstr>F9-EMD</vt:lpstr>
      <vt:lpstr>F10-TK</vt:lpstr>
      <vt:lpstr>EEO-1-Prim1</vt:lpstr>
      <vt:lpstr>EEO-2-Sek1</vt:lpstr>
      <vt:lpstr>EEO-3-Oze</vt:lpstr>
      <vt:lpstr>EEO-4-Šo</vt:lpstr>
      <vt:lpstr>EEO-5 - PD</vt:lpstr>
      <vt:lpstr>EM-1 - MD</vt:lpstr>
      <vt:lpstr>'1 ključavničarska d'!Excel_BuiltIn_Print_Area</vt:lpstr>
      <vt:lpstr>'1 pripravljalna d'!Excel_BuiltIn_Print_Area</vt:lpstr>
      <vt:lpstr>'2 rušitvena d'!Excel_BuiltIn_Print_Area</vt:lpstr>
      <vt:lpstr>'3 zemeljska dela'!Excel_BuiltIn_Print_Area</vt:lpstr>
      <vt:lpstr>'4 armiranobetonska d'!Excel_BuiltIn_Print_Area</vt:lpstr>
      <vt:lpstr>'5 tesarska d'!Excel_BuiltIn_Print_Area</vt:lpstr>
      <vt:lpstr>'6 zidarska d'!Excel_BuiltIn_Print_Area</vt:lpstr>
      <vt:lpstr>'7 krovsko kleparska d'!Excel_BuiltIn_Print_Area</vt:lpstr>
      <vt:lpstr>'8 fasaderska d'!Excel_BuiltIn_Print_Area</vt:lpstr>
      <vt:lpstr>'1 ključavničarska d'!Področje_tiskanja</vt:lpstr>
      <vt:lpstr>'1 pripravljalna d'!Področje_tiskanja</vt:lpstr>
      <vt:lpstr>'1-pripr-STR'!Področje_tiskanja</vt:lpstr>
      <vt:lpstr>'2 rušitvena d'!Področje_tiskanja</vt:lpstr>
      <vt:lpstr>'2 vrata okna in senčila'!Področje_tiskanja</vt:lpstr>
      <vt:lpstr>'2-ogr-hl-STR'!Področje_tiskanja</vt:lpstr>
      <vt:lpstr>'3 suhomontažne stene in stropov'!Področje_tiskanja</vt:lpstr>
      <vt:lpstr>'3 zemeljska dela'!Področje_tiskanja</vt:lpstr>
      <vt:lpstr>'3-prezr-STR'!Področje_tiskanja</vt:lpstr>
      <vt:lpstr>'4 armiranobetonska d'!Področje_tiskanja</vt:lpstr>
      <vt:lpstr>'4 tlakarska d'!Področje_tiskanja</vt:lpstr>
      <vt:lpstr>'4-zun voda-STR'!Področje_tiskanja</vt:lpstr>
      <vt:lpstr>'5 keramičarska d'!Področje_tiskanja</vt:lpstr>
      <vt:lpstr>'5 tesarska d'!Področje_tiskanja</vt:lpstr>
      <vt:lpstr>'5-int voda-STR'!Področje_tiskanja</vt:lpstr>
      <vt:lpstr>'6 slikopleskarska d'!Področje_tiskanja</vt:lpstr>
      <vt:lpstr>'6 zidarska d'!Področje_tiskanja</vt:lpstr>
      <vt:lpstr>'6-spl-STR'!Področje_tiskanja</vt:lpstr>
      <vt:lpstr>'7 krovsko kleparska d'!Področje_tiskanja</vt:lpstr>
      <vt:lpstr>'7 opremaA'!Področje_tiskanja</vt:lpstr>
      <vt:lpstr>'8 fasaderska d'!Področje_tiskanja</vt:lpstr>
      <vt:lpstr>'8 zunanja ureditev'!Področje_tiskanja</vt:lpstr>
      <vt:lpstr>'EEO-1-Prim1'!Področje_tiskanja</vt:lpstr>
      <vt:lpstr>'EEO-2-Sek1'!Področje_tiskanja</vt:lpstr>
      <vt:lpstr>'EEO-3-Oze'!Področje_tiskanja</vt:lpstr>
      <vt:lpstr>'EEO-4-Šo'!Področje_tiskanja</vt:lpstr>
      <vt:lpstr>'EEO-5 - PD'!Področje_tiskanja</vt:lpstr>
      <vt:lpstr>'F10-TK'!Področje_tiskanja</vt:lpstr>
      <vt:lpstr>'F1-OM-1'!Področje_tiskanja</vt:lpstr>
      <vt:lpstr>'F2-RAZ-1'!Področje_tiskanja</vt:lpstr>
      <vt:lpstr>'F3-POZ-1'!Področje_tiskanja</vt:lpstr>
      <vt:lpstr>'F4-VIDEO-1'!Področje_tiskanja</vt:lpstr>
      <vt:lpstr>'F5 Vlom 1'!Področje_tiskanja</vt:lpstr>
      <vt:lpstr>'F6 Pristop 1'!Področje_tiskanja</vt:lpstr>
      <vt:lpstr>'F7-OZEM-1'!Področje_tiskanja</vt:lpstr>
      <vt:lpstr>'F8-strelovod'!Področje_tiskanja</vt:lpstr>
      <vt:lpstr>'F9-EMD'!Področje_tiskanja</vt:lpstr>
      <vt:lpstr>'Prva stran'!Področje_tiskanja</vt:lpstr>
      <vt:lpstr>Rekapitulacija!Področje_tiskanja</vt:lpstr>
      <vt:lpstr>'Rekapitulacija-EEO'!Področje_tiskanja</vt:lpstr>
      <vt:lpstr>'Rekapitulacija-EL'!Področje_tiskanja</vt:lpstr>
      <vt:lpstr>'Rekapitulacija-EM'!Področje_tiskanja</vt:lpstr>
      <vt:lpstr>'Rekapitulacija-GD'!Področje_tiskanja</vt:lpstr>
      <vt:lpstr>'Rekapitulacija-GO'!Področje_tiskanja</vt:lpstr>
      <vt:lpstr>'Rekapitulacija-STR'!Področje_tiskanja</vt:lpstr>
      <vt:lpstr>'1 ključavničarska d'!Tiskanje_naslovov</vt:lpstr>
      <vt:lpstr>'1 pripravljalna d'!Tiskanje_naslovov</vt:lpstr>
      <vt:lpstr>'1-pripr-STR'!Tiskanje_naslovov</vt:lpstr>
      <vt:lpstr>'2 rušitvena d'!Tiskanje_naslovov</vt:lpstr>
      <vt:lpstr>'2 vrata okna in senčila'!Tiskanje_naslovov</vt:lpstr>
      <vt:lpstr>'2-ogr-hl-STR'!Tiskanje_naslovov</vt:lpstr>
      <vt:lpstr>'3 suhomontažne stene in stropov'!Tiskanje_naslovov</vt:lpstr>
      <vt:lpstr>'3 zemeljska dela'!Tiskanje_naslovov</vt:lpstr>
      <vt:lpstr>'3-prezr-STR'!Tiskanje_naslovov</vt:lpstr>
      <vt:lpstr>'4 armiranobetonska d'!Tiskanje_naslovov</vt:lpstr>
      <vt:lpstr>'4 tlakarska d'!Tiskanje_naslovov</vt:lpstr>
      <vt:lpstr>'4-zun voda-STR'!Tiskanje_naslovov</vt:lpstr>
      <vt:lpstr>'5 keramičarska d'!Tiskanje_naslovov</vt:lpstr>
      <vt:lpstr>'5 tesarska d'!Tiskanje_naslovov</vt:lpstr>
      <vt:lpstr>'5-int voda-STR'!Tiskanje_naslovov</vt:lpstr>
      <vt:lpstr>'6 slikopleskarska d'!Tiskanje_naslovov</vt:lpstr>
      <vt:lpstr>'6 zidarska d'!Tiskanje_naslovov</vt:lpstr>
      <vt:lpstr>'6-spl-STR'!Tiskanje_naslovov</vt:lpstr>
      <vt:lpstr>'7 krovsko kleparska d'!Tiskanje_naslovov</vt:lpstr>
      <vt:lpstr>'7 opremaA'!Tiskanje_naslovov</vt:lpstr>
      <vt:lpstr>'8 fasaderska d'!Tiskanje_naslovov</vt:lpstr>
      <vt:lpstr>'8 zunanja ureditev'!Tiskanje_naslovov</vt:lpstr>
      <vt:lpstr>'EEO-1-Prim1'!Tiskanje_naslovov</vt:lpstr>
      <vt:lpstr>'EEO-2-Sek1'!Tiskanje_naslovov</vt:lpstr>
      <vt:lpstr>'EEO-3-Oze'!Tiskanje_naslovov</vt:lpstr>
      <vt:lpstr>'EEO-4-Šo'!Tiskanje_naslovov</vt:lpstr>
      <vt:lpstr>'EEO-5 - PD'!Tiskanje_naslovov</vt:lpstr>
      <vt:lpstr>'EM-1 - MD'!Tiskanje_naslovov</vt:lpstr>
      <vt:lpstr>'F10-TK'!Tiskanje_naslovov</vt:lpstr>
      <vt:lpstr>'F1-OM-1'!Tiskanje_naslovov</vt:lpstr>
      <vt:lpstr>'F2-RAZ-1'!Tiskanje_naslovov</vt:lpstr>
      <vt:lpstr>'F3-POZ-1'!Tiskanje_naslovov</vt:lpstr>
      <vt:lpstr>'F4-VIDEO-1'!Tiskanje_naslovov</vt:lpstr>
      <vt:lpstr>'F5 Vlom 1'!Tiskanje_naslovov</vt:lpstr>
      <vt:lpstr>'F6 Pristop 1'!Tiskanje_naslovov</vt:lpstr>
      <vt:lpstr>'F7-OZEM-1'!Tiskanje_naslovov</vt:lpstr>
      <vt:lpstr>'F8-strelovod'!Tiskanje_naslovov</vt:lpstr>
      <vt:lpstr>'F9-EMD'!Tiskanje_naslovov</vt:lpstr>
    </vt:vector>
  </TitlesOfParts>
  <Company>Korona d.d.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SITAR</dc:creator>
  <cp:lastModifiedBy>Andrej Koren</cp:lastModifiedBy>
  <cp:lastPrinted>2019-05-27T11:08:24Z</cp:lastPrinted>
  <dcterms:created xsi:type="dcterms:W3CDTF">2004-11-25T12:49:11Z</dcterms:created>
  <dcterms:modified xsi:type="dcterms:W3CDTF">2019-07-11T07:53:10Z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0x010100C3D6AD2D131FEE438CB4A1FD7C2F0E9F0081B4A23BBCA3734EBF80AEC87365C41F</vt:lpwstr>
  </property>
</Properties>
</file>